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docs.live.net/7e740ade79757643/Desktop/CENAC USAQUEN/2026/ESTRUCTURACION/EQUIPO FIJO/VERSION 3 PLAN/DOCUMENTOS PARA PUBLICAR/"/>
    </mc:Choice>
  </mc:AlternateContent>
  <xr:revisionPtr revIDLastSave="59" documentId="14_{5FF2616E-82B5-4C75-AE03-5B063AFBA2DC}" xr6:coauthVersionLast="47" xr6:coauthVersionMax="47" xr10:uidLastSave="{78F55745-8EB4-4C21-8935-0F00FB425199}"/>
  <bookViews>
    <workbookView xWindow="-98" yWindow="-98" windowWidth="21795" windowHeight="12975" firstSheet="2" activeTab="2" xr2:uid="{00000000-000D-0000-FFFF-FFFF00000000}"/>
  </bookViews>
  <sheets>
    <sheet name="PLAN DRUMMIND 2021" sheetId="3" state="hidden" r:id="rId1"/>
    <sheet name="PROMIGAS" sheetId="5" state="hidden" r:id="rId2"/>
    <sheet name="MANTENIMIENTOS" sheetId="16" r:id="rId3"/>
    <sheet name="REPUESTOS " sheetId="17" r:id="rId4"/>
    <sheet name="Hoja2" sheetId="11" state="hidden" r:id="rId5"/>
    <sheet name="Hoja3" sheetId="12" state="hidden" r:id="rId6"/>
  </sheets>
  <definedNames>
    <definedName name="_xlnm._FilterDatabase" localSheetId="2" hidden="1">MANTENIMIENTOS!$T$2:$T$1213</definedName>
    <definedName name="_xlnm._FilterDatabase" localSheetId="0" hidden="1">'PLAN DRUMMIND 2021'!#REF!</definedName>
    <definedName name="_xlnm._FilterDatabase" localSheetId="1" hidden="1">PROMIGAS!$A$1042:$P$1071</definedName>
    <definedName name="_xlnm._FilterDatabase" localSheetId="3" hidden="1">'REPUESTOS '!$U$1:$U$532</definedName>
    <definedName name="_xlnm.Print_Area" localSheetId="2">MANTENIMIENTOS!$A$1:$V$741</definedName>
    <definedName name="_xlnm.Print_Area" localSheetId="0">'PLAN DRUMMIND 2021'!$A$1:$J$1071</definedName>
    <definedName name="_xlnm.Print_Area" localSheetId="1">PROMIGAS!$A$1:$J$1196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492" i="17" l="1"/>
  <c r="A436" i="17"/>
  <c r="A437" i="17" s="1"/>
  <c r="A438" i="17" s="1"/>
  <c r="A439" i="17" s="1"/>
  <c r="A440" i="17" s="1"/>
  <c r="A441" i="17" s="1"/>
  <c r="A442" i="17" s="1"/>
  <c r="A443" i="17" s="1"/>
  <c r="A444" i="17" s="1"/>
  <c r="A445" i="17" s="1"/>
  <c r="A446" i="17" s="1"/>
  <c r="A447" i="17" s="1"/>
  <c r="A448" i="17" s="1"/>
  <c r="A449" i="17" s="1"/>
  <c r="A450" i="17" s="1"/>
  <c r="A451" i="17" s="1"/>
  <c r="A453" i="17" s="1"/>
  <c r="A454" i="17" s="1"/>
  <c r="A455" i="17" s="1"/>
  <c r="A456" i="17" s="1"/>
  <c r="A457" i="17" s="1"/>
  <c r="A458" i="17" s="1"/>
  <c r="A459" i="17" s="1"/>
  <c r="A460" i="17" s="1"/>
  <c r="A461" i="17" s="1"/>
  <c r="A462" i="17" s="1"/>
  <c r="A464" i="17" s="1"/>
  <c r="A465" i="17" s="1"/>
  <c r="A466" i="17" s="1"/>
  <c r="A467" i="17" s="1"/>
  <c r="A468" i="17" s="1"/>
  <c r="A469" i="17" s="1"/>
  <c r="A470" i="17" s="1"/>
  <c r="A471" i="17" s="1"/>
  <c r="A472" i="17" s="1"/>
  <c r="A473" i="17" s="1"/>
  <c r="A474" i="17" s="1"/>
  <c r="A475" i="17" s="1"/>
  <c r="A477" i="17" s="1"/>
  <c r="A478" i="17" s="1"/>
  <c r="A479" i="17" s="1"/>
  <c r="A480" i="17" s="1"/>
  <c r="A481" i="17" s="1"/>
  <c r="A482" i="17" s="1"/>
  <c r="A483" i="17" s="1"/>
  <c r="A484" i="17" s="1"/>
  <c r="A485" i="17" s="1"/>
  <c r="A486" i="17" s="1"/>
  <c r="A487" i="17" s="1"/>
  <c r="A488" i="17" s="1"/>
  <c r="R383" i="17"/>
  <c r="R382" i="17"/>
  <c r="R381" i="17"/>
  <c r="R380" i="17"/>
  <c r="R379" i="17"/>
  <c r="R378" i="17"/>
  <c r="R377" i="17"/>
  <c r="R376" i="17"/>
  <c r="R375" i="17"/>
  <c r="R374" i="17"/>
  <c r="R373" i="17"/>
  <c r="R372" i="17"/>
  <c r="R371" i="17"/>
  <c r="R370" i="17"/>
  <c r="R369" i="17"/>
  <c r="R368" i="17"/>
  <c r="R367" i="17"/>
  <c r="R366" i="17"/>
  <c r="R365" i="17"/>
  <c r="R364" i="17"/>
  <c r="R363" i="17"/>
  <c r="R362" i="17"/>
  <c r="R361" i="17"/>
  <c r="R360" i="17"/>
  <c r="R359" i="17"/>
  <c r="R358" i="17"/>
  <c r="R357" i="17"/>
  <c r="R356" i="17"/>
  <c r="R355" i="17"/>
  <c r="R354" i="17"/>
  <c r="R353" i="17"/>
  <c r="R352" i="17"/>
  <c r="R351" i="17"/>
  <c r="R350" i="17"/>
  <c r="R349" i="17"/>
  <c r="R348" i="17"/>
  <c r="R347" i="17"/>
  <c r="R346" i="17"/>
  <c r="R344" i="17"/>
  <c r="R343" i="17"/>
  <c r="R342" i="17"/>
  <c r="A342" i="17"/>
  <c r="A343" i="17" s="1"/>
  <c r="A344" i="17" s="1"/>
  <c r="R341" i="17"/>
  <c r="R340" i="17"/>
  <c r="R339" i="17"/>
  <c r="R338" i="17"/>
  <c r="R337" i="17"/>
  <c r="R336" i="17"/>
  <c r="R335" i="17"/>
  <c r="R334" i="17"/>
  <c r="R333" i="17"/>
  <c r="R332" i="17"/>
  <c r="R331" i="17"/>
  <c r="R330" i="17"/>
  <c r="R329" i="17"/>
  <c r="R328" i="17"/>
  <c r="R327" i="17"/>
  <c r="R326" i="17"/>
  <c r="R325" i="17"/>
  <c r="R324" i="17"/>
  <c r="R323" i="17"/>
  <c r="R322" i="17"/>
  <c r="A322" i="17"/>
  <c r="A323" i="17" s="1"/>
  <c r="A324" i="17" s="1"/>
  <c r="A325" i="17" s="1"/>
  <c r="A326" i="17" s="1"/>
  <c r="A327" i="17" s="1"/>
  <c r="A328" i="17" s="1"/>
  <c r="A329" i="17" s="1"/>
  <c r="A330" i="17" s="1"/>
  <c r="A331" i="17" s="1"/>
  <c r="A332" i="17" s="1"/>
  <c r="A333" i="17" s="1"/>
  <c r="A334" i="17" s="1"/>
  <c r="A335" i="17" s="1"/>
  <c r="A336" i="17" s="1"/>
  <c r="A337" i="17" s="1"/>
  <c r="A338" i="17" s="1"/>
  <c r="A339" i="17" s="1"/>
  <c r="A340" i="17" s="1"/>
  <c r="R320" i="17"/>
  <c r="R319" i="17"/>
  <c r="R318" i="17"/>
  <c r="R317" i="17"/>
  <c r="R316" i="17"/>
  <c r="A316" i="17"/>
  <c r="A317" i="17" s="1"/>
  <c r="A318" i="17" s="1"/>
  <c r="A319" i="17" s="1"/>
  <c r="R315" i="17"/>
  <c r="R314" i="17"/>
  <c r="R313" i="17"/>
  <c r="R312" i="17"/>
  <c r="R311" i="17"/>
  <c r="A311" i="17"/>
  <c r="A312" i="17" s="1"/>
  <c r="A313" i="17" s="1"/>
  <c r="A314" i="17" s="1"/>
  <c r="R310" i="17"/>
  <c r="R309" i="17"/>
  <c r="R308" i="17"/>
  <c r="R307" i="17"/>
  <c r="R306" i="17"/>
  <c r="A306" i="17"/>
  <c r="A307" i="17" s="1"/>
  <c r="A308" i="17" s="1"/>
  <c r="A309" i="17" s="1"/>
  <c r="R305" i="17"/>
  <c r="R304" i="17"/>
  <c r="R303" i="17"/>
  <c r="R302" i="17"/>
  <c r="R301" i="17"/>
  <c r="A301" i="17"/>
  <c r="A302" i="17" s="1"/>
  <c r="A303" i="17" s="1"/>
  <c r="A304" i="17" s="1"/>
  <c r="R300" i="17"/>
  <c r="R299" i="17"/>
  <c r="R298" i="17"/>
  <c r="R297" i="17"/>
  <c r="R296" i="17"/>
  <c r="A296" i="17"/>
  <c r="A297" i="17" s="1"/>
  <c r="A298" i="17" s="1"/>
  <c r="A299" i="17" s="1"/>
  <c r="R295" i="17"/>
  <c r="R294" i="17"/>
  <c r="R293" i="17"/>
  <c r="R292" i="17"/>
  <c r="R291" i="17"/>
  <c r="A291" i="17"/>
  <c r="A292" i="17" s="1"/>
  <c r="A293" i="17" s="1"/>
  <c r="A294" i="17" s="1"/>
  <c r="R290" i="17"/>
  <c r="R289" i="17"/>
  <c r="R288" i="17"/>
  <c r="R287" i="17"/>
  <c r="R286" i="17"/>
  <c r="A286" i="17"/>
  <c r="A287" i="17" s="1"/>
  <c r="A288" i="17" s="1"/>
  <c r="A289" i="17" s="1"/>
  <c r="R285" i="17"/>
  <c r="R283" i="17"/>
  <c r="R282" i="17"/>
  <c r="R281" i="17"/>
  <c r="R280" i="17"/>
  <c r="R279" i="17"/>
  <c r="R278" i="17"/>
  <c r="R277" i="17"/>
  <c r="R276" i="17"/>
  <c r="R275" i="17"/>
  <c r="R265" i="17"/>
  <c r="R264" i="17"/>
  <c r="R263" i="17"/>
  <c r="R262" i="17"/>
  <c r="R261" i="17"/>
  <c r="R260" i="17"/>
  <c r="R259" i="17"/>
  <c r="R258" i="17"/>
  <c r="R257" i="17"/>
  <c r="R256" i="17"/>
  <c r="R255" i="17"/>
  <c r="R254" i="17"/>
  <c r="R253" i="17"/>
  <c r="R252" i="17"/>
  <c r="R251" i="17"/>
  <c r="R250" i="17"/>
  <c r="R249" i="17"/>
  <c r="R248" i="17"/>
  <c r="R247" i="17"/>
  <c r="R246" i="17"/>
  <c r="R245" i="17"/>
  <c r="R244" i="17"/>
  <c r="R242" i="17"/>
  <c r="R241" i="17"/>
  <c r="R240" i="17"/>
  <c r="R239" i="17"/>
  <c r="R238" i="17"/>
  <c r="R237" i="17"/>
  <c r="R236" i="17"/>
  <c r="R235" i="17"/>
  <c r="R234" i="17"/>
  <c r="A234" i="17"/>
  <c r="A235" i="17" s="1"/>
  <c r="A236" i="17" s="1"/>
  <c r="A237" i="17" s="1"/>
  <c r="A238" i="17" s="1"/>
  <c r="A239" i="17" s="1"/>
  <c r="A240" i="17" s="1"/>
  <c r="A241" i="17" s="1"/>
  <c r="A242" i="17" s="1"/>
  <c r="A244" i="17" s="1"/>
  <c r="A245" i="17" s="1"/>
  <c r="A246" i="17" s="1"/>
  <c r="A247" i="17" s="1"/>
  <c r="A248" i="17" s="1"/>
  <c r="A249" i="17" s="1"/>
  <c r="A250" i="17" s="1"/>
  <c r="A251" i="17" s="1"/>
  <c r="A252" i="17" s="1"/>
  <c r="A253" i="17" s="1"/>
  <c r="A254" i="17" s="1"/>
  <c r="A255" i="17" s="1"/>
  <c r="A256" i="17" s="1"/>
  <c r="A257" i="17" s="1"/>
  <c r="A258" i="17" s="1"/>
  <c r="A259" i="17" s="1"/>
  <c r="A260" i="17" s="1"/>
  <c r="A261" i="17" s="1"/>
  <c r="A262" i="17" s="1"/>
  <c r="A263" i="17" s="1"/>
  <c r="A264" i="17" s="1"/>
  <c r="A265" i="17" s="1"/>
  <c r="A267" i="17" s="1"/>
  <c r="A268" i="17" s="1"/>
  <c r="A269" i="17" s="1"/>
  <c r="A270" i="17" s="1"/>
  <c r="A271" i="17" s="1"/>
  <c r="A272" i="17" s="1"/>
  <c r="A273" i="17" s="1"/>
  <c r="R233" i="17"/>
  <c r="R231" i="17"/>
  <c r="R230" i="17"/>
  <c r="R229" i="17"/>
  <c r="R228" i="17"/>
  <c r="R227" i="17"/>
  <c r="R226" i="17"/>
  <c r="R225" i="17"/>
  <c r="R224" i="17"/>
  <c r="R223" i="17"/>
  <c r="R222" i="17"/>
  <c r="R221" i="17"/>
  <c r="R220" i="17"/>
  <c r="R219" i="17"/>
  <c r="R218" i="17"/>
  <c r="R217" i="17"/>
  <c r="R216" i="17"/>
  <c r="R215" i="17"/>
  <c r="R214" i="17"/>
  <c r="R213" i="17"/>
  <c r="R199" i="17"/>
  <c r="R198" i="17"/>
  <c r="R197" i="17"/>
  <c r="R196" i="17"/>
  <c r="R195" i="17"/>
  <c r="R194" i="17"/>
  <c r="A184" i="17"/>
  <c r="A185" i="17" s="1"/>
  <c r="A186" i="17" s="1"/>
  <c r="A187" i="17" s="1"/>
  <c r="A188" i="17" s="1"/>
  <c r="A189" i="17" s="1"/>
  <c r="A190" i="17" s="1"/>
  <c r="A191" i="17" s="1"/>
  <c r="A192" i="17" s="1"/>
  <c r="A194" i="17" s="1"/>
  <c r="A195" i="17" s="1"/>
  <c r="A196" i="17" s="1"/>
  <c r="A197" i="17" s="1"/>
  <c r="A198" i="17" s="1"/>
  <c r="A199" i="17" s="1"/>
  <c r="A201" i="17" s="1"/>
  <c r="A202" i="17" s="1"/>
  <c r="A203" i="17" s="1"/>
  <c r="A204" i="17" s="1"/>
  <c r="A205" i="17" s="1"/>
  <c r="A206" i="17" s="1"/>
  <c r="A207" i="17" s="1"/>
  <c r="A208" i="17" s="1"/>
  <c r="A209" i="17" s="1"/>
  <c r="A210" i="17" s="1"/>
  <c r="A211" i="17" s="1"/>
  <c r="R182" i="17"/>
  <c r="R181" i="17"/>
  <c r="R180" i="17"/>
  <c r="R179" i="17"/>
  <c r="R178" i="17"/>
  <c r="R177" i="17"/>
  <c r="R176" i="17"/>
  <c r="R175" i="17"/>
  <c r="R174" i="17"/>
  <c r="R173" i="17"/>
  <c r="R172" i="17"/>
  <c r="R171" i="17"/>
  <c r="R170" i="17"/>
  <c r="R169" i="17"/>
  <c r="R168" i="17"/>
  <c r="R167" i="17"/>
  <c r="R166" i="17"/>
  <c r="R165" i="17"/>
  <c r="R164" i="17"/>
  <c r="R163" i="17"/>
  <c r="R162" i="17"/>
  <c r="R161" i="17"/>
  <c r="R160" i="17"/>
  <c r="R159" i="17"/>
  <c r="R158" i="17"/>
  <c r="R157" i="17"/>
  <c r="R156" i="17"/>
  <c r="A156" i="17"/>
  <c r="A157" i="17" s="1"/>
  <c r="A158" i="17" s="1"/>
  <c r="A159" i="17" s="1"/>
  <c r="A160" i="17" s="1"/>
  <c r="A161" i="17" s="1"/>
  <c r="A162" i="17" s="1"/>
  <c r="A163" i="17" s="1"/>
  <c r="A164" i="17" s="1"/>
  <c r="A165" i="17" s="1"/>
  <c r="A166" i="17" s="1"/>
  <c r="A167" i="17" s="1"/>
  <c r="A168" i="17" s="1"/>
  <c r="A169" i="17" s="1"/>
  <c r="A170" i="17" s="1"/>
  <c r="A150" i="17"/>
  <c r="A151" i="17" s="1"/>
  <c r="A152" i="17" s="1"/>
  <c r="A153" i="17" s="1"/>
  <c r="A123" i="17"/>
  <c r="A124" i="17" s="1"/>
  <c r="A126" i="17" s="1"/>
  <c r="A127" i="17" s="1"/>
  <c r="A128" i="17" s="1"/>
  <c r="A129" i="17" s="1"/>
  <c r="A130" i="17" s="1"/>
  <c r="A131" i="17" s="1"/>
  <c r="A132" i="17" s="1"/>
  <c r="A133" i="17" s="1"/>
  <c r="A134" i="17" s="1"/>
  <c r="A135" i="17" s="1"/>
  <c r="A136" i="17" s="1"/>
  <c r="A137" i="17" s="1"/>
  <c r="A138" i="17" s="1"/>
  <c r="A139" i="17" s="1"/>
  <c r="A140" i="17" s="1"/>
  <c r="A141" i="17" s="1"/>
  <c r="A143" i="17" s="1"/>
  <c r="A144" i="17" s="1"/>
  <c r="A145" i="17" s="1"/>
  <c r="A146" i="17" s="1"/>
  <c r="A147" i="17" s="1"/>
  <c r="A148" i="17" s="1"/>
  <c r="R114" i="17"/>
  <c r="R113" i="17"/>
  <c r="R112" i="17"/>
  <c r="R111" i="17"/>
  <c r="R110" i="17"/>
  <c r="R109" i="17"/>
  <c r="R108" i="17"/>
  <c r="R107" i="17"/>
  <c r="R106" i="17"/>
  <c r="R105" i="17"/>
  <c r="R104" i="17"/>
  <c r="R103" i="17"/>
  <c r="R102" i="17"/>
  <c r="R101" i="17"/>
  <c r="R100" i="17"/>
  <c r="R99" i="17"/>
  <c r="A81" i="17"/>
  <c r="A82" i="17" s="1"/>
  <c r="A83" i="17" s="1"/>
  <c r="A84" i="17" s="1"/>
  <c r="A85" i="17" s="1"/>
  <c r="A86" i="17" s="1"/>
  <c r="A87" i="17" s="1"/>
  <c r="A88" i="17" s="1"/>
  <c r="A89" i="17" s="1"/>
  <c r="A90" i="17" s="1"/>
  <c r="A91" i="17" s="1"/>
  <c r="A92" i="17" s="1"/>
  <c r="A93" i="17" s="1"/>
  <c r="A94" i="17" s="1"/>
  <c r="A95" i="17" s="1"/>
  <c r="A96" i="17" s="1"/>
  <c r="A97" i="17" s="1"/>
  <c r="A99" i="17" s="1"/>
  <c r="A100" i="17" s="1"/>
  <c r="A101" i="17" s="1"/>
  <c r="A102" i="17" s="1"/>
  <c r="A103" i="17" s="1"/>
  <c r="A104" i="17" s="1"/>
  <c r="A105" i="17" s="1"/>
  <c r="A106" i="17" s="1"/>
  <c r="A107" i="17" s="1"/>
  <c r="A108" i="17" s="1"/>
  <c r="A109" i="17" s="1"/>
  <c r="A110" i="17" s="1"/>
  <c r="A111" i="17" s="1"/>
  <c r="A112" i="17" s="1"/>
  <c r="A113" i="17" s="1"/>
  <c r="A114" i="17" s="1"/>
  <c r="A116" i="17" s="1"/>
  <c r="A117" i="17" s="1"/>
  <c r="A118" i="17" s="1"/>
  <c r="A119" i="17" s="1"/>
  <c r="A120" i="17" s="1"/>
  <c r="A121" i="17" s="1"/>
  <c r="A79" i="17"/>
  <c r="R75" i="17"/>
  <c r="R74" i="17"/>
  <c r="R73" i="17"/>
  <c r="A73" i="17"/>
  <c r="A74" i="17" s="1"/>
  <c r="R72" i="17"/>
  <c r="R71" i="17"/>
  <c r="R70" i="17"/>
  <c r="A70" i="17"/>
  <c r="A71" i="17" s="1"/>
  <c r="R69" i="17"/>
  <c r="R68" i="17"/>
  <c r="R67" i="17"/>
  <c r="A67" i="17"/>
  <c r="A68" i="17" s="1"/>
  <c r="R66" i="17"/>
  <c r="R65" i="17"/>
  <c r="R64" i="17"/>
  <c r="A64" i="17"/>
  <c r="A65" i="17" s="1"/>
  <c r="R63" i="17"/>
  <c r="R62" i="17"/>
  <c r="R61" i="17"/>
  <c r="A61" i="17"/>
  <c r="A62" i="17" s="1"/>
  <c r="R60" i="17"/>
  <c r="R59" i="17"/>
  <c r="R58" i="17"/>
  <c r="A58" i="17"/>
  <c r="A59" i="17" s="1"/>
  <c r="R57" i="17"/>
  <c r="R56" i="17"/>
  <c r="R55" i="17"/>
  <c r="A55" i="17"/>
  <c r="A56" i="17" s="1"/>
  <c r="R54" i="17"/>
  <c r="R53" i="17"/>
  <c r="R52" i="17"/>
  <c r="A52" i="17"/>
  <c r="A53" i="17" s="1"/>
  <c r="R51" i="17"/>
  <c r="R50" i="17"/>
  <c r="R49" i="17"/>
  <c r="A49" i="17"/>
  <c r="A50" i="17" s="1"/>
  <c r="R48" i="17"/>
  <c r="R47" i="17"/>
  <c r="R46" i="17"/>
  <c r="A46" i="17"/>
  <c r="A47" i="17" s="1"/>
  <c r="R45" i="17"/>
  <c r="R44" i="17"/>
  <c r="R43" i="17"/>
  <c r="A43" i="17"/>
  <c r="A44" i="17" s="1"/>
  <c r="R42" i="17"/>
  <c r="R41" i="17"/>
  <c r="R40" i="17"/>
  <c r="A40" i="17"/>
  <c r="A41" i="17" s="1"/>
  <c r="R39" i="17"/>
  <c r="R22" i="17"/>
  <c r="R21" i="17"/>
  <c r="R20" i="17"/>
  <c r="R19" i="17"/>
  <c r="R18" i="17"/>
  <c r="R17" i="17"/>
  <c r="R16" i="17"/>
  <c r="R15" i="17"/>
  <c r="A15" i="17"/>
  <c r="A16" i="17" s="1"/>
  <c r="A17" i="17" s="1"/>
  <c r="A18" i="17" s="1"/>
  <c r="A19" i="17" s="1"/>
  <c r="A20" i="17" s="1"/>
  <c r="A21" i="17" s="1"/>
  <c r="A22" i="17" s="1"/>
  <c r="A24" i="17" s="1"/>
  <c r="A25" i="17" s="1"/>
  <c r="A26" i="17" s="1"/>
  <c r="A27" i="17" s="1"/>
  <c r="A28" i="17" s="1"/>
  <c r="A29" i="17" s="1"/>
  <c r="A30" i="17" s="1"/>
  <c r="A31" i="17" s="1"/>
  <c r="A32" i="17" s="1"/>
  <c r="A33" i="17" s="1"/>
  <c r="A34" i="17" s="1"/>
  <c r="A35" i="17" s="1"/>
  <c r="A36" i="17" s="1"/>
  <c r="A37" i="17" s="1"/>
  <c r="R14" i="17"/>
  <c r="A26" i="16"/>
  <c r="R100" i="16" l="1"/>
  <c r="R14" i="16"/>
  <c r="R15" i="16"/>
  <c r="R16" i="16"/>
  <c r="A658" i="16" l="1"/>
  <c r="A659" i="16" s="1"/>
  <c r="A662" i="16"/>
  <c r="A663" i="16" s="1"/>
  <c r="A338" i="16" l="1"/>
  <c r="A339" i="16" s="1"/>
  <c r="A341" i="16"/>
  <c r="A342" i="16" s="1"/>
  <c r="A344" i="16"/>
  <c r="A345" i="16" s="1"/>
  <c r="A329" i="16"/>
  <c r="A330" i="16" s="1"/>
  <c r="A332" i="16"/>
  <c r="A260" i="16"/>
  <c r="A261" i="16" s="1"/>
  <c r="A263" i="16"/>
  <c r="A264" i="16" s="1"/>
  <c r="A266" i="16"/>
  <c r="A267" i="16" s="1"/>
  <c r="A23" i="16"/>
  <c r="A24" i="16" s="1"/>
  <c r="A27" i="16"/>
  <c r="A29" i="16"/>
  <c r="A30" i="16" s="1"/>
  <c r="A32" i="16"/>
  <c r="A33" i="16" s="1"/>
  <c r="A699" i="16"/>
  <c r="A700" i="16" s="1"/>
  <c r="A701" i="16" s="1"/>
  <c r="A702" i="16" s="1"/>
  <c r="A703" i="16" s="1"/>
  <c r="A704" i="16" s="1"/>
  <c r="A705" i="16" s="1"/>
  <c r="A706" i="16" s="1"/>
  <c r="A707" i="16" s="1"/>
  <c r="A708" i="16" s="1"/>
  <c r="A709" i="16" s="1"/>
  <c r="A710" i="16" s="1"/>
  <c r="A711" i="16" s="1"/>
  <c r="A687" i="16"/>
  <c r="A688" i="16" s="1"/>
  <c r="A689" i="16" s="1"/>
  <c r="A690" i="16" s="1"/>
  <c r="A691" i="16" s="1"/>
  <c r="A692" i="16" s="1"/>
  <c r="A693" i="16" s="1"/>
  <c r="A694" i="16" s="1"/>
  <c r="A695" i="16" s="1"/>
  <c r="A678" i="16"/>
  <c r="A679" i="16" s="1"/>
  <c r="A680" i="16" s="1"/>
  <c r="A681" i="16" s="1"/>
  <c r="A667" i="16"/>
  <c r="A668" i="16" s="1"/>
  <c r="A669" i="16" s="1"/>
  <c r="A670" i="16" s="1"/>
  <c r="A671" i="16" s="1"/>
  <c r="A672" i="16" s="1"/>
  <c r="A673" i="16" s="1"/>
  <c r="A674" i="16" s="1"/>
  <c r="A675" i="16" s="1"/>
  <c r="A676" i="16" s="1"/>
  <c r="A654" i="16"/>
  <c r="A655" i="16" s="1"/>
  <c r="A636" i="16"/>
  <c r="A637" i="16" s="1"/>
  <c r="A638" i="16" s="1"/>
  <c r="A639" i="16" s="1"/>
  <c r="A640" i="16" s="1"/>
  <c r="A641" i="16" s="1"/>
  <c r="A642" i="16" s="1"/>
  <c r="A643" i="16" s="1"/>
  <c r="A644" i="16" s="1"/>
  <c r="A645" i="16" s="1"/>
  <c r="A646" i="16" s="1"/>
  <c r="A647" i="16" s="1"/>
  <c r="A648" i="16" s="1"/>
  <c r="A649" i="16" s="1"/>
  <c r="A630" i="16"/>
  <c r="A631" i="16" s="1"/>
  <c r="A632" i="16" s="1"/>
  <c r="A620" i="16"/>
  <c r="A621" i="16" s="1"/>
  <c r="A622" i="16" s="1"/>
  <c r="A623" i="16" s="1"/>
  <c r="A624" i="16" s="1"/>
  <c r="A625" i="16" s="1"/>
  <c r="A626" i="16" s="1"/>
  <c r="A627" i="16" s="1"/>
  <c r="A628" i="16" s="1"/>
  <c r="A615" i="16"/>
  <c r="A613" i="16"/>
  <c r="A606" i="16"/>
  <c r="A607" i="16" s="1"/>
  <c r="A608" i="16" s="1"/>
  <c r="A609" i="16" s="1"/>
  <c r="A610" i="16" s="1"/>
  <c r="A611" i="16" s="1"/>
  <c r="A604" i="16"/>
  <c r="A594" i="16"/>
  <c r="A595" i="16" s="1"/>
  <c r="A596" i="16" s="1"/>
  <c r="A597" i="16" s="1"/>
  <c r="A598" i="16" s="1"/>
  <c r="A599" i="16" s="1"/>
  <c r="A600" i="16" s="1"/>
  <c r="A601" i="16" s="1"/>
  <c r="A580" i="16"/>
  <c r="A581" i="16" s="1"/>
  <c r="A582" i="16" s="1"/>
  <c r="A583" i="16" s="1"/>
  <c r="A584" i="16" s="1"/>
  <c r="A585" i="16" s="1"/>
  <c r="A586" i="16" s="1"/>
  <c r="A587" i="16" s="1"/>
  <c r="A588" i="16" s="1"/>
  <c r="A589" i="16" s="1"/>
  <c r="A590" i="16" s="1"/>
  <c r="A492" i="16"/>
  <c r="A493" i="16" s="1"/>
  <c r="A494" i="16" s="1"/>
  <c r="A495" i="16" s="1"/>
  <c r="A496" i="16" s="1"/>
  <c r="A497" i="16" s="1"/>
  <c r="A498" i="16" s="1"/>
  <c r="A499" i="16" s="1"/>
  <c r="A500" i="16" s="1"/>
  <c r="A501" i="16" s="1"/>
  <c r="A502" i="16" s="1"/>
  <c r="A503" i="16" s="1"/>
  <c r="A504" i="16" s="1"/>
  <c r="A505" i="16" s="1"/>
  <c r="A506" i="16" s="1"/>
  <c r="A507" i="16" s="1"/>
  <c r="A508" i="16" s="1"/>
  <c r="A509" i="16" s="1"/>
  <c r="A510" i="16" s="1"/>
  <c r="A511" i="16" s="1"/>
  <c r="A512" i="16" s="1"/>
  <c r="A513" i="16" s="1"/>
  <c r="A514" i="16" s="1"/>
  <c r="A515" i="16" s="1"/>
  <c r="A516" i="16" s="1"/>
  <c r="R417" i="16"/>
  <c r="R416" i="16"/>
  <c r="R415" i="16"/>
  <c r="R414" i="16"/>
  <c r="A414" i="16"/>
  <c r="A415" i="16" s="1"/>
  <c r="A416" i="16" s="1"/>
  <c r="A417" i="16" s="1"/>
  <c r="R413" i="16"/>
  <c r="R412" i="16"/>
  <c r="A412" i="16"/>
  <c r="R411" i="16"/>
  <c r="R409" i="16"/>
  <c r="R408" i="16"/>
  <c r="R407" i="16"/>
  <c r="R406" i="16"/>
  <c r="R405" i="16"/>
  <c r="R404" i="16"/>
  <c r="A404" i="16"/>
  <c r="A405" i="16" s="1"/>
  <c r="A406" i="16" s="1"/>
  <c r="A407" i="16" s="1"/>
  <c r="A408" i="16" s="1"/>
  <c r="A409" i="16" s="1"/>
  <c r="R403" i="16"/>
  <c r="A399" i="16"/>
  <c r="A400" i="16" s="1"/>
  <c r="A401" i="16" s="1"/>
  <c r="R398" i="16"/>
  <c r="R397" i="16"/>
  <c r="R396" i="16"/>
  <c r="R395" i="16"/>
  <c r="R394" i="16"/>
  <c r="R393" i="16"/>
  <c r="R392" i="16"/>
  <c r="R391" i="16"/>
  <c r="R390" i="16"/>
  <c r="R389" i="16"/>
  <c r="R388" i="16"/>
  <c r="R387" i="16"/>
  <c r="R386" i="16"/>
  <c r="R385" i="16"/>
  <c r="R384" i="16"/>
  <c r="R383" i="16"/>
  <c r="R382" i="16"/>
  <c r="R381" i="16"/>
  <c r="A381" i="16"/>
  <c r="A382" i="16" s="1"/>
  <c r="A383" i="16" s="1"/>
  <c r="A384" i="16" s="1"/>
  <c r="A385" i="16" s="1"/>
  <c r="A386" i="16" s="1"/>
  <c r="A387" i="16" s="1"/>
  <c r="A388" i="16" s="1"/>
  <c r="A389" i="16" s="1"/>
  <c r="A390" i="16" s="1"/>
  <c r="A391" i="16" s="1"/>
  <c r="A392" i="16" s="1"/>
  <c r="A393" i="16" s="1"/>
  <c r="A394" i="16" s="1"/>
  <c r="A395" i="16" s="1"/>
  <c r="A396" i="16" s="1"/>
  <c r="A397" i="16" s="1"/>
  <c r="R380" i="16"/>
  <c r="R379" i="16"/>
  <c r="R378" i="16"/>
  <c r="R377" i="16"/>
  <c r="R376" i="16"/>
  <c r="R375" i="16"/>
  <c r="R374" i="16"/>
  <c r="R373" i="16"/>
  <c r="R372" i="16"/>
  <c r="R371" i="16"/>
  <c r="R370" i="16"/>
  <c r="R369" i="16"/>
  <c r="R368" i="16"/>
  <c r="R367" i="16"/>
  <c r="R366" i="16"/>
  <c r="R365" i="16"/>
  <c r="R364" i="16"/>
  <c r="R363" i="16"/>
  <c r="R362" i="16"/>
  <c r="A362" i="16"/>
  <c r="A363" i="16" s="1"/>
  <c r="A364" i="16" s="1"/>
  <c r="A365" i="16" s="1"/>
  <c r="A366" i="16" s="1"/>
  <c r="A367" i="16" s="1"/>
  <c r="A368" i="16" s="1"/>
  <c r="A369" i="16" s="1"/>
  <c r="A370" i="16" s="1"/>
  <c r="A371" i="16" s="1"/>
  <c r="A372" i="16" s="1"/>
  <c r="A373" i="16" s="1"/>
  <c r="A374" i="16" s="1"/>
  <c r="A375" i="16" s="1"/>
  <c r="A376" i="16" s="1"/>
  <c r="A377" i="16" s="1"/>
  <c r="A378" i="16" s="1"/>
  <c r="A379" i="16" s="1"/>
  <c r="R361" i="16"/>
  <c r="R360" i="16"/>
  <c r="R359" i="16"/>
  <c r="R358" i="16"/>
  <c r="A358" i="16"/>
  <c r="A359" i="16" s="1"/>
  <c r="A360" i="16" s="1"/>
  <c r="R357" i="16"/>
  <c r="A335" i="16"/>
  <c r="A336" i="16" s="1"/>
  <c r="R332" i="16"/>
  <c r="R331" i="16"/>
  <c r="A326" i="16"/>
  <c r="A327" i="16" s="1"/>
  <c r="R323" i="16"/>
  <c r="R322" i="16"/>
  <c r="R321" i="16"/>
  <c r="R320" i="16"/>
  <c r="R319" i="16"/>
  <c r="R318" i="16"/>
  <c r="R317" i="16"/>
  <c r="R316" i="16"/>
  <c r="R315" i="16"/>
  <c r="A315" i="16"/>
  <c r="A316" i="16" s="1"/>
  <c r="A317" i="16" s="1"/>
  <c r="A318" i="16" s="1"/>
  <c r="A319" i="16" s="1"/>
  <c r="A320" i="16" s="1"/>
  <c r="A321" i="16" s="1"/>
  <c r="A322" i="16" s="1"/>
  <c r="A323" i="16" s="1"/>
  <c r="R314" i="16"/>
  <c r="R312" i="16"/>
  <c r="R311" i="16"/>
  <c r="R310" i="16"/>
  <c r="R309" i="16"/>
  <c r="R308" i="16"/>
  <c r="R307" i="16"/>
  <c r="R306" i="16"/>
  <c r="A306" i="16"/>
  <c r="A307" i="16" s="1"/>
  <c r="A308" i="16" s="1"/>
  <c r="A309" i="16" s="1"/>
  <c r="A310" i="16" s="1"/>
  <c r="A311" i="16" s="1"/>
  <c r="A312" i="16" s="1"/>
  <c r="R305" i="16"/>
  <c r="R303" i="16"/>
  <c r="R302" i="16"/>
  <c r="R301" i="16"/>
  <c r="R300" i="16"/>
  <c r="R299" i="16"/>
  <c r="R298" i="16"/>
  <c r="R297" i="16"/>
  <c r="R296" i="16"/>
  <c r="R295" i="16"/>
  <c r="R294" i="16"/>
  <c r="R293" i="16"/>
  <c r="R292" i="16"/>
  <c r="R291" i="16"/>
  <c r="R290" i="16"/>
  <c r="R289" i="16"/>
  <c r="A275" i="16"/>
  <c r="A276" i="16" s="1"/>
  <c r="A277" i="16" s="1"/>
  <c r="A278" i="16" s="1"/>
  <c r="A279" i="16" s="1"/>
  <c r="A280" i="16" s="1"/>
  <c r="A281" i="16" s="1"/>
  <c r="A282" i="16" s="1"/>
  <c r="A283" i="16" s="1"/>
  <c r="A284" i="16" s="1"/>
  <c r="A285" i="16" s="1"/>
  <c r="A286" i="16" s="1"/>
  <c r="A287" i="16" s="1"/>
  <c r="A271" i="16"/>
  <c r="A272" i="16" s="1"/>
  <c r="A273" i="16" s="1"/>
  <c r="R268" i="16"/>
  <c r="R267" i="16"/>
  <c r="R266" i="16"/>
  <c r="R265" i="16"/>
  <c r="R264" i="16"/>
  <c r="R263" i="16"/>
  <c r="R262" i="16"/>
  <c r="R261" i="16"/>
  <c r="R260" i="16"/>
  <c r="R259" i="16"/>
  <c r="R258" i="16"/>
  <c r="R257" i="16"/>
  <c r="A257" i="16"/>
  <c r="A258" i="16" s="1"/>
  <c r="R256" i="16"/>
  <c r="A253" i="16"/>
  <c r="A254" i="16" s="1"/>
  <c r="A243" i="16"/>
  <c r="A244" i="16" s="1"/>
  <c r="A245" i="16" s="1"/>
  <c r="A246" i="16" s="1"/>
  <c r="A247" i="16" s="1"/>
  <c r="A248" i="16" s="1"/>
  <c r="A249" i="16" s="1"/>
  <c r="A250" i="16" s="1"/>
  <c r="A251" i="16" s="1"/>
  <c r="R240" i="16"/>
  <c r="R239" i="16"/>
  <c r="R238" i="16"/>
  <c r="R237" i="16"/>
  <c r="R236" i="16"/>
  <c r="R235" i="16"/>
  <c r="R234" i="16"/>
  <c r="R233" i="16"/>
  <c r="R232" i="16"/>
  <c r="R231" i="16"/>
  <c r="R230" i="16"/>
  <c r="R229" i="16"/>
  <c r="R228" i="16"/>
  <c r="R227" i="16"/>
  <c r="R226" i="16"/>
  <c r="R225" i="16"/>
  <c r="R224" i="16"/>
  <c r="R223" i="16"/>
  <c r="R222" i="16"/>
  <c r="R220" i="16"/>
  <c r="R219" i="16"/>
  <c r="R218" i="16"/>
  <c r="R217" i="16"/>
  <c r="R216" i="16"/>
  <c r="R215" i="16"/>
  <c r="R214" i="16"/>
  <c r="R213" i="16"/>
  <c r="R212" i="16"/>
  <c r="R211" i="16"/>
  <c r="R210" i="16"/>
  <c r="R209" i="16"/>
  <c r="R208" i="16"/>
  <c r="R207" i="16"/>
  <c r="R206" i="16"/>
  <c r="R205" i="16"/>
  <c r="R204" i="16"/>
  <c r="R203" i="16"/>
  <c r="R202" i="16"/>
  <c r="R201" i="16"/>
  <c r="R200" i="16"/>
  <c r="R199" i="16"/>
  <c r="R198" i="16"/>
  <c r="R197" i="16"/>
  <c r="R196" i="16"/>
  <c r="R195" i="16"/>
  <c r="R194" i="16"/>
  <c r="R193" i="16"/>
  <c r="R192" i="16"/>
  <c r="R191" i="16"/>
  <c r="R190" i="16"/>
  <c r="R189" i="16"/>
  <c r="R188" i="16"/>
  <c r="A155" i="16"/>
  <c r="A156" i="16" s="1"/>
  <c r="A157" i="16" s="1"/>
  <c r="A158" i="16" s="1"/>
  <c r="A159" i="16" s="1"/>
  <c r="A160" i="16" s="1"/>
  <c r="A161" i="16" s="1"/>
  <c r="A162" i="16" s="1"/>
  <c r="A163" i="16" s="1"/>
  <c r="A164" i="16" s="1"/>
  <c r="A165" i="16" s="1"/>
  <c r="A166" i="16" s="1"/>
  <c r="A167" i="16" s="1"/>
  <c r="A168" i="16" s="1"/>
  <c r="A169" i="16" s="1"/>
  <c r="A170" i="16" s="1"/>
  <c r="A171" i="16" s="1"/>
  <c r="A172" i="16" s="1"/>
  <c r="A128" i="16"/>
  <c r="A129" i="16" s="1"/>
  <c r="A130" i="16" s="1"/>
  <c r="A131" i="16" s="1"/>
  <c r="A132" i="16" s="1"/>
  <c r="A133" i="16" s="1"/>
  <c r="A134" i="16" s="1"/>
  <c r="A135" i="16" s="1"/>
  <c r="A136" i="16" s="1"/>
  <c r="A137" i="16" s="1"/>
  <c r="A138" i="16" s="1"/>
  <c r="A139" i="16" s="1"/>
  <c r="A140" i="16" s="1"/>
  <c r="A141" i="16" s="1"/>
  <c r="A142" i="16" s="1"/>
  <c r="A143" i="16" s="1"/>
  <c r="A144" i="16" s="1"/>
  <c r="A145" i="16" s="1"/>
  <c r="A146" i="16" s="1"/>
  <c r="A147" i="16" s="1"/>
  <c r="A148" i="16" s="1"/>
  <c r="A149" i="16" s="1"/>
  <c r="A121" i="16"/>
  <c r="A122" i="16" s="1"/>
  <c r="R114" i="16"/>
  <c r="R113" i="16"/>
  <c r="R112" i="16"/>
  <c r="R111" i="16"/>
  <c r="R110" i="16"/>
  <c r="R109" i="16"/>
  <c r="R108" i="16"/>
  <c r="R107" i="16"/>
  <c r="R106" i="16"/>
  <c r="R105" i="16"/>
  <c r="R104" i="16"/>
  <c r="R103" i="16"/>
  <c r="R102" i="16"/>
  <c r="R101" i="16"/>
  <c r="R99" i="16"/>
  <c r="R98" i="16"/>
  <c r="R97" i="16"/>
  <c r="R96" i="16"/>
  <c r="R95" i="16"/>
  <c r="A95" i="16"/>
  <c r="A96" i="16" s="1"/>
  <c r="A97" i="16" s="1"/>
  <c r="A98" i="16" s="1"/>
  <c r="A99" i="16" s="1"/>
  <c r="R94" i="16"/>
  <c r="A89" i="16"/>
  <c r="A90" i="16" s="1"/>
  <c r="A91" i="16" s="1"/>
  <c r="A92" i="16" s="1"/>
  <c r="A84" i="16"/>
  <c r="A85" i="16" s="1"/>
  <c r="A86" i="16" s="1"/>
  <c r="A87" i="16" s="1"/>
  <c r="A77" i="16"/>
  <c r="A78" i="16" s="1"/>
  <c r="A79" i="16" s="1"/>
  <c r="A80" i="16" s="1"/>
  <c r="A81" i="16" s="1"/>
  <c r="A82" i="16" s="1"/>
  <c r="A68" i="16"/>
  <c r="A69" i="16" s="1"/>
  <c r="A70" i="16" s="1"/>
  <c r="A71" i="16" s="1"/>
  <c r="A72" i="16" s="1"/>
  <c r="A73" i="16" s="1"/>
  <c r="A74" i="16" s="1"/>
  <c r="A57" i="16"/>
  <c r="A58" i="16" s="1"/>
  <c r="A59" i="16" s="1"/>
  <c r="A60" i="16" s="1"/>
  <c r="A61" i="16" s="1"/>
  <c r="A62" i="16" s="1"/>
  <c r="A63" i="16" s="1"/>
  <c r="A64" i="16" s="1"/>
  <c r="A40" i="16"/>
  <c r="A41" i="16" s="1"/>
  <c r="A42" i="16" s="1"/>
  <c r="A43" i="16" s="1"/>
  <c r="A44" i="16" s="1"/>
  <c r="A45" i="16" s="1"/>
  <c r="A46" i="16" s="1"/>
  <c r="A47" i="16" s="1"/>
  <c r="A48" i="16" s="1"/>
  <c r="A49" i="16" s="1"/>
  <c r="A50" i="16" s="1"/>
  <c r="A51" i="16" s="1"/>
  <c r="A52" i="16" s="1"/>
  <c r="A53" i="16" s="1"/>
  <c r="A54" i="16" s="1"/>
  <c r="A55" i="16" s="1"/>
  <c r="R37" i="16"/>
  <c r="A20" i="16"/>
  <c r="A21" i="16" s="1"/>
  <c r="R13" i="16"/>
  <c r="R12" i="16"/>
  <c r="R11" i="16"/>
  <c r="A150" i="16" l="1"/>
  <c r="A151" i="16" s="1"/>
  <c r="A100" i="16"/>
  <c r="A101" i="16" s="1"/>
  <c r="A102" i="16" s="1"/>
  <c r="A103" i="16" s="1"/>
  <c r="A104" i="16" s="1"/>
  <c r="A105" i="16" s="1"/>
  <c r="A106" i="16" s="1"/>
  <c r="A107" i="16" s="1"/>
  <c r="A108" i="16" s="1"/>
  <c r="A109" i="16" s="1"/>
  <c r="A110" i="16" s="1"/>
  <c r="A111" i="16" s="1"/>
  <c r="A112" i="16" s="1"/>
  <c r="A113" i="16" s="1"/>
  <c r="A114" i="16" s="1"/>
  <c r="J1105" i="5" l="1"/>
  <c r="A1104" i="5"/>
  <c r="J1009" i="5"/>
  <c r="J1173" i="5"/>
  <c r="J1164" i="5"/>
  <c r="J1153" i="5"/>
  <c r="J1144" i="5"/>
  <c r="J1135" i="5"/>
  <c r="J1128" i="5"/>
  <c r="J1112" i="5"/>
  <c r="J1097" i="5"/>
  <c r="J1090" i="5"/>
  <c r="J1081" i="5"/>
  <c r="J1172" i="5"/>
  <c r="J1161" i="5"/>
  <c r="G1127" i="5"/>
  <c r="G1126" i="5"/>
  <c r="G1125" i="5"/>
  <c r="G1124" i="5"/>
  <c r="G1123" i="5"/>
  <c r="G1122" i="5"/>
  <c r="J1121" i="5"/>
  <c r="G1121" i="5"/>
  <c r="G1111" i="5"/>
  <c r="A1096" i="5"/>
  <c r="A1111" i="5"/>
  <c r="A1121" i="5" s="1"/>
  <c r="A1122" i="5" s="1"/>
  <c r="A1123" i="5" s="1"/>
  <c r="A1124" i="5" s="1"/>
  <c r="A1125" i="5" s="1"/>
  <c r="A1126" i="5" s="1"/>
  <c r="A1127" i="5" s="1"/>
  <c r="A1134" i="5" s="1"/>
  <c r="A1143" i="5" s="1"/>
  <c r="I159" i="5"/>
  <c r="J995" i="5"/>
  <c r="J986" i="5"/>
  <c r="J976" i="5"/>
  <c r="J985" i="5"/>
  <c r="J984" i="5"/>
  <c r="J975" i="5"/>
  <c r="J974" i="5"/>
  <c r="J973" i="5"/>
  <c r="A974" i="5"/>
  <c r="A975" i="5" s="1"/>
  <c r="A984" i="5" s="1"/>
  <c r="A985" i="5" s="1"/>
  <c r="A994" i="5" s="1"/>
  <c r="J952" i="5"/>
  <c r="J943" i="5"/>
  <c r="J931" i="5"/>
  <c r="J913" i="5"/>
  <c r="J902" i="5"/>
  <c r="J882" i="5"/>
  <c r="J921" i="5"/>
  <c r="G901" i="5"/>
  <c r="G900" i="5"/>
  <c r="G899" i="5"/>
  <c r="G898" i="5"/>
  <c r="G897" i="5"/>
  <c r="G896" i="5"/>
  <c r="G895" i="5"/>
  <c r="G894" i="5"/>
  <c r="G893" i="5"/>
  <c r="G892" i="5"/>
  <c r="G891" i="5"/>
  <c r="G890" i="5"/>
  <c r="J881" i="5"/>
  <c r="J880" i="5"/>
  <c r="J879" i="5"/>
  <c r="J878" i="5"/>
  <c r="J877" i="5"/>
  <c r="J876" i="5"/>
  <c r="J875" i="5"/>
  <c r="J874" i="5"/>
  <c r="J873" i="5"/>
  <c r="J872" i="5"/>
  <c r="J871" i="5"/>
  <c r="J870" i="5"/>
  <c r="J869" i="5"/>
  <c r="J868" i="5"/>
  <c r="J867" i="5"/>
  <c r="J866" i="5"/>
  <c r="J864" i="5"/>
  <c r="J863" i="5"/>
  <c r="J862" i="5"/>
  <c r="J861" i="5"/>
  <c r="J860" i="5"/>
  <c r="J859" i="5"/>
  <c r="J858" i="5"/>
  <c r="J857" i="5"/>
  <c r="J856" i="5"/>
  <c r="J855" i="5"/>
  <c r="J854" i="5"/>
  <c r="J853" i="5"/>
  <c r="J852" i="5"/>
  <c r="J851" i="5"/>
  <c r="J850" i="5"/>
  <c r="J849" i="5"/>
  <c r="J848" i="5"/>
  <c r="J847" i="5"/>
  <c r="J846" i="5"/>
  <c r="J845" i="5"/>
  <c r="J844" i="5"/>
  <c r="J843" i="5"/>
  <c r="J842" i="5"/>
  <c r="J841" i="5"/>
  <c r="J840" i="5"/>
  <c r="J839" i="5"/>
  <c r="J782" i="5"/>
  <c r="J781" i="5"/>
  <c r="J780" i="5"/>
  <c r="J779" i="5"/>
  <c r="J778" i="5"/>
  <c r="J777" i="5"/>
  <c r="J776" i="5"/>
  <c r="J775" i="5"/>
  <c r="J774" i="5"/>
  <c r="J773" i="5"/>
  <c r="J772" i="5"/>
  <c r="J771" i="5"/>
  <c r="J770" i="5"/>
  <c r="J769" i="5"/>
  <c r="J768" i="5"/>
  <c r="J767" i="5"/>
  <c r="J766" i="5"/>
  <c r="J765" i="5"/>
  <c r="J764" i="5"/>
  <c r="J763" i="5"/>
  <c r="J762" i="5"/>
  <c r="J761" i="5"/>
  <c r="J760" i="5"/>
  <c r="J759" i="5"/>
  <c r="J758" i="5"/>
  <c r="J757" i="5"/>
  <c r="J756" i="5"/>
  <c r="J755" i="5"/>
  <c r="J754" i="5"/>
  <c r="J753" i="5"/>
  <c r="J752" i="5"/>
  <c r="J751" i="5"/>
  <c r="J750" i="5"/>
  <c r="J749" i="5"/>
  <c r="J748" i="5"/>
  <c r="J747" i="5"/>
  <c r="J746" i="5"/>
  <c r="J745" i="5"/>
  <c r="J744" i="5"/>
  <c r="J743" i="5"/>
  <c r="J742" i="5"/>
  <c r="J741" i="5"/>
  <c r="J740" i="5"/>
  <c r="J739" i="5"/>
  <c r="J738" i="5"/>
  <c r="J737" i="5"/>
  <c r="J736" i="5"/>
  <c r="J735" i="5"/>
  <c r="J734" i="5"/>
  <c r="J733" i="5"/>
  <c r="J732" i="5"/>
  <c r="J731" i="5"/>
  <c r="J730" i="5"/>
  <c r="J729" i="5"/>
  <c r="J728" i="5"/>
  <c r="J727" i="5"/>
  <c r="J726" i="5"/>
  <c r="J725" i="5"/>
  <c r="J724" i="5"/>
  <c r="J723" i="5"/>
  <c r="J722" i="5"/>
  <c r="J721" i="5"/>
  <c r="J720" i="5"/>
  <c r="J719" i="5"/>
  <c r="J718" i="5"/>
  <c r="J717" i="5"/>
  <c r="J716" i="5"/>
  <c r="J715" i="5"/>
  <c r="J714" i="5"/>
  <c r="J713" i="5"/>
  <c r="J712" i="5"/>
  <c r="J711" i="5"/>
  <c r="J710" i="5"/>
  <c r="J709" i="5"/>
  <c r="J708" i="5"/>
  <c r="J707" i="5"/>
  <c r="J706" i="5"/>
  <c r="J705" i="5"/>
  <c r="J704" i="5"/>
  <c r="J703" i="5"/>
  <c r="J702" i="5"/>
  <c r="J701" i="5"/>
  <c r="J700" i="5"/>
  <c r="J699" i="5"/>
  <c r="J698" i="5"/>
  <c r="J697" i="5"/>
  <c r="J696" i="5"/>
  <c r="J695" i="5"/>
  <c r="J694" i="5"/>
  <c r="J693" i="5"/>
  <c r="J692" i="5"/>
  <c r="J691" i="5"/>
  <c r="J690" i="5"/>
  <c r="J689" i="5"/>
  <c r="J688" i="5"/>
  <c r="J687" i="5"/>
  <c r="J686" i="5"/>
  <c r="J685" i="5"/>
  <c r="J684" i="5"/>
  <c r="J683" i="5"/>
  <c r="J682" i="5"/>
  <c r="J681" i="5"/>
  <c r="J680" i="5"/>
  <c r="J679" i="5"/>
  <c r="J678" i="5"/>
  <c r="J677" i="5"/>
  <c r="J676" i="5"/>
  <c r="J675" i="5"/>
  <c r="J674" i="5"/>
  <c r="J673" i="5"/>
  <c r="J672" i="5"/>
  <c r="J671" i="5"/>
  <c r="J670" i="5"/>
  <c r="J669" i="5"/>
  <c r="J668" i="5"/>
  <c r="J667" i="5"/>
  <c r="J666" i="5"/>
  <c r="J665" i="5"/>
  <c r="J664" i="5"/>
  <c r="J663" i="5"/>
  <c r="J662" i="5"/>
  <c r="J661" i="5"/>
  <c r="J660" i="5"/>
  <c r="J659" i="5"/>
  <c r="J658" i="5"/>
  <c r="J657" i="5"/>
  <c r="J656" i="5"/>
  <c r="J655" i="5"/>
  <c r="J654" i="5"/>
  <c r="J653" i="5"/>
  <c r="J652" i="5"/>
  <c r="J651" i="5"/>
  <c r="J650" i="5"/>
  <c r="J649" i="5"/>
  <c r="J648" i="5"/>
  <c r="J647" i="5"/>
  <c r="J646" i="5"/>
  <c r="J645" i="5"/>
  <c r="J644" i="5"/>
  <c r="J643" i="5"/>
  <c r="J642" i="5"/>
  <c r="J641" i="5"/>
  <c r="J640" i="5"/>
  <c r="J639" i="5"/>
  <c r="J638" i="5"/>
  <c r="J637" i="5"/>
  <c r="J636" i="5"/>
  <c r="J635" i="5"/>
  <c r="J634" i="5"/>
  <c r="J633" i="5"/>
  <c r="J632" i="5"/>
  <c r="J631" i="5"/>
  <c r="J630" i="5"/>
  <c r="J629" i="5"/>
  <c r="J628" i="5"/>
  <c r="J627" i="5"/>
  <c r="J626" i="5"/>
  <c r="J625" i="5"/>
  <c r="J624" i="5"/>
  <c r="J623" i="5"/>
  <c r="J622" i="5"/>
  <c r="J621" i="5"/>
  <c r="J620" i="5"/>
  <c r="J619" i="5"/>
  <c r="J618" i="5"/>
  <c r="J617" i="5"/>
  <c r="J616" i="5"/>
  <c r="J615" i="5"/>
  <c r="J614" i="5"/>
  <c r="J613" i="5"/>
  <c r="J612" i="5"/>
  <c r="J611" i="5"/>
  <c r="J610" i="5"/>
  <c r="J609" i="5"/>
  <c r="J608" i="5"/>
  <c r="J607" i="5"/>
  <c r="J606" i="5"/>
  <c r="J605" i="5"/>
  <c r="J604" i="5"/>
  <c r="J603" i="5"/>
  <c r="J602" i="5"/>
  <c r="J601" i="5"/>
  <c r="J600" i="5"/>
  <c r="J599" i="5"/>
  <c r="J598" i="5"/>
  <c r="J597" i="5"/>
  <c r="J596" i="5"/>
  <c r="J595" i="5"/>
  <c r="J594" i="5"/>
  <c r="J593" i="5"/>
  <c r="J592" i="5"/>
  <c r="J591" i="5"/>
  <c r="J590" i="5"/>
  <c r="J589" i="5"/>
  <c r="J588" i="5"/>
  <c r="J587" i="5"/>
  <c r="J586" i="5"/>
  <c r="J585" i="5"/>
  <c r="J584" i="5"/>
  <c r="J583" i="5"/>
  <c r="J582" i="5"/>
  <c r="J581" i="5"/>
  <c r="J580" i="5"/>
  <c r="J579" i="5"/>
  <c r="J578" i="5"/>
  <c r="J577" i="5"/>
  <c r="J576" i="5"/>
  <c r="J575" i="5"/>
  <c r="J574" i="5"/>
  <c r="J573" i="5"/>
  <c r="J572" i="5"/>
  <c r="J571" i="5"/>
  <c r="J570" i="5"/>
  <c r="J569" i="5"/>
  <c r="J568" i="5"/>
  <c r="J567" i="5"/>
  <c r="J566" i="5"/>
  <c r="J565" i="5"/>
  <c r="J564" i="5"/>
  <c r="J563" i="5"/>
  <c r="J562" i="5"/>
  <c r="J561" i="5"/>
  <c r="J560" i="5"/>
  <c r="J559" i="5"/>
  <c r="J558" i="5"/>
  <c r="J557" i="5"/>
  <c r="J556" i="5"/>
  <c r="J555" i="5"/>
  <c r="J554" i="5"/>
  <c r="J553" i="5"/>
  <c r="J552" i="5"/>
  <c r="J551" i="5"/>
  <c r="J550" i="5"/>
  <c r="J549" i="5"/>
  <c r="J548" i="5"/>
  <c r="J547" i="5"/>
  <c r="J546" i="5"/>
  <c r="J545" i="5"/>
  <c r="J544" i="5"/>
  <c r="J543" i="5"/>
  <c r="J542" i="5"/>
  <c r="J541" i="5"/>
  <c r="J540" i="5"/>
  <c r="J539" i="5"/>
  <c r="J538" i="5"/>
  <c r="J537" i="5"/>
  <c r="J536" i="5"/>
  <c r="J535" i="5"/>
  <c r="J534" i="5"/>
  <c r="J533" i="5"/>
  <c r="J532" i="5"/>
  <c r="J531" i="5"/>
  <c r="J530" i="5"/>
  <c r="J529" i="5"/>
  <c r="J528" i="5"/>
  <c r="J527" i="5"/>
  <c r="J526" i="5"/>
  <c r="J525" i="5"/>
  <c r="J524" i="5"/>
  <c r="J523" i="5"/>
  <c r="J522" i="5"/>
  <c r="J521" i="5"/>
  <c r="J520" i="5"/>
  <c r="J519" i="5"/>
  <c r="J518" i="5"/>
  <c r="J517" i="5"/>
  <c r="J516" i="5"/>
  <c r="J515" i="5"/>
  <c r="J514" i="5"/>
  <c r="J513" i="5"/>
  <c r="J512" i="5"/>
  <c r="J511" i="5"/>
  <c r="J510" i="5"/>
  <c r="J509" i="5"/>
  <c r="J508" i="5"/>
  <c r="J507" i="5"/>
  <c r="J506" i="5"/>
  <c r="J505" i="5"/>
  <c r="J504" i="5"/>
  <c r="J503" i="5"/>
  <c r="J502" i="5"/>
  <c r="J501" i="5"/>
  <c r="J500" i="5"/>
  <c r="J499" i="5"/>
  <c r="J498" i="5"/>
  <c r="J497" i="5"/>
  <c r="J496" i="5"/>
  <c r="J495" i="5"/>
  <c r="J494" i="5"/>
  <c r="J493" i="5"/>
  <c r="J492" i="5"/>
  <c r="J491" i="5"/>
  <c r="J490" i="5"/>
  <c r="J489" i="5"/>
  <c r="J488" i="5"/>
  <c r="J487" i="5"/>
  <c r="J486" i="5"/>
  <c r="J485" i="5"/>
  <c r="J484" i="5"/>
  <c r="J483" i="5"/>
  <c r="J482" i="5"/>
  <c r="J481" i="5"/>
  <c r="J480" i="5"/>
  <c r="J479" i="5"/>
  <c r="J478" i="5"/>
  <c r="J477" i="5"/>
  <c r="J476" i="5"/>
  <c r="J475" i="5"/>
  <c r="J474" i="5"/>
  <c r="J473" i="5"/>
  <c r="J472" i="5"/>
  <c r="J471" i="5"/>
  <c r="J470" i="5"/>
  <c r="J469" i="5"/>
  <c r="J468" i="5"/>
  <c r="J467" i="5"/>
  <c r="J466" i="5"/>
  <c r="J465" i="5"/>
  <c r="J464" i="5"/>
  <c r="J463" i="5"/>
  <c r="J462" i="5"/>
  <c r="J461" i="5"/>
  <c r="J460" i="5"/>
  <c r="J459" i="5"/>
  <c r="J458" i="5"/>
  <c r="J457" i="5"/>
  <c r="J456" i="5"/>
  <c r="J455" i="5"/>
  <c r="J454" i="5"/>
  <c r="J453" i="5"/>
  <c r="J452" i="5"/>
  <c r="J451" i="5"/>
  <c r="J450" i="5"/>
  <c r="J449" i="5"/>
  <c r="J448" i="5"/>
  <c r="J447" i="5"/>
  <c r="J446" i="5"/>
  <c r="J445" i="5"/>
  <c r="J444" i="5"/>
  <c r="J443" i="5"/>
  <c r="J442" i="5"/>
  <c r="J441" i="5"/>
  <c r="J440" i="5"/>
  <c r="J439" i="5"/>
  <c r="J438" i="5"/>
  <c r="J437" i="5"/>
  <c r="J436" i="5"/>
  <c r="J435" i="5"/>
  <c r="J434" i="5"/>
  <c r="J433" i="5"/>
  <c r="A434" i="5"/>
  <c r="A435" i="5" s="1"/>
  <c r="A436" i="5" s="1"/>
  <c r="A437" i="5" s="1"/>
  <c r="A438" i="5" s="1"/>
  <c r="A439" i="5" s="1"/>
  <c r="A440" i="5" s="1"/>
  <c r="A441" i="5" s="1"/>
  <c r="A442" i="5" s="1"/>
  <c r="A443" i="5" s="1"/>
  <c r="A444" i="5" s="1"/>
  <c r="A445" i="5" s="1"/>
  <c r="A446" i="5" s="1"/>
  <c r="A447" i="5" s="1"/>
  <c r="A448" i="5" s="1"/>
  <c r="A449" i="5" s="1"/>
  <c r="A450" i="5" s="1"/>
  <c r="A451" i="5" s="1"/>
  <c r="A452" i="5" s="1"/>
  <c r="A453" i="5" s="1"/>
  <c r="A454" i="5" s="1"/>
  <c r="A455" i="5" s="1"/>
  <c r="A456" i="5" s="1"/>
  <c r="A457" i="5" s="1"/>
  <c r="A458" i="5" s="1"/>
  <c r="A459" i="5" s="1"/>
  <c r="A460" i="5" s="1"/>
  <c r="A461" i="5" s="1"/>
  <c r="A462" i="5" s="1"/>
  <c r="A463" i="5" s="1"/>
  <c r="A464" i="5" s="1"/>
  <c r="A465" i="5" s="1"/>
  <c r="A466" i="5" s="1"/>
  <c r="A467" i="5" s="1"/>
  <c r="A468" i="5" s="1"/>
  <c r="A469" i="5" s="1"/>
  <c r="A470" i="5" s="1"/>
  <c r="A471" i="5" s="1"/>
  <c r="A472" i="5" s="1"/>
  <c r="A473" i="5" s="1"/>
  <c r="A474" i="5" s="1"/>
  <c r="A475" i="5" s="1"/>
  <c r="A476" i="5" s="1"/>
  <c r="A477" i="5" s="1"/>
  <c r="A478" i="5" s="1"/>
  <c r="A479" i="5" s="1"/>
  <c r="A480" i="5" s="1"/>
  <c r="A481" i="5" s="1"/>
  <c r="A482" i="5" s="1"/>
  <c r="A483" i="5" s="1"/>
  <c r="A484" i="5" s="1"/>
  <c r="A485" i="5" s="1"/>
  <c r="A486" i="5" s="1"/>
  <c r="A487" i="5" s="1"/>
  <c r="A488" i="5" s="1"/>
  <c r="A489" i="5" s="1"/>
  <c r="A490" i="5" s="1"/>
  <c r="A491" i="5" s="1"/>
  <c r="A492" i="5" s="1"/>
  <c r="A493" i="5" s="1"/>
  <c r="A494" i="5" s="1"/>
  <c r="A495" i="5" s="1"/>
  <c r="A496" i="5" s="1"/>
  <c r="A497" i="5" s="1"/>
  <c r="A498" i="5" s="1"/>
  <c r="A499" i="5" s="1"/>
  <c r="A500" i="5" s="1"/>
  <c r="A501" i="5" s="1"/>
  <c r="A502" i="5" s="1"/>
  <c r="A503" i="5" s="1"/>
  <c r="A504" i="5" s="1"/>
  <c r="A505" i="5" s="1"/>
  <c r="A506" i="5" s="1"/>
  <c r="A507" i="5" s="1"/>
  <c r="A508" i="5" s="1"/>
  <c r="A509" i="5" s="1"/>
  <c r="A510" i="5" s="1"/>
  <c r="A511" i="5" s="1"/>
  <c r="A512" i="5" s="1"/>
  <c r="A513" i="5" s="1"/>
  <c r="J340" i="5"/>
  <c r="J329" i="5"/>
  <c r="J321" i="5"/>
  <c r="J307" i="5"/>
  <c r="J299" i="5"/>
  <c r="J290" i="5"/>
  <c r="J279" i="5"/>
  <c r="J269" i="5"/>
  <c r="K339" i="5"/>
  <c r="J257" i="5"/>
  <c r="J230" i="5"/>
  <c r="J216" i="5"/>
  <c r="J255" i="5"/>
  <c r="G255" i="5"/>
  <c r="J254" i="5"/>
  <c r="G254" i="5"/>
  <c r="J253" i="5"/>
  <c r="G253" i="5"/>
  <c r="J252" i="5"/>
  <c r="G252" i="5"/>
  <c r="J246" i="5"/>
  <c r="G246" i="5"/>
  <c r="J239" i="5"/>
  <c r="J224" i="5"/>
  <c r="A224" i="5"/>
  <c r="A229" i="5" s="1"/>
  <c r="A239" i="5" s="1"/>
  <c r="A246" i="5" s="1"/>
  <c r="A252" i="5" s="1"/>
  <c r="A253" i="5" s="1"/>
  <c r="A254" i="5" s="1"/>
  <c r="J215" i="5"/>
  <c r="J207" i="5"/>
  <c r="J197" i="5"/>
  <c r="J1072" i="5"/>
  <c r="J1063" i="5"/>
  <c r="J1040" i="5"/>
  <c r="J1053" i="5"/>
  <c r="J1028" i="5"/>
  <c r="J1018" i="5"/>
  <c r="J965" i="5"/>
  <c r="J425" i="5"/>
  <c r="J401" i="5"/>
  <c r="J391" i="5"/>
  <c r="J182" i="5"/>
  <c r="J181" i="5"/>
  <c r="G181" i="5"/>
  <c r="J174" i="5"/>
  <c r="G174" i="5"/>
  <c r="H109" i="5"/>
  <c r="I108" i="5"/>
  <c r="J108" i="5" s="1"/>
  <c r="I107" i="5"/>
  <c r="J107" i="5" s="1"/>
  <c r="J661" i="3"/>
  <c r="J660" i="3"/>
  <c r="J659" i="3"/>
  <c r="J658" i="3"/>
  <c r="J657" i="3"/>
  <c r="J656" i="3"/>
  <c r="J655" i="3"/>
  <c r="J654" i="3"/>
  <c r="J653" i="3"/>
  <c r="J652" i="3"/>
  <c r="J651" i="3"/>
  <c r="J650" i="3"/>
  <c r="J649" i="3"/>
  <c r="J648" i="3"/>
  <c r="J647" i="3"/>
  <c r="J646" i="3"/>
  <c r="J645" i="3"/>
  <c r="J644" i="3"/>
  <c r="J643" i="3"/>
  <c r="J642" i="3"/>
  <c r="J641" i="3"/>
  <c r="J640" i="3"/>
  <c r="J639" i="3"/>
  <c r="J638" i="3"/>
  <c r="J637" i="3"/>
  <c r="J636" i="3"/>
  <c r="J635" i="3"/>
  <c r="J634" i="3"/>
  <c r="J633" i="3"/>
  <c r="J632" i="3"/>
  <c r="J631" i="3"/>
  <c r="J630" i="3"/>
  <c r="J629" i="3"/>
  <c r="J628" i="3"/>
  <c r="J627" i="3"/>
  <c r="J626" i="3"/>
  <c r="J625" i="3"/>
  <c r="J624" i="3"/>
  <c r="J623" i="3"/>
  <c r="J622" i="3"/>
  <c r="J621" i="3"/>
  <c r="J620" i="3"/>
  <c r="J619" i="3"/>
  <c r="J618" i="3"/>
  <c r="J617" i="3"/>
  <c r="J616" i="3"/>
  <c r="J615" i="3"/>
  <c r="J614" i="3"/>
  <c r="J613" i="3"/>
  <c r="J612" i="3"/>
  <c r="J611" i="3"/>
  <c r="J610" i="3"/>
  <c r="J609" i="3"/>
  <c r="J608" i="3"/>
  <c r="J607" i="3"/>
  <c r="J606" i="3"/>
  <c r="J605" i="3"/>
  <c r="J604" i="3"/>
  <c r="J603" i="3"/>
  <c r="J602" i="3"/>
  <c r="J601" i="3"/>
  <c r="J600" i="3"/>
  <c r="J599" i="3"/>
  <c r="J598" i="3"/>
  <c r="J597" i="3"/>
  <c r="J596" i="3"/>
  <c r="J595" i="3"/>
  <c r="J594" i="3"/>
  <c r="J593" i="3"/>
  <c r="J592" i="3"/>
  <c r="J591" i="3"/>
  <c r="J590" i="3"/>
  <c r="J589" i="3"/>
  <c r="J588" i="3"/>
  <c r="J587" i="3"/>
  <c r="J586" i="3"/>
  <c r="J585" i="3"/>
  <c r="J584" i="3"/>
  <c r="J583" i="3"/>
  <c r="J582" i="3"/>
  <c r="J581" i="3"/>
  <c r="J580" i="3"/>
  <c r="J579" i="3"/>
  <c r="J578" i="3"/>
  <c r="J577" i="3"/>
  <c r="J576" i="3"/>
  <c r="J575" i="3"/>
  <c r="J574" i="3"/>
  <c r="J573" i="3"/>
  <c r="J572" i="3"/>
  <c r="J571" i="3"/>
  <c r="J570" i="3"/>
  <c r="J569" i="3"/>
  <c r="J568" i="3"/>
  <c r="J567" i="3"/>
  <c r="J566" i="3"/>
  <c r="J565" i="3"/>
  <c r="J564" i="3"/>
  <c r="J563" i="3"/>
  <c r="J562" i="3"/>
  <c r="J561" i="3"/>
  <c r="J560" i="3"/>
  <c r="J559" i="3"/>
  <c r="J558" i="3"/>
  <c r="J557" i="3"/>
  <c r="J556" i="3"/>
  <c r="J555" i="3"/>
  <c r="J554" i="3"/>
  <c r="J553" i="3"/>
  <c r="J552" i="3"/>
  <c r="J551" i="3"/>
  <c r="J550" i="3"/>
  <c r="J549" i="3"/>
  <c r="J548" i="3"/>
  <c r="J547" i="3"/>
  <c r="J546" i="3"/>
  <c r="J545" i="3"/>
  <c r="J544" i="3"/>
  <c r="J543" i="3"/>
  <c r="J542" i="3"/>
  <c r="J541" i="3"/>
  <c r="J540" i="3"/>
  <c r="J539" i="3"/>
  <c r="J538" i="3"/>
  <c r="J537" i="3"/>
  <c r="J536" i="3"/>
  <c r="J535" i="3"/>
  <c r="J534" i="3"/>
  <c r="J533" i="3"/>
  <c r="J532" i="3"/>
  <c r="J531" i="3"/>
  <c r="J530" i="3"/>
  <c r="J529" i="3"/>
  <c r="J528" i="3"/>
  <c r="J527" i="3"/>
  <c r="J526" i="3"/>
  <c r="J525" i="3"/>
  <c r="J524" i="3"/>
  <c r="J523" i="3"/>
  <c r="J522" i="3"/>
  <c r="J521" i="3"/>
  <c r="J520" i="3"/>
  <c r="J519" i="3"/>
  <c r="J518" i="3"/>
  <c r="J517" i="3"/>
  <c r="J516" i="3"/>
  <c r="J515" i="3"/>
  <c r="J514" i="3"/>
  <c r="J513" i="3"/>
  <c r="J512" i="3"/>
  <c r="J511" i="3"/>
  <c r="J510" i="3"/>
  <c r="J509" i="3"/>
  <c r="J508" i="3"/>
  <c r="J507" i="3"/>
  <c r="J506" i="3"/>
  <c r="J505" i="3"/>
  <c r="J504" i="3"/>
  <c r="J503" i="3"/>
  <c r="J502" i="3"/>
  <c r="J501" i="3"/>
  <c r="J500" i="3"/>
  <c r="J499" i="3"/>
  <c r="J498" i="3"/>
  <c r="J497" i="3"/>
  <c r="J496" i="3"/>
  <c r="J495" i="3"/>
  <c r="J494" i="3"/>
  <c r="J493" i="3"/>
  <c r="J492" i="3"/>
  <c r="J491" i="3"/>
  <c r="J490" i="3"/>
  <c r="J489" i="3"/>
  <c r="J488" i="3"/>
  <c r="J487" i="3"/>
  <c r="J486" i="3"/>
  <c r="J485" i="3"/>
  <c r="J484" i="3"/>
  <c r="J483" i="3"/>
  <c r="J482" i="3"/>
  <c r="J481" i="3"/>
  <c r="J480" i="3"/>
  <c r="J479" i="3"/>
  <c r="J478" i="3"/>
  <c r="J477" i="3"/>
  <c r="J476" i="3"/>
  <c r="J475" i="3"/>
  <c r="J474" i="3"/>
  <c r="J473" i="3"/>
  <c r="J472" i="3"/>
  <c r="J471" i="3"/>
  <c r="J470" i="3"/>
  <c r="J469" i="3"/>
  <c r="J468" i="3"/>
  <c r="J467" i="3"/>
  <c r="J466" i="3"/>
  <c r="J465" i="3"/>
  <c r="J464" i="3"/>
  <c r="J463" i="3"/>
  <c r="J462" i="3"/>
  <c r="J461" i="3"/>
  <c r="J460" i="3"/>
  <c r="J459" i="3"/>
  <c r="J458" i="3"/>
  <c r="J457" i="3"/>
  <c r="J456" i="3"/>
  <c r="J455" i="3"/>
  <c r="J454" i="3"/>
  <c r="J453" i="3"/>
  <c r="J452" i="3"/>
  <c r="J451" i="3"/>
  <c r="J450" i="3"/>
  <c r="J449" i="3"/>
  <c r="J448" i="3"/>
  <c r="J447" i="3"/>
  <c r="J446" i="3"/>
  <c r="J445" i="3"/>
  <c r="J444" i="3"/>
  <c r="J443" i="3"/>
  <c r="J442" i="3"/>
  <c r="J441" i="3"/>
  <c r="J440" i="3"/>
  <c r="J439" i="3"/>
  <c r="J438" i="3"/>
  <c r="J437" i="3"/>
  <c r="J436" i="3"/>
  <c r="J435" i="3"/>
  <c r="J434" i="3"/>
  <c r="J433" i="3"/>
  <c r="J432" i="3"/>
  <c r="J431" i="3"/>
  <c r="J430" i="3"/>
  <c r="J429" i="3"/>
  <c r="J428" i="3"/>
  <c r="J427" i="3"/>
  <c r="J426" i="3"/>
  <c r="J425" i="3"/>
  <c r="J424" i="3"/>
  <c r="J423" i="3"/>
  <c r="J422" i="3"/>
  <c r="J421" i="3"/>
  <c r="J420" i="3"/>
  <c r="J419" i="3"/>
  <c r="J418" i="3"/>
  <c r="J417" i="3"/>
  <c r="J416" i="3"/>
  <c r="J415" i="3"/>
  <c r="J414" i="3"/>
  <c r="J413" i="3"/>
  <c r="J412" i="3"/>
  <c r="J411" i="3"/>
  <c r="J410" i="3"/>
  <c r="J409" i="3"/>
  <c r="J408" i="3"/>
  <c r="J407" i="3"/>
  <c r="J406" i="3"/>
  <c r="J405" i="3"/>
  <c r="J404" i="3"/>
  <c r="J403" i="3"/>
  <c r="J402" i="3"/>
  <c r="J401" i="3"/>
  <c r="J400" i="3"/>
  <c r="J399" i="3"/>
  <c r="J398" i="3"/>
  <c r="J397" i="3"/>
  <c r="J396" i="3"/>
  <c r="J395" i="3"/>
  <c r="J394" i="3"/>
  <c r="J393" i="3"/>
  <c r="J392" i="3"/>
  <c r="J391" i="3"/>
  <c r="J390" i="3"/>
  <c r="J389" i="3"/>
  <c r="J388" i="3"/>
  <c r="J387" i="3"/>
  <c r="J386" i="3"/>
  <c r="J385" i="3"/>
  <c r="J384" i="3"/>
  <c r="J383" i="3"/>
  <c r="J382" i="3"/>
  <c r="J381" i="3"/>
  <c r="J380" i="3"/>
  <c r="J379" i="3"/>
  <c r="J378" i="3"/>
  <c r="J377" i="3"/>
  <c r="J376" i="3"/>
  <c r="J375" i="3"/>
  <c r="J374" i="3"/>
  <c r="J373" i="3"/>
  <c r="J372" i="3"/>
  <c r="J371" i="3"/>
  <c r="J370" i="3"/>
  <c r="J369" i="3"/>
  <c r="J368" i="3"/>
  <c r="J367" i="3"/>
  <c r="J366" i="3"/>
  <c r="J365" i="3"/>
  <c r="J364" i="3"/>
  <c r="J363" i="3"/>
  <c r="J362" i="3"/>
  <c r="J361" i="3"/>
  <c r="J360" i="3"/>
  <c r="J359" i="3"/>
  <c r="J358" i="3"/>
  <c r="J357" i="3"/>
  <c r="J356" i="3"/>
  <c r="J355" i="3"/>
  <c r="J354" i="3"/>
  <c r="J353" i="3"/>
  <c r="J352" i="3"/>
  <c r="J351" i="3"/>
  <c r="J350" i="3"/>
  <c r="J349" i="3"/>
  <c r="J348" i="3"/>
  <c r="J347" i="3"/>
  <c r="J346" i="3"/>
  <c r="J345" i="3"/>
  <c r="J344" i="3"/>
  <c r="J343" i="3"/>
  <c r="J342" i="3"/>
  <c r="J341" i="3"/>
  <c r="J340" i="3"/>
  <c r="J339" i="3"/>
  <c r="J338" i="3"/>
  <c r="J337" i="3"/>
  <c r="J336" i="3"/>
  <c r="J335" i="3"/>
  <c r="J334" i="3"/>
  <c r="J333" i="3"/>
  <c r="J332" i="3"/>
  <c r="J331" i="3"/>
  <c r="J330" i="3"/>
  <c r="J329" i="3"/>
  <c r="J328" i="3"/>
  <c r="J327" i="3"/>
  <c r="J326" i="3"/>
  <c r="J325" i="3"/>
  <c r="J324" i="3"/>
  <c r="J323" i="3"/>
  <c r="J322" i="3"/>
  <c r="J321" i="3"/>
  <c r="J320" i="3"/>
  <c r="J319" i="3"/>
  <c r="J318" i="3"/>
  <c r="J317" i="3"/>
  <c r="J316" i="3"/>
  <c r="J315" i="3"/>
  <c r="J314" i="3"/>
  <c r="J313" i="3"/>
  <c r="J312" i="3"/>
  <c r="J311" i="3"/>
  <c r="J310" i="3"/>
  <c r="J309" i="3"/>
  <c r="J308" i="3"/>
  <c r="J307" i="3"/>
  <c r="J306" i="3"/>
  <c r="J305" i="3"/>
  <c r="J304" i="3"/>
  <c r="J303" i="3"/>
  <c r="J302" i="3"/>
  <c r="J301" i="3"/>
  <c r="J300" i="3"/>
  <c r="J299" i="3"/>
  <c r="J298" i="3"/>
  <c r="J297" i="3"/>
  <c r="J296" i="3"/>
  <c r="J295" i="3"/>
  <c r="J294" i="3"/>
  <c r="J293" i="3"/>
  <c r="J292" i="3"/>
  <c r="J291" i="3"/>
  <c r="J290" i="3"/>
  <c r="J289" i="3"/>
  <c r="J288" i="3"/>
  <c r="J287" i="3"/>
  <c r="J286" i="3"/>
  <c r="J285" i="3"/>
  <c r="J284" i="3"/>
  <c r="J283" i="3"/>
  <c r="J282" i="3"/>
  <c r="J281" i="3"/>
  <c r="J280" i="3"/>
  <c r="J279" i="3"/>
  <c r="J278" i="3"/>
  <c r="J277" i="3"/>
  <c r="J276" i="3"/>
  <c r="J275" i="3"/>
  <c r="J274" i="3"/>
  <c r="J273" i="3"/>
  <c r="J272" i="3"/>
  <c r="J271" i="3"/>
  <c r="A247" i="3"/>
  <c r="A248" i="3" s="1"/>
  <c r="A249" i="3" s="1"/>
  <c r="A250" i="3" s="1"/>
  <c r="A251" i="3" s="1"/>
  <c r="A252" i="3" s="1"/>
  <c r="A253" i="3" s="1"/>
  <c r="A254" i="3" s="1"/>
  <c r="A255" i="3" s="1"/>
  <c r="A256" i="3" s="1"/>
  <c r="A257" i="3" s="1"/>
  <c r="A258" i="3" s="1"/>
  <c r="A259" i="3" s="1"/>
  <c r="A260" i="3" s="1"/>
  <c r="A261" i="3" s="1"/>
  <c r="A262" i="3" s="1"/>
  <c r="A263" i="3" s="1"/>
  <c r="A264" i="3" s="1"/>
  <c r="A265" i="3" s="1"/>
  <c r="A270" i="3" s="1"/>
  <c r="A271" i="3" s="1"/>
  <c r="A272" i="3" s="1"/>
  <c r="A273" i="3" s="1"/>
  <c r="A274" i="3" s="1"/>
  <c r="A275" i="3" s="1"/>
  <c r="A276" i="3" s="1"/>
  <c r="A277" i="3" s="1"/>
  <c r="A278" i="3" s="1"/>
  <c r="A279" i="3" s="1"/>
  <c r="A280" i="3" s="1"/>
  <c r="A281" i="3" s="1"/>
  <c r="A282" i="3" s="1"/>
  <c r="A283" i="3" s="1"/>
  <c r="A284" i="3" s="1"/>
  <c r="A285" i="3" s="1"/>
  <c r="A286" i="3" s="1"/>
  <c r="A287" i="3" s="1"/>
  <c r="A288" i="3" s="1"/>
  <c r="A289" i="3" s="1"/>
  <c r="A290" i="3" s="1"/>
  <c r="A291" i="3" s="1"/>
  <c r="A292" i="3" s="1"/>
  <c r="A293" i="3" s="1"/>
  <c r="A294" i="3" s="1"/>
  <c r="A295" i="3" s="1"/>
  <c r="A296" i="3" s="1"/>
  <c r="A297" i="3" s="1"/>
  <c r="A298" i="3" s="1"/>
  <c r="A299" i="3" s="1"/>
  <c r="A300" i="3" s="1"/>
  <c r="A301" i="3" s="1"/>
  <c r="A302" i="3" s="1"/>
  <c r="A303" i="3" s="1"/>
  <c r="A304" i="3" s="1"/>
  <c r="A305" i="3" s="1"/>
  <c r="A306" i="3" s="1"/>
  <c r="A307" i="3" s="1"/>
  <c r="A308" i="3" s="1"/>
  <c r="A309" i="3" s="1"/>
  <c r="A310" i="3" s="1"/>
  <c r="A311" i="3" s="1"/>
  <c r="A312" i="3" s="1"/>
  <c r="A313" i="3" s="1"/>
  <c r="A314" i="3" s="1"/>
  <c r="A315" i="3" s="1"/>
  <c r="A316" i="3" s="1"/>
  <c r="A317" i="3" s="1"/>
  <c r="A318" i="3" s="1"/>
  <c r="A319" i="3" s="1"/>
  <c r="A320" i="3" s="1"/>
  <c r="A321" i="3" s="1"/>
  <c r="A322" i="3" s="1"/>
  <c r="A323" i="3" s="1"/>
  <c r="A324" i="3" s="1"/>
  <c r="A325" i="3" s="1"/>
  <c r="A326" i="3" s="1"/>
  <c r="A327" i="3" s="1"/>
  <c r="A328" i="3" s="1"/>
  <c r="A329" i="3" s="1"/>
  <c r="A330" i="3" s="1"/>
  <c r="A331" i="3" s="1"/>
  <c r="A332" i="3" s="1"/>
  <c r="A333" i="3" s="1"/>
  <c r="A334" i="3" s="1"/>
  <c r="A335" i="3" s="1"/>
  <c r="A336" i="3" s="1"/>
  <c r="A337" i="3" s="1"/>
  <c r="A338" i="3" s="1"/>
  <c r="A339" i="3" s="1"/>
  <c r="A340" i="3" s="1"/>
  <c r="A341" i="3" s="1"/>
  <c r="A342" i="3" s="1"/>
  <c r="A343" i="3" s="1"/>
  <c r="A344" i="3" s="1"/>
  <c r="A345" i="3" s="1"/>
  <c r="A346" i="3" s="1"/>
  <c r="A347" i="3" s="1"/>
  <c r="A348" i="3" s="1"/>
  <c r="A349" i="3" s="1"/>
  <c r="A350" i="3" s="1"/>
  <c r="A351" i="3" s="1"/>
  <c r="A352" i="3" s="1"/>
  <c r="A353" i="3" s="1"/>
  <c r="A354" i="3" s="1"/>
  <c r="A355" i="3" s="1"/>
  <c r="A356" i="3" s="1"/>
  <c r="A357" i="3" s="1"/>
  <c r="A358" i="3" s="1"/>
  <c r="A359" i="3" s="1"/>
  <c r="A360" i="3" s="1"/>
  <c r="A361" i="3" s="1"/>
  <c r="A362" i="3" s="1"/>
  <c r="A363" i="3" s="1"/>
  <c r="A364" i="3" s="1"/>
  <c r="A365" i="3" s="1"/>
  <c r="A366" i="3" s="1"/>
  <c r="A367" i="3" s="1"/>
  <c r="A368" i="3" s="1"/>
  <c r="A369" i="3" s="1"/>
  <c r="A370" i="3" s="1"/>
  <c r="A371" i="3" s="1"/>
  <c r="A372" i="3" s="1"/>
  <c r="A373" i="3" s="1"/>
  <c r="A374" i="3" s="1"/>
  <c r="A375" i="3" s="1"/>
  <c r="A376" i="3" s="1"/>
  <c r="A377" i="3" s="1"/>
  <c r="A378" i="3" s="1"/>
  <c r="A379" i="3" s="1"/>
  <c r="A380" i="3" s="1"/>
  <c r="A381" i="3" s="1"/>
  <c r="A382" i="3" s="1"/>
  <c r="A383" i="3" s="1"/>
  <c r="A384" i="3" s="1"/>
  <c r="A385" i="3" s="1"/>
  <c r="A386" i="3" s="1"/>
  <c r="A387" i="3" s="1"/>
  <c r="A388" i="3" s="1"/>
  <c r="A389" i="3" s="1"/>
  <c r="A390" i="3" s="1"/>
  <c r="A391" i="3" s="1"/>
  <c r="A392" i="3" s="1"/>
  <c r="A393" i="3" s="1"/>
  <c r="A394" i="3" s="1"/>
  <c r="A395" i="3" s="1"/>
  <c r="A396" i="3" s="1"/>
  <c r="A397" i="3" s="1"/>
  <c r="A398" i="3" s="1"/>
  <c r="A399" i="3" s="1"/>
  <c r="A400" i="3" s="1"/>
  <c r="A401" i="3" s="1"/>
  <c r="A402" i="3" s="1"/>
  <c r="A403" i="3" s="1"/>
  <c r="A404" i="3" s="1"/>
  <c r="A405" i="3" s="1"/>
  <c r="A406" i="3" s="1"/>
  <c r="A407" i="3" s="1"/>
  <c r="A408" i="3" s="1"/>
  <c r="A409" i="3" s="1"/>
  <c r="A410" i="3" s="1"/>
  <c r="A411" i="3" s="1"/>
  <c r="A412" i="3" s="1"/>
  <c r="A413" i="3" s="1"/>
  <c r="A414" i="3" s="1"/>
  <c r="A415" i="3" s="1"/>
  <c r="A416" i="3" s="1"/>
  <c r="A417" i="3" s="1"/>
  <c r="A418" i="3" s="1"/>
  <c r="A419" i="3" s="1"/>
  <c r="A420" i="3" s="1"/>
  <c r="A421" i="3" s="1"/>
  <c r="A422" i="3" s="1"/>
  <c r="A423" i="3" s="1"/>
  <c r="A424" i="3" s="1"/>
  <c r="A425" i="3" s="1"/>
  <c r="A426" i="3" s="1"/>
  <c r="A427" i="3" s="1"/>
  <c r="A428" i="3" s="1"/>
  <c r="A429" i="3" s="1"/>
  <c r="A430" i="3" s="1"/>
  <c r="A431" i="3" s="1"/>
  <c r="A432" i="3" s="1"/>
  <c r="A433" i="3" s="1"/>
  <c r="A434" i="3" s="1"/>
  <c r="A435" i="3" s="1"/>
  <c r="A436" i="3" s="1"/>
  <c r="A437" i="3" s="1"/>
  <c r="A438" i="3" s="1"/>
  <c r="A439" i="3" s="1"/>
  <c r="A440" i="3" s="1"/>
  <c r="A441" i="3" s="1"/>
  <c r="A442" i="3" s="1"/>
  <c r="A443" i="3" s="1"/>
  <c r="A444" i="3" s="1"/>
  <c r="A445" i="3" s="1"/>
  <c r="A446" i="3" s="1"/>
  <c r="A447" i="3" s="1"/>
  <c r="A448" i="3" s="1"/>
  <c r="A449" i="3" s="1"/>
  <c r="A450" i="3" s="1"/>
  <c r="A451" i="3" s="1"/>
  <c r="A452" i="3" s="1"/>
  <c r="A453" i="3" s="1"/>
  <c r="A454" i="3" s="1"/>
  <c r="A455" i="3" s="1"/>
  <c r="A456" i="3" s="1"/>
  <c r="A457" i="3" s="1"/>
  <c r="A458" i="3" s="1"/>
  <c r="A459" i="3" s="1"/>
  <c r="A460" i="3" s="1"/>
  <c r="A461" i="3" s="1"/>
  <c r="A462" i="3" s="1"/>
  <c r="A463" i="3" s="1"/>
  <c r="A464" i="3" s="1"/>
  <c r="A465" i="3" s="1"/>
  <c r="A466" i="3" s="1"/>
  <c r="A467" i="3" s="1"/>
  <c r="A468" i="3" s="1"/>
  <c r="A469" i="3" s="1"/>
  <c r="A470" i="3" s="1"/>
  <c r="A471" i="3" s="1"/>
  <c r="A472" i="3" s="1"/>
  <c r="A473" i="3" s="1"/>
  <c r="A474" i="3" s="1"/>
  <c r="A475" i="3" s="1"/>
  <c r="A476" i="3" s="1"/>
  <c r="A477" i="3" s="1"/>
  <c r="A478" i="3" s="1"/>
  <c r="A479" i="3" s="1"/>
  <c r="A480" i="3" s="1"/>
  <c r="A481" i="3" s="1"/>
  <c r="A482" i="3" s="1"/>
  <c r="A483" i="3" s="1"/>
  <c r="A484" i="3" s="1"/>
  <c r="A485" i="3" s="1"/>
  <c r="A486" i="3" s="1"/>
  <c r="A487" i="3" s="1"/>
  <c r="A488" i="3" s="1"/>
  <c r="A489" i="3" s="1"/>
  <c r="A490" i="3" s="1"/>
  <c r="A491" i="3" s="1"/>
  <c r="A492" i="3" s="1"/>
  <c r="A493" i="3" s="1"/>
  <c r="A494" i="3" s="1"/>
  <c r="A495" i="3" s="1"/>
  <c r="A496" i="3" s="1"/>
  <c r="A497" i="3" s="1"/>
  <c r="A498" i="3" s="1"/>
  <c r="A499" i="3" s="1"/>
  <c r="A500" i="3" s="1"/>
  <c r="A501" i="3" s="1"/>
  <c r="A502" i="3" s="1"/>
  <c r="A503" i="3" s="1"/>
  <c r="A504" i="3" s="1"/>
  <c r="A505" i="3" s="1"/>
  <c r="A506" i="3" s="1"/>
  <c r="A507" i="3" s="1"/>
  <c r="A508" i="3" s="1"/>
  <c r="A509" i="3" s="1"/>
  <c r="A510" i="3" s="1"/>
  <c r="A511" i="3" s="1"/>
  <c r="A512" i="3" s="1"/>
  <c r="A513" i="3" s="1"/>
  <c r="A514" i="3" s="1"/>
  <c r="A515" i="3" s="1"/>
  <c r="A516" i="3" s="1"/>
  <c r="A517" i="3" s="1"/>
  <c r="A518" i="3" s="1"/>
  <c r="A519" i="3" s="1"/>
  <c r="A520" i="3" s="1"/>
  <c r="A521" i="3" s="1"/>
  <c r="A522" i="3" s="1"/>
  <c r="A523" i="3" s="1"/>
  <c r="A524" i="3" s="1"/>
  <c r="A525" i="3" s="1"/>
  <c r="A526" i="3" s="1"/>
  <c r="A527" i="3" s="1"/>
  <c r="A528" i="3" s="1"/>
  <c r="A529" i="3" s="1"/>
  <c r="A530" i="3" s="1"/>
  <c r="A531" i="3" s="1"/>
  <c r="A532" i="3" s="1"/>
  <c r="A533" i="3" s="1"/>
  <c r="A534" i="3" s="1"/>
  <c r="A535" i="3" s="1"/>
  <c r="A536" i="3" s="1"/>
  <c r="A537" i="3" s="1"/>
  <c r="A538" i="3" s="1"/>
  <c r="A539" i="3" s="1"/>
  <c r="A540" i="3" s="1"/>
  <c r="A541" i="3" s="1"/>
  <c r="A542" i="3" s="1"/>
  <c r="A543" i="3" s="1"/>
  <c r="A544" i="3" s="1"/>
  <c r="A545" i="3" s="1"/>
  <c r="A546" i="3" s="1"/>
  <c r="A547" i="3" s="1"/>
  <c r="A548" i="3" s="1"/>
  <c r="A549" i="3" s="1"/>
  <c r="A550" i="3" s="1"/>
  <c r="A551" i="3" s="1"/>
  <c r="A552" i="3" s="1"/>
  <c r="A553" i="3" s="1"/>
  <c r="A554" i="3" s="1"/>
  <c r="A555" i="3" s="1"/>
  <c r="A556" i="3" s="1"/>
  <c r="A557" i="3" s="1"/>
  <c r="A558" i="3" s="1"/>
  <c r="A559" i="3" s="1"/>
  <c r="A560" i="3" s="1"/>
  <c r="A561" i="3" s="1"/>
  <c r="A562" i="3" s="1"/>
  <c r="A563" i="3" s="1"/>
  <c r="A564" i="3" s="1"/>
  <c r="A565" i="3" s="1"/>
  <c r="A566" i="3" s="1"/>
  <c r="A567" i="3" s="1"/>
  <c r="A568" i="3" s="1"/>
  <c r="A569" i="3" s="1"/>
  <c r="A570" i="3" s="1"/>
  <c r="A571" i="3" s="1"/>
  <c r="A572" i="3" s="1"/>
  <c r="A573" i="3" s="1"/>
  <c r="A574" i="3" s="1"/>
  <c r="A575" i="3" s="1"/>
  <c r="A576" i="3" s="1"/>
  <c r="A577" i="3" s="1"/>
  <c r="A578" i="3" s="1"/>
  <c r="A579" i="3" s="1"/>
  <c r="A580" i="3" s="1"/>
  <c r="A581" i="3" s="1"/>
  <c r="A582" i="3" s="1"/>
  <c r="A583" i="3" s="1"/>
  <c r="A584" i="3" s="1"/>
  <c r="A585" i="3" s="1"/>
  <c r="A586" i="3" s="1"/>
  <c r="A587" i="3" s="1"/>
  <c r="A588" i="3" s="1"/>
  <c r="A589" i="3" s="1"/>
  <c r="A590" i="3" s="1"/>
  <c r="A591" i="3" s="1"/>
  <c r="A592" i="3" s="1"/>
  <c r="A593" i="3" s="1"/>
  <c r="A594" i="3" s="1"/>
  <c r="A595" i="3" s="1"/>
  <c r="A596" i="3" s="1"/>
  <c r="A597" i="3" s="1"/>
  <c r="A598" i="3" s="1"/>
  <c r="A599" i="3" s="1"/>
  <c r="A600" i="3" s="1"/>
  <c r="A601" i="3" s="1"/>
  <c r="A602" i="3" s="1"/>
  <c r="A603" i="3" s="1"/>
  <c r="A604" i="3" s="1"/>
  <c r="A605" i="3" s="1"/>
  <c r="A606" i="3" s="1"/>
  <c r="A607" i="3" s="1"/>
  <c r="A608" i="3" s="1"/>
  <c r="A609" i="3" s="1"/>
  <c r="A610" i="3" s="1"/>
  <c r="A611" i="3" s="1"/>
  <c r="A612" i="3" s="1"/>
  <c r="A613" i="3" s="1"/>
  <c r="A614" i="3" s="1"/>
  <c r="A615" i="3" s="1"/>
  <c r="A616" i="3" s="1"/>
  <c r="A617" i="3" s="1"/>
  <c r="A618" i="3" s="1"/>
  <c r="A619" i="3" s="1"/>
  <c r="A620" i="3" s="1"/>
  <c r="A621" i="3" s="1"/>
  <c r="A622" i="3" s="1"/>
  <c r="A623" i="3" s="1"/>
  <c r="A624" i="3" s="1"/>
  <c r="A625" i="3" s="1"/>
  <c r="A626" i="3" s="1"/>
  <c r="A627" i="3" s="1"/>
  <c r="A628" i="3" s="1"/>
  <c r="A629" i="3" s="1"/>
  <c r="A630" i="3" s="1"/>
  <c r="A631" i="3" s="1"/>
  <c r="A632" i="3" s="1"/>
  <c r="A633" i="3" s="1"/>
  <c r="A634" i="3" s="1"/>
  <c r="A635" i="3" s="1"/>
  <c r="A636" i="3" s="1"/>
  <c r="A637" i="3" s="1"/>
  <c r="A638" i="3" s="1"/>
  <c r="A639" i="3" s="1"/>
  <c r="A640" i="3" s="1"/>
  <c r="A641" i="3" s="1"/>
  <c r="A642" i="3" s="1"/>
  <c r="A643" i="3" s="1"/>
  <c r="A644" i="3" s="1"/>
  <c r="A645" i="3" s="1"/>
  <c r="A646" i="3" s="1"/>
  <c r="A647" i="3" s="1"/>
  <c r="A648" i="3" s="1"/>
  <c r="A649" i="3" s="1"/>
  <c r="A650" i="3" s="1"/>
  <c r="A651" i="3" s="1"/>
  <c r="A652" i="3" s="1"/>
  <c r="A653" i="3" s="1"/>
  <c r="A654" i="3" s="1"/>
  <c r="A655" i="3" s="1"/>
  <c r="A656" i="3" s="1"/>
  <c r="A657" i="3" s="1"/>
  <c r="A658" i="3" s="1"/>
  <c r="A659" i="3" s="1"/>
  <c r="A660" i="3" s="1"/>
  <c r="A661" i="3" s="1"/>
  <c r="A675" i="3" s="1"/>
  <c r="A676" i="3" s="1"/>
  <c r="A690" i="3" s="1"/>
  <c r="A691" i="3" s="1"/>
  <c r="A696" i="3" s="1"/>
  <c r="A701" i="3" s="1"/>
  <c r="A702" i="3" s="1"/>
  <c r="A703" i="3" s="1"/>
  <c r="A704" i="3" s="1"/>
  <c r="A705" i="3" s="1"/>
  <c r="A706" i="3" s="1"/>
  <c r="A707" i="3" s="1"/>
  <c r="A708" i="3" s="1"/>
  <c r="A709" i="3" s="1"/>
  <c r="A710" i="3" s="1"/>
  <c r="A711" i="3" s="1"/>
  <c r="A716" i="3" s="1"/>
  <c r="A717" i="3" s="1"/>
  <c r="A718" i="3" s="1"/>
  <c r="A719" i="3" s="1"/>
  <c r="A720" i="3" s="1"/>
  <c r="A721" i="3" s="1"/>
  <c r="A722" i="3" s="1"/>
  <c r="A723" i="3" s="1"/>
  <c r="A724" i="3" s="1"/>
  <c r="A725" i="3" s="1"/>
  <c r="A726" i="3" s="1"/>
  <c r="A727" i="3" s="1"/>
  <c r="A728" i="3" s="1"/>
  <c r="A729" i="3" s="1"/>
  <c r="A730" i="3" s="1"/>
  <c r="A731" i="3" s="1"/>
  <c r="A732" i="3" s="1"/>
  <c r="A733" i="3" s="1"/>
  <c r="A734" i="3" s="1"/>
  <c r="A735" i="3" s="1"/>
  <c r="A736" i="3" s="1"/>
  <c r="A737" i="3" s="1"/>
  <c r="A738" i="3" s="1"/>
  <c r="A739" i="3" s="1"/>
  <c r="A740" i="3" s="1"/>
  <c r="A741" i="3" s="1"/>
  <c r="A742" i="3" s="1"/>
  <c r="A743" i="3" s="1"/>
  <c r="A744" i="3" s="1"/>
  <c r="A745" i="3" s="1"/>
  <c r="A746" i="3" s="1"/>
  <c r="A747" i="3" s="1"/>
  <c r="A748" i="3" s="1"/>
  <c r="A749" i="3" s="1"/>
  <c r="A750" i="3" s="1"/>
  <c r="A751" i="3" s="1"/>
  <c r="A752" i="3" s="1"/>
  <c r="A753" i="3" s="1"/>
  <c r="A754" i="3" s="1"/>
  <c r="A755" i="3" s="1"/>
  <c r="A756" i="3" s="1"/>
  <c r="A757" i="3" s="1"/>
  <c r="A758" i="3" s="1"/>
  <c r="A759" i="3" s="1"/>
  <c r="A760" i="3" s="1"/>
  <c r="A761" i="3" s="1"/>
  <c r="A762" i="3" s="1"/>
  <c r="A763" i="3" s="1"/>
  <c r="A764" i="3" s="1"/>
  <c r="A765" i="3" s="1"/>
  <c r="A766" i="3" s="1"/>
  <c r="A767" i="3" s="1"/>
  <c r="A768" i="3" s="1"/>
  <c r="A769" i="3" s="1"/>
  <c r="A770" i="3" s="1"/>
  <c r="A771" i="3" s="1"/>
  <c r="A772" i="3" s="1"/>
  <c r="A773" i="3" s="1"/>
  <c r="A774" i="3" s="1"/>
  <c r="A775" i="3" s="1"/>
  <c r="A776" i="3" s="1"/>
  <c r="A777" i="3" s="1"/>
  <c r="A778" i="3" s="1"/>
  <c r="A779" i="3" s="1"/>
  <c r="A780" i="3" s="1"/>
  <c r="A781" i="3" s="1"/>
  <c r="A782" i="3" s="1"/>
  <c r="A783" i="3" s="1"/>
  <c r="A784" i="3" s="1"/>
  <c r="A785" i="3" s="1"/>
  <c r="A786" i="3" s="1"/>
  <c r="A787" i="3" s="1"/>
  <c r="A788" i="3" s="1"/>
  <c r="A789" i="3" s="1"/>
  <c r="A790" i="3" s="1"/>
  <c r="A791" i="3" s="1"/>
  <c r="A792" i="3" s="1"/>
  <c r="A793" i="3" s="1"/>
  <c r="A794" i="3" s="1"/>
  <c r="A795" i="3" s="1"/>
  <c r="A796" i="3" s="1"/>
  <c r="A797" i="3" s="1"/>
  <c r="A798" i="3" s="1"/>
  <c r="A799" i="3" s="1"/>
  <c r="A800" i="3" s="1"/>
  <c r="A801" i="3" s="1"/>
  <c r="A802" i="3" s="1"/>
  <c r="A803" i="3" s="1"/>
  <c r="A804" i="3" s="1"/>
  <c r="A805" i="3" s="1"/>
  <c r="A806" i="3" s="1"/>
  <c r="A807" i="3" s="1"/>
  <c r="A808" i="3" s="1"/>
  <c r="A809" i="3" s="1"/>
  <c r="A810" i="3" s="1"/>
  <c r="A811" i="3" s="1"/>
  <c r="A812" i="3" s="1"/>
  <c r="A813" i="3" s="1"/>
  <c r="A818" i="3" s="1"/>
  <c r="A819" i="3" s="1"/>
  <c r="A820" i="3" s="1"/>
  <c r="A821" i="3" s="1"/>
  <c r="A822" i="3" s="1"/>
  <c r="A823" i="3" s="1"/>
  <c r="A824" i="3" s="1"/>
  <c r="A825" i="3" s="1"/>
  <c r="A826" i="3" s="1"/>
  <c r="A827" i="3" s="1"/>
  <c r="A828" i="3" s="1"/>
  <c r="A829" i="3" s="1"/>
  <c r="A830" i="3" s="1"/>
  <c r="A831" i="3" s="1"/>
  <c r="A837" i="3" s="1"/>
  <c r="A838" i="3" s="1"/>
  <c r="A839" i="3" s="1"/>
  <c r="A840" i="3" s="1"/>
  <c r="A849" i="3" s="1"/>
  <c r="A850" i="3" s="1"/>
  <c r="A851" i="3" s="1"/>
  <c r="A852" i="3" s="1"/>
  <c r="A853" i="3" s="1"/>
  <c r="A854" i="3" s="1"/>
  <c r="A855" i="3" s="1"/>
  <c r="A856" i="3" s="1"/>
  <c r="A857" i="3" s="1"/>
  <c r="A858" i="3" s="1"/>
  <c r="A859" i="3" s="1"/>
  <c r="A860" i="3" s="1"/>
  <c r="A861" i="3" s="1"/>
  <c r="A862" i="3" s="1"/>
  <c r="A863" i="3" s="1"/>
  <c r="A864" i="3" s="1"/>
  <c r="A865" i="3" s="1"/>
  <c r="A866" i="3" s="1"/>
  <c r="A867" i="3" s="1"/>
  <c r="A868" i="3" s="1"/>
  <c r="A869" i="3" s="1"/>
  <c r="A870" i="3" s="1"/>
  <c r="A871" i="3" s="1"/>
  <c r="A872" i="3" s="1"/>
  <c r="A877" i="3" s="1"/>
  <c r="A878" i="3" s="1"/>
  <c r="A879" i="3" s="1"/>
  <c r="A880" i="3" s="1"/>
  <c r="A881" i="3" s="1"/>
  <c r="A882" i="3" s="1"/>
  <c r="A883" i="3" s="1"/>
  <c r="A884" i="3" s="1"/>
  <c r="A885" i="3" s="1"/>
  <c r="A886" i="3" s="1"/>
  <c r="A887" i="3" s="1"/>
  <c r="A888" i="3" s="1"/>
  <c r="A889" i="3" s="1"/>
  <c r="A890" i="3" s="1"/>
  <c r="A891" i="3" s="1"/>
  <c r="A892" i="3" s="1"/>
  <c r="A893" i="3" s="1"/>
  <c r="A898" i="3" s="1"/>
  <c r="A899" i="3" s="1"/>
  <c r="A900" i="3" s="1"/>
  <c r="A901" i="3" s="1"/>
  <c r="A902" i="3" s="1"/>
  <c r="A903" i="3" s="1"/>
  <c r="A904" i="3" s="1"/>
  <c r="A905" i="3" s="1"/>
  <c r="A906" i="3" s="1"/>
  <c r="A907" i="3" s="1"/>
  <c r="A908" i="3" s="1"/>
  <c r="A909" i="3" s="1"/>
  <c r="A918" i="3" s="1"/>
  <c r="A923" i="3" s="1"/>
  <c r="A924" i="3" s="1"/>
  <c r="A925" i="3" s="1"/>
  <c r="A926" i="3" s="1"/>
  <c r="A927" i="3" s="1"/>
  <c r="A928" i="3" s="1"/>
  <c r="A929" i="3" s="1"/>
  <c r="A935" i="3" s="1"/>
  <c r="A940" i="3" s="1"/>
  <c r="A941" i="3" s="1"/>
  <c r="A942" i="3" s="1"/>
  <c r="A943" i="3" s="1"/>
  <c r="A944" i="3" s="1"/>
  <c r="A945" i="3" s="1"/>
  <c r="A946" i="3" s="1"/>
  <c r="A947" i="3" s="1"/>
  <c r="A951" i="3" s="1"/>
  <c r="A952" i="3" s="1"/>
  <c r="A959" i="3" s="1"/>
  <c r="A968" i="3" s="1"/>
  <c r="A977" i="3" s="1"/>
  <c r="A982" i="3" s="1"/>
  <c r="A983" i="3" s="1"/>
  <c r="A988" i="3" s="1"/>
  <c r="A989" i="3" s="1"/>
  <c r="A990" i="3" s="1"/>
  <c r="A995" i="3" s="1"/>
  <c r="A1004" i="3" s="1"/>
  <c r="A1013" i="3" s="1"/>
  <c r="A1014" i="3" s="1"/>
  <c r="A1015" i="3" s="1"/>
  <c r="A1016" i="3" s="1"/>
  <c r="A1017" i="3" s="1"/>
  <c r="A1018" i="3" s="1"/>
  <c r="A1019" i="3" s="1"/>
  <c r="A1020" i="3" s="1"/>
  <c r="A1021" i="3" s="1"/>
  <c r="A1022" i="3" s="1"/>
  <c r="A1023" i="3" s="1"/>
  <c r="A1024" i="3" s="1"/>
  <c r="A1025" i="3" s="1"/>
  <c r="A1026" i="3" s="1"/>
  <c r="A1027" i="3" s="1"/>
  <c r="A1028" i="3" s="1"/>
  <c r="A1029" i="3" s="1"/>
  <c r="A1030" i="3" s="1"/>
  <c r="A1031" i="3" s="1"/>
  <c r="A1032" i="3" s="1"/>
  <c r="A1033" i="3" s="1"/>
  <c r="A1034" i="3" s="1"/>
  <c r="A1035" i="3" s="1"/>
  <c r="A1036" i="3" s="1"/>
  <c r="A1037" i="3" s="1"/>
  <c r="A1038" i="3" s="1"/>
  <c r="A1039" i="3" s="1"/>
  <c r="A1040" i="3" s="1"/>
  <c r="A1049" i="3" s="1"/>
  <c r="A1050" i="3" s="1"/>
  <c r="J265" i="3"/>
  <c r="J264" i="3"/>
  <c r="J263" i="3"/>
  <c r="J262" i="3"/>
  <c r="J261" i="3"/>
  <c r="J260" i="3"/>
  <c r="J259" i="3"/>
  <c r="J258" i="3"/>
  <c r="J257" i="3"/>
  <c r="J256" i="3"/>
  <c r="J255" i="3"/>
  <c r="J254" i="3"/>
  <c r="J253" i="3"/>
  <c r="J252" i="3"/>
  <c r="J251" i="3"/>
  <c r="J250" i="3"/>
  <c r="J249" i="3"/>
  <c r="J248" i="3"/>
  <c r="J247" i="3"/>
  <c r="G1040" i="3"/>
  <c r="G1039" i="3"/>
  <c r="G1038" i="3"/>
  <c r="J1052" i="3"/>
  <c r="G872" i="3"/>
  <c r="G871" i="3"/>
  <c r="G870" i="3"/>
  <c r="G869" i="3"/>
  <c r="G868" i="3"/>
  <c r="G866" i="3"/>
  <c r="G865" i="3"/>
  <c r="G864" i="3"/>
  <c r="G863" i="3"/>
  <c r="G862" i="3"/>
  <c r="G861" i="3"/>
  <c r="G860" i="3"/>
  <c r="G859" i="3"/>
  <c r="G858" i="3"/>
  <c r="G857" i="3"/>
  <c r="G856" i="3"/>
  <c r="G855" i="3"/>
  <c r="G854" i="3"/>
  <c r="G853" i="3"/>
  <c r="G852" i="3"/>
  <c r="G851" i="3"/>
  <c r="G850" i="3"/>
  <c r="G849" i="3"/>
  <c r="K112" i="3"/>
  <c r="M115" i="3" s="1"/>
  <c r="G696" i="3"/>
  <c r="G1037" i="3"/>
  <c r="G1036" i="3"/>
  <c r="G1035" i="3"/>
  <c r="G1034" i="3"/>
  <c r="G1033" i="3"/>
  <c r="G1032" i="3"/>
  <c r="G1031" i="3"/>
  <c r="G1030" i="3"/>
  <c r="G1029" i="3"/>
  <c r="G1028" i="3"/>
  <c r="G1027" i="3"/>
  <c r="G1026" i="3"/>
  <c r="G1025" i="3"/>
  <c r="G1024" i="3"/>
  <c r="G1023" i="3"/>
  <c r="G1022" i="3"/>
  <c r="G1021" i="3"/>
  <c r="G1020" i="3"/>
  <c r="G1019" i="3"/>
  <c r="G1018" i="3"/>
  <c r="G1017" i="3"/>
  <c r="G1016" i="3"/>
  <c r="G1015" i="3"/>
  <c r="G1014" i="3"/>
  <c r="G1013" i="3"/>
  <c r="G711" i="3"/>
  <c r="G710" i="3"/>
  <c r="G709" i="3"/>
  <c r="G691" i="3"/>
  <c r="G690" i="3"/>
  <c r="F704" i="3"/>
  <c r="G704" i="3" s="1"/>
  <c r="F708" i="3"/>
  <c r="G708" i="3" s="1"/>
  <c r="F707" i="3"/>
  <c r="G707" i="3" s="1"/>
  <c r="F706" i="3"/>
  <c r="G706" i="3" s="1"/>
  <c r="F705" i="3"/>
  <c r="G705" i="3" s="1"/>
  <c r="F703" i="3"/>
  <c r="G703" i="3" s="1"/>
  <c r="F702" i="3"/>
  <c r="G702" i="3" s="1"/>
  <c r="F701" i="3"/>
  <c r="G701" i="3" s="1"/>
  <c r="F730" i="3"/>
  <c r="G730" i="3" s="1"/>
  <c r="F729" i="3"/>
  <c r="G729" i="3" s="1"/>
  <c r="F728" i="3"/>
  <c r="G728" i="3" s="1"/>
  <c r="F727" i="3"/>
  <c r="G727" i="3" s="1"/>
  <c r="F726" i="3"/>
  <c r="G726" i="3" s="1"/>
  <c r="F725" i="3"/>
  <c r="G725" i="3" s="1"/>
  <c r="F724" i="3"/>
  <c r="G724" i="3" s="1"/>
  <c r="F723" i="3"/>
  <c r="G723" i="3" s="1"/>
  <c r="F722" i="3"/>
  <c r="G722" i="3" s="1"/>
  <c r="F721" i="3"/>
  <c r="G721" i="3" s="1"/>
  <c r="F720" i="3"/>
  <c r="G720" i="3" s="1"/>
  <c r="F719" i="3"/>
  <c r="G719" i="3" s="1"/>
  <c r="F718" i="3"/>
  <c r="G718" i="3" s="1"/>
  <c r="F717" i="3"/>
  <c r="G717" i="3" s="1"/>
  <c r="F716" i="3"/>
  <c r="G716" i="3" s="1"/>
  <c r="F760" i="3"/>
  <c r="G760" i="3" s="1"/>
  <c r="F759" i="3"/>
  <c r="G759" i="3" s="1"/>
  <c r="F758" i="3"/>
  <c r="G758" i="3" s="1"/>
  <c r="F757" i="3"/>
  <c r="G757" i="3" s="1"/>
  <c r="F756" i="3"/>
  <c r="G756" i="3" s="1"/>
  <c r="F755" i="3"/>
  <c r="G755" i="3" s="1"/>
  <c r="F754" i="3"/>
  <c r="G754" i="3" s="1"/>
  <c r="F753" i="3"/>
  <c r="G753" i="3" s="1"/>
  <c r="F752" i="3"/>
  <c r="G752" i="3" s="1"/>
  <c r="F751" i="3"/>
  <c r="G751" i="3" s="1"/>
  <c r="F750" i="3"/>
  <c r="G750" i="3" s="1"/>
  <c r="F749" i="3"/>
  <c r="G749" i="3" s="1"/>
  <c r="F748" i="3"/>
  <c r="G748" i="3" s="1"/>
  <c r="F747" i="3"/>
  <c r="G747" i="3" s="1"/>
  <c r="F746" i="3"/>
  <c r="G746" i="3" s="1"/>
  <c r="F745" i="3"/>
  <c r="G745" i="3" s="1"/>
  <c r="F744" i="3"/>
  <c r="G744" i="3" s="1"/>
  <c r="F743" i="3"/>
  <c r="G743" i="3" s="1"/>
  <c r="F742" i="3"/>
  <c r="G742" i="3" s="1"/>
  <c r="F741" i="3"/>
  <c r="G741" i="3" s="1"/>
  <c r="F740" i="3"/>
  <c r="G740" i="3" s="1"/>
  <c r="F739" i="3"/>
  <c r="G739" i="3" s="1"/>
  <c r="F738" i="3"/>
  <c r="G738" i="3" s="1"/>
  <c r="F737" i="3"/>
  <c r="G737" i="3" s="1"/>
  <c r="F736" i="3"/>
  <c r="G736" i="3" s="1"/>
  <c r="F735" i="3"/>
  <c r="G735" i="3" s="1"/>
  <c r="F734" i="3"/>
  <c r="G734" i="3" s="1"/>
  <c r="F733" i="3"/>
  <c r="G733" i="3" s="1"/>
  <c r="F732" i="3"/>
  <c r="G732" i="3" s="1"/>
  <c r="F731" i="3"/>
  <c r="G731" i="3" s="1"/>
  <c r="F774" i="3"/>
  <c r="G774" i="3" s="1"/>
  <c r="F773" i="3"/>
  <c r="G773" i="3" s="1"/>
  <c r="F772" i="3"/>
  <c r="G772" i="3" s="1"/>
  <c r="F771" i="3"/>
  <c r="G771" i="3" s="1"/>
  <c r="F770" i="3"/>
  <c r="G770" i="3" s="1"/>
  <c r="F769" i="3"/>
  <c r="G769" i="3" s="1"/>
  <c r="F768" i="3"/>
  <c r="G768" i="3" s="1"/>
  <c r="F767" i="3"/>
  <c r="G767" i="3" s="1"/>
  <c r="F766" i="3"/>
  <c r="G766" i="3" s="1"/>
  <c r="F765" i="3"/>
  <c r="G765" i="3" s="1"/>
  <c r="F764" i="3"/>
  <c r="G764" i="3" s="1"/>
  <c r="F763" i="3"/>
  <c r="G763" i="3" s="1"/>
  <c r="F762" i="3"/>
  <c r="G762" i="3" s="1"/>
  <c r="F761" i="3"/>
  <c r="G761" i="3" s="1"/>
  <c r="F791" i="3"/>
  <c r="G791" i="3" s="1"/>
  <c r="F790" i="3"/>
  <c r="G790" i="3" s="1"/>
  <c r="F789" i="3"/>
  <c r="G789" i="3" s="1"/>
  <c r="F788" i="3"/>
  <c r="G788" i="3" s="1"/>
  <c r="F787" i="3"/>
  <c r="G787" i="3" s="1"/>
  <c r="F786" i="3"/>
  <c r="G786" i="3" s="1"/>
  <c r="F785" i="3"/>
  <c r="G785" i="3" s="1"/>
  <c r="F784" i="3"/>
  <c r="G784" i="3" s="1"/>
  <c r="F783" i="3"/>
  <c r="G783" i="3" s="1"/>
  <c r="F782" i="3"/>
  <c r="G782" i="3" s="1"/>
  <c r="F781" i="3"/>
  <c r="G781" i="3" s="1"/>
  <c r="F780" i="3"/>
  <c r="G780" i="3" s="1"/>
  <c r="F779" i="3"/>
  <c r="G779" i="3" s="1"/>
  <c r="F778" i="3"/>
  <c r="G778" i="3" s="1"/>
  <c r="F777" i="3"/>
  <c r="G777" i="3" s="1"/>
  <c r="F776" i="3"/>
  <c r="G776" i="3" s="1"/>
  <c r="F775" i="3"/>
  <c r="G775" i="3" s="1"/>
  <c r="F812" i="3"/>
  <c r="G812" i="3" s="1"/>
  <c r="F811" i="3"/>
  <c r="G811" i="3" s="1"/>
  <c r="F810" i="3"/>
  <c r="G810" i="3" s="1"/>
  <c r="F809" i="3"/>
  <c r="G809" i="3" s="1"/>
  <c r="F808" i="3"/>
  <c r="G808" i="3" s="1"/>
  <c r="F807" i="3"/>
  <c r="G807" i="3" s="1"/>
  <c r="F806" i="3"/>
  <c r="G806" i="3" s="1"/>
  <c r="F805" i="3"/>
  <c r="G805" i="3" s="1"/>
  <c r="F804" i="3"/>
  <c r="G804" i="3" s="1"/>
  <c r="F803" i="3"/>
  <c r="G803" i="3" s="1"/>
  <c r="F802" i="3"/>
  <c r="G802" i="3" s="1"/>
  <c r="F801" i="3"/>
  <c r="G801" i="3" s="1"/>
  <c r="F800" i="3"/>
  <c r="G800" i="3" s="1"/>
  <c r="F799" i="3"/>
  <c r="G799" i="3" s="1"/>
  <c r="F798" i="3"/>
  <c r="G798" i="3" s="1"/>
  <c r="F797" i="3"/>
  <c r="G797" i="3" s="1"/>
  <c r="F796" i="3"/>
  <c r="G796" i="3" s="1"/>
  <c r="F795" i="3"/>
  <c r="G795" i="3" s="1"/>
  <c r="F794" i="3"/>
  <c r="G794" i="3" s="1"/>
  <c r="F793" i="3"/>
  <c r="G793" i="3" s="1"/>
  <c r="F792" i="3"/>
  <c r="G792" i="3" s="1"/>
  <c r="F813" i="3"/>
  <c r="G813" i="3" s="1"/>
  <c r="F831" i="3"/>
  <c r="G831" i="3" s="1"/>
  <c r="F830" i="3"/>
  <c r="G830" i="3" s="1"/>
  <c r="F829" i="3"/>
  <c r="G829" i="3" s="1"/>
  <c r="F828" i="3"/>
  <c r="G828" i="3" s="1"/>
  <c r="F827" i="3"/>
  <c r="G827" i="3" s="1"/>
  <c r="F826" i="3"/>
  <c r="G826" i="3" s="1"/>
  <c r="F825" i="3"/>
  <c r="G825" i="3" s="1"/>
  <c r="F824" i="3"/>
  <c r="G824" i="3" s="1"/>
  <c r="F823" i="3"/>
  <c r="G823" i="3" s="1"/>
  <c r="F822" i="3"/>
  <c r="G822" i="3" s="1"/>
  <c r="F821" i="3"/>
  <c r="G821" i="3" s="1"/>
  <c r="F820" i="3"/>
  <c r="G820" i="3" s="1"/>
  <c r="F819" i="3"/>
  <c r="G819" i="3" s="1"/>
  <c r="F818" i="3"/>
  <c r="G818" i="3" s="1"/>
  <c r="F840" i="3"/>
  <c r="G840" i="3" s="1"/>
  <c r="F839" i="3"/>
  <c r="G839" i="3" s="1"/>
  <c r="F838" i="3"/>
  <c r="G838" i="3" s="1"/>
  <c r="F837" i="3"/>
  <c r="G837" i="3" s="1"/>
  <c r="F849" i="3"/>
  <c r="F871" i="3"/>
  <c r="F870" i="3"/>
  <c r="F869" i="3"/>
  <c r="F868" i="3"/>
  <c r="F866" i="3"/>
  <c r="F865" i="3"/>
  <c r="F864" i="3"/>
  <c r="F863" i="3"/>
  <c r="F862" i="3"/>
  <c r="F861" i="3"/>
  <c r="F860" i="3"/>
  <c r="F859" i="3"/>
  <c r="F858" i="3"/>
  <c r="F857" i="3"/>
  <c r="F856" i="3"/>
  <c r="F855" i="3"/>
  <c r="F854" i="3"/>
  <c r="F853" i="3"/>
  <c r="F852" i="3"/>
  <c r="F851" i="3"/>
  <c r="F850" i="3"/>
  <c r="F872" i="3"/>
  <c r="F877" i="3"/>
  <c r="G877" i="3" s="1"/>
  <c r="F878" i="3"/>
  <c r="G878" i="3" s="1"/>
  <c r="F879" i="3"/>
  <c r="G879" i="3" s="1"/>
  <c r="F880" i="3"/>
  <c r="G880" i="3" s="1"/>
  <c r="F881" i="3"/>
  <c r="G881" i="3" s="1"/>
  <c r="F882" i="3"/>
  <c r="G882" i="3" s="1"/>
  <c r="F883" i="3"/>
  <c r="G883" i="3" s="1"/>
  <c r="F884" i="3"/>
  <c r="G884" i="3" s="1"/>
  <c r="F885" i="3"/>
  <c r="G885" i="3" s="1"/>
  <c r="F886" i="3"/>
  <c r="G886" i="3" s="1"/>
  <c r="F887" i="3"/>
  <c r="G887" i="3" s="1"/>
  <c r="F888" i="3"/>
  <c r="G888" i="3" s="1"/>
  <c r="F889" i="3"/>
  <c r="G889" i="3" s="1"/>
  <c r="F890" i="3"/>
  <c r="G890" i="3" s="1"/>
  <c r="F891" i="3"/>
  <c r="G891" i="3" s="1"/>
  <c r="F892" i="3"/>
  <c r="G892" i="3" s="1"/>
  <c r="F893" i="3"/>
  <c r="G893" i="3" s="1"/>
  <c r="F898" i="3"/>
  <c r="F899" i="3"/>
  <c r="F900" i="3"/>
  <c r="F901" i="3"/>
  <c r="F902" i="3"/>
  <c r="F903" i="3"/>
  <c r="F904" i="3"/>
  <c r="F905" i="3"/>
  <c r="F906" i="3"/>
  <c r="F907" i="3"/>
  <c r="F908" i="3"/>
  <c r="F909" i="3"/>
  <c r="J226" i="3"/>
  <c r="J225" i="3"/>
  <c r="J224" i="3"/>
  <c r="J223" i="3"/>
  <c r="J222" i="3"/>
  <c r="J221" i="3"/>
  <c r="J220" i="3"/>
  <c r="J219" i="3"/>
  <c r="A213" i="3"/>
  <c r="A214" i="3" s="1"/>
  <c r="A215" i="3" s="1"/>
  <c r="A216" i="3" s="1"/>
  <c r="A217" i="3" s="1"/>
  <c r="A218" i="3" s="1"/>
  <c r="A219" i="3" s="1"/>
  <c r="A220" i="3" s="1"/>
  <c r="A221" i="3" s="1"/>
  <c r="A222" i="3" s="1"/>
  <c r="A223" i="3" s="1"/>
  <c r="A224" i="3" s="1"/>
  <c r="A225" i="3" s="1"/>
  <c r="A226" i="3" s="1"/>
  <c r="A227" i="3" s="1"/>
  <c r="A228" i="3" s="1"/>
  <c r="A229" i="3" s="1"/>
  <c r="A230" i="3" s="1"/>
  <c r="A231" i="3" s="1"/>
  <c r="A232" i="3" s="1"/>
  <c r="I106" i="3"/>
  <c r="A199" i="3"/>
  <c r="A200" i="3" s="1"/>
  <c r="A201" i="3" s="1"/>
  <c r="A202" i="3" s="1"/>
  <c r="A203" i="3" s="1"/>
  <c r="H176" i="3"/>
  <c r="J234" i="3" s="1"/>
  <c r="A181" i="3"/>
  <c r="A182" i="3" s="1"/>
  <c r="A183" i="3" s="1"/>
  <c r="A184" i="3" s="1"/>
  <c r="A185" i="3" s="1"/>
  <c r="A186" i="3" s="1"/>
  <c r="A187" i="3" s="1"/>
  <c r="A188" i="3" s="1"/>
  <c r="A189" i="3" s="1"/>
  <c r="A190" i="3" s="1"/>
  <c r="A191" i="3" s="1"/>
  <c r="A192" i="3" s="1"/>
  <c r="J162" i="3"/>
  <c r="J161" i="3"/>
  <c r="N105" i="3"/>
  <c r="M105" i="3"/>
  <c r="M104" i="3" s="1"/>
  <c r="Q104" i="3" s="1"/>
  <c r="Q108" i="3"/>
  <c r="J1041" i="3"/>
  <c r="K1041" i="3" s="1"/>
  <c r="K1049" i="3"/>
  <c r="J678" i="3"/>
  <c r="J676" i="3"/>
  <c r="J675" i="3"/>
  <c r="J663" i="3"/>
  <c r="J270" i="3"/>
  <c r="J246" i="3"/>
  <c r="J218" i="3"/>
  <c r="J217" i="3"/>
  <c r="J216" i="3"/>
  <c r="J215" i="3"/>
  <c r="J214" i="3"/>
  <c r="J213" i="3"/>
  <c r="J212" i="3"/>
  <c r="I129" i="3"/>
  <c r="I128" i="3"/>
  <c r="I98" i="3"/>
  <c r="I99" i="3" s="1"/>
  <c r="I97" i="3"/>
  <c r="J95" i="3"/>
  <c r="J94" i="3"/>
  <c r="J93" i="3"/>
  <c r="H99" i="3"/>
  <c r="J96" i="3"/>
  <c r="J97" i="3"/>
  <c r="J98" i="3"/>
  <c r="J149" i="3"/>
  <c r="J154" i="3"/>
  <c r="J954" i="5" l="1"/>
  <c r="I104" i="5" s="1"/>
  <c r="J104" i="5" s="1"/>
  <c r="J99" i="3"/>
  <c r="J403" i="5"/>
  <c r="I103" i="5" s="1"/>
  <c r="J1175" i="5"/>
  <c r="I106" i="5" s="1"/>
  <c r="J106" i="5" s="1"/>
  <c r="J997" i="5"/>
  <c r="I105" i="5" s="1"/>
  <c r="J105" i="5" s="1"/>
  <c r="I135" i="3"/>
  <c r="K135" i="3" s="1"/>
  <c r="A1161" i="5"/>
  <c r="A1162" i="5" s="1"/>
  <c r="A1163" i="5" s="1"/>
  <c r="A1172" i="5" s="1"/>
  <c r="A1152" i="5"/>
  <c r="A514" i="5"/>
  <c r="A515" i="5" s="1"/>
  <c r="A516" i="5" s="1"/>
  <c r="A517" i="5" s="1"/>
  <c r="A518" i="5" s="1"/>
  <c r="A519" i="5" s="1"/>
  <c r="A520" i="5" s="1"/>
  <c r="A521" i="5" s="1"/>
  <c r="A522" i="5" s="1"/>
  <c r="A523" i="5" s="1"/>
  <c r="A524" i="5" s="1"/>
  <c r="A525" i="5" s="1"/>
  <c r="A526" i="5" s="1"/>
  <c r="A527" i="5" s="1"/>
  <c r="A528" i="5" s="1"/>
  <c r="A529" i="5" s="1"/>
  <c r="A530" i="5" s="1"/>
  <c r="A531" i="5" s="1"/>
  <c r="A532" i="5" s="1"/>
  <c r="A533" i="5" s="1"/>
  <c r="A534" i="5" s="1"/>
  <c r="A535" i="5" s="1"/>
  <c r="A536" i="5" s="1"/>
  <c r="A537" i="5" s="1"/>
  <c r="A538" i="5" s="1"/>
  <c r="A539" i="5" s="1"/>
  <c r="A540" i="5" s="1"/>
  <c r="A541" i="5" s="1"/>
  <c r="A542" i="5" s="1"/>
  <c r="A543" i="5" s="1"/>
  <c r="A544" i="5" s="1"/>
  <c r="A545" i="5" s="1"/>
  <c r="A546" i="5" s="1"/>
  <c r="A547" i="5" s="1"/>
  <c r="A548" i="5" s="1"/>
  <c r="A549" i="5" s="1"/>
  <c r="A550" i="5" s="1"/>
  <c r="A551" i="5" s="1"/>
  <c r="A552" i="5" s="1"/>
  <c r="A553" i="5" s="1"/>
  <c r="A554" i="5" s="1"/>
  <c r="A555" i="5" s="1"/>
  <c r="A556" i="5" s="1"/>
  <c r="A557" i="5" s="1"/>
  <c r="A558" i="5" s="1"/>
  <c r="A559" i="5" s="1"/>
  <c r="A560" i="5" s="1"/>
  <c r="A561" i="5" s="1"/>
  <c r="A562" i="5" s="1"/>
  <c r="A563" i="5" s="1"/>
  <c r="A564" i="5" s="1"/>
  <c r="A565" i="5" s="1"/>
  <c r="A566" i="5" s="1"/>
  <c r="A567" i="5" s="1"/>
  <c r="A568" i="5" s="1"/>
  <c r="A569" i="5" s="1"/>
  <c r="A570" i="5" s="1"/>
  <c r="A571" i="5" s="1"/>
  <c r="A572" i="5" s="1"/>
  <c r="A573" i="5" s="1"/>
  <c r="A574" i="5" s="1"/>
  <c r="A575" i="5" s="1"/>
  <c r="A576" i="5" s="1"/>
  <c r="A577" i="5" s="1"/>
  <c r="A578" i="5" s="1"/>
  <c r="A579" i="5" s="1"/>
  <c r="A580" i="5" s="1"/>
  <c r="A581" i="5" s="1"/>
  <c r="A582" i="5" s="1"/>
  <c r="A583" i="5" s="1"/>
  <c r="A584" i="5" s="1"/>
  <c r="A585" i="5" s="1"/>
  <c r="A586" i="5" s="1"/>
  <c r="A587" i="5" s="1"/>
  <c r="A588" i="5" s="1"/>
  <c r="A589" i="5" s="1"/>
  <c r="A590" i="5" s="1"/>
  <c r="A591" i="5" s="1"/>
  <c r="A592" i="5" s="1"/>
  <c r="A593" i="5" s="1"/>
  <c r="A594" i="5" s="1"/>
  <c r="A595" i="5" s="1"/>
  <c r="A596" i="5" s="1"/>
  <c r="A597" i="5" s="1"/>
  <c r="A598" i="5" s="1"/>
  <c r="A599" i="5" s="1"/>
  <c r="A600" i="5" s="1"/>
  <c r="A601" i="5" s="1"/>
  <c r="A602" i="5" s="1"/>
  <c r="A603" i="5" s="1"/>
  <c r="A604" i="5" s="1"/>
  <c r="A605" i="5" s="1"/>
  <c r="A606" i="5" s="1"/>
  <c r="A607" i="5" s="1"/>
  <c r="A608" i="5" s="1"/>
  <c r="A609" i="5" s="1"/>
  <c r="A610" i="5" s="1"/>
  <c r="A611" i="5" s="1"/>
  <c r="A612" i="5" s="1"/>
  <c r="A613" i="5" s="1"/>
  <c r="A614" i="5" s="1"/>
  <c r="A615" i="5" s="1"/>
  <c r="A616" i="5" s="1"/>
  <c r="A617" i="5" s="1"/>
  <c r="A618" i="5" s="1"/>
  <c r="A619" i="5" s="1"/>
  <c r="A620" i="5" s="1"/>
  <c r="A621" i="5" s="1"/>
  <c r="A622" i="5" s="1"/>
  <c r="A623" i="5" s="1"/>
  <c r="A624" i="5" s="1"/>
  <c r="A625" i="5" s="1"/>
  <c r="A626" i="5" s="1"/>
  <c r="A627" i="5" s="1"/>
  <c r="A628" i="5" s="1"/>
  <c r="A629" i="5" s="1"/>
  <c r="A630" i="5" s="1"/>
  <c r="A631" i="5" s="1"/>
  <c r="A632" i="5" s="1"/>
  <c r="A633" i="5" s="1"/>
  <c r="A634" i="5" s="1"/>
  <c r="A635" i="5" s="1"/>
  <c r="A636" i="5" s="1"/>
  <c r="A637" i="5" s="1"/>
  <c r="A638" i="5" s="1"/>
  <c r="A639" i="5" s="1"/>
  <c r="A640" i="5" s="1"/>
  <c r="A641" i="5" s="1"/>
  <c r="A642" i="5" s="1"/>
  <c r="A643" i="5" s="1"/>
  <c r="A644" i="5" s="1"/>
  <c r="A645" i="5" s="1"/>
  <c r="A646" i="5" s="1"/>
  <c r="A647" i="5" s="1"/>
  <c r="A648" i="5" s="1"/>
  <c r="A649" i="5" s="1"/>
  <c r="A650" i="5" s="1"/>
  <c r="A651" i="5" s="1"/>
  <c r="A652" i="5" s="1"/>
  <c r="A653" i="5" s="1"/>
  <c r="A654" i="5" s="1"/>
  <c r="A655" i="5" s="1"/>
  <c r="A656" i="5" s="1"/>
  <c r="A657" i="5" s="1"/>
  <c r="A658" i="5" s="1"/>
  <c r="A659" i="5" s="1"/>
  <c r="A660" i="5" s="1"/>
  <c r="A661" i="5" s="1"/>
  <c r="A662" i="5" s="1"/>
  <c r="A663" i="5" s="1"/>
  <c r="A664" i="5" s="1"/>
  <c r="A665" i="5" s="1"/>
  <c r="A666" i="5" s="1"/>
  <c r="A667" i="5" s="1"/>
  <c r="A668" i="5" s="1"/>
  <c r="A669" i="5" s="1"/>
  <c r="A670" i="5" s="1"/>
  <c r="A671" i="5" s="1"/>
  <c r="A672" i="5" s="1"/>
  <c r="A673" i="5" s="1"/>
  <c r="A674" i="5" s="1"/>
  <c r="A675" i="5" s="1"/>
  <c r="A676" i="5" s="1"/>
  <c r="A677" i="5" s="1"/>
  <c r="A678" i="5" s="1"/>
  <c r="A679" i="5" s="1"/>
  <c r="A680" i="5" s="1"/>
  <c r="A681" i="5" s="1"/>
  <c r="A682" i="5" s="1"/>
  <c r="A683" i="5" s="1"/>
  <c r="A684" i="5" s="1"/>
  <c r="A685" i="5" s="1"/>
  <c r="A686" i="5" s="1"/>
  <c r="A687" i="5" s="1"/>
  <c r="A688" i="5" s="1"/>
  <c r="A689" i="5" s="1"/>
  <c r="A690" i="5" s="1"/>
  <c r="A691" i="5" s="1"/>
  <c r="A692" i="5" s="1"/>
  <c r="A693" i="5" s="1"/>
  <c r="A694" i="5" s="1"/>
  <c r="A695" i="5" s="1"/>
  <c r="A696" i="5" s="1"/>
  <c r="A697" i="5" s="1"/>
  <c r="A698" i="5" s="1"/>
  <c r="A699" i="5" s="1"/>
  <c r="A700" i="5" s="1"/>
  <c r="A701" i="5" s="1"/>
  <c r="A702" i="5" s="1"/>
  <c r="A703" i="5" s="1"/>
  <c r="A704" i="5" s="1"/>
  <c r="A705" i="5" s="1"/>
  <c r="A706" i="5" s="1"/>
  <c r="A707" i="5" s="1"/>
  <c r="A708" i="5" s="1"/>
  <c r="A709" i="5" s="1"/>
  <c r="A710" i="5" s="1"/>
  <c r="A711" i="5" s="1"/>
  <c r="A712" i="5" s="1"/>
  <c r="A713" i="5" s="1"/>
  <c r="A714" i="5" s="1"/>
  <c r="A715" i="5" s="1"/>
  <c r="A716" i="5" s="1"/>
  <c r="A717" i="5" s="1"/>
  <c r="A718" i="5" s="1"/>
  <c r="A719" i="5" s="1"/>
  <c r="A720" i="5" s="1"/>
  <c r="A721" i="5" s="1"/>
  <c r="A722" i="5" s="1"/>
  <c r="A723" i="5" s="1"/>
  <c r="A724" i="5" s="1"/>
  <c r="A725" i="5" s="1"/>
  <c r="A726" i="5" s="1"/>
  <c r="A727" i="5" s="1"/>
  <c r="A728" i="5" s="1"/>
  <c r="A729" i="5" s="1"/>
  <c r="A730" i="5" s="1"/>
  <c r="A731" i="5" s="1"/>
  <c r="A732" i="5" s="1"/>
  <c r="A733" i="5" s="1"/>
  <c r="A734" i="5" s="1"/>
  <c r="A735" i="5" s="1"/>
  <c r="A736" i="5" s="1"/>
  <c r="A737" i="5" s="1"/>
  <c r="A738" i="5" s="1"/>
  <c r="A739" i="5" s="1"/>
  <c r="A740" i="5" s="1"/>
  <c r="A741" i="5" s="1"/>
  <c r="A742" i="5" s="1"/>
  <c r="A743" i="5" s="1"/>
  <c r="A744" i="5" s="1"/>
  <c r="A745" i="5" s="1"/>
  <c r="A746" i="5" s="1"/>
  <c r="A747" i="5" s="1"/>
  <c r="A748" i="5" s="1"/>
  <c r="A749" i="5" s="1"/>
  <c r="A750" i="5" s="1"/>
  <c r="A751" i="5" s="1"/>
  <c r="A752" i="5" s="1"/>
  <c r="A753" i="5" s="1"/>
  <c r="A754" i="5" s="1"/>
  <c r="A755" i="5" s="1"/>
  <c r="A756" i="5" s="1"/>
  <c r="A757" i="5" s="1"/>
  <c r="A758" i="5" s="1"/>
  <c r="A759" i="5" s="1"/>
  <c r="A760" i="5" s="1"/>
  <c r="A761" i="5" s="1"/>
  <c r="A762" i="5" s="1"/>
  <c r="A763" i="5" s="1"/>
  <c r="A764" i="5" s="1"/>
  <c r="A765" i="5" s="1"/>
  <c r="A766" i="5" s="1"/>
  <c r="A767" i="5" s="1"/>
  <c r="A768" i="5" s="1"/>
  <c r="A769" i="5" s="1"/>
  <c r="A770" i="5" s="1"/>
  <c r="A771" i="5" s="1"/>
  <c r="A772" i="5" s="1"/>
  <c r="A773" i="5" s="1"/>
  <c r="A774" i="5" s="1"/>
  <c r="A775" i="5" s="1"/>
  <c r="A776" i="5" s="1"/>
  <c r="A777" i="5" s="1"/>
  <c r="A778" i="5" s="1"/>
  <c r="A779" i="5" s="1"/>
  <c r="A780" i="5" s="1"/>
  <c r="A781" i="5" s="1"/>
  <c r="A782" i="5" s="1"/>
  <c r="A783" i="5" s="1"/>
  <c r="A784" i="5" s="1"/>
  <c r="A785" i="5" s="1"/>
  <c r="A786" i="5" s="1"/>
  <c r="A787" i="5" s="1"/>
  <c r="A788" i="5" s="1"/>
  <c r="A789" i="5" s="1"/>
  <c r="A790" i="5" s="1"/>
  <c r="A791" i="5" s="1"/>
  <c r="A792" i="5" s="1"/>
  <c r="A793" i="5" s="1"/>
  <c r="A794" i="5" s="1"/>
  <c r="A795" i="5" s="1"/>
  <c r="A796" i="5" s="1"/>
  <c r="A797" i="5" s="1"/>
  <c r="A798" i="5" s="1"/>
  <c r="A799" i="5" s="1"/>
  <c r="A800" i="5" s="1"/>
  <c r="A801" i="5" s="1"/>
  <c r="A802" i="5" s="1"/>
  <c r="A803" i="5" s="1"/>
  <c r="A804" i="5" s="1"/>
  <c r="A805" i="5" s="1"/>
  <c r="A806" i="5" s="1"/>
  <c r="A807" i="5" s="1"/>
  <c r="A808" i="5" s="1"/>
  <c r="A809" i="5" s="1"/>
  <c r="A810" i="5" s="1"/>
  <c r="A811" i="5" s="1"/>
  <c r="A812" i="5" s="1"/>
  <c r="A813" i="5" s="1"/>
  <c r="A814" i="5" s="1"/>
  <c r="A815" i="5" s="1"/>
  <c r="A816" i="5" s="1"/>
  <c r="A817" i="5" s="1"/>
  <c r="A818" i="5" s="1"/>
  <c r="A819" i="5" s="1"/>
  <c r="A820" i="5" s="1"/>
  <c r="A821" i="5" s="1"/>
  <c r="A822" i="5" s="1"/>
  <c r="A823" i="5" s="1"/>
  <c r="A824" i="5" s="1"/>
  <c r="A825" i="5" s="1"/>
  <c r="A826" i="5" s="1"/>
  <c r="A827" i="5" s="1"/>
  <c r="A828" i="5" s="1"/>
  <c r="A829" i="5" s="1"/>
  <c r="A830" i="5" s="1"/>
  <c r="A831" i="5" s="1"/>
  <c r="A832" i="5" s="1"/>
  <c r="A833" i="5" s="1"/>
  <c r="A834" i="5" s="1"/>
  <c r="A835" i="5" s="1"/>
  <c r="A836" i="5" s="1"/>
  <c r="A837" i="5" s="1"/>
  <c r="A838" i="5" s="1"/>
  <c r="A839" i="5" s="1"/>
  <c r="A840" i="5" s="1"/>
  <c r="A841" i="5" s="1"/>
  <c r="A842" i="5" s="1"/>
  <c r="A843" i="5" s="1"/>
  <c r="A844" i="5" s="1"/>
  <c r="A845" i="5" s="1"/>
  <c r="A846" i="5" s="1"/>
  <c r="A847" i="5" s="1"/>
  <c r="A848" i="5" s="1"/>
  <c r="A849" i="5" s="1"/>
  <c r="A850" i="5" s="1"/>
  <c r="A851" i="5" s="1"/>
  <c r="A852" i="5" s="1"/>
  <c r="A853" i="5" s="1"/>
  <c r="A854" i="5" s="1"/>
  <c r="A855" i="5" s="1"/>
  <c r="A856" i="5" s="1"/>
  <c r="A857" i="5" s="1"/>
  <c r="A858" i="5" s="1"/>
  <c r="A859" i="5" s="1"/>
  <c r="A860" i="5" s="1"/>
  <c r="A861" i="5" s="1"/>
  <c r="A862" i="5" s="1"/>
  <c r="A863" i="5" s="1"/>
  <c r="A864" i="5" s="1"/>
  <c r="A865" i="5" s="1"/>
  <c r="A866" i="5" s="1"/>
  <c r="A867" i="5" s="1"/>
  <c r="A868" i="5" s="1"/>
  <c r="A869" i="5" s="1"/>
  <c r="A870" i="5" s="1"/>
  <c r="A871" i="5" s="1"/>
  <c r="A872" i="5" s="1"/>
  <c r="A873" i="5" s="1"/>
  <c r="A874" i="5" s="1"/>
  <c r="A875" i="5" s="1"/>
  <c r="A876" i="5" s="1"/>
  <c r="A877" i="5" s="1"/>
  <c r="A878" i="5" s="1"/>
  <c r="A879" i="5" s="1"/>
  <c r="A880" i="5" s="1"/>
  <c r="A881" i="5" s="1"/>
  <c r="A890" i="5" s="1"/>
  <c r="A891" i="5" s="1"/>
  <c r="A892" i="5" s="1"/>
  <c r="A893" i="5" s="1"/>
  <c r="A894" i="5" s="1"/>
  <c r="A895" i="5" s="1"/>
  <c r="A896" i="5" s="1"/>
  <c r="A897" i="5" s="1"/>
  <c r="A898" i="5" s="1"/>
  <c r="A899" i="5" s="1"/>
  <c r="A900" i="5" s="1"/>
  <c r="A901" i="5" s="1"/>
  <c r="A907" i="5" s="1"/>
  <c r="A908" i="5" s="1"/>
  <c r="A909" i="5" s="1"/>
  <c r="A910" i="5" s="1"/>
  <c r="A911" i="5" s="1"/>
  <c r="A912" i="5" s="1"/>
  <c r="A921" i="5" s="1"/>
  <c r="A922" i="5" s="1"/>
  <c r="A923" i="5" s="1"/>
  <c r="A924" i="5" s="1"/>
  <c r="A925" i="5" s="1"/>
  <c r="A926" i="5" s="1"/>
  <c r="A927" i="5" s="1"/>
  <c r="A928" i="5" s="1"/>
  <c r="A929" i="5" s="1"/>
  <c r="A930" i="5" s="1"/>
  <c r="A939" i="5" s="1"/>
  <c r="A940" i="5" s="1"/>
  <c r="A941" i="5" s="1"/>
  <c r="A942" i="5" s="1"/>
  <c r="A951" i="5" s="1"/>
  <c r="A1080" i="5"/>
  <c r="A255" i="5"/>
  <c r="A268" i="5"/>
  <c r="A276" i="5" s="1"/>
  <c r="A277" i="5" s="1"/>
  <c r="A278" i="5" s="1"/>
  <c r="A286" i="5" s="1"/>
  <c r="A287" i="5" s="1"/>
  <c r="A288" i="5" s="1"/>
  <c r="A289" i="5" s="1"/>
  <c r="A297" i="5" s="1"/>
  <c r="A298" i="5" s="1"/>
  <c r="A306" i="5" s="1"/>
  <c r="A314" i="5" s="1"/>
  <c r="A315" i="5" s="1"/>
  <c r="A316" i="5" s="1"/>
  <c r="A317" i="5" s="1"/>
  <c r="A318" i="5" s="1"/>
  <c r="A319" i="5" s="1"/>
  <c r="A320" i="5" s="1"/>
  <c r="A328" i="5" s="1"/>
  <c r="A336" i="5" s="1"/>
  <c r="A337" i="5" s="1"/>
  <c r="A338" i="5" s="1"/>
  <c r="A339" i="5" s="1"/>
  <c r="J1177" i="5" l="1"/>
  <c r="J103" i="5"/>
  <c r="J109" i="5" s="1"/>
  <c r="I109" i="5"/>
  <c r="G99" i="5" s="1"/>
  <c r="G100"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AA05. Damaris Garcerant Jimenez</author>
    <author>Autor</author>
    <author>EMIRO NEL PALACIOS D</author>
  </authors>
  <commentList>
    <comment ref="I159" authorId="0" shapeId="0" xr:uid="{00000000-0006-0000-0100-000001000000}">
      <text>
        <r>
          <rPr>
            <b/>
            <sz val="9"/>
            <color indexed="81"/>
            <rFont val="Tahoma"/>
            <family val="2"/>
          </rPr>
          <t>AA05. Damaris Garcerant Jimenez:</t>
        </r>
        <r>
          <rPr>
            <sz val="9"/>
            <color indexed="81"/>
            <rFont val="Tahoma"/>
            <family val="2"/>
          </rPr>
          <t xml:space="preserve">
640,844,149</t>
        </r>
      </text>
    </comment>
    <comment ref="F191" authorId="1" shapeId="0" xr:uid="{00000000-0006-0000-0100-000002000000}">
      <text>
        <r>
          <rPr>
            <b/>
            <sz val="9"/>
            <color indexed="81"/>
            <rFont val="Tahoma"/>
            <family val="2"/>
          </rPr>
          <t>Autor:</t>
        </r>
        <r>
          <rPr>
            <sz val="9"/>
            <color indexed="81"/>
            <rFont val="Tahoma"/>
            <family val="2"/>
          </rPr>
          <t xml:space="preserve">
PRECIO COMBUSTIBLE MARZO  8.639</t>
        </r>
      </text>
    </comment>
    <comment ref="G191" authorId="1" shapeId="0" xr:uid="{00000000-0006-0000-0100-000003000000}">
      <text>
        <r>
          <rPr>
            <b/>
            <sz val="9"/>
            <color indexed="81"/>
            <rFont val="Tahoma"/>
            <family val="2"/>
          </rPr>
          <t>Autor:</t>
        </r>
        <r>
          <rPr>
            <sz val="9"/>
            <color indexed="81"/>
            <rFont val="Tahoma"/>
            <family val="2"/>
          </rPr>
          <t xml:space="preserve">
PRECIO COMBUSTIBLE MARZO  8.639</t>
        </r>
      </text>
    </comment>
    <comment ref="F196" authorId="1" shapeId="0" xr:uid="{00000000-0006-0000-0100-000004000000}">
      <text>
        <r>
          <rPr>
            <b/>
            <sz val="9"/>
            <color indexed="81"/>
            <rFont val="Tahoma"/>
            <family val="2"/>
          </rPr>
          <t>Autor:</t>
        </r>
        <r>
          <rPr>
            <sz val="9"/>
            <color indexed="81"/>
            <rFont val="Tahoma"/>
            <family val="2"/>
          </rPr>
          <t xml:space="preserve">
PRECIO COMBUSTIBLE ACPM MARZO 8.485</t>
        </r>
      </text>
    </comment>
    <comment ref="F206" authorId="1" shapeId="0" xr:uid="{00000000-0006-0000-0100-000005000000}">
      <text>
        <r>
          <rPr>
            <b/>
            <sz val="9"/>
            <color indexed="81"/>
            <rFont val="Tahoma"/>
            <family val="2"/>
          </rPr>
          <t>Autor:</t>
        </r>
        <r>
          <rPr>
            <sz val="9"/>
            <color indexed="81"/>
            <rFont val="Tahoma"/>
            <family val="2"/>
          </rPr>
          <t xml:space="preserve">
PRECIO COMBUSTIBLE MARZO  8.639</t>
        </r>
      </text>
    </comment>
    <comment ref="G206" authorId="1" shapeId="0" xr:uid="{00000000-0006-0000-0100-000006000000}">
      <text>
        <r>
          <rPr>
            <b/>
            <sz val="9"/>
            <color indexed="81"/>
            <rFont val="Tahoma"/>
            <family val="2"/>
          </rPr>
          <t>Autor:</t>
        </r>
        <r>
          <rPr>
            <sz val="9"/>
            <color indexed="81"/>
            <rFont val="Tahoma"/>
            <family val="2"/>
          </rPr>
          <t xml:space="preserve">
PRECIO COMBUSTIBLE MARZO  8.639</t>
        </r>
      </text>
    </comment>
    <comment ref="B268" authorId="2" shapeId="0" xr:uid="{00000000-0006-0000-0100-000007000000}">
      <text>
        <r>
          <rPr>
            <b/>
            <sz val="9"/>
            <color indexed="81"/>
            <rFont val="Tahoma"/>
            <family val="2"/>
          </rPr>
          <t>EMIRO NEL PALACIOS D:</t>
        </r>
        <r>
          <rPr>
            <sz val="9"/>
            <color indexed="81"/>
            <rFont val="Tahoma"/>
            <family val="2"/>
          </rPr>
          <t xml:space="preserve">
02-02-01-003-004-07
Plásticos en formas primarias</t>
        </r>
      </text>
    </comment>
    <comment ref="C276" authorId="2" shapeId="0" xr:uid="{00000000-0006-0000-0100-000008000000}">
      <text>
        <r>
          <rPr>
            <b/>
            <sz val="9"/>
            <color indexed="81"/>
            <rFont val="Tahoma"/>
            <family val="2"/>
          </rPr>
          <t>EMIRO NEL PALACIOS D:</t>
        </r>
        <r>
          <rPr>
            <sz val="9"/>
            <color indexed="81"/>
            <rFont val="Tahoma"/>
            <family val="2"/>
          </rPr>
          <t xml:space="preserve">
QUE  COLOR</t>
        </r>
      </text>
    </comment>
    <comment ref="B287" authorId="2" shapeId="0" xr:uid="{00000000-0006-0000-0100-000009000000}">
      <text>
        <r>
          <rPr>
            <b/>
            <sz val="9"/>
            <color indexed="81"/>
            <rFont val="Tahoma"/>
            <family val="2"/>
          </rPr>
          <t>EMIRO NEL PALACIOS D:</t>
        </r>
        <r>
          <rPr>
            <sz val="9"/>
            <color indexed="81"/>
            <rFont val="Tahoma"/>
            <family val="2"/>
          </rPr>
          <t xml:space="preserve">
02-02-01-003-006-09
Otros productos plásticos</t>
        </r>
      </text>
    </comment>
  </commentList>
</comments>
</file>

<file path=xl/sharedStrings.xml><?xml version="1.0" encoding="utf-8"?>
<sst xmlns="http://schemas.openxmlformats.org/spreadsheetml/2006/main" count="10991" uniqueCount="3635">
  <si>
    <t>FUERZAS MILITARES DE COLOMBIA</t>
  </si>
  <si>
    <t>EJERCITO NACIONAL</t>
  </si>
  <si>
    <t>1. SITUACIÓN:</t>
  </si>
  <si>
    <t>2. MISIÓN:</t>
  </si>
  <si>
    <t xml:space="preserve">3. EJECUCIÓN: </t>
  </si>
  <si>
    <t>3.1. CONCEPTOS GENERALES</t>
  </si>
  <si>
    <t>3.2. JUSTIFICACIÓN DE LA NECESIDAD</t>
  </si>
  <si>
    <t>3.3. TIEMPO DE EJECUCIÓN</t>
  </si>
  <si>
    <t>El plazo de ejecución para los aportes en dinero será contado desde el perfeccionamiento del contrato hasta la entrega de los bienes y/o servicios.</t>
  </si>
  <si>
    <t>3.4. LUGAR DE ENTREGA Y/O EJECUCIÓN</t>
  </si>
  <si>
    <t>3.5. MISIONES PARTICULARES</t>
  </si>
  <si>
    <t xml:space="preserve"> - Verifica el cumplimiento del presente plan de necesidades.</t>
  </si>
  <si>
    <t>3.6. EJECUCIÓN APORTES</t>
  </si>
  <si>
    <t>4. UNIDAD, ARTICULO PRESUPUESTAL, RUBRO, RECURSO Y VALOR</t>
  </si>
  <si>
    <t>APORTE EN DINERO</t>
  </si>
  <si>
    <t>APORTE EN ESPECIE</t>
  </si>
  <si>
    <t>CAPITULOS</t>
  </si>
  <si>
    <t>DINERO</t>
  </si>
  <si>
    <t>ESPECIE</t>
  </si>
  <si>
    <t>VALOR TOTAL</t>
  </si>
  <si>
    <t>1. APOYO SEGURIDAD INFRAESTRUCTURA</t>
  </si>
  <si>
    <t>2. BIENESTAR DE PERSONAL</t>
  </si>
  <si>
    <t xml:space="preserve">5. PROYECTOS ESTRATEGICOS </t>
  </si>
  <si>
    <t xml:space="preserve">6. CIENCIA Y TECNOLOGIA </t>
  </si>
  <si>
    <t>TOTAL</t>
  </si>
  <si>
    <t>5. RELACION DE BIENES Y/O SERVICIOS ADQUIRIR</t>
  </si>
  <si>
    <t>VALOR</t>
  </si>
  <si>
    <t>TOTAL APORTES</t>
  </si>
  <si>
    <t xml:space="preserve">3. DERECHOS HUMANOS Y PROTECCION AL MEDIO AMBIENTE </t>
  </si>
  <si>
    <t xml:space="preserve">4. FORTALECIMIENTO INSTITUCIONAL Y GASTOS DE FUNCIONAMIENTO </t>
  </si>
  <si>
    <t>7 COMUNICACIONES</t>
  </si>
  <si>
    <t>ARTICULO PRESUPUESTAL</t>
  </si>
  <si>
    <t>UNIDAD</t>
  </si>
  <si>
    <t xml:space="preserve">RUBRO PRESUPUESTAL (Denominación) </t>
  </si>
  <si>
    <t>RECURSO</t>
  </si>
  <si>
    <t>VALOR APROPIADO</t>
  </si>
  <si>
    <t>RESUMEN RUBROS PRESUPUESTALES</t>
  </si>
  <si>
    <t>Omitido</t>
  </si>
  <si>
    <t>A-02-02-01-003-006</t>
  </si>
  <si>
    <t xml:space="preserve">CLASIFICADOR POR OBJETO DEL GASTO </t>
  </si>
  <si>
    <t>NOMBRE CUENTA</t>
  </si>
  <si>
    <t>ITEM</t>
  </si>
  <si>
    <t>CÓDIGO DANE</t>
  </si>
  <si>
    <t xml:space="preserve">DESCRIPCIÓN DEL BIEN Y/O SERVICIO </t>
  </si>
  <si>
    <t>UNIDAD MEDIDA</t>
  </si>
  <si>
    <t>EXISTENCIAS (STOCK - INVENTARIOS)</t>
  </si>
  <si>
    <t xml:space="preserve">NECESIDAD </t>
  </si>
  <si>
    <t>NECESIDAD TOTAL</t>
  </si>
  <si>
    <t>UNSPSC (CCE)</t>
  </si>
  <si>
    <t>CÓDIGO MATERIAL SAP (OPCIONAL)</t>
  </si>
  <si>
    <t>CÓDIGO OTAN - NOC (OPCIONAL)</t>
  </si>
  <si>
    <t xml:space="preserve"> - Supervisa la elaboración del plan con las necesidades presentadas por sus Brigadas Territoriales y las suyas propias.</t>
  </si>
  <si>
    <t>3.5.1  CEDE4</t>
  </si>
  <si>
    <t xml:space="preserve">en cuenta la ficha técnica de planeamiento logístico  (entrega)  de acuerdo a la Directiva Permanente No.  01034-8 y la ficha técnica de planeamiento logístico  </t>
  </si>
  <si>
    <t>Para la adquisición del material de acuerdo al presente plan de necesidades, la Unidad debe velar por el control y seguimiento de la contratación que se va a establecer teniendo</t>
  </si>
  <si>
    <t xml:space="preserve">PRIMERA DIVISIÓN </t>
  </si>
  <si>
    <t xml:space="preserve">SEGUNDA BRIGADA </t>
  </si>
  <si>
    <t xml:space="preserve">BATALLÓN DE ALTA MONTAÑA No. 6 </t>
  </si>
  <si>
    <t xml:space="preserve">Ciudad: Cienaga </t>
  </si>
  <si>
    <t xml:space="preserve">Departamento: Magdalena </t>
  </si>
  <si>
    <t>Fecha :29 de Marzo de 2021</t>
  </si>
  <si>
    <t>PLAN DE NECESIDADES No .                         QUE EMITE EL COMANDO DEL BATALLÓN DE ALTA MONTAÑA No. 6, PARA LA EJECUCIÓN DEL APORTE EN ESPECIE OTORGADO MEDIANTE EL CONVENIO DE COLABORACIÓN CON LA EMPRESA DRUMMOND LTD.   PARA EL COMANDO DE LA PRIMERA DIVISIÓN, BRIGADAS TERRITORIALES  Y SUS UNIDADES TACTICAS  CELEBRADO ENTRE EL MINISTERIO DE DEFENSA NACIONAL - EJÉRCITO NACIONAL Y LA EMPRESA DRUMMOND LTD. PARA LA VIGENCIA DEL 2021</t>
  </si>
  <si>
    <t>El Batallón de Alta Montaña No 6 ¨MY Robinson Daniel Ruiz Garzón¨, desarrolla operaciones militares de combate irregular de manera conjunta , coordinada e interagencial en el actual campo de combate que se presenta bajo los preceptos de volátil, incierto, complejo y ambiguo (VICA), de forma articulada y diferencial , para neutralizar el grupo delictivo organizado (GDO) Los Pachenca y los demás grupos delincuenciales comunes organizados (GDCO) que se encuentren en la jurisdicción asignada; así como también,  los demás factores de inestabilidad, en asistencia a la policía nacional bajo los preceptos del respeto ,  promoción y aplicación del DIH y los DDHH  en la jurisdicción asignada que permita seguir construyendo un Magdalena prospero, seguro y en paz.</t>
  </si>
  <si>
    <t>* Los elementos objeto del proceso de contratacion deberan entregarse en los siguentes almacenes, con su respectiva factura comercial y los demas documentos requereridos.</t>
  </si>
  <si>
    <t xml:space="preserve">CENTRO LOGISTICO: Almacen de intendencia Batallon de Infanteria Mecanizado No. 5 Cordova, ubicado en la calle Carrera 4 No.35-00 via al  Rodadero, Santa Marta Magdalena, Centro de Costos  3M1H218333.  </t>
  </si>
  <si>
    <t>SIGLA UNIDAD</t>
  </si>
  <si>
    <t xml:space="preserve">BATALLON DE ALTA MONTAÑA No. 6 </t>
  </si>
  <si>
    <t>BAMRU</t>
  </si>
  <si>
    <t>(abastecimiento) de acuerdo a la Directiva Permanente  01034-4 para la recepción y entrega del material  a contratar por parte del Comando de adquisiciones a la Div01</t>
  </si>
  <si>
    <t xml:space="preserve">3.5.2 Jefe de Estado Mayor de La Primera División </t>
  </si>
  <si>
    <t xml:space="preserve">BAMRU </t>
  </si>
  <si>
    <t>combustible Acpm-gasolina-aceite</t>
  </si>
  <si>
    <t>llantas</t>
  </si>
  <si>
    <t>repuestos</t>
  </si>
  <si>
    <t>mantenimiento</t>
  </si>
  <si>
    <t>PRODUCTOS DE HORNOS DE COQUE; PRODUCTOS DE REFINACIÓN DE PETRÓLEO Y COMBUSTIBLE NUCLEAR</t>
  </si>
  <si>
    <t>A-02-02-01-003-003</t>
  </si>
  <si>
    <t>PRODUCTOS DE CAUCHO Y PLÁSTICO</t>
  </si>
  <si>
    <t>A-02-02-01-004-009</t>
  </si>
  <si>
    <t>EQUIPO DE TRANSPORTE</t>
  </si>
  <si>
    <t>A-02-02-02-008-007</t>
  </si>
  <si>
    <t>SERVICIOS DE MANTENIMIENTO, REPARACIÓN E INSTALACIÓN (EXCEPTO SERVICIOS DE CONSTRUCCIÓN)</t>
  </si>
  <si>
    <t>APORTES EN ESPECIE</t>
  </si>
  <si>
    <t>pasajes aereos</t>
  </si>
  <si>
    <t>pasajes terrestres</t>
  </si>
  <si>
    <t>SERVICIOS DE TRANSPORTE DE PASAJEROS</t>
  </si>
  <si>
    <t>A-02-02-02-006-004</t>
  </si>
  <si>
    <t>Vallas DD.HH</t>
  </si>
  <si>
    <t xml:space="preserve">OTROS SERVICIOS DE FABRICACIÓN; SERVICIOS DE EDICIÓN, IMPRESIÓN Y REPRODUCCIÓN; SERVICIOS DE RECUPERACIÓN DE MATERIALES </t>
  </si>
  <si>
    <t>A-02-02-02-008-009</t>
  </si>
  <si>
    <t>Equipo Computo</t>
  </si>
  <si>
    <t>A-02-02-01-003-001</t>
  </si>
  <si>
    <t>A-02-02-01-003-005</t>
  </si>
  <si>
    <t>A-02-02-01-003-007</t>
  </si>
  <si>
    <t>A-02-02-01-004-001</t>
  </si>
  <si>
    <t>A-02-02-01-004-002</t>
  </si>
  <si>
    <t>PRODUCTOS DE MADERA, CORCHO, CESTERÍA Y ESPARTERÍA</t>
  </si>
  <si>
    <t>OTROS PRODUCTOS QUÍMICOS; FIBRAS ARTIFICIALES (O FIBRAS INDUSTRIALES HECHAS POR EL HOMBRE)</t>
  </si>
  <si>
    <t>VIDRIO Y PRODUCTOS DE VIDRIO Y OTROS PRODUCTOS NO METÁLICOS N.C.P.PRODUCTOS DE CAUCHO Y PLÁSTICO</t>
  </si>
  <si>
    <t>METALES BÁSICOS</t>
  </si>
  <si>
    <t>PRODUCTOS METÁLICOS ELABORADOS (EXCEPTO MAQUINARIA Y EQUIPO)</t>
  </si>
  <si>
    <t>Unidad</t>
  </si>
  <si>
    <t>Galón</t>
  </si>
  <si>
    <t>Metros</t>
  </si>
  <si>
    <t>CUÑETE</t>
  </si>
  <si>
    <t>PEGANTE PARA PVC</t>
  </si>
  <si>
    <t>LITRO</t>
  </si>
  <si>
    <t>SILICONA TRANSPARENTE 300 ml</t>
  </si>
  <si>
    <t>TUBO</t>
  </si>
  <si>
    <t>MANGUERA PARA ENTRADA DE AGUA LAVA MANOS PLASTICA</t>
  </si>
  <si>
    <t>MANGUERA PARA ENTRADA DE AGUA SANITARIO PLASTICA</t>
  </si>
  <si>
    <t xml:space="preserve">TELA AFALTICA </t>
  </si>
  <si>
    <t>ADAPTADOR HEMBRA  PVC DE 3/4"</t>
  </si>
  <si>
    <t>ADAPTADOR HEMBRA DE 1"  PVC</t>
  </si>
  <si>
    <t xml:space="preserve">ADAPTADOR HEMBRA PRESION 1 1/2" </t>
  </si>
  <si>
    <t xml:space="preserve">ADAPTADOR HEMBRA PRESION 1 1/4" </t>
  </si>
  <si>
    <t xml:space="preserve">ADAPTADOR HEMBRA PRESION 1/2" </t>
  </si>
  <si>
    <t xml:space="preserve">ADAPTADOR HEMBRA PRESION 2 1/2" </t>
  </si>
  <si>
    <t xml:space="preserve">ADAPTADOR HEMBRA PRESION 2" </t>
  </si>
  <si>
    <t xml:space="preserve">ADAPTADOR HEMBRA PRESION 3" </t>
  </si>
  <si>
    <t xml:space="preserve">ADAPTADOR HEMBRA PRESION 3/4" </t>
  </si>
  <si>
    <t>ADAPTADOR HEMBRA PVC  DE 3/4"</t>
  </si>
  <si>
    <t>ADAPTADOR HEMBRA PVC DE 1"</t>
  </si>
  <si>
    <t xml:space="preserve">ADAPTADOR HEMBRA PVC DE 1/2" </t>
  </si>
  <si>
    <t>ADAPTADOR MACHO  DE 1/2" PVC</t>
  </si>
  <si>
    <t>ADAPTADOR MACHO 1" PVC</t>
  </si>
  <si>
    <t>ADAPTADOR MACHO 3/4" PVC</t>
  </si>
  <si>
    <t>ADAPTADOR MACHO PRESION 1 1/2"</t>
  </si>
  <si>
    <t>ADAPTADOR MACHO PRESION 1 1/4"</t>
  </si>
  <si>
    <t>ADAPTADOR MACHO PRESION 1"</t>
  </si>
  <si>
    <t>ADAPTADOR MACHO PRESION 2 1/2"</t>
  </si>
  <si>
    <t>ADAPTADOR MACHO PRESION 2"</t>
  </si>
  <si>
    <t xml:space="preserve">ADAPTADOR MACHO PRESION 3" </t>
  </si>
  <si>
    <t xml:space="preserve">ADAPTADOR MACHO PRESION 3/4" </t>
  </si>
  <si>
    <t xml:space="preserve">ADAPTADOR MACHO PRESION1/2" </t>
  </si>
  <si>
    <t xml:space="preserve">ADAPTADOR MACHO PVC 1" </t>
  </si>
  <si>
    <t xml:space="preserve">ADAPTADOR MACHO PVC 3/4" </t>
  </si>
  <si>
    <t>ADAPTADOR MACHO PVC DE 1/2"</t>
  </si>
  <si>
    <t xml:space="preserve">CODO DE PVC 1/2" </t>
  </si>
  <si>
    <t>CODO EN PVC 1 1/2"</t>
  </si>
  <si>
    <t>CODO EN PVC 1"</t>
  </si>
  <si>
    <t>CODO EN PVC 2"</t>
  </si>
  <si>
    <t>CODO EN PVC 3/4"</t>
  </si>
  <si>
    <t>CODO PRESION 45° 1 1/2"</t>
  </si>
  <si>
    <t>CODO PRESION 45° 1 1/4"</t>
  </si>
  <si>
    <t>CODO PRESION 45° 2"</t>
  </si>
  <si>
    <t>CODO PRESION 45° 3"</t>
  </si>
  <si>
    <t>CODO PRESION 45° 3/4"</t>
  </si>
  <si>
    <t>CODO PRESION 90° 1 1/2"</t>
  </si>
  <si>
    <t>CODO PRESION 90° 1 1/4"</t>
  </si>
  <si>
    <t>CODO PRESION 90° 3"</t>
  </si>
  <si>
    <t>CODO PRESION 90° 3/4</t>
  </si>
  <si>
    <t>CODO SANITARIO CXC 45° 1 1/2"</t>
  </si>
  <si>
    <t>CODO SANITARIO CXC 45° 2"</t>
  </si>
  <si>
    <t>CODO SANITARIO CXC 45° 3"</t>
  </si>
  <si>
    <t>CODO SANITARIO CXC 45° 4"</t>
  </si>
  <si>
    <t>CODO SANITARIO CXC 45° 6"</t>
  </si>
  <si>
    <t>CODO SANITARIO CXC 90° 1 1/2"</t>
  </si>
  <si>
    <t>CODO SANITARIO CXC 90° 2"</t>
  </si>
  <si>
    <t>CURVA CONDUIT PVC 1/2"</t>
  </si>
  <si>
    <t>SIFON LAVA MANOS DE 1/2</t>
  </si>
  <si>
    <t>SIFON PARA USO EN TUBERIA ALCANTARILLADO DIAMETRO DE 4"</t>
  </si>
  <si>
    <t>SIFON SANITARIO DE 1/2</t>
  </si>
  <si>
    <t>TAPON PRUEBA SANITARIO 1 1/2"</t>
  </si>
  <si>
    <t>TAPON PRUEBA SANITARIO 2"</t>
  </si>
  <si>
    <t>TAPON PRUEBA SANITARIO 3"</t>
  </si>
  <si>
    <t>TAPON PRUEBA SANITARIO 4"</t>
  </si>
  <si>
    <t>TAPON PRUEBA SANITARIO 6"</t>
  </si>
  <si>
    <t>TAPON ROSCADO PRESION 1 1/2"</t>
  </si>
  <si>
    <t>TAPON SOLDADO PRESION 1 1/2"</t>
  </si>
  <si>
    <t>TAPON SOLDADO PRESION 1 1/4"</t>
  </si>
  <si>
    <t>TAPON SOLDADO PRESION 1"</t>
  </si>
  <si>
    <t>TAPON SOLDADO PRESION 1/2"</t>
  </si>
  <si>
    <t>TAPON SOLDADO PRESION 3"</t>
  </si>
  <si>
    <t>TEFLON INDUSTRIAL</t>
  </si>
  <si>
    <t>Rollo</t>
  </si>
  <si>
    <t xml:space="preserve">Rollo </t>
  </si>
  <si>
    <t>TUBERÍA CONDUIT PARA CABLEADO ELÉCTRICO Y TELEFÓNICO EN PVC, DIÁMETRO 1/2 ", LONGITUD DE 3 M, ESPESOR DE 1.52 MM, SUPERFICIE EXTERIOR LISO.</t>
  </si>
  <si>
    <t>TUBERÍA CONDUIT PARA CABLEADO ELÉCTRICO Y TELEFÓNICO EN PVC, DIÁMETRO 3/4 ", LONGITUD DE 3 M, ESPESOR DE 1.52 MM, SUPERFICIE EXTERIOR LISO.</t>
  </si>
  <si>
    <t>TUBERIA DE PRESION PARA CONSTRUCCCION DE INSTALACIONES INTERNAS EN PVC 1"  6 MTS</t>
  </si>
  <si>
    <t>TUBERIA EN PVC PARA AGUA POTABLE, DE DIAMETRO 1 1/2" ESPESOR DE PARED RDE 21 X 6 METROS</t>
  </si>
  <si>
    <t>TUBERIA EN PVC PARA AGUA POTABLE, DE DIAMETRO 1/2" ESPESOR DE PARED RDE 21 X 6 METROS</t>
  </si>
  <si>
    <t>TUBERIA EN PVC PARA AGUA POTABLE, DE DIAMETRO 2" ESPESOR DE PARED RDE 21 X 6 METROS</t>
  </si>
  <si>
    <t>TUBERIA EN PVC PARA AGUA POTABLE, DE DIAMETRO 3" ESPESOR DE PARED RDE 21 X 6 METROS</t>
  </si>
  <si>
    <t>TUBERIA EN PVC SANITARIO, DE DIAMETRO 4"  X 6 METROS DE LARGO</t>
  </si>
  <si>
    <t>TUBERIA EN PVC SANITARIO, DE DIAMETRO 6"    X 6 METROS DE LARGO</t>
  </si>
  <si>
    <t>UNION DE 1" LISA</t>
  </si>
  <si>
    <t>UNION PARA TUBERIA SANITARIA EN PVC DE DIAMETRO DE 1/2"</t>
  </si>
  <si>
    <t xml:space="preserve">UNION PRESION PVC 1 1/2" </t>
  </si>
  <si>
    <t xml:space="preserve">UNION PRESION PVC 1/2" </t>
  </si>
  <si>
    <t xml:space="preserve">UNION PRESION PVC 2"  </t>
  </si>
  <si>
    <t xml:space="preserve">UNION PRESION PVC 3" </t>
  </si>
  <si>
    <t>UNION SANITARIA 4"</t>
  </si>
  <si>
    <t>UNION SANITARIA 6"</t>
  </si>
  <si>
    <t>YEE SANITARIA 4"</t>
  </si>
  <si>
    <t>YEE SANITARIA 6"</t>
  </si>
  <si>
    <t>CINTA AISLANTE ELECTRICA GRANDE</t>
  </si>
  <si>
    <t>CINTA AISLANTE ELECTRICA PEQUEÑA</t>
  </si>
  <si>
    <t>CINTA DE ENMASCARAR  2"</t>
  </si>
  <si>
    <t>CINTA DE ENMASCARAR DE 1 1/2"</t>
  </si>
  <si>
    <t>CINTA DE PAPEL PARA YESO CARTON 50 MM X 150 MTRS</t>
  </si>
  <si>
    <t>CINTA DE SEGURIDAD X ROLLO DE 100 MTS</t>
  </si>
  <si>
    <t>GRAPA CONDUIT PLASTICA 1/2</t>
  </si>
  <si>
    <t>GRAPA PARA ALAMBRE PUA X 1 KG</t>
  </si>
  <si>
    <t>CAJA</t>
  </si>
  <si>
    <t>GRIFERIA DE TANQUE SANITARIO, CON PALANCA DE 13 CM</t>
  </si>
  <si>
    <t>JUEGOS</t>
  </si>
  <si>
    <t>GRIFERIA PARA LAVA MANOS SENCILLA</t>
  </si>
  <si>
    <t>TEJA PLASTICA C7 NUMERO 10</t>
  </si>
  <si>
    <t>ORINAL DE DISEÑO ARRECIFE ENTRADA SUPERIOR</t>
  </si>
  <si>
    <t>SANITARIO DE 2 PIEZAS CON TAZA REDONDA, CON ANILLO CERRADO</t>
  </si>
  <si>
    <t>LADRILLO H 10</t>
  </si>
  <si>
    <t>BULTO</t>
  </si>
  <si>
    <t>LAMINA DRYWALL 1.22 M X 2.44 M CALIBRE ½</t>
  </si>
  <si>
    <t>LAMINA SUPERBOARD 244X122CM X 6MM</t>
  </si>
  <si>
    <t>DISCO CORTE METAL 4</t>
  </si>
  <si>
    <t>DISCO CORTE METAL 6</t>
  </si>
  <si>
    <t>LIJA 180</t>
  </si>
  <si>
    <t>PLIEGO</t>
  </si>
  <si>
    <t>LIJA N° 150</t>
  </si>
  <si>
    <t>BROCHA 2" CERDAS NATURALES</t>
  </si>
  <si>
    <t>BROCHA 3" CERDAS NATURALES CHINAS BLANCAS</t>
  </si>
  <si>
    <t xml:space="preserve">RODILLOS DE FELPA </t>
  </si>
  <si>
    <t>CERÁMICA PARA PISO DE 60 X 60 CMS COLOR  BEIS 5 MM ESMALTADO TRAFICO COMERCIAL DE PRIMERA.</t>
  </si>
  <si>
    <t>ANGULOS METALICOS DE 1/2</t>
  </si>
  <si>
    <t>ANGULOS METALICOS GALVANIZADOS ANGULOS PARA DRYWALL, CL 26 en 59mm, 60mm, 89mm, 90mm</t>
  </si>
  <si>
    <t>ALAMBRE DE COBRE RECUBIERTO EN POLIVINILO NUMERO 10</t>
  </si>
  <si>
    <t>ALAMBRE DE COBRE RECUBIERTO EN POLIVINILO NUMERO 12</t>
  </si>
  <si>
    <t>ALAMBRE DE COBRE RECUBIERTO EN POLIVINILO NUMERO 14</t>
  </si>
  <si>
    <t>ALAMBRE DE COBRE RECUBIERTO EN POLIVINILO NUMERO 8</t>
  </si>
  <si>
    <t>ALAMBRE DE COBRE RECUBIERTO EN POLIVINILO NUMERO 4</t>
  </si>
  <si>
    <t>TEJAS EN ACERO GALVANIZADO</t>
  </si>
  <si>
    <t>TUBOS DE HIERRO O ACERO GALVANIZADOS</t>
  </si>
  <si>
    <t>CANAL PARA LAMINA DRYWALL 0.85 MM PARAL FC 140*41.2 X 2.44 MT</t>
  </si>
  <si>
    <t>CANALETA PARA LAMINA DRYWALL 0.85 MM PARAL FC 140*41.2 X 2.44 MT</t>
  </si>
  <si>
    <t>MARCOS PARA PUERTA METALICA 2 MT DE ALTO X 1 DE ANCHO</t>
  </si>
  <si>
    <t>ALAMBRE DULCE CALIBRE 16</t>
  </si>
  <si>
    <t>KILO</t>
  </si>
  <si>
    <t>ALAMBRE QUEMAO CL 18</t>
  </si>
  <si>
    <t>AMARRES METALICOS (PARA TEJA DE ETERNITH) CL 18</t>
  </si>
  <si>
    <t>BISAGRAS PARA PUERTA DE DOS PIEZAS TIPO LIBRO</t>
  </si>
  <si>
    <t>CADENA ESLABONADA, CALIBRADA, DE ACERO, CON UN DIAMETRO DE 1/4"</t>
  </si>
  <si>
    <t>CANDADO DE ALTA SEGURIDAD ACERO TEMPLADO X 70 MM</t>
  </si>
  <si>
    <t>CERRADURA PARA ALCOBA Cerradura Alcoba 5831 A P/b Madera Clara Escudo Dorado Ka</t>
  </si>
  <si>
    <t>CHAPAS PARA PUERTA METALICA DE SE SEGURIDAD TRIPLE GUARDA / Cerradura Sobreponer 3 Bulones 3623-60 Derecha  Sku 3320 )</t>
  </si>
  <si>
    <t>CLAVO DE ACERO LISO DE 1" CAJA X 500 GR</t>
  </si>
  <si>
    <t>CLAVO DE ACERO LISO DE 2" CAJA X 500 GR</t>
  </si>
  <si>
    <t xml:space="preserve">HOJA DE SEGUETA DE 10" </t>
  </si>
  <si>
    <t>SOLDADURA 6011 DELGADA</t>
  </si>
  <si>
    <t xml:space="preserve">SOLDADURA LIQUIDA X CUARTOS </t>
  </si>
  <si>
    <t>CUARTOS</t>
  </si>
  <si>
    <t>SOLDADURA ROJA 6013</t>
  </si>
  <si>
    <t>TORNILLO DRYWALL 6" * 1000</t>
  </si>
  <si>
    <t xml:space="preserve">LLAVE DE PASO DE 1/2" BRONCE </t>
  </si>
  <si>
    <t>POMAS PARA DUCHA</t>
  </si>
  <si>
    <t>VALVULA BOLA 3/4" CIERRE RAPIDO</t>
  </si>
  <si>
    <t>VALVULA DE REGULACION METALICA PARA SANITARIO</t>
  </si>
  <si>
    <t>CAJA CIRCUITO DE ALIMENTACIÓN DE ENERGÍA CON BRAKER TRIFÁSICO A 100 AMPERIOS 18 CIRCUITOS</t>
  </si>
  <si>
    <t>CAJA CIRCUITO DE ALIMENTACIÓN DE ENERGÍA CON BRAKER TRIFÁSICO A 100 AMPERIOS 8 CIRCUITOS</t>
  </si>
  <si>
    <t>CAJA OCTOGONAL PLÁSTICA</t>
  </si>
  <si>
    <t>INTERRUPTOR ELECTRICO DOBLE CON POLO A TIERRA</t>
  </si>
  <si>
    <t>INTERRUPTOR ELECTRICO SENCILLO CON POLO A TIERRA</t>
  </si>
  <si>
    <t>TOMA CORRIENTE DOBLE CON CONEXIÓN A TIERRA</t>
  </si>
  <si>
    <t>TOMA CORRIENTE SENCILLO CON CONEXIÓN A TIERRA</t>
  </si>
  <si>
    <t xml:space="preserve">LAMPARA 60X60 CON REJILLA ESPECULAR 16 CELDAS, IP20, CON SOCKET T8 A 120V, INCLUYE 4 TUBOS FLUORESCENTE DE 17W T8, BALASTO ELECTRONICO </t>
  </si>
  <si>
    <t>REFLECTOR LED 50W 6500K SALIDA POLO A TIERRA - IP65 VOLTAJE: 85-265V/50-60HZ DIMENSIONES: 28 X 23 X 15 CM LÚMENES 3500LM</t>
  </si>
  <si>
    <t>BOMBILLO LED 20w ESPIRAL  120v LUZ DIA</t>
  </si>
  <si>
    <t>BOMBILLO LED 70w ESPIRAL 120v LUZ DIA</t>
  </si>
  <si>
    <t>QUÍMICOS BÁSICOS</t>
  </si>
  <si>
    <t>A-02-02-01-003-004</t>
  </si>
  <si>
    <t>OTROS BIENES TRANSPORTABLES N.C.P.</t>
  </si>
  <si>
    <t>A-02-02-01-003-008</t>
  </si>
  <si>
    <t>MAQUINARIA Y APARATOS ELÉCTRICOS</t>
  </si>
  <si>
    <t>A-02-02-01-004-006</t>
  </si>
  <si>
    <t>MAQUINARIA PARA USOS ESPECIALES</t>
  </si>
  <si>
    <t>A-02-02-01-004-004</t>
  </si>
  <si>
    <t>MAQUINARIA DE OFICINA, CONTABILIDAD E INFORMÁTICA</t>
  </si>
  <si>
    <t>A-02-02-01-004-005</t>
  </si>
  <si>
    <t xml:space="preserve">LICENCIAS </t>
  </si>
  <si>
    <t>EQUIPO Y APARATOS DE RADIO, TELEVISIÓN Y COMUNICACIONES</t>
  </si>
  <si>
    <t>A-02-02-01-004-007</t>
  </si>
  <si>
    <t xml:space="preserve">Mantenimiento de Equipo de computo </t>
  </si>
  <si>
    <t xml:space="preserve">impresoras </t>
  </si>
  <si>
    <t xml:space="preserve">MEDICAMENTOS </t>
  </si>
  <si>
    <t>MAQUINARIA PARA USO GENERAL</t>
  </si>
  <si>
    <t>A-02-02-01-004-003</t>
  </si>
  <si>
    <t>AIRES ACONDICIONAC</t>
  </si>
  <si>
    <t xml:space="preserve">SCANNER </t>
  </si>
  <si>
    <t xml:space="preserve">HERAMMIENTAS </t>
  </si>
  <si>
    <t xml:space="preserve">GUADAÑAS </t>
  </si>
  <si>
    <t xml:space="preserve">APOYOS EN ESPECIE </t>
  </si>
  <si>
    <t xml:space="preserve">ACPM </t>
  </si>
  <si>
    <t xml:space="preserve">GASOLINA </t>
  </si>
  <si>
    <t>A-02-02-01-003</t>
  </si>
  <si>
    <t>GASOLINA MOTOR CORRIENTE</t>
  </si>
  <si>
    <t xml:space="preserve">GALONES </t>
  </si>
  <si>
    <t>OTROS BIENES TRANSPORTABLES (EXCEPTO PRODUCTOS METÁLICOS, MAQUINARIA Y EQUIPO)</t>
  </si>
  <si>
    <t xml:space="preserve">DIESEL </t>
  </si>
  <si>
    <t xml:space="preserve">UNIDAD    </t>
  </si>
  <si>
    <t>A-02-02-01-004</t>
  </si>
  <si>
    <t>KIT DE ARRASTRE PARA MOTOCICLETA SUZUKI DR 200</t>
  </si>
  <si>
    <t>KIT DE ARRASTRE PARA MOTOCICLETA SUZUKI DR 650</t>
  </si>
  <si>
    <t>KIT DE ARRASTRE PARA MOTOCICLETA YAMAHA XTZ 250</t>
  </si>
  <si>
    <t>FILTRO DE ACEITE PARA MOTOCICLETA SUSUKI DR 200</t>
  </si>
  <si>
    <t xml:space="preserve">UNIDAD </t>
  </si>
  <si>
    <t>FILTRO DE ACEITE PARA MOTOCICLETA SUSUKI DR 650</t>
  </si>
  <si>
    <t>FILTRO DE AIRE PARA MOTOCICLETA SUSUKI DR 200</t>
  </si>
  <si>
    <t>FILTRO DE AIRE PARA MOTOCICLETA SUSUKI DR 650</t>
  </si>
  <si>
    <t>CAMBIO KIT DE ARRASTRE PARA MOTOCICLETA SUZUKI DR 200</t>
  </si>
  <si>
    <t>CAMBIO KIT DE ARRASTRE PARA MOTOCICLETA SUZUKI DR 650</t>
  </si>
  <si>
    <t>CAMBIO KIT DE ARRASTRE PARA MOTOCICLETA YAMAHA XTZ 250</t>
  </si>
  <si>
    <t>CAMBIO FILTRO DE ACEITE PARA MOTOCICLETA SUSUKI DR 200</t>
  </si>
  <si>
    <t>CAMBIO FILTRO DE ACEITE PARA MOTOCICLETA SUSUKI DR 650</t>
  </si>
  <si>
    <t>CAMBIO FILTRO DE AIRE PARA MOTOCICLETA SUSUKI DR 200</t>
  </si>
  <si>
    <t>CAMBIO FILTRO DE AIRE PARA MOTOCICLETA SUSUKI DR 650</t>
  </si>
  <si>
    <t>APOYO SEGURIDAD INFRAESTRUCTURA</t>
  </si>
  <si>
    <t>ALOJAMIENTO; SERVICIOS DE SUMINISTRO DE COMIDAS Y BEBIDAS; SERVICIOS DE TRANSPORTE; Y SERVICIOS DE DISTRIBUCIÓN DE ELECTRICIDAD, GAS Y AGUA</t>
  </si>
  <si>
    <t>A-02-02-02-006</t>
  </si>
  <si>
    <t>TOTAL BIENESTAR DE PERSONAL</t>
  </si>
  <si>
    <t xml:space="preserve">SERVICIOS PRESTADOS A LAS EMPRESAS Y SERVICIOS DE PRODUCCIÓN </t>
  </si>
  <si>
    <t>A-02-02-02-008</t>
  </si>
  <si>
    <t xml:space="preserve">VALLAS, AVISOS Y OTROS SIMILARES ELABORADOS EN MATERIAL TEXTIL. Vallas a Full color tamaño 4 x 1,5 MTS. </t>
  </si>
  <si>
    <t xml:space="preserve">VALLAS, AVISOS Y OTROS SIMILARES ELABORADOS EN MATERIAL TEXTIL. Vallas a Full color tamaño 2 x 3 MTS. </t>
  </si>
  <si>
    <t xml:space="preserve">TOTAL DERECHOS HUMANOS Y PROTECCIÓN AL MEDIO AMBIENTE </t>
  </si>
  <si>
    <t>PRODUCTOS METÁLICOS, MAQUINARIA Y EQUIPO</t>
  </si>
  <si>
    <t xml:space="preserve">A-02-02-01-004   </t>
  </si>
  <si>
    <t xml:space="preserve">Compresores eléctricos.  Compresor 1.5 HP 24 LT 106L/MIN 115 PSI 6.4 CFM </t>
  </si>
  <si>
    <t xml:space="preserve">UNIDAD   </t>
  </si>
  <si>
    <t xml:space="preserve">Amperímetros y voltímetros. Multimetro Automatico </t>
  </si>
  <si>
    <t>APARATOS MÉDICOS, INSTRUMENTOS ÓPTICOS Y DE PRECISIÓN, RELOJES</t>
  </si>
  <si>
    <t>A-02-02-01-004-008</t>
  </si>
  <si>
    <t>Taladradoras, perforadoras y similares
rotativas (incluso de percusión), neumáticas,
de uso manual. TALADRO 1/2 PG. PERCUTOR 800W 3000RPM VVR.</t>
  </si>
  <si>
    <t xml:space="preserve">Taladradoras, perforadoras y similares
rotativas (incluso de percusión), neumáticas,
ROTOMARTILLO SDS-PLUS 800W 2.9J 1500 RPM 2.6 K </t>
  </si>
  <si>
    <t xml:space="preserve">Palas y similares. PALIN HOYADOR CON CABO </t>
  </si>
  <si>
    <t>Sierras montadas para aserraderos. CALADORA 500W 1450-3200OPM GST-700</t>
  </si>
  <si>
    <t>VIDRIO Y PRODUCTOS DE VIDRIO Y OTROS PRODUCTOS NO METÁLICOS N.C.P.</t>
  </si>
  <si>
    <t xml:space="preserve">Discos o piedras de esmeril. ESMERIL DE BANCO 60PG 373W 3450RPM </t>
  </si>
  <si>
    <t xml:space="preserve">Destornilladores. JUEGO DESTORNILLADORES 4PZS </t>
  </si>
  <si>
    <t xml:space="preserve">Llaves de ajuste graduables. JUEGO 10 LLAVES HEX METRICAS </t>
  </si>
  <si>
    <t>Herramientas de mano (incluso herramientas de mano del tipo utilizado en la agricultura, horticultura o silvicultura, sierras de mano, limas, alicates y cizallas manuales para metales, llaves de tuercas manuales, sopletes o antorchas de soldadura y abrazaderas). JUEGO MECANICO 25 PIEZAS 1/2 LLAVES PG</t>
  </si>
  <si>
    <t>Cepilladoras, pulidoras y biseladoras
para metales. PULIDORA 4-1/2 PG 1200w 11000rpm</t>
  </si>
  <si>
    <t xml:space="preserve">Herramientas de mano (incluso herramientas de mano del tipo utilizado en la agricultura, horticultura o silvicultura, sierras de mano, limas, alicates y cizallas manuales para metales, llaves de tuercas manuales, sopletes o antorchas de soldadura y abrazaderas).  JUEGO 9 LLAVES COMBINADAS 1/A - 3/A PG </t>
  </si>
  <si>
    <t xml:space="preserve">Prensas hidráulicas. PRENSA DE BANCO 6PG </t>
  </si>
  <si>
    <t xml:space="preserve">Llaves de ajuste graduables. JUEGO 20 LLAVES COMBINADAS PG - MM </t>
  </si>
  <si>
    <t xml:space="preserve">Machetes y similares. MACHETE PULIDO 22 PULG </t>
  </si>
  <si>
    <t xml:space="preserve">Llaves de ajuste fijas. LLAVE EXPANDIÓN 10 PG </t>
  </si>
  <si>
    <t>Maquinas hidrolavadoras para lavado de vehículos. HIDROLAVADORA 1800PSI 6.5L/min 1600 W 110V</t>
  </si>
  <si>
    <t>Soldadores eléctricos. SOLDADOR INVERSOR ARC 220 AMP 110/220V</t>
  </si>
  <si>
    <t>Carretillas de mano en  bra de vidrio. CARRETILLA NEGRA CACHACA ANTIPINCHAZO</t>
  </si>
  <si>
    <t xml:space="preserve">Carritos metálicos manuales especiales para el transporte de mercancías. ZORRA 250KG 130 X 55CM BANDEJA 22X35 CM </t>
  </si>
  <si>
    <t>Paquetes de sistemas operativo. LICENCIAS PARA SISTEMA OPERATIVO WINDOWS</t>
  </si>
  <si>
    <t xml:space="preserve">Paquetes de aplicaciones de productividad general de negocio y usos de aplicaciones para el hogar. LICENCIAS PARA OFFICE </t>
  </si>
  <si>
    <t>Unidad central de procesamiento. Computador de Escritorio de acuerdo al item No. 1 de la ficha tecnica No. CEDE6-260-A2-CEDE6-260-A2--2019 adquisición de equipos de computo perifericos del 14 de Febrero de 2019</t>
  </si>
  <si>
    <t>Impresora multifuncional. IMPRESORA MULTIFUNCIONAL AVANZADA DE ACUERDO A ITEM No. 2  de la ficha tecnica No. CEDE6-260-A2-CEDE6-260-A2-2019 adquisición de equipos de computo perifericos del 14 de Febrero de 2019</t>
  </si>
  <si>
    <t>Impresoras multifuncional. IMPRESORA A COLOR DE ACUERDO A ITEM No. 2  de la ficha tecnica No. CEDE6-260-A2-CEDE6-260-A2-2019 adquisición de equipos de computo perifericos del 14 de Febrero de 2019</t>
  </si>
  <si>
    <t xml:space="preserve">Servicios de mantenimiento y reparación de computadores y
equipo periférico. MANTENIMIENTO DE EQUIPO DE COMPUTO E IMPRESORAS QUE ESTE EN CARGOS DE INVENTARIOS DE LA UNIDAD DE ACUERDO A LA NECESIDAD Y HASTA AGOTAR EL PRESUPUESTO. </t>
  </si>
  <si>
    <t xml:space="preserve">Aparatos para acondicionamiento de
aire y calefacción. Aire Acondicionado Minisplit Inverter 18000 BTU 220V </t>
  </si>
  <si>
    <t>Aparatos para acondicionamiento de
aire y calefacción. Aire Acondicionado Minisplit Inverter 24000BTU 220V</t>
  </si>
  <si>
    <t>Escáner (excepto la combinación de impresora, escáner, fotocopiadora y/o
fax). ESCANER PRODUCTIVIDAD AVANZADA DE ACUERDO ITEM No. 3 de la ficha tecnica No. CEDE6-260-A2-CEDE6-260-A2-2019 adquisición de equipos de computo perifericos del 14 de Febrero de 2019</t>
  </si>
  <si>
    <t xml:space="preserve">TOTAL </t>
  </si>
  <si>
    <t>Planear con cargo a los aportes en dinero asignados mediante convenios las necesidades presentadas por el Batallón de Alta Montaña No. 6,   utilizando correctamente los rubros del Catalogo Rubros Presupuestales Gastos Generales del Ministerio de Defensa Nacional.</t>
  </si>
  <si>
    <t xml:space="preserve">Teniendo en cuenta la misionalidad del Batallón y que la asignación de recursos fiscales por parte del Estado no es la suficiente para mitigar las necesidades de la Unidad, esta Unidad planteo adquirir estos recursos a traves del Convenio de Colaboración entre el Ministerio de Defensa Nacional - Ejercito Nacional - Batallón de Alta Montaña No. 6  la empresa DRUMMOND LTD., así: </t>
  </si>
  <si>
    <r>
      <rPr>
        <b/>
        <sz val="10.5"/>
        <color theme="1"/>
        <rFont val="Arial"/>
        <family val="2"/>
      </rPr>
      <t>COMBUSTIBLE - LLANTAS - REPUESTOS Y MANTENIMIENTO DE VEHÍCULOS (orientado a los vehículos tipo motocicleta)</t>
    </r>
    <r>
      <rPr>
        <sz val="10.5"/>
        <color theme="1"/>
        <rFont val="Arial"/>
        <family val="2"/>
      </rPr>
      <t xml:space="preserve">: Los procesos misionales del Batallón, enmarcados en el sector de Seguridad y Defensa del Gobierno Nacional están orientados hacia operaciones Terrestres, cuyo propósito principal es el control territorial. Por otro lado, el consolidado de la información estadística delincuencial y de violencia del Departamento de Magdalena, demuestra la necesidad de fortalecer la capacidad de movilidad para la Fuerza Pública mejorando la operatividad y efectividad de la misma. por lo cual se hace necesario e indispensable el apoyo con el suministro de combustible para garantizar el cumplimiento de la Misión. </t>
    </r>
  </si>
  <si>
    <r>
      <t xml:space="preserve">PASAJES AEREOS Y TERRESTRES : </t>
    </r>
    <r>
      <rPr>
        <sz val="10.5"/>
        <color theme="1"/>
        <rFont val="Arial"/>
        <family val="2"/>
      </rPr>
      <t xml:space="preserve">El Batallón de Alta Montaña No. 6, pretende brindar moral y bienestar al personal organico de la Unidad adquiriendo pasajes aereos y terrestres para aquellos que se encuentran velando por la seguridad de la poblaciòn,  de igual  para los que estan en cumplimiento tareas administrativas demostrando un  excelente desempeño en su cargo que siendo esto una recompensa a la labor desarrollada. </t>
    </r>
  </si>
  <si>
    <r>
      <t xml:space="preserve">VALLAS: </t>
    </r>
    <r>
      <rPr>
        <sz val="10.5"/>
        <color theme="1"/>
        <rFont val="Arial"/>
        <family val="2"/>
      </rPr>
      <t xml:space="preserve">De acuerdo a las ordenes emitidas por el presidente de la Republica y lineaminetos de las politicas de Comando General referente al tema en Derechos Humanos y Proteccion al medio ambiente de da cumplimiento adquiriendo vallas con temas alusivos a los derechos humanos. </t>
    </r>
  </si>
  <si>
    <r>
      <rPr>
        <b/>
        <sz val="10.5"/>
        <color theme="1"/>
        <rFont val="Arial"/>
        <family val="2"/>
      </rPr>
      <t xml:space="preserve">MATERIALES DE CONSTRUCCIÓN: </t>
    </r>
    <r>
      <rPr>
        <sz val="10.5"/>
        <color theme="1"/>
        <rFont val="Arial"/>
        <family val="2"/>
      </rPr>
      <t>El Batallón de Alta Montaña No. 6, necesita adquirir unos Materiales de construcción los cuales serean utilizados en el mantenimiento de las instalaciones de las Bases asignadas al Batallón de Alta Montaña No. 6, tales como: Base Militar de Papare, Base Militar de costa Verde, Base Militar de Tucurinca y  Base Militar de Santa Clara. Actualmente en las diferentes Bases del Batallón se puede evidenciar que las instalaciones se encuentran en mal estado dentro de lo cual podemos mencionar  los más importantes:
• Cubiertas de eternit dañadas o destruidas.
• Estructuras de madera en mal estado
• Instalaciones eléctricas en mal estado
• Instalaciones sanitarias obstruidas
• Puertas y ventanas de madera dañadas
• Fachadas interiores y exteriores con pintura envejecida
• Sistemas de aguas servidas dañadas o destruidas
• Pisos dañados 
• Baterías sanitarias inservibles y antihigiénicas
• Vías de acceso y vías internas en mal estado.  Con estos antecedentes podemos concluir que si no se tiene infraestructura adecuada para el desarrollo de las diferentes actividades que se realizan todas y cada una de ellas encaminadas a la Defensa y Seguridad de la Población, El Batallón no estarían en capacidad de cumplir su misión al 100% por lo cual se solicita y teniente en cuenta que la mano de obra será responsabilidad de la Unidad con la escuadra de mantenimiento</t>
    </r>
  </si>
  <si>
    <r>
      <t xml:space="preserve">HERRAMIENTAS: </t>
    </r>
    <r>
      <rPr>
        <sz val="10.5"/>
        <color theme="1"/>
        <rFont val="Arial"/>
        <family val="2"/>
      </rPr>
      <t xml:space="preserve">La Unidad cuenta con una escuadra de mantenimiento, encargada del mantenimiento de las instalaciones de la Unidad, pero actualmente la Escuadra no cuenta con los elementos, en cuanto a herramientas, necesarios para poder adelantar su labor a un 100%, siendo esto una falencia debido a que muchos de los mantenimientos a pesar de que se cuenta con el personal idoneo no se tiene la herramienta para concluirlo. </t>
    </r>
  </si>
  <si>
    <r>
      <t xml:space="preserve">GUADAÑAS: </t>
    </r>
    <r>
      <rPr>
        <sz val="10.5"/>
        <color theme="1"/>
        <rFont val="Arial"/>
        <family val="2"/>
      </rPr>
      <t xml:space="preserve">Teniendo en cuenta la ubicación geografica de la diferentes bases militares asignadas a la Unidad es necesario este tipo de elementos con el fin de sesgar hierba Y y obtener como beneficio que los alrededores de las instalaciones de la Unidadestén libres de maleza. </t>
    </r>
  </si>
  <si>
    <r>
      <t xml:space="preserve">EQUIPOS DE COMPUTO - IMPRESORAS - ESCANNER: </t>
    </r>
    <r>
      <rPr>
        <sz val="10.5"/>
        <color theme="1"/>
        <rFont val="Arial"/>
        <family val="2"/>
      </rPr>
      <t xml:space="preserve">Requiere  elementos de Equipos y maquinas para oficina para la unidad para el correcto planemiento, organizacion y ejecucion de las operaciones al igual que la administracion y logistica que requieren nuestros oficiales, suboficiales y soldados para el cumplimineto de la mision, teniendo en cuenta que a la fecha solo cuenta con seis computadores en cargos y 3 impresoras para el area administrativa de la Unidad. </t>
    </r>
  </si>
  <si>
    <r>
      <t xml:space="preserve">MEDICAMENTOS: </t>
    </r>
    <r>
      <rPr>
        <sz val="10.5"/>
        <color theme="1"/>
        <rFont val="Arial"/>
        <family val="2"/>
      </rPr>
      <t xml:space="preserve">Se Requiere elementos y medicamentos que componen el Botiquin de primeros auxilios teniendo la importancia de este, para poder atender aquellas novedades  que suceden en cualquier momento y lugar. Es indispensable que esté correctamente equipado con elementos que puedan ayudar en una situación de emergencia. Y teniendo en cuenta el ajuste de austeridad que tienen todas las entidades el suministro de medicamentos para estos botiquines se ha visto afectado, por lo cual se solicita este apoyo para poder tener unos botiquines que cumplan con las normas establecidas y ser enviados al personal que se encuentra en el area de operaciones en el cumplimiento de la Misión. </t>
    </r>
  </si>
  <si>
    <r>
      <t xml:space="preserve">AIRES ACONDICIONADOS: </t>
    </r>
    <r>
      <rPr>
        <sz val="10.5"/>
        <color theme="1"/>
        <rFont val="Arial"/>
        <family val="2"/>
      </rPr>
      <t xml:space="preserve">Debido a la ubicación geografica de las instalaciones del Batallón donde las temperaturas son por encima de los 30°C, y con el fin de mantener el espacio de trabajo y descanso cómodo y agradable permitiendo a los miembors organicos de la Unidad realizar sus labores con mayor productividad y eficacia. Uno de los factores más importantes para lograrlo y que en ocasiones no es considerado como prioridad es la climatización de las oficinas, rancho de tropa, casino del soldado y alojamiento.  Es por ello que la climatización juega un rol muy importante para mantener la productividad del personal, ya que ésta nos permitirá crear condiciones de temperatura, humedad y limpieza del aire adecuadas para la comodidad dentro de los espacios de trabajo y descanso. </t>
    </r>
  </si>
  <si>
    <t xml:space="preserve">3.5.3 Jefe de Estado Mayor de La Segunda Brigada  </t>
  </si>
  <si>
    <t xml:space="preserve"> - Supervisa la elaboración del plan con las necesidades presentadas por sus Unidades Tacticas y las suyas propias.</t>
  </si>
  <si>
    <t xml:space="preserve"> - Aprueba el plan de necesidadespara ser enviado a la Dirección de Convenios.</t>
  </si>
  <si>
    <t xml:space="preserve"> - Aprueba el plan de necesidadespara ser enviado a la Primera División.  </t>
  </si>
  <si>
    <t xml:space="preserve">3.5.4 Ejecutivo y Segundo Comandante </t>
  </si>
  <si>
    <t xml:space="preserve"> - Supervisa la elaboración del plan con las necesidades que tiene la Unidad </t>
  </si>
  <si>
    <t xml:space="preserve"> - Aprueba el plan de necesidadespara ser enviado a la Segunda Brigada </t>
  </si>
  <si>
    <t>Los aportes en  especie asignados serán exclusivamente para cubrir la necesidad de los bienes y/o servicios a adquirir para el año 2021 y hasta agotar presupuesto.</t>
  </si>
  <si>
    <t>Llantas de caucho para buses y
camiones. Llantas para vehículo NPR REF. 750 R16</t>
  </si>
  <si>
    <t xml:space="preserve">ACEITE 20 W 50 </t>
  </si>
  <si>
    <t>ACEITE  15 W 40</t>
  </si>
  <si>
    <t>Llantas de caucho para automóviles. Llantas para vehículo CAMIONETA CHEVROLET DIMAX REF 245/75 R 16</t>
  </si>
  <si>
    <t>Llantas de caucho para automóviles. Llantas para vehículo CAMIONETA NISSAN REF 255/70 R 16</t>
  </si>
  <si>
    <t xml:space="preserve">FILTRO DE COMBUSTIBLE PARA VEHÍCULO NPR </t>
  </si>
  <si>
    <t xml:space="preserve">FILTRO DE AIRE PARA VEHÍCULO NPR </t>
  </si>
  <si>
    <t xml:space="preserve">FILTRO DE AIRE PARA VEHÍCULO NISSAN FRONTIER </t>
  </si>
  <si>
    <t xml:space="preserve">FILTRO DE COMBUSTIBLE PARA VEHÍCULONISSAN FRONTIER </t>
  </si>
  <si>
    <t xml:space="preserve">FILTRO DE COMBUSTIBLE PARA VEHÍCULO CHEVROLET DIMAX </t>
  </si>
  <si>
    <t xml:space="preserve">FILTRO DE AIRE PARA VEHÍCULO CHEVROLET DIMAX </t>
  </si>
  <si>
    <t xml:space="preserve">PASTILLA DE FRENOS PARA VEHÍCULOS CHEVROLET NPR </t>
  </si>
  <si>
    <t xml:space="preserve">JUEGO </t>
  </si>
  <si>
    <t xml:space="preserve">PASTILLA DE FRENOS PARA VEHÍCULOS CHEVROLET DIMAX </t>
  </si>
  <si>
    <t>PASTILLA DE FRENOS PARA VEHÍCULOS NISSAN FRONTIER</t>
  </si>
  <si>
    <t xml:space="preserve">BANDAS DE FRENOS PARA VEHÍCULOS CHEVROLET NPR </t>
  </si>
  <si>
    <t xml:space="preserve">BANDAS DE FRENOS PARA VEHÍCULOS NISSAN FRONTIER </t>
  </si>
  <si>
    <t xml:space="preserve">BANDAS DE FRENOS PARA VEHÍCULOS CHEVROLET DIMAX </t>
  </si>
  <si>
    <t xml:space="preserve">RODAMIENTO PARA VEHÍCULO NISSAN FRONTIER </t>
  </si>
  <si>
    <t xml:space="preserve">RODAMIENTO PARA VEHÍCULO CHEVROLET NPR </t>
  </si>
  <si>
    <t xml:space="preserve">ACEITE 15W40 en Caneca de 55 galones </t>
  </si>
  <si>
    <t xml:space="preserve">Caneca </t>
  </si>
  <si>
    <t xml:space="preserve">ACEITE 20W50 en Caneca de 55 galones </t>
  </si>
  <si>
    <t xml:space="preserve">CAMBIO DEL JUEGO DE PASTILLA DE FRENOS PARA VEHÍCULOS CHEVROLET NPR </t>
  </si>
  <si>
    <t xml:space="preserve">CAMBIO DEL JUEGO DE PASTILLA DE FRENOS PARA VEHÍCULOS CHEVROLET DIMAX </t>
  </si>
  <si>
    <t>CAMBIO DEL JUEGO DE PASTILLA DE FRENOS PARA VEHÍCULOS NISSAN FRONTIER</t>
  </si>
  <si>
    <t xml:space="preserve">CAMBIO DEL BANDAS DE FRENOS PARA VEHÍCULOS CHEVROLET NPR </t>
  </si>
  <si>
    <t xml:space="preserve">CAMBIO DEL BANDAS DE FRENOS PARA VEHÍCULOS NISSAN FRONTIER </t>
  </si>
  <si>
    <t xml:space="preserve">CAMBIO DEL BANDAS DE FRENOS PARA VEHÍCULOS CHEVROLET DIMAX </t>
  </si>
  <si>
    <t xml:space="preserve">CAMBIO DEL  RODAMIENTO PARA VEHÍCULO NISSAN FRONTIER </t>
  </si>
  <si>
    <t xml:space="preserve">CAMBIO DEL  RODAMIENTO PARA VEHÍCULO CHEVROLET NPR </t>
  </si>
  <si>
    <t xml:space="preserve">CAMBIO FILTRO DE COMBUSTIBLE PARA VEHÍCULO NPR </t>
  </si>
  <si>
    <t xml:space="preserve">CAMBIO FILTRO DE AIRE PARA VEHÍCULO NPR </t>
  </si>
  <si>
    <t xml:space="preserve">CAMBIO FILTRO DE COMBUSTIBLE PARA VEHÍCULONISSAN FRONTIER </t>
  </si>
  <si>
    <t xml:space="preserve">CAMBIO FILTRO DE AIRE PARA VEHÍCULO NISSAN FRONTIER </t>
  </si>
  <si>
    <t xml:space="preserve">CAMBIO FILTRO DE COMBUSTIBLE PARA VEHÍCULO CHEVROLET DIMAX </t>
  </si>
  <si>
    <t xml:space="preserve">CAMBIO FILTRO DE AIRE PARA VEHÍCULO CHEVROLET DIMAX </t>
  </si>
  <si>
    <t xml:space="preserve">ROLLO </t>
  </si>
  <si>
    <t xml:space="preserve">POLISOMBRA NEGRA X 6 METROS ANCHO X 100 METROS </t>
  </si>
  <si>
    <t xml:space="preserve">BROCHA 1" CERDAS NATURALES </t>
  </si>
  <si>
    <t>CLAVO DE ACERO LISO DE 3" CAJA X 500 GR</t>
  </si>
  <si>
    <t xml:space="preserve">SOLDADURA 6013 DELGADA </t>
  </si>
  <si>
    <t>LUMINARIA TIPO PLAFON DE SOBREPONER TIPO LED 10 W "VERSI LITE 7" led flush"</t>
  </si>
  <si>
    <t xml:space="preserve">TORNILLO DRYWALL 7" 7 X 16 PARA ESTRUCTURA X PAQUETE DE 1000 UNIDADES </t>
  </si>
  <si>
    <t xml:space="preserve">PAQUETE </t>
  </si>
  <si>
    <t xml:space="preserve">CAJA </t>
  </si>
  <si>
    <t xml:space="preserve">TORNIQUETE PRIMEROS AUXILIOS </t>
  </si>
  <si>
    <t xml:space="preserve">VENOCLISIS CAJA X 50 UNIDADES </t>
  </si>
  <si>
    <t xml:space="preserve">CATETER No. 15 </t>
  </si>
  <si>
    <t>CATETER No. 16</t>
  </si>
  <si>
    <t xml:space="preserve">JERINGA 3 CC </t>
  </si>
  <si>
    <t xml:space="preserve">JERINGA 5 CC </t>
  </si>
  <si>
    <t xml:space="preserve">VENDAS ELASTICAS </t>
  </si>
  <si>
    <t xml:space="preserve">CUELLO ORTOPEDICO </t>
  </si>
  <si>
    <t xml:space="preserve">ISODINE SOLUCION </t>
  </si>
  <si>
    <t xml:space="preserve">ISODINE ESPUMA </t>
  </si>
  <si>
    <t xml:space="preserve">PLASTICO NEGRO CALIBRE No. 5 X ROLLO X 100 METROS </t>
  </si>
  <si>
    <t>El oficial S-4 y de convenios de la Unidad deberá informar a la unidad centralizadora los bienes recibidos y enviar la documentación soporte para ser dados de alta en los inventarios.</t>
  </si>
  <si>
    <t xml:space="preserve">Mayor HENRY MIGUEL SALAZAR HERNANDEZ </t>
  </si>
  <si>
    <t xml:space="preserve">Ejecutivo y Segundo Comandante del Batallón de Alta Montaña No. 6 </t>
  </si>
  <si>
    <t xml:space="preserve">Capitan JAVIER OSPINA ANTURI </t>
  </si>
  <si>
    <t>Oficial de Logística del Batallón de Alta Montaña No. 6</t>
  </si>
  <si>
    <t xml:space="preserve">Elaboró:  CT. OSPINA ANTURI JAVIER </t>
  </si>
  <si>
    <t xml:space="preserve">Oficial de Convenios BAMRU </t>
  </si>
  <si>
    <r>
      <rPr>
        <sz val="10.5"/>
        <rFont val="Arial"/>
        <family val="2"/>
      </rPr>
      <t>El convenio de colaboración celebrado entre el Ministerio de Defensa Nacional y la empresa Drummond Ltd., establece apoyos que se deben emplear de acuerdo a las necesidades destinadas a mantener las condiciones de protección, bienestar, entrenamiento y capacitación al personal militar, destinado para la protección de las áreas de infraestructura crítica y de activos estratégicos del Estado.
La empresa Drummond Ltd. suscribió el convenio de colaboración</t>
    </r>
    <r>
      <rPr>
        <b/>
        <sz val="10.5"/>
        <rFont val="Arial"/>
        <family val="2"/>
      </rPr>
      <t>,</t>
    </r>
    <r>
      <rPr>
        <sz val="10.5"/>
        <rFont val="Arial"/>
        <family val="2"/>
      </rPr>
      <t xml:space="preserve"> con el propósito de otorgar recursos en dinero para ser ejecutados de acuerdo con  el plan de necesidades; estos recursos son en especie.</t>
    </r>
  </si>
  <si>
    <t xml:space="preserve">IBUPROFENO DE 800 MG X SOBRE DE 10 UNIDADES </t>
  </si>
  <si>
    <t xml:space="preserve">ACETAMINOFEN DE 500 MG X SOBRE DE 10 UNIDADES </t>
  </si>
  <si>
    <t xml:space="preserve">DIPIRONA AMPOLLA POR 5 CC </t>
  </si>
  <si>
    <t xml:space="preserve">BUSCAPINA AMPOLLA </t>
  </si>
  <si>
    <t xml:space="preserve">METROCOPAMIDA AMPOLLA </t>
  </si>
  <si>
    <t xml:space="preserve">ACITROMIXINA SOBRE X 3 UNIDADES </t>
  </si>
  <si>
    <t xml:space="preserve">DICLOFENACO AMPOLLA </t>
  </si>
  <si>
    <t xml:space="preserve">FLORATIL X SOBRE </t>
  </si>
  <si>
    <t xml:space="preserve">DEXAMETAZONA AMPOLLA </t>
  </si>
  <si>
    <t xml:space="preserve">VITAMINA K EN AMPOLLA </t>
  </si>
  <si>
    <t>ESPARADRAPO GRANDE</t>
  </si>
  <si>
    <t xml:space="preserve">LACTATO DE HARMAN </t>
  </si>
  <si>
    <t>CATETER No. 18</t>
  </si>
  <si>
    <t xml:space="preserve">PARCHE O APOSITO </t>
  </si>
  <si>
    <t xml:space="preserve">SUERO ORAL X 30 SOBRES </t>
  </si>
  <si>
    <t xml:space="preserve">RANITIDINA POR 150 MG </t>
  </si>
  <si>
    <t>GENTAMICINA AMPOLLA</t>
  </si>
  <si>
    <t xml:space="preserve">SOLVENTE PARA ESMALTES </t>
  </si>
  <si>
    <t xml:space="preserve">ANTICORROSIVO DE RAPIDO SECADO Y EXCELENTE ADHERENCIA SOBRE METALES FERROSOS, COLOR GRIS </t>
  </si>
  <si>
    <t>ANTICORROSIVO DE RAPIDO SECADO Y EXCELENTE ADHERENCIA SOBRE METALES FERROSOS, COLOR VERDE</t>
  </si>
  <si>
    <t>PINTURA DILUIBLE EN AGUA TIPO I, EXCELENTE ACABADO , LAVABILIDAD, SIN DESGASTE NI DESPRENDIMIENTO, ALTO CUBRIMIENTO, COLOR INSTITUCIONAL VERDE CIPRES X 5 GALONES</t>
  </si>
  <si>
    <t>PINTURA DILUIBLE EN AGUA TIPO I, EXCELENTE ACABADO , LAVABILIDAD, SIN DESGASTE NI DESPRENDIMIENTO, ALTO CUBRIMIENTO, COLOR INSTITUCIONALES BLANCO MARFIL X 5 GALONES</t>
  </si>
  <si>
    <t>GALON</t>
  </si>
  <si>
    <t xml:space="preserve">ESMALTE SINTETICO DE ACEITE ACABADO BRILLANTE ALTA RESISTENCIA A LA INTERPERIE DE DURABILIDAD PROLONGADA, EXCELENTE CUBRIMIENTO ADHERENCIA Y ALTA LAVABILILIDAD, COLOR BLANCO </t>
  </si>
  <si>
    <t>3511011</t>
  </si>
  <si>
    <t xml:space="preserve">PINTURA REFLECTIVA TIPO TRAFICO COLOR AMARILLO. </t>
  </si>
  <si>
    <t>PINTURA REFLECTIVA TIPO TRAFICO COLOR NEGRO</t>
  </si>
  <si>
    <t xml:space="preserve">IMPERMEABILIZANTE A BASE DE RESINAS ACRILICAS DE USO EN MUROS Y TERRAZAS DE 1 COMPONENTE DE COLOR BLANCO </t>
  </si>
  <si>
    <t>ADAPTADOR HEMBRA 1 /2" PVC</t>
  </si>
  <si>
    <t>TABLAS DE MADERA INMUNIZADA DE 30 CMS X 2,5 MTS DE 2 CM DE ANCHO</t>
  </si>
  <si>
    <t>LISTONES DE MADERA INMUNIZADA DE 8 CMM X 8 CMM 3 MT DE LARGO</t>
  </si>
  <si>
    <t>CAL HIDRATADA PRODUCTO FINAMENTE DIVIDIDO QUE RESULTA  DE LA HIDRATACION DE LA CAL VIVA CON AGUA PARA SATISFACER SU AFINIDAD QUIMICA PRESENTACIÓN DE 25 KG</t>
  </si>
  <si>
    <t>CEMENTO BLANCO TIPO 1 DE GRAN FINURA Y EXCELENTE BLANCURA, POR SUS COMPONENTE QUE LO HACEN DURABLE Y RESISTENTE. SUS TIEMPOS DE FRAGUADO PERMITEN UN RÁPIDO DESMOLDE SIN AFECTAR EL TIEMPO REQUERIDO PARA LA MANIPULACIÓN, COLOCACIÓN Y ACABADO DE LAS MEZCLAS, PRESENTACIÓN DE 20 KG.</t>
  </si>
  <si>
    <t>CEMENTO GRIS TIPO I, PRODUCTO PARA PRODUCCION DE CONCRETOS PARA CIMENTACIONES, MUROS, CONTENSIONES, ESTRUCTURAS, RELLENOS Y TODO TIPO DE OBRA EN GENERAL, DEBE CUMPLIR CON  LOS VALORES DE LA NORMA COLOMBIANA NTC 121 y 321 Y NORMA  NTC 3318 y NSR-10;    EN PRESENTACIÓN DE 25 KG.</t>
  </si>
  <si>
    <t>LAMINAS DE ETERNIT NO.  8 DE 244 x 92 cm</t>
  </si>
  <si>
    <t>VARILLA DE HIERRO DIAMETRO 3/8" X 6 METROS</t>
  </si>
  <si>
    <t>VARILLA DE HIERRO DIAMETRO 1/2" X 6 METROS</t>
  </si>
  <si>
    <t>VARILLA DE HIERRO DIAMETRO 1/4" X 6 METROS</t>
  </si>
  <si>
    <t>VIGUETA PARA LAMINA DRYWALL X 2,44 METROS</t>
  </si>
  <si>
    <t>ALAMBRE DE COBRE RECUBIERTO EN POLIVINILO NUMERO 6</t>
  </si>
  <si>
    <t>PARAL PARA LAMINA DRYWALL X 2,44 METROS</t>
  </si>
  <si>
    <t xml:space="preserve">ALAMBRE DE PUAS GALVANIZADO  CALIBRE 18 X 500 MTS </t>
  </si>
  <si>
    <t xml:space="preserve">Impresoras de inyección de tinta utilizadas en máquinas de Procesamiento de datos. Impresora DATA MAX ONEIL E - CLASS MARCK 3 </t>
  </si>
  <si>
    <t xml:space="preserve">GASA ESTERILIZADA CAJA DE 50 SOBRES </t>
  </si>
  <si>
    <t xml:space="preserve">GUADAÑA PROFESIONAL </t>
  </si>
  <si>
    <t xml:space="preserve">Santa Marta - Bogota </t>
  </si>
  <si>
    <t xml:space="preserve">Santa Marta - Cali </t>
  </si>
  <si>
    <t xml:space="preserve">Santa Marta - Bucaramanga </t>
  </si>
  <si>
    <t xml:space="preserve">Santa Marta - Cucuta </t>
  </si>
  <si>
    <t>Santa Marta - Medellin</t>
  </si>
  <si>
    <t>Bogota - Santa Marta</t>
  </si>
  <si>
    <t>Medellin - Santa Marta</t>
  </si>
  <si>
    <t>Cali - Santa Marta</t>
  </si>
  <si>
    <t>Bucaramanga - Santa Marta</t>
  </si>
  <si>
    <t xml:space="preserve">Cucuta - Santa Marta </t>
  </si>
  <si>
    <t xml:space="preserve">Barranquilla - Bogota </t>
  </si>
  <si>
    <t>Barranquilla  - Medellin</t>
  </si>
  <si>
    <t xml:space="preserve">Barranquilla - Cali </t>
  </si>
  <si>
    <t xml:space="preserve">Barranquilla - Bucaramanga </t>
  </si>
  <si>
    <t xml:space="preserve">Barranquilla - Cucuta </t>
  </si>
  <si>
    <t>Bogota - Barranquilla</t>
  </si>
  <si>
    <t>Medellin - Barranquilla</t>
  </si>
  <si>
    <t>Cali - Barranquilla</t>
  </si>
  <si>
    <t>Bucaramanga - Barranquilla</t>
  </si>
  <si>
    <t xml:space="preserve">Cucuta - Barranquilla </t>
  </si>
  <si>
    <t xml:space="preserve"> Barranquilla a Aguachica </t>
  </si>
  <si>
    <t xml:space="preserve"> Barranquilla a Achi </t>
  </si>
  <si>
    <t xml:space="preserve"> Barranquilla a Armenia </t>
  </si>
  <si>
    <t xml:space="preserve"> Barranquilla a Barrancabermeja </t>
  </si>
  <si>
    <t xml:space="preserve"> Barranquilla a Bogotá </t>
  </si>
  <si>
    <t xml:space="preserve"> Barranquilla a Bosconia </t>
  </si>
  <si>
    <t xml:space="preserve"> Barranquilla a Buga </t>
  </si>
  <si>
    <t xml:space="preserve"> Barranquilla a Bucaramanga </t>
  </si>
  <si>
    <t xml:space="preserve"> Barranquilla a Cali </t>
  </si>
  <si>
    <t xml:space="preserve"> Barranquilla a Cartagena </t>
  </si>
  <si>
    <t xml:space="preserve"> Barranquilla a Caucasia </t>
  </si>
  <si>
    <t xml:space="preserve"> Barranquilla a Cúcuta </t>
  </si>
  <si>
    <t xml:space="preserve"> Barranquilla a Duitama </t>
  </si>
  <si>
    <t xml:space="preserve"> Barranquilla a El Banco </t>
  </si>
  <si>
    <t xml:space="preserve"> Barranquilla a El Carmen de Bolivar </t>
  </si>
  <si>
    <t xml:space="preserve"> Barranquilla a Facatativá </t>
  </si>
  <si>
    <t xml:space="preserve"> Barranquilla a Ibagué </t>
  </si>
  <si>
    <t xml:space="preserve"> Barranquilla a Magangué </t>
  </si>
  <si>
    <t xml:space="preserve"> Barranquilla a Maicao </t>
  </si>
  <si>
    <t xml:space="preserve"> Barranquilla a Medellín </t>
  </si>
  <si>
    <t xml:space="preserve"> Barranquilla a Montería </t>
  </si>
  <si>
    <t xml:space="preserve"> Barranquilla a Ocaña </t>
  </si>
  <si>
    <t xml:space="preserve"> Barranquilla a Pamplona </t>
  </si>
  <si>
    <t xml:space="preserve"> Barranquilla a Plato </t>
  </si>
  <si>
    <t xml:space="preserve"> Barranquilla a Riohacha </t>
  </si>
  <si>
    <t xml:space="preserve"> Barranquilla a Santa Marta </t>
  </si>
  <si>
    <t xml:space="preserve"> Barranquilla a Sincelejo </t>
  </si>
  <si>
    <t xml:space="preserve"> Barranquilla a Tuluá </t>
  </si>
  <si>
    <t xml:space="preserve"> Barranquilla a Tunja </t>
  </si>
  <si>
    <t xml:space="preserve"> Barranquilla a Valledupar </t>
  </si>
  <si>
    <t xml:space="preserve"> Bogotá a Aguachica </t>
  </si>
  <si>
    <t xml:space="preserve"> Bogotá a Barrancabermeja </t>
  </si>
  <si>
    <t xml:space="preserve"> Bogotá a Armenia </t>
  </si>
  <si>
    <t xml:space="preserve"> Bogotá a Barranquilla </t>
  </si>
  <si>
    <t xml:space="preserve"> Bogotá a Buenaventura </t>
  </si>
  <si>
    <t xml:space="preserve"> Bogotá a Bucaramanga </t>
  </si>
  <si>
    <t xml:space="preserve"> Bogotá a Cartagena </t>
  </si>
  <si>
    <t xml:space="preserve"> Bogotá a Cali </t>
  </si>
  <si>
    <t xml:space="preserve"> Bogotá a Cúcuta </t>
  </si>
  <si>
    <t xml:space="preserve"> Bogotá a Duitama </t>
  </si>
  <si>
    <t xml:space="preserve"> Bogotá a Ibagué </t>
  </si>
  <si>
    <t xml:space="preserve"> Bogotá a La Dorada </t>
  </si>
  <si>
    <t xml:space="preserve"> Bogotá a Florencia </t>
  </si>
  <si>
    <t xml:space="preserve"> Bogotá a Fusagasugá </t>
  </si>
  <si>
    <t xml:space="preserve"> Bogotá a Ipiales </t>
  </si>
  <si>
    <t xml:space="preserve"> Bogotá a Maicao </t>
  </si>
  <si>
    <t xml:space="preserve"> Bogotá a Manizales </t>
  </si>
  <si>
    <t xml:space="preserve"> Bogotá a Melgar </t>
  </si>
  <si>
    <t xml:space="preserve"> Bogotá a Montería </t>
  </si>
  <si>
    <t xml:space="preserve"> Bogotá a Medellín </t>
  </si>
  <si>
    <t xml:space="preserve"> Bogotá a Neiva </t>
  </si>
  <si>
    <t xml:space="preserve"> Bogotá a Popayán </t>
  </si>
  <si>
    <t xml:space="preserve"> Bogotá a Pasto </t>
  </si>
  <si>
    <t xml:space="preserve"> Bogotá a Pereira </t>
  </si>
  <si>
    <t xml:space="preserve"> Bogotá a Santa Marta </t>
  </si>
  <si>
    <t xml:space="preserve"> Bogotá a Sincelejo </t>
  </si>
  <si>
    <t xml:space="preserve"> Bogotá a Mocoa </t>
  </si>
  <si>
    <t xml:space="preserve"> Bogotá a Riohacha </t>
  </si>
  <si>
    <t xml:space="preserve"> Bogotá a Valledupar </t>
  </si>
  <si>
    <t xml:space="preserve"> Bogotá a Villavicencio </t>
  </si>
  <si>
    <t xml:space="preserve"> Bogotá a Yopal </t>
  </si>
  <si>
    <t xml:space="preserve"> Bucaramanga a Arauca </t>
  </si>
  <si>
    <t xml:space="preserve"> Bucaramanga a Barranquilla </t>
  </si>
  <si>
    <t xml:space="preserve"> Bucaramanga a Barrancabermeja </t>
  </si>
  <si>
    <t xml:space="preserve"> Bucaramanga a Bogotá </t>
  </si>
  <si>
    <t xml:space="preserve"> Bucaramanga a Cali </t>
  </si>
  <si>
    <t xml:space="preserve"> Bucaramanga a Cartagena </t>
  </si>
  <si>
    <t xml:space="preserve"> Bucaramanga a Ciénaga </t>
  </si>
  <si>
    <t xml:space="preserve"> Bucaramanga a Cúcuta </t>
  </si>
  <si>
    <t xml:space="preserve"> Bucaramanga a Duitama </t>
  </si>
  <si>
    <t xml:space="preserve"> Bucaramanga a El Banco </t>
  </si>
  <si>
    <t xml:space="preserve"> Bucaramanga a Fundación </t>
  </si>
  <si>
    <t xml:space="preserve"> Bucaramanga a Honda </t>
  </si>
  <si>
    <t xml:space="preserve"> Bucaramanga a Ibagué </t>
  </si>
  <si>
    <t xml:space="preserve"> Bucaramanga a Ipiales </t>
  </si>
  <si>
    <t xml:space="preserve"> Bucaramanga a Maicao </t>
  </si>
  <si>
    <t xml:space="preserve"> Bucaramanga a Medellín </t>
  </si>
  <si>
    <t xml:space="preserve"> Bucaramanga a Montería </t>
  </si>
  <si>
    <t xml:space="preserve"> Bucaramanga a Riohacha </t>
  </si>
  <si>
    <t xml:space="preserve"> Bucaramanga a Santa Marta </t>
  </si>
  <si>
    <t xml:space="preserve"> Bucaramanga a Saravena </t>
  </si>
  <si>
    <t xml:space="preserve"> Bucaramanga a Sincelejo </t>
  </si>
  <si>
    <t xml:space="preserve"> Bucaramanga a Tunja </t>
  </si>
  <si>
    <t xml:space="preserve"> Bucaramanga a Valledupar </t>
  </si>
  <si>
    <t xml:space="preserve"> Bucaramanga a Yopal </t>
  </si>
  <si>
    <t xml:space="preserve"> Cartagena a Barrancabermeja </t>
  </si>
  <si>
    <t xml:space="preserve"> Cartagena a Barranquilla </t>
  </si>
  <si>
    <t xml:space="preserve"> Cartagena a Bogotá </t>
  </si>
  <si>
    <t xml:space="preserve"> Cartagena a Bucaramanga </t>
  </si>
  <si>
    <t xml:space="preserve"> Cartagena a Cali </t>
  </si>
  <si>
    <t xml:space="preserve"> Cartagena a Aguachica </t>
  </si>
  <si>
    <t xml:space="preserve"> Cartagena a Achi </t>
  </si>
  <si>
    <t xml:space="preserve"> Cartagena a Caucasia </t>
  </si>
  <si>
    <t xml:space="preserve"> Cartagena a Ciénaga </t>
  </si>
  <si>
    <t xml:space="preserve"> Cartagena a Cúcuta </t>
  </si>
  <si>
    <t xml:space="preserve"> Cartagena a El Banco </t>
  </si>
  <si>
    <t xml:space="preserve"> Cartagena a El Carmen de Bolivar </t>
  </si>
  <si>
    <t xml:space="preserve"> Cartagena a Honda </t>
  </si>
  <si>
    <t xml:space="preserve"> Cartagena a Maicao </t>
  </si>
  <si>
    <t xml:space="preserve"> Cartagena a Medellín </t>
  </si>
  <si>
    <t xml:space="preserve"> Cartagena a Montería </t>
  </si>
  <si>
    <t xml:space="preserve"> Cartagena a Ocaña </t>
  </si>
  <si>
    <t xml:space="preserve"> Cartagena a Pamplona </t>
  </si>
  <si>
    <t xml:space="preserve"> Cartagena a Riohacha </t>
  </si>
  <si>
    <t xml:space="preserve"> Cartagena a Santa Marta </t>
  </si>
  <si>
    <t xml:space="preserve"> Cartagena a Tunja </t>
  </si>
  <si>
    <t xml:space="preserve"> Cartagena a Valledupar </t>
  </si>
  <si>
    <t xml:space="preserve"> Cúcuta a Aguachica </t>
  </si>
  <si>
    <t xml:space="preserve"> Cúcuta a Arauca </t>
  </si>
  <si>
    <t xml:space="preserve"> Cúcuta a Barranquilla </t>
  </si>
  <si>
    <t xml:space="preserve"> Cúcuta a Barrancabermeja </t>
  </si>
  <si>
    <t xml:space="preserve"> Cúcuta a Bogotá </t>
  </si>
  <si>
    <t xml:space="preserve"> Cúcuta a Bucaramanga </t>
  </si>
  <si>
    <t xml:space="preserve"> Cúcuta a Bosconia </t>
  </si>
  <si>
    <t xml:space="preserve"> Cúcuta a Cartagena </t>
  </si>
  <si>
    <t xml:space="preserve"> Cúcuta a Cali </t>
  </si>
  <si>
    <t xml:space="preserve"> Cúcuta a Ciénaga </t>
  </si>
  <si>
    <t xml:space="preserve"> Cúcuta a El Carmen de Bolivar </t>
  </si>
  <si>
    <t xml:space="preserve"> Cúcuta a El Banco </t>
  </si>
  <si>
    <t xml:space="preserve"> Cúcuta a Fundación </t>
  </si>
  <si>
    <t xml:space="preserve"> Cúcuta a Ibagué </t>
  </si>
  <si>
    <t xml:space="preserve"> Cúcuta a Ipiales </t>
  </si>
  <si>
    <t xml:space="preserve"> Cúcuta a Maicao </t>
  </si>
  <si>
    <t xml:space="preserve"> Cúcuta a Manizales </t>
  </si>
  <si>
    <t xml:space="preserve"> Cúcuta a Medellín </t>
  </si>
  <si>
    <t xml:space="preserve"> Cúcuta a Montería </t>
  </si>
  <si>
    <t xml:space="preserve"> Cúcuta a Ocaña </t>
  </si>
  <si>
    <t xml:space="preserve"> Cúcuta a Pailitas </t>
  </si>
  <si>
    <t xml:space="preserve"> Cúcuta a Santa Marta </t>
  </si>
  <si>
    <t xml:space="preserve"> Cúcuta a Saravena </t>
  </si>
  <si>
    <t xml:space="preserve"> Cúcuta a Sardinata </t>
  </si>
  <si>
    <t xml:space="preserve"> Cúcuta a Tunja </t>
  </si>
  <si>
    <t xml:space="preserve"> Cúcuta a Valledupar </t>
  </si>
  <si>
    <t xml:space="preserve"> Medellín a Aguachica </t>
  </si>
  <si>
    <t xml:space="preserve"> Medellin a Armenia </t>
  </si>
  <si>
    <t xml:space="preserve"> Medellin a Barrancabermeja </t>
  </si>
  <si>
    <t xml:space="preserve"> Medellin a Barranquilla </t>
  </si>
  <si>
    <t xml:space="preserve"> Medellín a Bogotá </t>
  </si>
  <si>
    <t xml:space="preserve"> Medellin a Bucaramanga </t>
  </si>
  <si>
    <t xml:space="preserve"> Medellin a Cali </t>
  </si>
  <si>
    <t xml:space="preserve"> Medellin a Cartagena </t>
  </si>
  <si>
    <t xml:space="preserve"> Medellin a Cucuta </t>
  </si>
  <si>
    <t xml:space="preserve"> Medellín a Florencia </t>
  </si>
  <si>
    <t xml:space="preserve"> Medellin a Ibagué </t>
  </si>
  <si>
    <t xml:space="preserve"> Medellín a Ipiales </t>
  </si>
  <si>
    <t xml:space="preserve"> Medellín a Istmina </t>
  </si>
  <si>
    <t xml:space="preserve"> Medellin a Manizales </t>
  </si>
  <si>
    <t xml:space="preserve"> Medellin a Sincelejo </t>
  </si>
  <si>
    <t xml:space="preserve"> Santa Marta a Aracataca </t>
  </si>
  <si>
    <t xml:space="preserve"> Santa Marta a Barranquilla </t>
  </si>
  <si>
    <t xml:space="preserve"> Santa Marta a Bogotá </t>
  </si>
  <si>
    <t xml:space="preserve"> Santa Marta a Bosconia </t>
  </si>
  <si>
    <t xml:space="preserve"> Santa Marta a Bucaramanga </t>
  </si>
  <si>
    <t xml:space="preserve"> Santa Marta a Buenavista </t>
  </si>
  <si>
    <t xml:space="preserve"> Santa Marta a Caucasia </t>
  </si>
  <si>
    <t xml:space="preserve"> Santa Marta a Cartagena </t>
  </si>
  <si>
    <t xml:space="preserve"> Santa Marta a El Banco </t>
  </si>
  <si>
    <t xml:space="preserve"> Santa Marta a Maicao </t>
  </si>
  <si>
    <t xml:space="preserve"> Santa Marta a El Carmen de Bolivar </t>
  </si>
  <si>
    <t xml:space="preserve"> Santa Marta a Medellín </t>
  </si>
  <si>
    <t xml:space="preserve"> Santa Marta a Facatativá </t>
  </si>
  <si>
    <t xml:space="preserve"> Santa Marta a Montería </t>
  </si>
  <si>
    <t xml:space="preserve"> Santa Marta a Ocaña </t>
  </si>
  <si>
    <t xml:space="preserve"> Santa Marta a Fundación </t>
  </si>
  <si>
    <t xml:space="preserve"> Santa Marta a Puerto Boyaca </t>
  </si>
  <si>
    <t xml:space="preserve"> Santa Marta a Honda </t>
  </si>
  <si>
    <t xml:space="preserve"> Santa Marta a Riohacha </t>
  </si>
  <si>
    <t xml:space="preserve"> Santa Marta a La Dorada </t>
  </si>
  <si>
    <t xml:space="preserve"> Santa Marta a Sincelejo </t>
  </si>
  <si>
    <t xml:space="preserve"> Santa Marta a Valledupar </t>
  </si>
  <si>
    <t xml:space="preserve"> Valledupar a Aguachica </t>
  </si>
  <si>
    <t xml:space="preserve"> Valledupar a Armenia </t>
  </si>
  <si>
    <t xml:space="preserve"> Valledupar a Barrancabermeja </t>
  </si>
  <si>
    <t xml:space="preserve"> Valledupar a Bogotá </t>
  </si>
  <si>
    <t xml:space="preserve"> Valledupar a Buga </t>
  </si>
  <si>
    <t xml:space="preserve"> Valledupar a Barranquilla </t>
  </si>
  <si>
    <t xml:space="preserve"> Valledupar a Bucaramanga </t>
  </si>
  <si>
    <t xml:space="preserve"> Valledupar a Cali </t>
  </si>
  <si>
    <t xml:space="preserve"> Valledupar a Cartagena </t>
  </si>
  <si>
    <t xml:space="preserve"> Valledupar a Ciénaga </t>
  </si>
  <si>
    <t xml:space="preserve"> Valledupar a Cúcuta </t>
  </si>
  <si>
    <t xml:space="preserve"> Valledupar a El Banco </t>
  </si>
  <si>
    <t xml:space="preserve"> Valledupar a El Carmen de Bolivar </t>
  </si>
  <si>
    <t xml:space="preserve"> Valledupar a Fonseca </t>
  </si>
  <si>
    <t xml:space="preserve"> Valledupar a Honda </t>
  </si>
  <si>
    <t xml:space="preserve"> Valledupar a La Dorada </t>
  </si>
  <si>
    <t xml:space="preserve"> Valledupar a Maicao </t>
  </si>
  <si>
    <t xml:space="preserve"> Valledupar a Medellín </t>
  </si>
  <si>
    <t xml:space="preserve"> Valledupar a Montería </t>
  </si>
  <si>
    <t xml:space="preserve"> Valledupar a Ocaña </t>
  </si>
  <si>
    <t xml:space="preserve"> Valledupar a Pereira </t>
  </si>
  <si>
    <t xml:space="preserve"> Valledupar a Riohacha </t>
  </si>
  <si>
    <t xml:space="preserve"> Valledupar a Santa Marta </t>
  </si>
  <si>
    <t xml:space="preserve"> Valledupar a Sincelejo </t>
  </si>
  <si>
    <t xml:space="preserve"> Valledupar a Tuluá </t>
  </si>
  <si>
    <t xml:space="preserve">Bucaramanga a El Carmen de Bolivar </t>
  </si>
  <si>
    <t xml:space="preserve">unidad   </t>
  </si>
  <si>
    <t xml:space="preserve"> Aguachica a Barranquilla  </t>
  </si>
  <si>
    <t xml:space="preserve"> Achi a Barranquilla  </t>
  </si>
  <si>
    <t xml:space="preserve"> Armenia a Barranquilla  </t>
  </si>
  <si>
    <t xml:space="preserve"> Barrancabermeja a Barranquilla  </t>
  </si>
  <si>
    <t xml:space="preserve"> Bogotá a Barranquilla  </t>
  </si>
  <si>
    <t xml:space="preserve"> Bosconia a Barranquilla  </t>
  </si>
  <si>
    <t xml:space="preserve"> Buga a Barranquilla  </t>
  </si>
  <si>
    <t xml:space="preserve"> Bucaramanga a Barranquilla  </t>
  </si>
  <si>
    <t xml:space="preserve"> Cali a Barranquilla  </t>
  </si>
  <si>
    <t xml:space="preserve"> Cartagena a Barranquilla  </t>
  </si>
  <si>
    <t xml:space="preserve"> Caucasia a Barranquilla  </t>
  </si>
  <si>
    <t xml:space="preserve"> Cúcuta a Barranquilla  </t>
  </si>
  <si>
    <t xml:space="preserve"> Duitama a Barranquilla  </t>
  </si>
  <si>
    <t xml:space="preserve"> Banco El a Barranquilla  </t>
  </si>
  <si>
    <t xml:space="preserve"> Bolivar de Carmen El a Barranquilla  </t>
  </si>
  <si>
    <t xml:space="preserve"> Facatativá a Barranquilla  </t>
  </si>
  <si>
    <t xml:space="preserve"> Ibagué a Barranquilla  </t>
  </si>
  <si>
    <t xml:space="preserve"> Magangué a Barranquilla  </t>
  </si>
  <si>
    <t xml:space="preserve"> Maicao a Barranquilla  </t>
  </si>
  <si>
    <t xml:space="preserve"> Medellín a Barranquilla  </t>
  </si>
  <si>
    <t xml:space="preserve"> Montería a Barranquilla  </t>
  </si>
  <si>
    <t xml:space="preserve"> Ocaña a Barranquilla  </t>
  </si>
  <si>
    <t xml:space="preserve"> Pamplona a Barranquilla  </t>
  </si>
  <si>
    <t xml:space="preserve"> Plato a Barranquilla  </t>
  </si>
  <si>
    <t xml:space="preserve"> Riohacha a Barranquilla  </t>
  </si>
  <si>
    <t xml:space="preserve"> Marta Santa a Barranquilla  </t>
  </si>
  <si>
    <t xml:space="preserve"> Sincelejo a Barranquilla  </t>
  </si>
  <si>
    <t xml:space="preserve"> Tuluá a Barranquilla  </t>
  </si>
  <si>
    <t xml:space="preserve"> Tunja a Barranquilla  </t>
  </si>
  <si>
    <t xml:space="preserve"> Valledupar a Barranquilla  </t>
  </si>
  <si>
    <t xml:space="preserve"> Aguachica a Bogotá  </t>
  </si>
  <si>
    <t xml:space="preserve"> Barrancabermeja a Bogotá  </t>
  </si>
  <si>
    <t xml:space="preserve"> Armenia a Bogotá  </t>
  </si>
  <si>
    <t xml:space="preserve"> Barranquilla a Bogotá  </t>
  </si>
  <si>
    <t xml:space="preserve"> Buenaventura a Bogotá  </t>
  </si>
  <si>
    <t xml:space="preserve"> Bucaramanga a Bogotá  </t>
  </si>
  <si>
    <t xml:space="preserve"> Cartagena a Bogotá  </t>
  </si>
  <si>
    <t xml:space="preserve"> Cali a Bogotá  </t>
  </si>
  <si>
    <t xml:space="preserve"> Cúcuta a Bogotá  </t>
  </si>
  <si>
    <t xml:space="preserve"> Duitama a Bogotá  </t>
  </si>
  <si>
    <t xml:space="preserve"> Ibagué a Bogotá  </t>
  </si>
  <si>
    <t xml:space="preserve"> Dorada La a Bogotá  </t>
  </si>
  <si>
    <t xml:space="preserve"> Florencia a Bogotá  </t>
  </si>
  <si>
    <t xml:space="preserve"> Fusagasugá a Bogotá  </t>
  </si>
  <si>
    <t xml:space="preserve"> Ipiales a Bogotá  </t>
  </si>
  <si>
    <t xml:space="preserve"> Maicao a Bogotá  </t>
  </si>
  <si>
    <t xml:space="preserve"> Manizales a Bogotá  </t>
  </si>
  <si>
    <t xml:space="preserve"> Melgar a Bogotá  </t>
  </si>
  <si>
    <t xml:space="preserve"> Montería a Bogotá  </t>
  </si>
  <si>
    <t xml:space="preserve"> Medellín a Bogotá  </t>
  </si>
  <si>
    <t xml:space="preserve"> Neiva a Bogotá  </t>
  </si>
  <si>
    <t xml:space="preserve"> Popayán a Bogotá  </t>
  </si>
  <si>
    <t xml:space="preserve"> Pasto a Bogotá  </t>
  </si>
  <si>
    <t xml:space="preserve"> Pereira a Bogotá  </t>
  </si>
  <si>
    <t xml:space="preserve"> Marta Santa a Bogotá  </t>
  </si>
  <si>
    <t xml:space="preserve"> Sincelejo a Bogotá  </t>
  </si>
  <si>
    <t xml:space="preserve"> Mocoa a Bogotá  </t>
  </si>
  <si>
    <t xml:space="preserve"> Riohacha a Bogotá  </t>
  </si>
  <si>
    <t xml:space="preserve"> Valledupar a Bogotá  </t>
  </si>
  <si>
    <t xml:space="preserve"> Villavicencio a Bogotá  </t>
  </si>
  <si>
    <t xml:space="preserve"> Yopal a Bogotá  </t>
  </si>
  <si>
    <t xml:space="preserve"> Arauca a Bucaramanga  </t>
  </si>
  <si>
    <t xml:space="preserve"> Barranquilla a Bucaramanga  </t>
  </si>
  <si>
    <t xml:space="preserve"> Barrancabermeja a Bucaramanga  </t>
  </si>
  <si>
    <t xml:space="preserve"> Bogotá a Bucaramanga  </t>
  </si>
  <si>
    <t xml:space="preserve"> Cali a Bucaramanga  </t>
  </si>
  <si>
    <t xml:space="preserve"> Cartagena a Bucaramanga  </t>
  </si>
  <si>
    <t xml:space="preserve"> Ciénaga a Bucaramanga  </t>
  </si>
  <si>
    <t xml:space="preserve"> Cúcuta a Bucaramanga  </t>
  </si>
  <si>
    <t xml:space="preserve"> Duitama a Bucaramanga  </t>
  </si>
  <si>
    <t xml:space="preserve"> Banco El a Bucaramanga  </t>
  </si>
  <si>
    <t xml:space="preserve"> Bolivar de Carmen El a Bucaramanga  </t>
  </si>
  <si>
    <t xml:space="preserve"> Fundación a Bucaramanga  </t>
  </si>
  <si>
    <t xml:space="preserve"> Honda a Bucaramanga  </t>
  </si>
  <si>
    <t xml:space="preserve"> Ibagué a Bucaramanga  </t>
  </si>
  <si>
    <t xml:space="preserve"> Ipiales a Bucaramanga  </t>
  </si>
  <si>
    <t xml:space="preserve"> Maicao a Bucaramanga  </t>
  </si>
  <si>
    <t xml:space="preserve"> Medellín a Bucaramanga  </t>
  </si>
  <si>
    <t xml:space="preserve"> Montería a Bucaramanga  </t>
  </si>
  <si>
    <t xml:space="preserve"> Riohacha a Bucaramanga  </t>
  </si>
  <si>
    <t xml:space="preserve"> Marta Santa a Bucaramanga  </t>
  </si>
  <si>
    <t xml:space="preserve"> Saravena a Bucaramanga  </t>
  </si>
  <si>
    <t xml:space="preserve"> Sincelejo a Bucaramanga  </t>
  </si>
  <si>
    <t xml:space="preserve"> Tunja a Bucaramanga  </t>
  </si>
  <si>
    <t xml:space="preserve"> Valledupar a Bucaramanga  </t>
  </si>
  <si>
    <t xml:space="preserve"> Yopal a Bucaramanga  </t>
  </si>
  <si>
    <t xml:space="preserve"> Barrancabermeja a Cartagena  </t>
  </si>
  <si>
    <t xml:space="preserve"> Barranquilla a Cartagena  </t>
  </si>
  <si>
    <t xml:space="preserve"> Bogotá a Cartagena  </t>
  </si>
  <si>
    <t xml:space="preserve"> Bucaramanga a Cartagena  </t>
  </si>
  <si>
    <t xml:space="preserve"> Cali a Cartagena  </t>
  </si>
  <si>
    <t xml:space="preserve"> Aguachica a Cartagena  </t>
  </si>
  <si>
    <t xml:space="preserve"> Achi a Cartagena  </t>
  </si>
  <si>
    <t xml:space="preserve"> Caucasia a Cartagena  </t>
  </si>
  <si>
    <t xml:space="preserve"> Ciénaga a Cartagena  </t>
  </si>
  <si>
    <t xml:space="preserve"> Cúcuta a Cartagena  </t>
  </si>
  <si>
    <t xml:space="preserve"> Banco El a Cartagena  </t>
  </si>
  <si>
    <t xml:space="preserve"> Bolivar de Carmen El a Cartagena  </t>
  </si>
  <si>
    <t xml:space="preserve"> Honda a Cartagena  </t>
  </si>
  <si>
    <t xml:space="preserve"> Maicao a Cartagena  </t>
  </si>
  <si>
    <t xml:space="preserve"> Medellín a Cartagena  </t>
  </si>
  <si>
    <t xml:space="preserve"> Montería a Cartagena  </t>
  </si>
  <si>
    <t xml:space="preserve"> Ocaña a Cartagena  </t>
  </si>
  <si>
    <t xml:space="preserve"> Pamplona a Cartagena  </t>
  </si>
  <si>
    <t xml:space="preserve"> Riohacha a Cartagena  </t>
  </si>
  <si>
    <t xml:space="preserve"> Marta Santa a Cartagena  </t>
  </si>
  <si>
    <t xml:space="preserve"> Tunja a Cartagena  </t>
  </si>
  <si>
    <t xml:space="preserve"> Valledupar a Cartagena  </t>
  </si>
  <si>
    <t xml:space="preserve"> Aguachica a Cúcuta  </t>
  </si>
  <si>
    <t xml:space="preserve"> Arauca a Cúcuta  </t>
  </si>
  <si>
    <t xml:space="preserve"> Barranquilla a Cúcuta  </t>
  </si>
  <si>
    <t xml:space="preserve"> Barrancabermeja a Cúcuta  </t>
  </si>
  <si>
    <t xml:space="preserve"> Bogotá a Cúcuta  </t>
  </si>
  <si>
    <t xml:space="preserve"> Bucaramanga a Cúcuta  </t>
  </si>
  <si>
    <t xml:space="preserve"> Bosconia a Cúcuta  </t>
  </si>
  <si>
    <t xml:space="preserve"> Cartagena a Cúcuta  </t>
  </si>
  <si>
    <t xml:space="preserve"> Cali a Cúcuta  </t>
  </si>
  <si>
    <t xml:space="preserve"> Ciénaga a Cúcuta  </t>
  </si>
  <si>
    <t xml:space="preserve"> Bolivar de Carmen El a Cúcuta  </t>
  </si>
  <si>
    <t xml:space="preserve"> Banco El a Cúcuta  </t>
  </si>
  <si>
    <t xml:space="preserve"> Fundación a Cúcuta  </t>
  </si>
  <si>
    <t xml:space="preserve"> Ibagué a Cúcuta  </t>
  </si>
  <si>
    <t xml:space="preserve"> Ipiales a Cúcuta  </t>
  </si>
  <si>
    <t xml:space="preserve"> Maicao a Cúcuta  </t>
  </si>
  <si>
    <t xml:space="preserve"> Manizales a Cúcuta  </t>
  </si>
  <si>
    <t xml:space="preserve"> Medellín a Cúcuta  </t>
  </si>
  <si>
    <t xml:space="preserve"> Montería a Cúcuta  </t>
  </si>
  <si>
    <t xml:space="preserve"> Ocaña a Cúcuta  </t>
  </si>
  <si>
    <t xml:space="preserve"> Pailitas a Cúcuta  </t>
  </si>
  <si>
    <t xml:space="preserve"> Marta Santa a Cúcuta  </t>
  </si>
  <si>
    <t xml:space="preserve"> Saravena a Cúcuta  </t>
  </si>
  <si>
    <t xml:space="preserve"> Sardinata a Cúcuta  </t>
  </si>
  <si>
    <t xml:space="preserve"> Tunja a Cúcuta  </t>
  </si>
  <si>
    <t xml:space="preserve"> Valledupar a Cúcuta  </t>
  </si>
  <si>
    <t xml:space="preserve"> Aguachica a Medellín  </t>
  </si>
  <si>
    <t xml:space="preserve"> Armenia a Medellin  </t>
  </si>
  <si>
    <t xml:space="preserve"> Barrancabermeja a Medellin  </t>
  </si>
  <si>
    <t xml:space="preserve"> Barranquilla a Medellin  </t>
  </si>
  <si>
    <t xml:space="preserve"> Bogotá a Medellín  </t>
  </si>
  <si>
    <t xml:space="preserve"> Bucaramanga a Medellin  </t>
  </si>
  <si>
    <t xml:space="preserve"> Cali a Medellin  </t>
  </si>
  <si>
    <t xml:space="preserve"> Cartagena a Medellin  </t>
  </si>
  <si>
    <t xml:space="preserve"> Cucuta a Medellin  </t>
  </si>
  <si>
    <t xml:space="preserve"> Florencia a Medellín  </t>
  </si>
  <si>
    <t xml:space="preserve"> Ibagué a Medellin  </t>
  </si>
  <si>
    <t xml:space="preserve"> Ipiales a Medellín  </t>
  </si>
  <si>
    <t xml:space="preserve"> Istmina a Medellín  </t>
  </si>
  <si>
    <t xml:space="preserve"> Manizales a Medellin  </t>
  </si>
  <si>
    <t xml:space="preserve"> Sincelejo a Medellin  </t>
  </si>
  <si>
    <t xml:space="preserve"> Aracataca a Marta Santa  </t>
  </si>
  <si>
    <t xml:space="preserve"> Barranquilla a Marta Santa  </t>
  </si>
  <si>
    <t xml:space="preserve"> Bogotá a Marta Santa  </t>
  </si>
  <si>
    <t xml:space="preserve"> Bosconia a Marta Santa  </t>
  </si>
  <si>
    <t xml:space="preserve"> Bucaramanga a Marta Santa  </t>
  </si>
  <si>
    <t xml:space="preserve"> Buenavista a Marta Santa  </t>
  </si>
  <si>
    <t xml:space="preserve"> Caucasia a Marta Santa  </t>
  </si>
  <si>
    <t xml:space="preserve"> Cartagena a Marta Santa  </t>
  </si>
  <si>
    <t xml:space="preserve"> Banco El a Marta Santa  </t>
  </si>
  <si>
    <t xml:space="preserve"> Maicao a Marta Santa  </t>
  </si>
  <si>
    <t xml:space="preserve"> Bolivar de Carmen El a Marta Santa  </t>
  </si>
  <si>
    <t xml:space="preserve"> Medellín a Marta Santa  </t>
  </si>
  <si>
    <t xml:space="preserve"> Facatativá a Marta Santa  </t>
  </si>
  <si>
    <t xml:space="preserve"> Montería a Marta Santa  </t>
  </si>
  <si>
    <t xml:space="preserve"> Ocaña a Marta Santa  </t>
  </si>
  <si>
    <t xml:space="preserve"> Fundación a Marta Santa  </t>
  </si>
  <si>
    <t xml:space="preserve"> Boyaca Puerto a Marta Santa  </t>
  </si>
  <si>
    <t xml:space="preserve"> Honda a Marta Santa  </t>
  </si>
  <si>
    <t xml:space="preserve"> Riohacha a Marta Santa  </t>
  </si>
  <si>
    <t xml:space="preserve"> Dorada La a Marta Santa  </t>
  </si>
  <si>
    <t xml:space="preserve"> Sincelejo a Marta Santa  </t>
  </si>
  <si>
    <t xml:space="preserve"> Valledupar a Marta Santa  </t>
  </si>
  <si>
    <t xml:space="preserve"> Aguachica a Valledupar  </t>
  </si>
  <si>
    <t xml:space="preserve"> Armenia a Valledupar  </t>
  </si>
  <si>
    <t xml:space="preserve"> Barrancabermeja a Valledupar  </t>
  </si>
  <si>
    <t xml:space="preserve"> Bogotá a Valledupar  </t>
  </si>
  <si>
    <t xml:space="preserve"> Buga a Valledupar  </t>
  </si>
  <si>
    <t xml:space="preserve"> Barranquilla a Valledupar  </t>
  </si>
  <si>
    <t xml:space="preserve"> Bucaramanga a Valledupar  </t>
  </si>
  <si>
    <t xml:space="preserve"> Cali a Valledupar  </t>
  </si>
  <si>
    <t xml:space="preserve"> Cartagena a Valledupar  </t>
  </si>
  <si>
    <t xml:space="preserve"> Ciénaga a Valledupar  </t>
  </si>
  <si>
    <t xml:space="preserve"> Cúcuta a Valledupar  </t>
  </si>
  <si>
    <t xml:space="preserve"> Banco El a Valledupar  </t>
  </si>
  <si>
    <t xml:space="preserve"> Bolivar de Carmen El a Valledupar  </t>
  </si>
  <si>
    <t xml:space="preserve"> Fonseca a Valledupar  </t>
  </si>
  <si>
    <t xml:space="preserve"> Honda a Valledupar  </t>
  </si>
  <si>
    <t xml:space="preserve"> Dorada La a Valledupar  </t>
  </si>
  <si>
    <t xml:space="preserve"> Maicao a Valledupar  </t>
  </si>
  <si>
    <t xml:space="preserve"> Medellín a Valledupar  </t>
  </si>
  <si>
    <t xml:space="preserve"> Montería a Valledupar  </t>
  </si>
  <si>
    <t xml:space="preserve"> Ocaña a Valledupar  </t>
  </si>
  <si>
    <t xml:space="preserve"> Pereira a Valledupar  </t>
  </si>
  <si>
    <t xml:space="preserve"> Riohacha a Valledupar  </t>
  </si>
  <si>
    <t xml:space="preserve"> Marta Santa a Valledupar  </t>
  </si>
  <si>
    <t xml:space="preserve"> Sincelejo a Valledupar  </t>
  </si>
  <si>
    <t xml:space="preserve"> Tuluá a Valledupar  </t>
  </si>
  <si>
    <t xml:space="preserve">UNIDAD  </t>
  </si>
  <si>
    <t>DECIMA BRIGADA</t>
  </si>
  <si>
    <t>Planear con cargo a los aportes en especie asignados mediante convenios las necesidades presentadas por la Décima Brigada, utilizando correctamente los rubros del Catálogo Rubros Presupuestales Gastos Generales del Ministerio de Defensa Nacional.</t>
  </si>
  <si>
    <t>El plazo de ejecución para los aportes en especie será contado desde el perfeccionamiento del contrato hasta la entrega de los bienes y/o servicios.</t>
  </si>
  <si>
    <t>BR10</t>
  </si>
  <si>
    <t>02-02-01-003-005</t>
  </si>
  <si>
    <t>02-02-01-003-007</t>
  </si>
  <si>
    <t>02-02-01-004-006</t>
  </si>
  <si>
    <t>02-02-01-004-001</t>
  </si>
  <si>
    <t>02-02-01-003-006</t>
  </si>
  <si>
    <t xml:space="preserve"> 02-02-02-006-004 </t>
  </si>
  <si>
    <t>02-01-01-003-008</t>
  </si>
  <si>
    <t>02-02-01-002-007</t>
  </si>
  <si>
    <t>02-02-01-003-002</t>
  </si>
  <si>
    <t>02-01-01-004-003</t>
  </si>
  <si>
    <t xml:space="preserve">02-02-01-003-006 </t>
  </si>
  <si>
    <t xml:space="preserve">02-01-01-004-003 </t>
  </si>
  <si>
    <t xml:space="preserve">02-01-01-003-008 </t>
  </si>
  <si>
    <t xml:space="preserve">02-02-01-002-007 </t>
  </si>
  <si>
    <t xml:space="preserve">02-02-01-003-005 </t>
  </si>
  <si>
    <t>MUEBLES, INSTRUMENTOS MUSICALES, ARTÍCULOS DE DEPORTE Y ANTIGÜEDADES</t>
  </si>
  <si>
    <t>SERVICIOS DE TRANSPORTE DE PASAJEROS (PASAJES TERRESTRES)</t>
  </si>
  <si>
    <t>PASTA O PULPA, PAPEL Y PRODUCTOS DE PAPEL; IMPRESOS Y ARTÍCULOS RELACIONADOS</t>
  </si>
  <si>
    <t xml:space="preserve"> OTROS PRODUCTOS QUÍMICOS; FIBRAS ARTIFICIALES (O FIBRAS INDUSTRIALES HECHAS POR EL HOMBRE)</t>
  </si>
  <si>
    <t>OMITIDO</t>
  </si>
  <si>
    <t>SERVICIO DE TRANSPORTE DE PASAJEROS</t>
  </si>
  <si>
    <t>TIQUETES TERRESTRES: VALLEDUPAR - RIOHACHA</t>
  </si>
  <si>
    <t xml:space="preserve">02-02-01-003-008 </t>
  </si>
  <si>
    <t>3. DERECHOS HUMANOS Y PROTECCION AL MEDIO AMBIENTE</t>
  </si>
  <si>
    <t>4. FORTALECIMIENTO INSTITUCIONAL Y GASTOS DE FUNCIONAMIENTO</t>
  </si>
  <si>
    <t xml:space="preserve"> MUEBLES, INSTRUMENTOS MUSICALES, ARTÍCULOS DE DEPORTE Y ANTIGÜEDADES</t>
  </si>
  <si>
    <t>COLCHON CON ALMOHADA EN ESPUMA DE POLIURETANO NTMD-0081-A5</t>
  </si>
  <si>
    <t xml:space="preserve"> ARTÍCULOS TEXTILES (EXCEPTO PRENDAS DE VESTIR)</t>
  </si>
  <si>
    <t xml:space="preserve"> MAQUINARIA PARA USO GENERAL</t>
  </si>
  <si>
    <t>02-02-01-004-003</t>
  </si>
  <si>
    <t>TOTAL DERECHOS HUMANOS Y PROTECCION AL MEDIO AMBIENTE</t>
  </si>
  <si>
    <t>TOTAL APOYO SEGURIDAD E INFRAESTRUCTURA</t>
  </si>
  <si>
    <t>El CONVENIO DE  COLABORACION a celebrarse entre el Ministerio de Defensa Nacional y la empresa PROMIGAS establece apoyos que se deben emplear de acuerdo a las necesidades destinadas a mantener las condiciones de bienestar, entrenamiento, capacitación y seguridad del personal militar, destinado para la protección de las áreas de infraestructura crítica y de activos estratégicos del Estado.
La empresa PROMIGAS suscribe el convenio de colaboración, con el propósito de otorgar recursos en especie para ser ejecutados de acuerdo con  el plan de necesidades; estos recursos estarán sujetos a la asignación de apropiación y PAC.</t>
  </si>
  <si>
    <t>BICAR</t>
  </si>
  <si>
    <t xml:space="preserve"> 02-02-01-003-002 </t>
  </si>
  <si>
    <t>3511033</t>
  </si>
  <si>
    <t>ESTUCO PLASTICO PRESENTACION 30 KG</t>
  </si>
  <si>
    <t>PINTURA TRAFICO PESADO COLOR NEGRO BASE DE ACEITE</t>
  </si>
  <si>
    <t>3511001</t>
  </si>
  <si>
    <t>CUÑETE PINTURA VERDE CIPRES X 5 GALONES</t>
  </si>
  <si>
    <t>GALONES</t>
  </si>
  <si>
    <t>CUÑETE PINTURA BLANCO MARFIL X 5 GALONES</t>
  </si>
  <si>
    <t>CUÑETE PINTURA BLANCO ALMENDRA X 5 GALONES</t>
  </si>
  <si>
    <t>RODILLO DE FELPA</t>
  </si>
  <si>
    <t>BROCHA 5" CERDAS NATURALES CHINAS BLANCAS</t>
  </si>
  <si>
    <t>TIQUETES TERRESTRES: RIOHACHA -VALLEDUPAR</t>
  </si>
  <si>
    <t>TIQUETES TERRESTRES: RIOHACHA -ARACATACA</t>
  </si>
  <si>
    <t xml:space="preserve">TIQUETES TERRESTRES: ARACATACA - RIOHACHA </t>
  </si>
  <si>
    <t xml:space="preserve">TIQUETES TERRESTRES: RIOHACHA -SANTA MARTA </t>
  </si>
  <si>
    <t xml:space="preserve">TIQUETES TERRESTRES: RIOHACHA - BARRANQUILLA </t>
  </si>
  <si>
    <t>TIQUETES TERRESTRES: BARRANQUILLA - RIOHACHA</t>
  </si>
  <si>
    <t>TIQUETES TERRESTRES: RIOHACHA -BOGOTA</t>
  </si>
  <si>
    <t>TIQUETES TERRESTRES: BOGOTA -  RIOHACHA</t>
  </si>
  <si>
    <t>TIQUETES TERRESTRES:
LA JAGUA DE IBIRICO -RIOHACHA</t>
  </si>
  <si>
    <t>TIQUETES TERRESTRES: 
SANTA MARTA - RIOHACHA</t>
  </si>
  <si>
    <t>TIQUETES TERRESTRES: RIOHACHA - JAGUA DE BERICO</t>
  </si>
  <si>
    <t xml:space="preserve">ADQUISICION DE PENDON TIPO ROLLER EN LONA DE 2, MTS DE LARGO  X 1 MTS DE ANCHO, ESTRUCTURA DE ALUMINIO INCLUYE BOLSO, PORTA PENDON  de aluminio de alta resistencia y calidad, posee una base de aluminio rígida con doble llegada al piso para otorgar mayor estabilidad, su peso estimado es de 1kg y es desarmable para poder ser guardado en el bolso, con el escudo del Batallon. ALUSIVOS A TEMAS REFERENTE AL DDHH  </t>
  </si>
  <si>
    <t xml:space="preserve">PRACTICAS SUPERFICIES DE TRABAJO EN CONFIGURACION DE 1.50 Y DE 1.20 PARA ADAPTARSE A SUS ESPACIOS, ARCHIVADOR METALICO DE 3 GAVETAS CON CERRADURA CENTRAL PARA BRINDAR SEGURIDAD Y ORGANIZAR DOCUMENTOS, PATAS METALICAS PINTADAS AL HORNO EN GRIS O NEGRO PARA MAYOR PROTECCION A LA CORROSION, FALDERO METALICO. </t>
  </si>
  <si>
    <t>ESTANTES CON LAS DIMESIONES DE LAS UNIDADES O CAJAS PARA ARCHIVO, CONSTRUIDAS EN LAMINAS METALICAS SOLIDAS, RESISTENTES Y ESTABLES, CON TRATAMIENTO ANTICORROSIVO Y RECUBRIMIENTO HORNEADO QUIMICAMENTE ESTABLE, ALTURA DE 2.20 METROS CON SOPORTE DE PESO EN LA BANDEJA DE 100 KM/M LINEALES, CON FIJACION A PISO, LA BANDEJA O ENTREPAÑO DEBE ESTAR A UN MAXIMO DE 180 CMS, EL ENTREPAÑO INFERIOR DEBE ESTAR POR LO MENOS A 10 CMS DEL PISO.</t>
  </si>
  <si>
    <t>AIRES ACONDICIONDOS INVERTER 12000 BTU 220v MMI24CDMCCC8</t>
  </si>
  <si>
    <t>HAMACA CON TOLDILLO: CONFORMADAS POR UNA TELA DE FORMA RECTANGULAR, A LA CUAL SE ASEGURAN VARIAS CHAPETAS O PRESILLAS DE REATA Y CORDONES EN NAILON USADAS PARA GUINDAR LA HAMACA. SEGUN NTMD-0012-A4</t>
  </si>
  <si>
    <t>SINTELA: TELA EN NAILON 100% O POLIESTER, REATAS Y CHAPETAS EN NAILON 100%, TAMAÑO: LONGITUD 2.95 MTS Y DE ANCHO 2.75 MTS. LA SOBRECARGA DEBE CUMPLIR CON LOS REQUISITOS GENERALES, ESPECIFICOS Y TODOS LOS ASPECTOS SEÑALADOS EN LA NORMA NTMD-0171-A2</t>
  </si>
  <si>
    <t>COLCHONETA DE CAMPAÑA DE ACUERDO A NORMA TECNICA NTMD-0119-A4</t>
  </si>
  <si>
    <t>PONCHO DE PROTECCIÓN: IMPERMEABLE DE ACUERDO A NORMA TECNICA NTMD 0119 A4</t>
  </si>
  <si>
    <t>CHALECO PARA 10 PROVEEDORES DE MUNICION NTMD-0253 PIXELADO Y/O VERDE MILITAR DEBE INCLUIR BOLSO DE ASALTO.</t>
  </si>
  <si>
    <t>CANTIMPLORAS CON ESTUCHE  TIPO PULMON DOS LITROS DE ACUERDO A NORMA TECNICA NTMD-0097-A2</t>
  </si>
  <si>
    <t>MORRAL DE CAMPAÑA CON PARRILLA DE ACUERDO A LAS ESPECIFICACIONES TECNICAS (JELOG-DINTR-00001-A2- PARA MORRAL DE CAMPAÑA) -  (NTMD-0198 A3 - PARA PARRILLA METALICA)</t>
  </si>
  <si>
    <t>ARTÍCULOS TEXTILES (EXCEPTO PRENDAS DE VESTIR): HAMACAS, SINTELAS, CHALECOS, PONCHOS, MORRAL DE CAMPAÑA.</t>
  </si>
  <si>
    <t>MUEBLES, INSTRUMENTOS MUSICALES, ARTÍCULOS DE DEPORTE Y ANTIGÜEDADES: COLCHONES, COLCHONETAS</t>
  </si>
  <si>
    <t>PRODUCTOS DE CAUCHO Y PLÁSTICO: CANTIMPLORAS</t>
  </si>
  <si>
    <t>OTROS PRODUCTOS QUÍMICOS; FIBRAS ARTIFICIALES (O FIBRAS INDUSTRIALES HECHAS POR EL HOMBRE): MATERIALES DE CONSTRUCCIÓN</t>
  </si>
  <si>
    <t>OTROS BIENES TRANSPORTABLES N.C.P.: MATERIALES DE CONSTRUCCIÓN</t>
  </si>
  <si>
    <t>PASTA O PULPA, PAPEL Y PRODUCTOS DE PAPEL; IMPRESOS Y ARTÍCULOS RELACIONADOS: PENDONES</t>
  </si>
  <si>
    <t>MAQUINARIA PARA USO GENERAL: AIRES ACONDICIONADOS</t>
  </si>
  <si>
    <t>MUEBLES, INSTRUMENTOS MUSICALES, ARTÍCULOS DE DEPORTE Y ANTIGÜEDADES: SILLAS</t>
  </si>
  <si>
    <t>SILLA DE ESCRITORIO CON BRAZOS NEGRA APOYA BRAZOS, ALTO 108/120 CENTIMETROS MATERIAL MALLA ESTRUCTURA METAL LARGO 64 CENTIMETROS PESO 9,5 KILOGRAMOS ANCHO 60 CENTIMETROS.</t>
  </si>
  <si>
    <t>SILLA DE OFICINA GERENCIAL ERGONOMICA EN MALLA CABECERO NEGRA, RECLINADA CON EL PESO, CON BASE CROMADA Y POLIPROPILENO, GIRATORIA Y ELEVADORA CON RUEDAS SILICONADAS (NO RAYAN EL PISO), DIMENSIONES ALTO 115 CMS X ANCHO 50 CMS FONDO 58 CMS</t>
  </si>
  <si>
    <t>SERVICIOS DE TRANSPORTE DE PASAJEROS (PASAJES AÉREOS)</t>
  </si>
  <si>
    <t>SUBIO</t>
  </si>
  <si>
    <t>Ciudad: Santa Marta</t>
  </si>
  <si>
    <t>Departamento: Magdalena</t>
  </si>
  <si>
    <t>Fecha: 29 de julio de 2021</t>
  </si>
  <si>
    <t>La Primera División del Ejército Nacional desarrolla el Plan de Operaciones "Bicentenario Héroes de la Libertad", mediante el desarrollo de operaciones militares y capacidades CCIM a partir del 01 de enero de 2021, en el área de operaciones terrestres enfocado a la protección del Estado (población, territorio, soberanía y sus recursos), con el propósito de neutralizar las amenazas y factores de inestabilidad contribuyendo a la legalidad, legitimidad, la soberanía y desarrollo de la región, garantizando el Derecho Internacional de los Derechos Humanos (DIDH) y acatando las  normas del Derecho Internacional Humanitario (DIH).</t>
  </si>
  <si>
    <t>Para la adquisición del material de acuerdo al presente plan de necesidades, la Unidad debe velar por el control y seguimiento de la contratación que se va a establecer teniendo en cuenta la ficha técnica de planeamiento logístico  (entrega)  de acuerdo a la Directiva Permanente No.  01034-8 y la ficha técnica de planeamiento logístico (abastecimiento) de acuerdo a la Directiva Permanente  01034-4 para la recepción y entrega del material  a contratar por parte del Comando de adquisiciones a la Div01.</t>
  </si>
  <si>
    <r>
      <rPr>
        <b/>
        <sz val="12"/>
        <rFont val="Arial"/>
        <family val="2"/>
      </rPr>
      <t>COMANDO PRIMERA DIVISIÓN:</t>
    </r>
    <r>
      <rPr>
        <sz val="12"/>
        <rFont val="Arial"/>
        <family val="2"/>
      </rPr>
      <t xml:space="preserve"> PRODUCTOS DE HORNOS DE COQUE; PRODUCTOS DE REFINACIÓN DE PETRÓLEO Y COMBUSTIBLE NUCLEAR (COMBUSTIBLE):Teniendo en cuenta que la Unidad Operativa Mayor cuenta con un parque automotor asignado, el cual es usado para labores de mando, control y supervisión y algunas veces las partidas asignadas son insuficientes para efectuar los recorridos, se apoya en los aportes de las empresas que celebran convenio.</t>
    </r>
  </si>
  <si>
    <t>PRODUCTOS DE HORNOS DE COQUE; PRODUCTOS DE REFINACIÓN DE PETRÓLEO Y COMBUSTIBLE NUCLEAR (COMBUSTIBLE)</t>
  </si>
  <si>
    <t>PRIMERA DIVISIÓN</t>
  </si>
  <si>
    <t>DESCRIPCIÓN:   COMBUSTIBLE 
Identificacion del Activo Fijo: AUTOMOVIL AVEO FAMILY ISF972, AUTOMOVIL SENTRA KGH068, CAMPERO X-TRAIL KGH066, CAMPERO X-TRAIL KGH067, CAMPERO X-TRAIL KGH065, AUTOMOVIL LOGAN EXPRESSION GAW053, CAMIONETA CAMIONETA NP300 FRONTIER FIK061
Numero del Activo Fijo: 167500000610, 167500000614, 167500000615, 167500000616, 167500000620, 167500000623, 167500000628</t>
  </si>
  <si>
    <t>GASOLINA COMBUSTIBLE LIQUIDO DERIVADO DEL PETROLEO DEFINIDO EN LA NORMA TÉCNICA NTC 1380</t>
  </si>
  <si>
    <t>DESCRIPCIÓN:   COMBUSTIBLE 
Identificacion del Activo Fijo: MICROBUS H1 JID767, CAMIONETA NP300 FRONTIER FDZ071, CAMIONETA NP300 FRONTIER FIK062, CAMIONETA HILUX IXA914, CAMIONETA PRADO IXA912.
Numero del Activo Fijo: 167500000613, 167500000626, 167500000629, 167500000631, 167500000632</t>
  </si>
  <si>
    <t>COMBUSTIBLE  LIQUIDO PARA MOTORES DIESEL PARA LA MEZCLA DE ACPM Y BIOCOMBUSTIBLE DEFINIDO EN LA NORMA TÉCNICA COLOMBIANA NTC 1438</t>
  </si>
  <si>
    <t>DIV01</t>
  </si>
  <si>
    <t>02-02-01-003-003</t>
  </si>
  <si>
    <t>SEGURIDAD E INFRAESTRUCTURA</t>
  </si>
  <si>
    <t xml:space="preserve">ALMACEN DE INTENDENCIA BATALLÓN CÓRDOVA, UBICADO EN LA CARRERA 4 No. 34-10 CANTÓN SAN FERNANDO - SANTA MARTA.
ALMACEN DE INTENDENCIA BATALLÓN DE SERVICIOS N°10 UBICADO EN LA AVENIDA LA POPA KILOMETRO 1 VIA A LA MESA  BATALLON LA POPA.
ALMACEN DE INTENDENCIA BATALLÓN DE INFANTERIA MECANIZADA Nº 6 CARTAGENA UBICADO EN  EL KM 5 VIA RIOHACHA -MAICAO  LA GUAJIRA. </t>
  </si>
  <si>
    <t>BIENESTAR</t>
  </si>
  <si>
    <t>G FUN</t>
  </si>
  <si>
    <t>MUEBLES, INSTRUMENTOS MUSICALES, ARTÍCULOS DE DEPORTE Y ANTIGÜEDADES: PUESTOS DE TRABAJO, ESTANTES ARCHIVO.</t>
  </si>
  <si>
    <t xml:space="preserve">SERVICIOS DE TRANSPORTE DE PASAJEROS </t>
  </si>
  <si>
    <t xml:space="preserve"> 02-02-02-006-004  </t>
  </si>
  <si>
    <t>TIQUETES AEREOS: VALLEDUPAR - BOGOTA</t>
  </si>
  <si>
    <t>TIQUETES AEREOS: 
BOGOTA - VALLEDUPAR</t>
  </si>
  <si>
    <t>TIQUETES AEREOS: 
BOGOTA - SANTA MARTA</t>
  </si>
  <si>
    <t>TIQUETES AEREOS: 
SANTA MARTA - BOGOTA</t>
  </si>
  <si>
    <t>8. FIRMAS.</t>
  </si>
  <si>
    <t xml:space="preserve"> </t>
  </si>
  <si>
    <t>Coronel MARIO FERNANDO ECHEVERRY BERMÚDEZ</t>
  </si>
  <si>
    <t>Oficial de Operaciones con funciones de Jefe de Estado Mayor Primera División</t>
  </si>
  <si>
    <t>AUTENTICA:</t>
  </si>
  <si>
    <t>Mayor CRISTIAN RODRÍGUEZ MORALES</t>
  </si>
  <si>
    <t>Oficial de Logística Primera División</t>
  </si>
  <si>
    <t xml:space="preserve">Elaboró: AA10. DÁMARIS GARCERANT </t>
  </si>
  <si>
    <t>CARGO: Auxiliar Convenios DIV01</t>
  </si>
  <si>
    <r>
      <rPr>
        <b/>
        <sz val="12"/>
        <color theme="1"/>
        <rFont val="Arial"/>
        <family val="2"/>
      </rPr>
      <t>COMBUSTIBLE  BR02</t>
    </r>
    <r>
      <rPr>
        <sz val="12"/>
        <color theme="1"/>
        <rFont val="Arial"/>
        <family val="2"/>
      </rPr>
      <t xml:space="preserve">: La Segunda Brigada como Unidad Operativa Menor  requiere mencionados apoyos teniendo en cuenta que la partida asignada es insuficiente, dado los desplazamientos  que se realizan a nivel del territorio de los Departamentos del Atlantico y del Departamento de Magdalena, con el fin de Supervisar , verificar y controlar todas las operaciones y efectividad de las mismas a cargo de cada una de las unidades Tacticas que integran el comando de la Segunda Brigada  garantizando asi el cumplimiento de la Misión. </t>
    </r>
  </si>
  <si>
    <r>
      <rPr>
        <b/>
        <sz val="12"/>
        <color theme="1"/>
        <rFont val="Arial"/>
        <family val="2"/>
      </rPr>
      <t>MATERIALES DE CONSTRUCCION BR02</t>
    </r>
    <r>
      <rPr>
        <sz val="12"/>
        <color theme="1"/>
        <rFont val="Arial"/>
        <family val="2"/>
      </rPr>
      <t>: La Segunda Brigada requiere mencionado apoyo teniendo en cuenta que la partida es insuficiente , y las instalaciones ubicada en el edificio conjunto Comando Caribe  con numero de activo fijo 164000000823 y numero de inventario 8004030000000000001710479 ,estan ubicada en zona industrial lo que conlleva a un deterioro acelelado debido a la contaminacion y residuos eliminados por estas.</t>
    </r>
  </si>
  <si>
    <r>
      <rPr>
        <b/>
        <sz val="12"/>
        <color theme="1"/>
        <rFont val="Arial"/>
        <family val="2"/>
      </rPr>
      <t>ELEMENTOS DE ALOJAMIENTO Y CAMPAÑA (Intendencia para el personal de soldados)</t>
    </r>
    <r>
      <rPr>
        <sz val="12"/>
        <color theme="1"/>
        <rFont val="Arial"/>
        <family val="2"/>
      </rPr>
      <t xml:space="preserve"> </t>
    </r>
    <r>
      <rPr>
        <b/>
        <sz val="12"/>
        <color theme="1"/>
        <rFont val="Arial"/>
        <family val="2"/>
      </rPr>
      <t>BIVER</t>
    </r>
    <r>
      <rPr>
        <sz val="12"/>
        <color theme="1"/>
        <rFont val="Arial"/>
        <family val="2"/>
      </rPr>
      <t xml:space="preserve"> :Se hace necesario este material de intendencia  ya que la mayoria de estos se encuetran en mal estado debido a su uso y termino de vida util, ocasionando traumatismos en el bienestar del personal en el area de operaciones y de esta forma mantener la imagen institucional.</t>
    </r>
  </si>
  <si>
    <r>
      <rPr>
        <b/>
        <sz val="12"/>
        <color theme="1"/>
        <rFont val="Arial"/>
        <family val="2"/>
      </rPr>
      <t>PRODUCTOS BASICOS DE HIERRO Y ACERO  (Equipos de recreación y deporte)</t>
    </r>
    <r>
      <rPr>
        <sz val="12"/>
        <color theme="1"/>
        <rFont val="Arial"/>
        <family val="2"/>
      </rPr>
      <t xml:space="preserve"> </t>
    </r>
    <r>
      <rPr>
        <b/>
        <sz val="12"/>
        <color theme="1"/>
        <rFont val="Arial"/>
        <family val="2"/>
      </rPr>
      <t>BAPOM2:</t>
    </r>
    <r>
      <rPr>
        <sz val="12"/>
        <color theme="1"/>
        <rFont val="Arial"/>
        <family val="2"/>
      </rPr>
      <t>los elementos de multigimnasios solicitados en el presente plan se solicitan puesto que las tropas que integran el Cantón militar paraíso no cuentan con un espacio gratuito el cual puedan ejercitarse, debido a esto y pensando en el bienestar del soldado de proyecta esta necesidad para el buen uso de su tiempo libre, para que así desarrollen actividades físicas y recreativas que promuevan el ejercita miento y la vida saludable.</t>
    </r>
  </si>
  <si>
    <r>
      <rPr>
        <b/>
        <sz val="12"/>
        <color theme="1"/>
        <rFont val="Arial"/>
        <family val="2"/>
      </rPr>
      <t>SERVICIOS DE LA CONSTRUCCIÓN (servicio de instalación de equipos de recreación) BAPOM2:</t>
    </r>
    <r>
      <rPr>
        <sz val="12"/>
        <color theme="1"/>
        <rFont val="Arial"/>
        <family val="2"/>
      </rPr>
      <t xml:space="preserve">  se requiere el anterior servicio puesto que la instalación de este material no puede ser asumida por la unidad ya que no cuenta con recursos propios para el mismo, se presenta esta proyección para la debida instalación en un punto estratégico del Cantón paraíso donde las tropas tenga mayor accesibilidad.</t>
    </r>
  </si>
  <si>
    <r>
      <rPr>
        <b/>
        <sz val="12"/>
        <color theme="1"/>
        <rFont val="Arial"/>
        <family val="2"/>
      </rPr>
      <t>SERVICIOS PARA LA COMUNIDAD, SOCIALES Y PERSONALES. (Servicio de fumigación contra plagas, insectos, roedores rastreros) BAPOM2</t>
    </r>
    <r>
      <rPr>
        <sz val="12"/>
        <color theme="1"/>
        <rFont val="Arial"/>
        <family val="2"/>
      </rPr>
      <t xml:space="preserve">: puesto a los diferentes cambios climáticos y ambientales que atraviesa esta ciudad se ha prestado para la propagación de animales y plagas y teniendo en cuenta la pandemia mundial por la que estamos atravesando COVID-19 se hace necesaria la fumigación y desinfección total en todo el Cantón militar paraíso.. </t>
    </r>
  </si>
  <si>
    <r>
      <rPr>
        <b/>
        <sz val="12"/>
        <color theme="1"/>
        <rFont val="Arial"/>
        <family val="2"/>
      </rPr>
      <t>PRODUCTOS METALICOS MAQUINARIA Y EQUIPO (fileteadora)  BAPOM</t>
    </r>
    <r>
      <rPr>
        <sz val="12"/>
        <color theme="1"/>
        <rFont val="Arial"/>
        <family val="2"/>
      </rPr>
      <t>: la sastrería del Cantón paraíso, la cual presta su servicio a todas las tropas de soldados dependencias y comandos que integran este Cantón, no cuenta con esta maquinaria de vital importancia para realizar los trabajos de todo el material de intendencia que es allegado.</t>
    </r>
  </si>
  <si>
    <r>
      <rPr>
        <b/>
        <sz val="12"/>
        <color theme="1"/>
        <rFont val="Arial"/>
        <family val="2"/>
      </rPr>
      <t>ARTICULOS TEXTILES (EXCEPTO PRENDAS DE VESTIR)  BAPOM:</t>
    </r>
    <r>
      <rPr>
        <sz val="12"/>
        <color theme="1"/>
        <rFont val="Arial"/>
        <family val="2"/>
      </rPr>
      <t>(prendas blancas, guantes -polainas-bufandas-reata  prendas negras, rodillera-codera-tonfa-reata) el material antes mencionado se hace necesario para el fortalecimiento de las tropas puesto que estos materiales no son abastecidos de manera constante, pero cabe anotar que son necesarios para que las tropas realicen sus labores de marcha es decir la guardia de honor que integra la unidad, para la banda de guerra y los pelotones que prestan seguridad constante en el distrito de Barranquilla y en su jurisdicción.</t>
    </r>
  </si>
  <si>
    <r>
      <rPr>
        <b/>
        <sz val="12"/>
        <color theme="1"/>
        <rFont val="Arial"/>
        <family val="2"/>
      </rPr>
      <t>ARTICULOS TEXTILES (EXCEPTO PRENDAS DE VESTIR)  BAPOM2:</t>
    </r>
    <r>
      <rPr>
        <sz val="12"/>
        <color theme="1"/>
        <rFont val="Arial"/>
        <family val="2"/>
      </rPr>
      <t xml:space="preserve"> (chalecos) este material es de vital importancia para el fortalecimiento de las tropas en cuanto a su presentación puesto que se presenta un déficit del mismo y la unidad no cuenta con recursos para adquirir este material.</t>
    </r>
  </si>
  <si>
    <r>
      <rPr>
        <b/>
        <sz val="12"/>
        <color theme="1"/>
        <rFont val="Arial"/>
        <family val="2"/>
      </rPr>
      <t xml:space="preserve">OTROS BIENES TRANSPORTABLES (EXCEPTO PRODUCTOS METÁLICOS, MAQUINARIA Y EQUIPO) BAPOM2 : </t>
    </r>
    <r>
      <rPr>
        <sz val="12"/>
        <color theme="1"/>
        <rFont val="Arial"/>
        <family val="2"/>
      </rPr>
      <t>(cascos) este material es de vital importancia para el fortalecimiento de las tropas en cuanto a su presentación puesto que se presenta un déficit del mismo y la unidad no cuenta con recursos para adquirir este material</t>
    </r>
  </si>
  <si>
    <r>
      <rPr>
        <b/>
        <sz val="12"/>
        <color theme="1"/>
        <rFont val="Arial"/>
        <family val="2"/>
      </rPr>
      <t>PASAJES TERRESTRES : BAMRU6</t>
    </r>
    <r>
      <rPr>
        <sz val="12"/>
        <color theme="1"/>
        <rFont val="Arial"/>
        <family val="2"/>
      </rPr>
      <t xml:space="preserve">, pretende brindar moral y bienestar al personal organico de la Unidad adquiriendo pasajes terrestres para aquellos que se encuentran velando por la seguridad de la poblaciòn,  de igual  para los que estan en cumplimiento tareas administrativas demostrando un  excelente desempeño en su cargo que siendo esto una recompensa a la labor desarrollada. </t>
    </r>
  </si>
  <si>
    <r>
      <t xml:space="preserve">QUÍMICOS BÁSICOS - PRODUCTOS DE LA AGRICULTURA Y LA HORTICULTURA  BAMRU 6: </t>
    </r>
    <r>
      <rPr>
        <sz val="12"/>
        <color theme="1"/>
        <rFont val="Arial"/>
        <family val="2"/>
      </rPr>
      <t>Para un bienestar y futuro de la humanidad es fundamental disponer de los medios posibles con el
fin de conservar de la mejor manera el medio ambiente, puesto que sin este el planeta tierra dejaría de tener condiciones para la vida humana, por esta razón el Ejército Nacional tiene la necesidad apoyar las politicas de medio ambiente del Gobierno Nacional, garantizando la protección de los recursos naturales, ecosistemas y el medio ambiente a lo largo y ancho del territorio nacional por medio de la reforestación, permitiendo el empleo de estrategias que minimicen el impacto ambiental causado por las tropas en tierra y la población civil en general, especialmente en zonas donde pueda existir una posible amenaza natural. Con la adquisición de insumos y arboles a traves de este rubro se pretende actúar contra el calentamiento global, brindar otros importantes servicios ambientales como alimento y refugio para insectos y aves, recuperar parte del paisaje orginario, evitar la erosión del viento y del agua, purificar el aire en las ciudad, hacer más lenta la escorrentía de agua frente a posibles inundaciones, disminuir la contaminación auditiva, embellecer  espacios y ayudan a combatir el efecto de isla de calor en la ciudad.</t>
    </r>
  </si>
  <si>
    <r>
      <t xml:space="preserve">ARTÍCULOS TEXTILES (EXCEPTO PRENDAS DE VESTIR) - DOTACIÓN (PRENDAS DE VESTIR Y CALZADO) BAMRU6:  Material Basico para el Soldado. </t>
    </r>
    <r>
      <rPr>
        <sz val="12"/>
        <color theme="1"/>
        <rFont val="Arial"/>
        <family val="2"/>
      </rPr>
      <t xml:space="preserve">Esta una unidad cuenta con 540 Soldados los cuales permanecen en el cumplimiento de la Misión en áreas rurales  lo cuales  necesitan elementos requeridos para alojar al personal que pernocta o acampa en determinada área geográfica en cumplimiento de operaciones y campañas militares de igual manera elementos para su dotación personal contribuyendo con la moral y bienestar de los soldados. </t>
    </r>
  </si>
  <si>
    <r>
      <rPr>
        <b/>
        <sz val="12"/>
        <color theme="1"/>
        <rFont val="Arial"/>
        <family val="2"/>
      </rPr>
      <t>COMBUSTIBLES Y LUBRICANTES BAPOM:</t>
    </r>
    <r>
      <rPr>
        <sz val="12"/>
        <color theme="1"/>
        <rFont val="Arial"/>
        <family val="2"/>
      </rPr>
      <t xml:space="preserve">  ( ACPM-GASOLINA) para la movilidad de los vehiculos a cargo de la Unidad  para el transporte del mando y demas, con el fin de dar cumplimiento a las diferentes actividades logisticas y de seguridad dentro de la Jurisdiccion. </t>
    </r>
  </si>
  <si>
    <r>
      <rPr>
        <b/>
        <sz val="12"/>
        <color theme="1"/>
        <rFont val="Arial"/>
        <family val="2"/>
      </rPr>
      <t xml:space="preserve">COMBUSTIBLES Y LUBRICANTES BIVER </t>
    </r>
    <r>
      <rPr>
        <sz val="12"/>
        <color theme="1"/>
        <rFont val="Arial"/>
        <family val="2"/>
      </rPr>
      <t>: Es necesario para garantizar la movilidad de los vehiculos y poder cumplir con la mision asignada.</t>
    </r>
  </si>
  <si>
    <r>
      <rPr>
        <b/>
        <sz val="12"/>
        <color theme="1"/>
        <rFont val="Arial"/>
        <family val="2"/>
      </rPr>
      <t xml:space="preserve">OTROS BIENES TRANSPORTABLES (EXCEPTO PRODUCTOS METÁLICOS, MAQUINARIA Y EQUIPO) (materiales de construcción) BAPOM2: </t>
    </r>
    <r>
      <rPr>
        <sz val="12"/>
        <color theme="1"/>
        <rFont val="Arial"/>
        <family val="2"/>
      </rPr>
      <t xml:space="preserve">el anterior material se hace necesario para desarrollar actividades de mantenimiento, en las algunas estructuras y fachadas que integran el Cantón paraíso, dado a que por cambios meteorológicos y tiempo se han venido deteriorando, cabe anotar que  la partida fija de materiales de construcción asignada mediante la OAPF 2021 es insuficiente por lo tanto se hacen necesarios la adquisición de estos materiales que van a ser empleados en el buen uso de la infraestructura por la escuadra de mantenimiento. </t>
    </r>
  </si>
  <si>
    <t xml:space="preserve">CENTRO LOGISTICO CENAC BARRANQUILLA: Almacen de intendencia Batallon de Infanteria Mecanizado No. 5 Cordova, ubicado en la calle Carrera 4 No.35-00 via al  Rodadero, Santa Marta Magdalena, Centro de Costos  3M1H218333.  </t>
  </si>
  <si>
    <t>CENTRO LOGISTICO CENAC BARRANQUILLA : Almacen de intendencia Batallon de Servicio No.2  BASPC ubicado calle 70 coon 68-00 esquina Canton Paraiso</t>
  </si>
  <si>
    <t>BATALLÓN DE INTELIGENCIA MILITAR No. 1 "BAIMI1"</t>
  </si>
  <si>
    <t>NECESIDAD REAL</t>
  </si>
  <si>
    <t>NECESIDAD MINIMA ADQUIRIR</t>
  </si>
  <si>
    <r>
      <rPr>
        <b/>
        <sz val="10.5"/>
        <rFont val="Arial"/>
        <family val="2"/>
      </rPr>
      <t>DESCRIPCIÓN:</t>
    </r>
    <r>
      <rPr>
        <sz val="10.5"/>
        <rFont val="Arial"/>
        <family val="2"/>
      </rPr>
      <t xml:space="preserve">   COMBUSTIBLE 
Identificacion del Activo Fijo: CAMPERO CHEVROLET PLACA: LHA:511, CAMIONETA NISSAN D-21 PLACA: QHJ-001, AUTOMOVIL NISSAN TIDDA PLACA: DJK-026, CAMIONETA CHEVROLET D-MAX PLACA: ABU-727, CAMPERO CHEVROLET PLACA: FUF-829, VEHICULO CHEVROLET AVEO PLACA: ABU-761, CAMIONETA GRAN VITARA PALCA: ABU-992
Numero del Activo Fijo: 167500000722 - 167500000901 - 167500001110 - 167500002048 - 167500002049 - 167500002050 - 167500002051</t>
    </r>
  </si>
  <si>
    <r>
      <rPr>
        <b/>
        <sz val="10.5"/>
        <rFont val="Arial"/>
        <family val="2"/>
      </rPr>
      <t>DESCRIPCIÓN:</t>
    </r>
    <r>
      <rPr>
        <sz val="10.5"/>
        <rFont val="Arial"/>
        <family val="2"/>
      </rPr>
      <t xml:space="preserve">   COMBUSTIBLE 
Identificacion del Activo Fijo: CAMIONETA TOYOTA PLACA: DIX-926
Numero del Activo Fijo: 167500000984</t>
    </r>
  </si>
  <si>
    <t>BAIMI1</t>
  </si>
  <si>
    <t>PRODUCTOS DE HORNOS DE COQUE; PRODUCTOS DE REFINACIÓN DE PETRÓLEO Y COMBUSTIBLE NUCLEAR: COMBUSTIBLES</t>
  </si>
  <si>
    <t>CPISE1</t>
  </si>
  <si>
    <t>COMPAÑÍA DE INTELIGENCIA DE SEÑALES No.1 "CPISE1"</t>
  </si>
  <si>
    <t>DESCRIPCIÓN:   COMBUSTIBLE 
Identificacion del Activo Fijo: CAMPERO CHEVROLET VITARA 1600 PLACA KGJ515 , MOTOCICLETA YAMAHA YBR 125 PLACA: RTD-84D
Numero del Activo Fijo: 167500001062  - 167500001101</t>
  </si>
  <si>
    <t>BR02</t>
  </si>
  <si>
    <t>BIVER</t>
  </si>
  <si>
    <t>BAPOM2</t>
  </si>
  <si>
    <t>MENOS 4 MILL</t>
  </si>
  <si>
    <t>PRODUCTOS DE HORNOS DE COQUE; PRODUCTOS DE REFINACIÓN DE PETRÓLEO Y COMBUSTIBLE NUCLEAR: COMBUSTIBLES, ACEITES</t>
  </si>
  <si>
    <t>SEGUNDA BRIGADA</t>
  </si>
  <si>
    <t>BIVER 2</t>
  </si>
  <si>
    <t>DIESEL</t>
  </si>
  <si>
    <r>
      <t>DESCRIPCION: COMBUSTIBLE
Identificacion del Activo Fijo: BSW22F MOTOCICLETA XRE300 - BSW23F MOTOCICLETA XRE300 - BSW24F MOTOCICLETA XRE300 - BSW25F MOTOCICLETA XRE300 - BSW26F MOTOCICLETA XRE300 - BSW27F MOTOCICLETA XRE300 - BSW28F MOTOCICLETA XRE30 - BSW29F MOTOCICLETA XRE300 - BSW30F MOTOCICLETA XRE300 - BSW31F MOTOCICLETA XRE300 - BSW32F MOTOCICLETA XRE30 - BSW33F MOTOCICLETA XRE300 - BSW34F MOTOCICLETA XRE300
Número del Activo Fijo: (Número relacionado en SAP): 167500000735  - 167500000736  - 167500000737  - 167500000738  - 167500000739  - 167500000740  - 167500000741  - 167500000742  - 167500000743 - 167500000744  - 167500000745  - 167500000746 -167500000747</t>
    </r>
    <r>
      <rPr>
        <b/>
        <sz val="10.5"/>
        <rFont val="Arial"/>
        <family val="2"/>
      </rPr>
      <t xml:space="preserve"> </t>
    </r>
  </si>
  <si>
    <t>DESCRIPCION: COMBUSTIBLE
Identificacion del Activo Fijo: I97224 CARROTANQUE - K08181 CAMION - C08421 CAMIONETA - K10002 CAMION - K10001 CAMION - R09494 VOLQUETA - N98308 CAMION - ODR852 CAMIONETA DMAX- OD R854 CAMIONETA DMAX
Número del Activo Fijo: (Número relacionado en SAP):167500000108 - 16700000109 - 167500000118 - 167500000185 - 167500000186 - 167500000214 - 167500000346 -  167500000731 - 167500000732</t>
  </si>
  <si>
    <t>DESCRIPCION: COMBUSTIBLE
Identificacion del Activo Fijo: K08181 CAMION - C08421 CAMIONETA - K10002 CAMION - K10001 CAMION - R09494 VOLQUETA - N98308 CAMION - ODR852 CAMIONETA DMAX- OD R854 CAMIONETA DMAX
Número del Activo Fijo: (Número relacionado en SAP):16700000109 - 167500000118 - 167500000185 - 167500000186 - 167500000346 -  167500000731 - 167500000732</t>
  </si>
  <si>
    <t>02-02-01-003-004</t>
  </si>
  <si>
    <t>PLÁSTICOS EN FORMAS PRIMARIAS: MATERIALES DE CONSTRUCCIÓN, ELEMENTOS DE FERRETERÍA.</t>
  </si>
  <si>
    <t>PINTURAS Y BARNICES Y PRODUCTOS RELACIONADOS; COLORES PARA LA PINTURA ARTÍSTICA; TINTAS: MATERIALES DE CONSTRUCCIÓN, ELEMENTOS DE FERRETERÍA.</t>
  </si>
  <si>
    <t>PRODUCTOS DE CAUCHO Y PLÁSTICO: MATERIALES DE CONSTRUCCIÓN, ELEMENTOS DE FERRETERÍA.</t>
  </si>
  <si>
    <t>VIDRIO Y PRODUCTOS DE VIDRIO Y OTROS PRODUCTOS NO METÁLICOS N.C.P.: MATERIALES DE CONSTRUCCIÓN, ELEMENTOS DE FERRETERÍA.</t>
  </si>
  <si>
    <t>02-02-01-003-008</t>
  </si>
  <si>
    <t>OTROS BIENES TRANSPORTABLES N.C.P.: MATERIALES DE CONSTRUCCIÓN, ELEMENTOS DE FERRETERÍA.</t>
  </si>
  <si>
    <t>PRODUCTOS DE HIERRO Y ACERO: MATERIALES DE CONSTRUCCIÓN, ELEMENTOS DE FERRETERÍA.</t>
  </si>
  <si>
    <t>MAQUINARIA DE USO GENERAL: HERRAMIENTAS</t>
  </si>
  <si>
    <r>
      <t>DESCRIPCIÓN:  Materiales de Construccion con destino al Comando de la Segunda Brigada
Identificación del Activo Fijo:    164000000823
Número del Activo Fijo: (Número relacionado en SAP): 16400200</t>
    </r>
    <r>
      <rPr>
        <b/>
        <sz val="10.5"/>
        <color rgb="FFFF0000"/>
        <rFont val="Arial"/>
        <family val="2"/>
      </rPr>
      <t xml:space="preserve">  </t>
    </r>
    <r>
      <rPr>
        <b/>
        <sz val="10.5"/>
        <color rgb="FF000000"/>
        <rFont val="Arial"/>
        <family val="2"/>
      </rPr>
      <t xml:space="preserve">                                                                                                                                                                                                                                                                                        1. TIPO DE INFRAESTRUCTURA: Edificacion 
2, NUMERO DE INVENTARIO:   8004030000000000001710479
3, CENTRO DE COSTO: 3M1H030891</t>
    </r>
    <r>
      <rPr>
        <b/>
        <sz val="10.5"/>
        <color rgb="FFFF0000"/>
        <rFont val="Arial"/>
        <family val="2"/>
      </rPr>
      <t xml:space="preserve"> </t>
    </r>
    <r>
      <rPr>
        <b/>
        <sz val="10.5"/>
        <color rgb="FF000000"/>
        <rFont val="Arial"/>
        <family val="2"/>
      </rPr>
      <t xml:space="preserve">                                                                                                                                                                                                                                                                                                                                                               4, NOMBRE DEL BIEN AL CUAL SE LE VA A REALIZAR EL MTTO:  Edificio Comando Conjunto Caribe.                                                                                                                                                                                                                                                                5, DENOMINACION DEL ACTIVO:  Comando Segunda Brigada                                                                                                                                                                                                                                                                                                                      6, FUNCIONALIDAD: Oficinas  BR02                                                                                                                                                                                                                                                                                                                                  7, NECESIDAD:  Mantenimiento Instalaciones Segunda Brigada                                                                                                                                                                                                                                                                                   8, ULTIMO MTTO REALIZADO A DICHO ACTI</t>
    </r>
    <r>
      <rPr>
        <b/>
        <sz val="10.5"/>
        <rFont val="Arial"/>
        <family val="2"/>
      </rPr>
      <t>VO</t>
    </r>
    <r>
      <rPr>
        <b/>
        <sz val="10.5"/>
        <color rgb="FF000000"/>
        <rFont val="Arial"/>
        <family val="2"/>
      </rPr>
      <t xml:space="preserve">:  01-Junio-2019                                                                                                                                                                                                                                                                                                                  9, VETUSTEZ:    </t>
    </r>
    <r>
      <rPr>
        <b/>
        <sz val="10.5"/>
        <color rgb="FFFF0000"/>
        <rFont val="Arial"/>
        <family val="2"/>
      </rPr>
      <t xml:space="preserve"> </t>
    </r>
    <r>
      <rPr>
        <b/>
        <sz val="10.5"/>
        <rFont val="Arial"/>
        <family val="2"/>
      </rPr>
      <t>14 AÑOS</t>
    </r>
    <r>
      <rPr>
        <b/>
        <sz val="10.5"/>
        <color rgb="FFFF0000"/>
        <rFont val="Arial"/>
        <family val="2"/>
      </rPr>
      <t xml:space="preserve">     </t>
    </r>
    <r>
      <rPr>
        <b/>
        <sz val="10.5"/>
        <color rgb="FF000000"/>
        <rFont val="Arial"/>
        <family val="2"/>
      </rPr>
      <t xml:space="preserve">                                                                                                                                                                                                                                                                                                                                                                          10, AÑO DE CONSTRUIDO: ABRIL 2007</t>
    </r>
    <r>
      <rPr>
        <b/>
        <sz val="10.5"/>
        <color rgb="FFFF0000"/>
        <rFont val="Arial"/>
        <family val="2"/>
      </rPr>
      <t xml:space="preserve"> </t>
    </r>
    <r>
      <rPr>
        <b/>
        <sz val="10.5"/>
        <color rgb="FF000000"/>
        <rFont val="Arial"/>
        <family val="2"/>
      </rPr>
      <t xml:space="preserve">                                                                                                                                                                                                                                                                                                                                                   11, PRESUPUESTO ASIGNADO PARA CONSTRUCCION : 20.000.000                                                                                                                                                                                                                                                                                                          12, ACTIVIDADES DEL MTTO A REALIZAR: Adecuacion de areas comunes ( baterias de baño-cielo raso-Cubiertas -Pintura Fachada oficinas-Iluminacion-Impermeabilizacion terraza                                                                                         
13, FOTOGRAFIAS </t>
    </r>
  </si>
  <si>
    <t>A- 02-02-01-003-004</t>
  </si>
  <si>
    <t>PLÁSTICOS EN FORMAS PRIMARIAS</t>
  </si>
  <si>
    <t>PLASTICO NEGRO 10 X 3M ANCHO CALIBRE 3,5</t>
  </si>
  <si>
    <t>ROLLO</t>
  </si>
  <si>
    <t>A- 02-02-01-003-005</t>
  </si>
  <si>
    <t>PINTURAS Y BARNICES Y PRODUCTOS RELACIONADOS; COLORES PARA LA PINTURA ARTÍSTICA; TINTAS</t>
  </si>
  <si>
    <t>PINTURA KORAZA TIPO 1  EXTERIORES COLOR BLANCO  ALMENDRA</t>
  </si>
  <si>
    <t>ESTUCO PLASTICO EXTERIOR X 5 GALONES</t>
  </si>
  <si>
    <t>PINTURA VINILO TIPO UNO BLANCO ALMENDRA</t>
  </si>
  <si>
    <t>A- 02-02-01-003-006</t>
  </si>
  <si>
    <t>MANTO ASFALTICA  IMPERMEABILIZANTE NEGRO  X 10 METRO PARA IMPERMEABILIZAR Y PROTEGER UNA AMPLIA VARIEDAD DE TECHOS ESTRUCTURALMENTE FIRMES ALUMANTO 3 AUTOADHESIVO</t>
  </si>
  <si>
    <t>CINTA DE ENMASCARA 4 PUGADAS X25 METROS</t>
  </si>
  <si>
    <t>CANALES PARA DESAGUE  LLUVIA PVC  X 3 METROS</t>
  </si>
  <si>
    <t>UNIDADES</t>
  </si>
  <si>
    <t>ASIENTO SANITARIO INSTITUCIONAL FORTE</t>
  </si>
  <si>
    <t>A 02-02-01-003-007</t>
  </si>
  <si>
    <t>CEMENTO GRIS TIPO I, PRODUCTO PARA PRODUCCION DE CONCRETOS PARA CIMENTACIONES, MUROS, CONTENSIONES, ESTRUCTURAS, RELLENOS Y TODO TIPO DE OBRA EN GENERAL, DEBE CUMPLIR CON  LOS VALORES DE LA NORMA COLOMBIANA NTC 121 y 321 Y NORMA  NTC 3318 y NSR-10;    EN PRESENTACIÓN DE 50 KG.</t>
  </si>
  <si>
    <t>CABALLETE</t>
  </si>
  <si>
    <t xml:space="preserve">RODILLOS PARA PINTURA </t>
  </si>
  <si>
    <t>A- 02-02-01-004-001</t>
  </si>
  <si>
    <t>PRODUCTOS DE HIERRO Y ACERO</t>
  </si>
  <si>
    <t>ALAMBRE DE COBRE CALIBRE 12 X 100 METROS NEGRO</t>
  </si>
  <si>
    <t>ALAMBRE DE COBRE CALIBRE 12 X 100 METROS ROJO</t>
  </si>
  <si>
    <t>ESPATULA PARA ESTUCO METALICA</t>
  </si>
  <si>
    <t>LLANA METALICA</t>
  </si>
  <si>
    <t>SOLDADURA ELECTRICA</t>
  </si>
  <si>
    <t>REJILLA REDONDA METALICA 3 PULGADAS PARA DESAGUE.</t>
  </si>
  <si>
    <t>ANGULOS METALICOS UNA PULGADA X 6 METROS  (VARILLA)</t>
  </si>
  <si>
    <t>A- 02-02-01-004-003</t>
  </si>
  <si>
    <t xml:space="preserve">LLAVE DE PASO 1" 1/2 EN BRONCE </t>
  </si>
  <si>
    <t>A- 02-02-01-004-006</t>
  </si>
  <si>
    <t>LAMPARA LED REDONDA  PARA INCRUSTAR 24W</t>
  </si>
  <si>
    <t>LAMPARA LED REDONDA  PARA INCRUSTAR 18W</t>
  </si>
  <si>
    <t xml:space="preserve">PANEL  LED 60X60 48W  </t>
  </si>
  <si>
    <t xml:space="preserve">LAMPARA TUBOS FLUORESCENTE  TL5 28W/865 </t>
  </si>
  <si>
    <t>ACEITE PARA MOTORES DIESEL CAMION KODIAK</t>
  </si>
  <si>
    <t>ACEITE PARA MOTORES DIESEL CAMION TIPO NPR</t>
  </si>
  <si>
    <t>ACEITE PARA MOTORES DIESEL CAMIONETAS 4X4</t>
  </si>
  <si>
    <t>ACEITE PARA MOTOCICLETAS A GASOLINA  TIPO 400</t>
  </si>
  <si>
    <t>MAQUINARIA Y APARATOS ELÉCTRICOS: LÁMPARAS</t>
  </si>
  <si>
    <t xml:space="preserve">3.5.3 Jefes de Estado Mayor Brigada  </t>
  </si>
  <si>
    <t xml:space="preserve"> - Aprueba el plan de necesidades para ser enviado a la Brigada </t>
  </si>
  <si>
    <r>
      <rPr>
        <b/>
        <sz val="12"/>
        <color theme="1"/>
        <rFont val="Arial"/>
        <family val="2"/>
      </rPr>
      <t>CASCO BALISTICO NIVEL III BAMRU6</t>
    </r>
    <r>
      <rPr>
        <sz val="12"/>
        <color theme="1"/>
        <rFont val="Arial"/>
        <family val="2"/>
      </rPr>
      <t>: El Casco nivel protección III A, proporciona una protección ligera y al mismo tiempo robusta ante proyectiles balísticos, objetos fragmentados e impactos de baja energía. En la actualidad esta unidad tiene un stock de 40 cascos los cuales son insuficientes para todo el personal, se solicita este rubro para dotar prinicipalmente aquellos que se encuentran en el area de operaciones en cumplimiento de la Misión, porque es preciso contar con determinados elementos para la protección en caso de ataque y lesiones, o en caso en enfrentamiento con Grupos Delictivos Organizados (GDO) o Grupos Armados Organizados (GAO), los cuales pueden estar registrados en el Sistema de Amenaza Persistente, entonces el casco balistico brindará la seguridad necesaria al personal que se encuentre en los puestos de control. 
Esta es una necesidad indispensable para el normal funcionamiento de las Unidades que apoyan las operaciones militares que se desarrollan en procura de preservar la defensa y seguridad Nacional, acorde a lo dispuesto en el convenio de colaboración y las áreas de interés allí descritas.</t>
    </r>
  </si>
  <si>
    <t>02-02-02-006-004</t>
  </si>
  <si>
    <t>SERVICIOS DE TRANSPORTE DE PASAJEROS (TERRESTRES)</t>
  </si>
  <si>
    <t>SERVICIOS DE TRANSPORTE DE PASAJEROS (AÉREOS)</t>
  </si>
  <si>
    <t>02-02-01-004-002</t>
  </si>
  <si>
    <t>02-02-02-005-004</t>
  </si>
  <si>
    <t>SERVICIOS DE INSTALACION</t>
  </si>
  <si>
    <t>BAMRU6</t>
  </si>
  <si>
    <t xml:space="preserve"> TIQUETES TERRESTRES:  SANTA MARTA A BUENAVISTA </t>
  </si>
  <si>
    <t xml:space="preserve">  TIQUETES TERRESTRES: BARRANQUILLA A ACHI </t>
  </si>
  <si>
    <t xml:space="preserve"> TIQUETES TERRESTRES:  BARRANQUILLA A ARMENIA </t>
  </si>
  <si>
    <t xml:space="preserve">  TIQUETES TERRESTRES: BARRANQUILLA A BARRANCABERMEJA </t>
  </si>
  <si>
    <t xml:space="preserve"> TIQUETES TERRESTRES:  BARRANQUILLA A BOGOTÁ </t>
  </si>
  <si>
    <t xml:space="preserve"> TIQUETES TERRESTRES:  BARRANQUILLA A BOSCONIA </t>
  </si>
  <si>
    <t xml:space="preserve">  TIQUETES TERRESTRES: BARRANQUILLA A BUGA </t>
  </si>
  <si>
    <t xml:space="preserve"> TIQUETES TERRESTRES:  BARRANQUILLA A BUCARAMANGA </t>
  </si>
  <si>
    <t xml:space="preserve">  TIQUETES TERRESTRES:  BARRANQUILLA A CALI </t>
  </si>
  <si>
    <t xml:space="preserve"> TIQUETES TERRESTRES:  BARRANQUILLA A CARTAGENA </t>
  </si>
  <si>
    <t xml:space="preserve"> TIQUETES TERRESTRES:  BARRANQUILLA A CAUCASIA </t>
  </si>
  <si>
    <t xml:space="preserve"> TIQUETES TERRESTRES:  BARRANQUILLA A CÚCUTA </t>
  </si>
  <si>
    <t xml:space="preserve"> TIQUETES TERRESTRES:  BARRANQUILLA A DUITAMA </t>
  </si>
  <si>
    <t xml:space="preserve">  TIQUETES TERRESTRES: BARRANQUILLA A EL BANCO </t>
  </si>
  <si>
    <t xml:space="preserve">  TIQUETES TERRESTRES: BARRANQUILLA A EL CARMEN DE BOLIVAR </t>
  </si>
  <si>
    <t xml:space="preserve">  TIQUETES TERRESTRES: BARRANQUILLA A FACATATIVÁ </t>
  </si>
  <si>
    <t xml:space="preserve">  TIQUETES TERRESTRES: BARRANQUILLA A IBAGUÉ </t>
  </si>
  <si>
    <t xml:space="preserve">  TIQUETES TERRESTRES: BARRANQUILLA A MAGANGUÉ </t>
  </si>
  <si>
    <t xml:space="preserve">  TIQUETES TERRESTRES: BARRANQUILLA A MAICAO </t>
  </si>
  <si>
    <t xml:space="preserve"> TIQUETES TERRESTRES:  BARRANQUILLA A MEDELLÍN </t>
  </si>
  <si>
    <t xml:space="preserve"> TIQUETES TERRESTRES:  BARRANQUILLA A MONTERÍA </t>
  </si>
  <si>
    <t xml:space="preserve"> TIQUETES TERRESTRES:  BARRANQUILLA A OCAÑA </t>
  </si>
  <si>
    <t xml:space="preserve"> TIQUETES TERRESTRES:  BARRANQUILLA A PAMPLONA </t>
  </si>
  <si>
    <t xml:space="preserve"> TIQUETES TERRESTRES:  BARRANQUILLA A PLATO </t>
  </si>
  <si>
    <t xml:space="preserve"> TIQUETES TERRESTRES:  BARRANQUILLA A RIOHACHA </t>
  </si>
  <si>
    <t xml:space="preserve"> TIQUETES TERRESTRES:  BARRANQUILLA A SANTA MARTA </t>
  </si>
  <si>
    <t xml:space="preserve"> TIQUETES TERRESTRES:  BARRANQUILLA A SINCELEJO </t>
  </si>
  <si>
    <t xml:space="preserve"> TIQUETES TERRESTRES:  BARRANQUILLA A TULUÁ </t>
  </si>
  <si>
    <t xml:space="preserve"> TIQUETES TERRESTRES:  BARRANQUILLA A TUNJA </t>
  </si>
  <si>
    <t xml:space="preserve"> TIQUETES TERRESTRES:  BARRANQUILLA A VALLEDUPAR </t>
  </si>
  <si>
    <t xml:space="preserve"> TIQUETES TERRESTRES:  BOGOTÁ A AGUACHICA </t>
  </si>
  <si>
    <t xml:space="preserve"> TIQUETES TERRESTRES:  BOGOTÁ A BARRANCABERMEJA </t>
  </si>
  <si>
    <t xml:space="preserve"> TIQUETES TERRESTRES:  BOGOTÁ A ARMENIA </t>
  </si>
  <si>
    <t xml:space="preserve"> TIQUETES TERRESTRES:  BOGOTÁ A BARRANQUILLA </t>
  </si>
  <si>
    <t xml:space="preserve"> TIQUETES TERRESTRES:  BOGOTÁ A BUENAVENTURA </t>
  </si>
  <si>
    <t xml:space="preserve"> TIQUETES TERRESTRES:  BOGOTÁ A BUCARAMANGA </t>
  </si>
  <si>
    <t xml:space="preserve"> TIQUETES TERRESTRES:  BOGOTÁ A CARTAGENA </t>
  </si>
  <si>
    <t xml:space="preserve"> TIQUETES TERRESTRES:  BOGOTÁ A CALI </t>
  </si>
  <si>
    <t xml:space="preserve"> TIQUETES TERRESTRES:  BOGOTÁ A CÚCUTA </t>
  </si>
  <si>
    <t xml:space="preserve"> TIQUETES TERRESTRES:  BOGOTÁ A DUITAMA </t>
  </si>
  <si>
    <t xml:space="preserve"> TIQUETES TERRESTRES:  BOGOTÁ A IBAGUÉ </t>
  </si>
  <si>
    <t xml:space="preserve"> TIQUETES TERRESTRES:  BOGOTÁ A LA DORADA </t>
  </si>
  <si>
    <t xml:space="preserve"> TIQUETES TERRESTRES:  BOGOTÁ A FLORENCIA </t>
  </si>
  <si>
    <t xml:space="preserve"> TIQUETES TERRESTRES:  BOGOTÁ A FUSAGASUGÁ </t>
  </si>
  <si>
    <t xml:space="preserve"> TIQUETES TERRESTRES:  BOGOTÁ A IPIALES </t>
  </si>
  <si>
    <t xml:space="preserve"> TIQUETES TERRESTRES:  BOGOTÁ A MAICAO </t>
  </si>
  <si>
    <t xml:space="preserve"> TIQUETES TERRESTRES:  BOGOTÁ A MANIZALES </t>
  </si>
  <si>
    <t xml:space="preserve"> TIQUETES TERRESTRES:  BOGOTÁ A MELGAR </t>
  </si>
  <si>
    <t xml:space="preserve"> TIQUETES TERRESTRES:  BOGOTÁ A MONTERÍA </t>
  </si>
  <si>
    <t xml:space="preserve"> TIQUETES TERRESTRES:  BOGOTÁ A MEDELLÍN </t>
  </si>
  <si>
    <t xml:space="preserve"> TIQUETES TERRESTRES:  BOGOTÁ A NEIVA </t>
  </si>
  <si>
    <t xml:space="preserve"> TIQUETES TERRESTRES:  BOGOTÁ A POPAYÁN </t>
  </si>
  <si>
    <t xml:space="preserve"> TIQUETES TERRESTRES:  BOGOTÁ A PASTO </t>
  </si>
  <si>
    <t xml:space="preserve"> TIQUETES TERRESTRES:  BOGOTÁ A PEREIRA </t>
  </si>
  <si>
    <t xml:space="preserve"> TIQUETES TERRESTRES:  BOGOTÁ A SANTA MARTA </t>
  </si>
  <si>
    <t xml:space="preserve"> TIQUETES TERRESTRES:  BOGOTÁ A SINCELEJO </t>
  </si>
  <si>
    <t xml:space="preserve"> TIQUETES TERRESTRES:  BOGOTÁ A MOCOA </t>
  </si>
  <si>
    <t xml:space="preserve"> TIQUETES TERRESTRES:  BOGOTÁ A RIOHACHA </t>
  </si>
  <si>
    <t xml:space="preserve">  TIQUETES TERRESTRES: BOGOTÁ A VALLEDUPAR </t>
  </si>
  <si>
    <t xml:space="preserve">  TIQUETES TERRESTRES: BOGOTÁ A VILLAVICENCIO </t>
  </si>
  <si>
    <t xml:space="preserve">  TIQUETES TERRESTRES: BOGOTÁ A YOPAL </t>
  </si>
  <si>
    <t xml:space="preserve">  TIQUETES TERRESTRES: BUCARAMANGA A ARAUCA </t>
  </si>
  <si>
    <t xml:space="preserve">  TIQUETES TERRESTRES: BUCARAMANGA A BARRANQUILLA </t>
  </si>
  <si>
    <t xml:space="preserve">  TIQUETES TERRESTRES: BUCARAMANGA A BARRANCABERMEJA </t>
  </si>
  <si>
    <t xml:space="preserve">  TIQUETES TERRESTRES: BUCARAMANGA A BOGOTÁ </t>
  </si>
  <si>
    <t xml:space="preserve">  TIQUETES TERRESTRES: BUCARAMANGA A CALI </t>
  </si>
  <si>
    <t xml:space="preserve">  TIQUETES TERRESTRES: BUCARAMANGA A CARTAGENA </t>
  </si>
  <si>
    <t xml:space="preserve">  TIQUETES TERRESTRES: BUCARAMANGA A CIÉNAGA </t>
  </si>
  <si>
    <t xml:space="preserve">  TIQUETES TERRESTRES: BUCARAMANGA A CÚCUTA </t>
  </si>
  <si>
    <t xml:space="preserve">  TIQUETES TERRESTRES: BUCARAMANGA A DUITAMA </t>
  </si>
  <si>
    <t xml:space="preserve">  TIQUETES TERRESTRES: BUCARAMANGA A EL BANCO </t>
  </si>
  <si>
    <t xml:space="preserve"> TIQUETES TERRESTRES: BUCARAMANGA A EL CARMEN DE BOLIVAR </t>
  </si>
  <si>
    <t xml:space="preserve"> TIQUETES TERRESTRES:  BUCARAMANGA A FUNDACIÓN </t>
  </si>
  <si>
    <t xml:space="preserve"> TIQUETES TERRESTRES:  BUCARAMANGA A HONDA </t>
  </si>
  <si>
    <t xml:space="preserve"> TIQUETES TERRESTRES:  BUCARAMANGA A IBAGUÉ </t>
  </si>
  <si>
    <t xml:space="preserve"> TIQUETES TERRESTRES:  BUCARAMANGA A IPIALES </t>
  </si>
  <si>
    <t xml:space="preserve"> TIQUETES TERRESTRES:  BUCARAMANGA A MAICAO </t>
  </si>
  <si>
    <t xml:space="preserve"> TIQUETES TERRESTRES:  BUCARAMANGA A MEDELLÍN </t>
  </si>
  <si>
    <t xml:space="preserve"> TIQUETES TERRESTRES:  BUCARAMANGA A MONTERÍA </t>
  </si>
  <si>
    <t xml:space="preserve"> TIQUETES TERRESTRES:  BUCARAMANGA A RIOHACHA </t>
  </si>
  <si>
    <t xml:space="preserve"> TIQUETES TERRESTRES:  BUCARAMANGA A SANTA MARTA </t>
  </si>
  <si>
    <t xml:space="preserve"> TIQUETES TERRESTRES:  BUCARAMANGA A SARAVENA </t>
  </si>
  <si>
    <t xml:space="preserve"> TIQUETES TERRESTRES:  BUCARAMANGA A SINCELEJO </t>
  </si>
  <si>
    <t xml:space="preserve"> TIQUETES TERRESTRES:  BUCARAMANGA A TUNJA </t>
  </si>
  <si>
    <t xml:space="preserve"> TIQUETES TERRESTRES:  BUCARAMANGA A VALLEDUPAR </t>
  </si>
  <si>
    <t xml:space="preserve"> TIQUETES TERRESTRES:  BUCARAMANGA A YOPAL </t>
  </si>
  <si>
    <t xml:space="preserve"> TIQUETES TERRESTRES:  CARTAGENA A BARRANCABERMEJA </t>
  </si>
  <si>
    <t xml:space="preserve"> TIQUETES TERRESTRES:  CARTAGENA A BARRANQUILLA </t>
  </si>
  <si>
    <t xml:space="preserve"> TIQUETES TERRESTRES:  CARTAGENA A BOGOTÁ </t>
  </si>
  <si>
    <t xml:space="preserve"> TIQUETES TERRESTRES:  CARTAGENA A BUCARAMANGA </t>
  </si>
  <si>
    <t xml:space="preserve"> TIQUETES TERRESTRES:  CARTAGENA A CALI </t>
  </si>
  <si>
    <t xml:space="preserve"> TIQUETES TERRESTRES:  CARTAGENA A AGUACHICA </t>
  </si>
  <si>
    <t xml:space="preserve"> TIQUETES TERRESTRES:  CARTAGENA A ACHI </t>
  </si>
  <si>
    <t xml:space="preserve"> TIQUETES TERRESTRES:  CARTAGENA A CAUCASIA </t>
  </si>
  <si>
    <t xml:space="preserve"> TIQUETES TERRESTRES:  CARTAGENA A CIÉNAGA </t>
  </si>
  <si>
    <t xml:space="preserve"> TIQUETES TERRESTRES:  CARTAGENA A CÚCUTA </t>
  </si>
  <si>
    <t xml:space="preserve"> TIQUETES TERRESTRES:  CARTAGENA A EL BANCO </t>
  </si>
  <si>
    <t xml:space="preserve"> TIQUETES TERRESTRES:  CARTAGENA A EL CARMEN DE BOLIVAR </t>
  </si>
  <si>
    <t xml:space="preserve"> TIQUETES TERRESTRES:  CARTAGENA A HONDA </t>
  </si>
  <si>
    <t xml:space="preserve"> TIQUETES TERRESTRES:  CARTAGENA A MAICAO </t>
  </si>
  <si>
    <t xml:space="preserve"> TIQUETES TERRESTRES:  CARTAGENA A MEDELLÍN </t>
  </si>
  <si>
    <t xml:space="preserve"> TIQUETES TERRESTRES:  CARTAGENA A MONTERÍA </t>
  </si>
  <si>
    <t xml:space="preserve"> TIQUETES TERRESTRES:  CARTAGENA A OCAÑA </t>
  </si>
  <si>
    <t xml:space="preserve"> TIQUETES TERRESTRES:  CARTAGENA A PAMPLONA </t>
  </si>
  <si>
    <t xml:space="preserve"> TIQUETES TERRESTRES:  CARTAGENA A RIOHACHA </t>
  </si>
  <si>
    <t xml:space="preserve"> TIQUETES TERRESTRES:  CARTAGENA A SANTA MARTA </t>
  </si>
  <si>
    <t xml:space="preserve"> TIQUETES TERRESTRES:  CARTAGENA A TUNJA </t>
  </si>
  <si>
    <t xml:space="preserve"> TIQUETES TERRESTRES:  CARTAGENA A VALLEDUPAR </t>
  </si>
  <si>
    <t xml:space="preserve"> TIQUETES TERRESTRES:  CÚCUTA A AGUACHICA </t>
  </si>
  <si>
    <t xml:space="preserve"> TIQUETES TERRESTRES:  CÚCUTA A ARAUCA </t>
  </si>
  <si>
    <t xml:space="preserve"> TIQUETES TERRESTRES:  CÚCUTA A BARRANQUILLA </t>
  </si>
  <si>
    <t xml:space="preserve"> TIQUETES TERRESTRES:  CÚCUTA A BARRANCABERMEJA </t>
  </si>
  <si>
    <t xml:space="preserve"> TIQUETES TERRESTRES:  CÚCUTA A BOGOTÁ </t>
  </si>
  <si>
    <t xml:space="preserve"> TIQUETES TERRESTRES:  CÚCUTA A BUCARAMANGA </t>
  </si>
  <si>
    <t xml:space="preserve"> TIQUETES TERRESTRES:  CÚCUTA A BOSCONIA </t>
  </si>
  <si>
    <t xml:space="preserve"> TIQUETES TERRESTRES:  CÚCUTA A CARTAGENA </t>
  </si>
  <si>
    <t xml:space="preserve"> TIQUETES TERRESTRES:  CÚCUTA A CALI </t>
  </si>
  <si>
    <t xml:space="preserve"> TIQUETES TERRESTRES:  CÚCUTA A CIÉNAGA </t>
  </si>
  <si>
    <t xml:space="preserve"> TIQUETES TERRESTRES:  CÚCUTA A EL CARMEN DE BOLIVAR </t>
  </si>
  <si>
    <t xml:space="preserve"> TIQUETES TERRESTRES:  CÚCUTA A EL BANCO </t>
  </si>
  <si>
    <t xml:space="preserve"> TIQUETES TERRESTRES:  CÚCUTA A FUNDACIÓN </t>
  </si>
  <si>
    <t xml:space="preserve"> TIQUETES TERRESTRES:  CÚCUTA A IBAGUÉ </t>
  </si>
  <si>
    <t xml:space="preserve"> TIQUETES TERRESTRES:  CÚCUTA A IPIALES </t>
  </si>
  <si>
    <t xml:space="preserve"> TIQUETES TERRESTRES:  CÚCUTA A MAICAO </t>
  </si>
  <si>
    <t xml:space="preserve"> TIQUETES TERRESTRES:  CÚCUTA A MANIZALES </t>
  </si>
  <si>
    <t xml:space="preserve"> TIQUETES TERRESTRES:  CÚCUTA A MEDELLÍN </t>
  </si>
  <si>
    <t xml:space="preserve"> TIQUETES TERRESTRES:  CÚCUTA A MONTERÍA </t>
  </si>
  <si>
    <t xml:space="preserve"> TIQUETES TERRESTRES:  CÚCUTA A OCAÑA </t>
  </si>
  <si>
    <t xml:space="preserve"> TIQUETES TERRESTRES:  CÚCUTA A PAILITAS </t>
  </si>
  <si>
    <t xml:space="preserve"> TIQUETES TERRESTRES:  CÚCUTA A SANTA MARTA </t>
  </si>
  <si>
    <t xml:space="preserve"> TIQUETES TERRESTRES:  CÚCUTA A SARAVENA </t>
  </si>
  <si>
    <t xml:space="preserve"> TIQUETES TERRESTRES:  CÚCUTA A SARDINATA </t>
  </si>
  <si>
    <t xml:space="preserve"> TIQUETES TERRESTRES:  CÚCUTA A TUNJA </t>
  </si>
  <si>
    <t xml:space="preserve"> TIQUETES TERRESTRES:  CÚCUTA A VALLEDUPAR </t>
  </si>
  <si>
    <t xml:space="preserve"> TIQUETES TERRESTRES:  MEDELLÍN A AGUACHICA </t>
  </si>
  <si>
    <t xml:space="preserve"> TIQUETES TERRESTRES:  MEDELLIN A ARMENIA </t>
  </si>
  <si>
    <t xml:space="preserve"> TIQUETES TERRESTRES:  MEDELLIN A BARRANCABERMEJA </t>
  </si>
  <si>
    <t xml:space="preserve"> TIQUETES TERRESTRES:  MEDELLIN A BARRANQUILLA </t>
  </si>
  <si>
    <t xml:space="preserve"> TIQUETES TERRESTRES:  MEDELLÍN A BOGOTÁ </t>
  </si>
  <si>
    <t xml:space="preserve"> TIQUETES TERRESTRES:  MEDELLIN A BUCARAMANGA </t>
  </si>
  <si>
    <t xml:space="preserve"> TIQUETES TERRESTRES:  MEDELLIN A CALI </t>
  </si>
  <si>
    <t xml:space="preserve"> TIQUETES TERRESTRES:  MEDELLIN A CARTAGENA </t>
  </si>
  <si>
    <t xml:space="preserve"> TIQUETES TERRESTRES:  MEDELLIN A CUCUTA </t>
  </si>
  <si>
    <t xml:space="preserve"> TIQUETES TERRESTRES:  MEDELLÍN A FLORENCIA </t>
  </si>
  <si>
    <t xml:space="preserve"> TIQUETES TERRESTRES:  MEDELLIN A IBAGUÉ </t>
  </si>
  <si>
    <t xml:space="preserve"> TIQUETES TERRESTRES:  MEDELLÍN A IPIALES </t>
  </si>
  <si>
    <t xml:space="preserve"> TIQUETES TERRESTRES:  MEDELLÍN A ISTMINA </t>
  </si>
  <si>
    <t xml:space="preserve"> TIQUETES TERRESTRES:  MEDELLIN A MANIZALES </t>
  </si>
  <si>
    <t xml:space="preserve"> TIQUETES TERRESTRES:  MEDELLIN A SINCELEJO </t>
  </si>
  <si>
    <t xml:space="preserve"> TIQUETES TERRESTRES:  SANTA MARTA A ARACATACA </t>
  </si>
  <si>
    <t xml:space="preserve"> TIQUETES TERRESTRES:  SANTA MARTA A BARRANQUILLA </t>
  </si>
  <si>
    <t xml:space="preserve"> TIQUETES TERRESTRES:  SANTA MARTA A BOGOTÁ </t>
  </si>
  <si>
    <t xml:space="preserve"> TIQUETES TERRESTRES:  SANTA MARTA A BOSCONIA </t>
  </si>
  <si>
    <t xml:space="preserve"> TIQUETES TERRESTRES:  SANTA MARTA A BUCARAMANGA </t>
  </si>
  <si>
    <t xml:space="preserve"> TIQUETES TERRESTRES:  SANTA MARTA A CAUCASIA </t>
  </si>
  <si>
    <t xml:space="preserve"> TIQUETES TERRESTRES:  SANTA MARTA A CARTAGENA </t>
  </si>
  <si>
    <t xml:space="preserve"> TIQUETES TERRESTRES:  SANTA MARTA A EL BANCO </t>
  </si>
  <si>
    <t xml:space="preserve"> TIQUETES TERRESTRES:  SANTA MARTA A MAICAO </t>
  </si>
  <si>
    <t xml:space="preserve"> SANTA MARTA A EL CARMEN DE BOLIVAR </t>
  </si>
  <si>
    <t xml:space="preserve"> TIQUETES TERRESTRES:  SANTA MARTA A MEDELLÍN </t>
  </si>
  <si>
    <t xml:space="preserve"> TIQUETES TERRESTRES:  SANTA MARTA A FACATATIVÁ </t>
  </si>
  <si>
    <t xml:space="preserve"> TIQUETES TERRESTRES:  SANTA MARTA A MONTERÍA </t>
  </si>
  <si>
    <t xml:space="preserve"> TIQUETES TERRESTRES:  SANTA MARTA A OCAÑA </t>
  </si>
  <si>
    <t xml:space="preserve"> TIQUETES TERRESTRES:  SANTA MARTA A FUNDACIÓN </t>
  </si>
  <si>
    <t xml:space="preserve"> TIQUETES TERRESTRES:  SANTA MARTA A PUERTO BOYACA </t>
  </si>
  <si>
    <t xml:space="preserve"> TIQUETES TERRESTRES:  SANTA MARTA A HONDA </t>
  </si>
  <si>
    <t xml:space="preserve"> TIQUETES TERRESTRES:  SANTA MARTA A RIOHACHA </t>
  </si>
  <si>
    <t xml:space="preserve"> TIQUETES TERRESTRES:  SANTA MARTA A LA DORADA </t>
  </si>
  <si>
    <t xml:space="preserve"> TIQUETES TERRESTRES:  SANTA MARTA A SINCELEJO </t>
  </si>
  <si>
    <t xml:space="preserve"> TIQUETES TERRESTRES:  SANTA MARTA A VALLEDUPAR </t>
  </si>
  <si>
    <t xml:space="preserve"> TIQUETES TERRESTRES:  VALLEDUPAR A AGUACHICA </t>
  </si>
  <si>
    <t xml:space="preserve"> TIQUETES TERRESTRES:  VALLEDUPAR A ARMENIA </t>
  </si>
  <si>
    <t xml:space="preserve"> TIQUETES TERRESTRES:  VALLEDUPAR A BARRANCABERMEJA </t>
  </si>
  <si>
    <t xml:space="preserve"> TIQUETES TERRESTRES:  VALLEDUPAR A BOGOTÁ </t>
  </si>
  <si>
    <t xml:space="preserve"> TIQUETES TERRESTRES:  VALLEDUPAR A BUGA </t>
  </si>
  <si>
    <t xml:space="preserve"> TIQUETES TERRESTRES:  VALLEDUPAR A BARRANQUILLA </t>
  </si>
  <si>
    <t xml:space="preserve"> TIQUETES TERRESTRES:  VALLEDUPAR A BUCARAMANGA </t>
  </si>
  <si>
    <t xml:space="preserve"> TIQUETES TERRESTRES:  VALLEDUPAR A CALI </t>
  </si>
  <si>
    <t xml:space="preserve"> TIQUETES TERRESTRES:  VALLEDUPAR A CARTAGENA </t>
  </si>
  <si>
    <t xml:space="preserve"> TIQUETES TERRESTRES:  VALLEDUPAR A CIÉNAGA </t>
  </si>
  <si>
    <t xml:space="preserve">  TIQUETES TERRESTRES: VALLEDUPAR A CÚCUTA </t>
  </si>
  <si>
    <t xml:space="preserve">  TIQUETES TERRESTRES: VALLEDUPAR A EL BANCO </t>
  </si>
  <si>
    <t xml:space="preserve">  TIQUETES TERRESTRES: VALLEDUPAR A EL CARMEN DE BOLIVAR </t>
  </si>
  <si>
    <t xml:space="preserve">  TIQUETES TERRESTRES: VALLEDUPAR A FONSECA </t>
  </si>
  <si>
    <t xml:space="preserve">  TIQUETES TERRESTRES: VALLEDUPAR A HONDA </t>
  </si>
  <si>
    <t xml:space="preserve">  TIQUETES TERRESTRES: VALLEDUPAR A LA DORADA </t>
  </si>
  <si>
    <t xml:space="preserve">  TIQUETES TERRESTRES: VALLEDUPAR A MAICAO </t>
  </si>
  <si>
    <t xml:space="preserve">  TIQUETES TERRESTRES: VALLEDUPAR A MEDELLÍN </t>
  </si>
  <si>
    <t xml:space="preserve">  TIQUETES TERRESTRES: VALLEDUPAR A MONTERÍA </t>
  </si>
  <si>
    <t xml:space="preserve">  TIQUETES TERRESTRES: VALLEDUPAR A OCAÑA </t>
  </si>
  <si>
    <t xml:space="preserve">  TIQUETES TERRESTRES: VALLEDUPAR A PEREIRA </t>
  </si>
  <si>
    <t xml:space="preserve">  TIQUETES TERRESTRES: VALLEDUPAR A RIOHACHA </t>
  </si>
  <si>
    <t xml:space="preserve">  TIQUETES TERRESTRES: VALLEDUPAR A SANTA MARTA </t>
  </si>
  <si>
    <t xml:space="preserve">  TIQUETES TERRESTRES: VALLEDUPAR A SINCELEJO </t>
  </si>
  <si>
    <t xml:space="preserve">  TIQUETES TERRESTRES: VALLEDUPAR A TULUÁ </t>
  </si>
  <si>
    <t xml:space="preserve">  TIQUETES TERRESTRES: AGUACHICA A BARRANQUILLA  </t>
  </si>
  <si>
    <t xml:space="preserve">  TIQUETES TERRESTRES: ACHI A BARRANQUILLA  </t>
  </si>
  <si>
    <t xml:space="preserve">  TIQUETES TERRESTRES: ARMENIA A BARRANQUILLA  </t>
  </si>
  <si>
    <t xml:space="preserve">  TIQUETES TERRESTRES: BARRANCABERMEJA A BARRANQUILLA  </t>
  </si>
  <si>
    <t xml:space="preserve">  TIQUETES TERRESTRES: BOGOTÁ A BARRANQUILLA  </t>
  </si>
  <si>
    <t xml:space="preserve">  TIQUETES TERRESTRES: BOSCONIA A BARRANQUILLA  </t>
  </si>
  <si>
    <t xml:space="preserve">  TIQUETES TERRESTRES: BUGA A BARRANQUILLA  </t>
  </si>
  <si>
    <t xml:space="preserve">  TIQUETES TERRESTRES: BUCARAMANGA A BARRANQUILLA  </t>
  </si>
  <si>
    <t xml:space="preserve">  TIQUETES TERRESTRES: CALI A BARRANQUILLA  </t>
  </si>
  <si>
    <t xml:space="preserve">  TIQUETES TERRESTRES: CARTAGENA A BARRANQUILLA  </t>
  </si>
  <si>
    <t xml:space="preserve">  TIQUETES TERRESTRES: CAUCASIA A BARRANQUILLA  </t>
  </si>
  <si>
    <t xml:space="preserve">  TIQUETES TERRESTRES: CÚCUTA A BARRANQUILLA  </t>
  </si>
  <si>
    <t xml:space="preserve"> TIQUETES TERRESTRES:  DUITAMA A BARRANQUILLA  </t>
  </si>
  <si>
    <t xml:space="preserve"> TIQUETES TERRESTRES:  BANCO EL A BARRANQUILLA  </t>
  </si>
  <si>
    <t xml:space="preserve"> TIQUETES TERRESTRES:  BOLIVAR DE CARMEN EL A BARRANQUILLA  </t>
  </si>
  <si>
    <t xml:space="preserve"> TIQUETES TERRESTRES:  FACATATIVÁ A BARRANQUILLA  </t>
  </si>
  <si>
    <t xml:space="preserve"> TIQUETES TERRESTRES:  IBAGUÉ A BARRANQUILLA  </t>
  </si>
  <si>
    <t xml:space="preserve"> TIQUETES TERRESTRES:  MAGANGUÉ A BARRANQUILLA  </t>
  </si>
  <si>
    <t xml:space="preserve"> TIQUETES TERRESTRES:  MAICAO A BARRANQUILLA  </t>
  </si>
  <si>
    <t xml:space="preserve"> TIQUETES TERRESTRES:  MEDELLÍN A BARRANQUILLA  </t>
  </si>
  <si>
    <t xml:space="preserve"> TIQUETES TERRESTRES:  MONTERÍA A BARRANQUILLA  </t>
  </si>
  <si>
    <t xml:space="preserve"> TIQUETES TERRESTRES:  OCAÑA A BARRANQUILLA  </t>
  </si>
  <si>
    <t xml:space="preserve"> TIQUETES TERRESTRES:  PAMPLONA A BARRANQUILLA  </t>
  </si>
  <si>
    <t xml:space="preserve"> TIQUETES TERRESTRES:  PLATO A BARRANQUILLA  </t>
  </si>
  <si>
    <t xml:space="preserve"> TIQUETES TERRESTRES:  RIOHACHA A BARRANQUILLA  </t>
  </si>
  <si>
    <t xml:space="preserve"> TIQUETES TERRESTRES:  MARTA SANTA A BARRANQUILLA  </t>
  </si>
  <si>
    <t xml:space="preserve"> TIQUETES TERRESTRES:  SINCELEJO A BARRANQUILLA  </t>
  </si>
  <si>
    <t xml:space="preserve"> TIQUETES TERRESTRES:  TULUÁ A BARRANQUILLA  </t>
  </si>
  <si>
    <t xml:space="preserve"> TIQUETES TERRESTRES:  TUNJA A BARRANQUILLA  </t>
  </si>
  <si>
    <t xml:space="preserve"> TIQUETES TERRESTRES:  VALLEDUPAR A BARRANQUILLA  </t>
  </si>
  <si>
    <t xml:space="preserve"> TIQUETES TERRESTRES:  AGUACHICA A BOGOTÁ  </t>
  </si>
  <si>
    <t xml:space="preserve"> TIQUETES TERRESTRES:  BARRANCABERMEJA A BOGOTÁ  </t>
  </si>
  <si>
    <t xml:space="preserve"> TIQUETES TERRESTRES:  ARMENIA A BOGOTÁ  </t>
  </si>
  <si>
    <t xml:space="preserve"> TIQUETES TERRESTRES:  BARRANQUILLA A BOGOTÁ  </t>
  </si>
  <si>
    <t xml:space="preserve"> TIQUETES TERRESTRES:  BUENAVENTURA A BOGOTÁ  </t>
  </si>
  <si>
    <t xml:space="preserve"> TIQUETES TERRESTRES:  BUCARAMANGA A BOGOTÁ  </t>
  </si>
  <si>
    <t xml:space="preserve"> TIQUETES TERRESTRES:  CARTAGENA A BOGOTÁ  </t>
  </si>
  <si>
    <t xml:space="preserve"> TIQUETES TERRESTRES:  CALI A BOGOTÁ  </t>
  </si>
  <si>
    <t xml:space="preserve"> TIQUETES TERRESTRES:  CÚCUTA A BOGOTÁ  </t>
  </si>
  <si>
    <t xml:space="preserve"> TIQUETES TERRESTRES:  DUITAMA A BOGOTÁ  </t>
  </si>
  <si>
    <t xml:space="preserve"> TIQUETES TERRESTRES:  IBAGUÉ A BOGOTÁ  </t>
  </si>
  <si>
    <t xml:space="preserve"> TIQUETES TERRESTRES:  DORADA LA A BOGOTÁ  </t>
  </si>
  <si>
    <t xml:space="preserve"> TIQUETES TERRESTRES:  FLORENCIA A BOGOTÁ  </t>
  </si>
  <si>
    <t xml:space="preserve"> TIQUETES TERRESTRES:  FUSAGASUGÁ A BOGOTÁ  </t>
  </si>
  <si>
    <t xml:space="preserve"> TIQUETES TERRESTRES:  IPIALES A BOGOTÁ  </t>
  </si>
  <si>
    <t xml:space="preserve"> TIQUETES TERRESTRES:  MAICAO A BOGOTÁ  </t>
  </si>
  <si>
    <t xml:space="preserve"> TIQUETES TERRESTRES:  MANIZALES A BOGOTÁ  </t>
  </si>
  <si>
    <t xml:space="preserve"> TIQUETES TERRESTRES:  MELGAR A BOGOTÁ  </t>
  </si>
  <si>
    <t xml:space="preserve"> TIQUETES TERRESTRES:  MONTERÍA A BOGOTÁ  </t>
  </si>
  <si>
    <t xml:space="preserve"> TIQUETES TERRESTRES:  MEDELLÍN A BOGOTÁ  </t>
  </si>
  <si>
    <t xml:space="preserve"> TIQUETES TERRESTRES:  NEIVA A BOGOTÁ  </t>
  </si>
  <si>
    <t xml:space="preserve"> TIQUETES TERRESTRES:  POPAYÁN A BOGOTÁ  </t>
  </si>
  <si>
    <t xml:space="preserve"> TIQUETES TERRESTRES:  PASTO A BOGOTÁ  </t>
  </si>
  <si>
    <t xml:space="preserve"> TIQUETES TERRESTRES:  PEREIRA A BOGOTÁ  </t>
  </si>
  <si>
    <t xml:space="preserve"> TIQUETES TERRESTRES:  MARTA SANTA A BOGOTÁ  </t>
  </si>
  <si>
    <t xml:space="preserve"> TIQUETES TERRESTRES:  SINCELEJO A BOGOTÁ  </t>
  </si>
  <si>
    <t xml:space="preserve"> TIQUETES TERRESTRES:  MOCOA A BOGOTÁ  </t>
  </si>
  <si>
    <t xml:space="preserve"> TIQUETES TERRESTRES:  RIOHACHA A BOGOTÁ  </t>
  </si>
  <si>
    <t xml:space="preserve"> TIQUETES TERRESTRES:  VALLEDUPAR A BOGOTÁ  </t>
  </si>
  <si>
    <t xml:space="preserve"> TIQUETES TERRESTRES:  VILLAVICENCIO A BOGOTÁ  </t>
  </si>
  <si>
    <t xml:space="preserve"> TIQUETES TERRESTRES:  YOPAL A BOGOTÁ  </t>
  </si>
  <si>
    <t xml:space="preserve"> TIQUETES TERRESTRES:  ARAUCA A BUCARAMANGA  </t>
  </si>
  <si>
    <t xml:space="preserve"> TIQUETES TERRESTRES:  BARRANQUILLA A BUCARAMANGA  </t>
  </si>
  <si>
    <t xml:space="preserve"> TIQUETES TERRESTRES:  BARRANCABERMEJA A BUCARAMANGA  </t>
  </si>
  <si>
    <t xml:space="preserve"> TIQUETES TERRESTRES:  BOGOTÁ A BUCARAMANGA  </t>
  </si>
  <si>
    <t xml:space="preserve"> TIQUETES TERRESTRES:  CALI A BUCARAMANGA  </t>
  </si>
  <si>
    <t xml:space="preserve"> TIQUETES TERRESTRES:  CARTAGENA A BUCARAMANGA  </t>
  </si>
  <si>
    <t xml:space="preserve"> TIQUETES TERRESTRES:  CIÉNAGA A BUCARAMANGA  </t>
  </si>
  <si>
    <t xml:space="preserve"> TIQUETES TERRESTRES:  CÚCUTA A BUCARAMANGA  </t>
  </si>
  <si>
    <t xml:space="preserve"> TIQUETES TERRESTRES:  DUITAMA A BUCARAMANGA  </t>
  </si>
  <si>
    <t xml:space="preserve"> TIQUETES TERRESTRES:  BANCO EL A BUCARAMANGA  </t>
  </si>
  <si>
    <t xml:space="preserve"> TIQUETES TERRESTRES:  BOLIVAR DE CARMEN EL A BUCARAMANGA  </t>
  </si>
  <si>
    <t xml:space="preserve"> TIQUETES TERRESTRES:  FUNDACIÓN A BUCARAMANGA  </t>
  </si>
  <si>
    <t xml:space="preserve"> TIQUETES TERRESTRES:  HONDA A BUCARAMANGA  </t>
  </si>
  <si>
    <t xml:space="preserve"> TIQUETES TERRESTRES:  IBAGUÉ A BUCARAMANGA  </t>
  </si>
  <si>
    <t xml:space="preserve"> TIQUETES TERRESTRES:  IPIALES A BUCARAMANGA  </t>
  </si>
  <si>
    <t xml:space="preserve"> TIQUETES TERRESTRES:  MAICAO A BUCARAMANGA  </t>
  </si>
  <si>
    <t xml:space="preserve"> TIQUETES TERRESTRES:  MEDELLÍN A BUCARAMANGA  </t>
  </si>
  <si>
    <t xml:space="preserve"> TIQUETES TERRESTRES:  MONTERÍA A BUCARAMANGA  </t>
  </si>
  <si>
    <t xml:space="preserve"> TIQUETES TERRESTRES:  RIOHACHA A BUCARAMANGA  </t>
  </si>
  <si>
    <t xml:space="preserve"> TIQUETES TERRESTRES:  MARTA SANTA A BUCARAMANGA  </t>
  </si>
  <si>
    <t xml:space="preserve"> TIQUETES TERRESTRES:  SARAVENA A BUCARAMANGA  </t>
  </si>
  <si>
    <t xml:space="preserve"> TIQUETES TERRESTRES:  SINCELEJO A BUCARAMANGA  </t>
  </si>
  <si>
    <t xml:space="preserve"> TIQUETES TERRESTRES:  VALLEDUPAR A BUCARAMANGA  </t>
  </si>
  <si>
    <t xml:space="preserve"> TIQUETES TERRESTRES:  YOPAL A BUCARAMANGA  </t>
  </si>
  <si>
    <t xml:space="preserve"> TIQUETES TERRESTRES:  BARRANCABERMEJA A CARTAGENA  </t>
  </si>
  <si>
    <t xml:space="preserve"> TIQUETES TERRESTRES:  BARRANQUILLA A CARTAGENA  </t>
  </si>
  <si>
    <t xml:space="preserve"> TIQUETES TERRESTRES:  BOGOTÁ A CARTAGENA  </t>
  </si>
  <si>
    <t xml:space="preserve"> TIQUETES TERRESTRES:  BUCARAMANGA A CARTAGENA  </t>
  </si>
  <si>
    <t xml:space="preserve"> TIQUETES TERRESTRES:  CALI A CARTAGENA  </t>
  </si>
  <si>
    <t xml:space="preserve"> TIQUETES TERRESTRES:  AGUACHICA A CARTAGENA  </t>
  </si>
  <si>
    <t xml:space="preserve"> TIQUETES TERRESTRES:  ACHI A CARTAGENA  </t>
  </si>
  <si>
    <t xml:space="preserve"> TIQUETES TERRESTRES:  CAUCASIA A CARTAGENA  </t>
  </si>
  <si>
    <t xml:space="preserve"> TIQUETES TERRESTRES:  CIÉNAGA A CARTAGENA  </t>
  </si>
  <si>
    <t xml:space="preserve"> TIQUETES TERRESTRES:  CÚCUTA A CARTAGENA  </t>
  </si>
  <si>
    <t xml:space="preserve"> TIQUETES TERRESTRES:  BANCO EL A CARTAGENA  </t>
  </si>
  <si>
    <t xml:space="preserve"> TIQUETES TERRESTRES:  BOLIVAR DE CARMEN EL A CARTAGENA  </t>
  </si>
  <si>
    <t xml:space="preserve"> TIQUETES TERRESTRES:  HONDA A CARTAGENA  </t>
  </si>
  <si>
    <t xml:space="preserve"> TIQUETES TERRESTRES:  MAICAO A CARTAGENA  </t>
  </si>
  <si>
    <t xml:space="preserve"> TIQUETES TERRESTRES:  MEDELLÍN A CARTAGENA  </t>
  </si>
  <si>
    <t xml:space="preserve"> TIQUETES TERRESTRES:  MONTERÍA A CARTAGENA  </t>
  </si>
  <si>
    <t xml:space="preserve"> TIQUETES TERRESTRES:  OCAÑA A CARTAGENA  </t>
  </si>
  <si>
    <t xml:space="preserve"> TIQUETES TERRESTRES:  PAMPLONA A CARTAGENA  </t>
  </si>
  <si>
    <t xml:space="preserve"> TIQUETES TERRESTRES:  RIOHACHA A CARTAGENA  </t>
  </si>
  <si>
    <t xml:space="preserve">  TIQUETES TERRESTRES: MARTA SANTA A CARTAGENA  </t>
  </si>
  <si>
    <t xml:space="preserve">  TIQUETES TERRESTRES: TUNJA A CARTAGENA  </t>
  </si>
  <si>
    <t xml:space="preserve">  TIQUETES TERRESTRES: VALLEDUPAR A CARTAGENA  </t>
  </si>
  <si>
    <t xml:space="preserve">  TIQUETES TERRESTRES: AGUACHICA A CÚCUTA  </t>
  </si>
  <si>
    <t xml:space="preserve">  TIQUETES TERRESTRES: ARAUCA A CÚCUTA  </t>
  </si>
  <si>
    <t xml:space="preserve">  TIQUETES TERRESTRES: BARRANQUILLA A CÚCUTA  </t>
  </si>
  <si>
    <t xml:space="preserve">  TIQUETES TERRESTRES: BARRANCABERMEJA A CÚCUTA  </t>
  </si>
  <si>
    <t xml:space="preserve">  TIQUETES TERRESTRES: BOGOTÁ A CÚCUTA  </t>
  </si>
  <si>
    <t xml:space="preserve">  TIQUETES TERRESTRES: BUCARAMANGA A CÚCUTA  </t>
  </si>
  <si>
    <t xml:space="preserve">  TIQUETES TERRESTRES: BOSCONIA A CÚCUTA  </t>
  </si>
  <si>
    <t xml:space="preserve">  TIQUETES TERRESTRES: CARTAGENA A CÚCUTA  </t>
  </si>
  <si>
    <t xml:space="preserve">  TIQUETES TERRESTRES: CALI A CÚCUTA  </t>
  </si>
  <si>
    <t xml:space="preserve"> TIQUETES TERRESTRES:  CIÉNAGA A CÚCUTA  </t>
  </si>
  <si>
    <t xml:space="preserve"> TIQUETES TERRESTRES:  BOLIVAR DE CARMEN EL A CÚCUTA  </t>
  </si>
  <si>
    <t xml:space="preserve"> TIQUETES TERRESTRES:  BANCO EL A CÚCUTA  </t>
  </si>
  <si>
    <t xml:space="preserve"> TIQUETES TERRESTRES:  FUNDACIÓN A CÚCUTA  </t>
  </si>
  <si>
    <t xml:space="preserve"> TIQUETES TERRESTRES:  IBAGUÉ A CÚCUTA  </t>
  </si>
  <si>
    <t xml:space="preserve"> TIQUETES TERRESTRES:  IPIALES A CÚCUTA  </t>
  </si>
  <si>
    <t xml:space="preserve"> TIQUETES TERRESTRES:  MAICAO A CÚCUTA  </t>
  </si>
  <si>
    <t xml:space="preserve"> TIQUETES TERRESTRES:  MANIZALES A CÚCUTA  </t>
  </si>
  <si>
    <t xml:space="preserve"> TIQUETES TERRESTRES:  MEDELLÍN A CÚCUTA  </t>
  </si>
  <si>
    <t xml:space="preserve"> TIQUETES TERRESTRES:  MONTERÍA A CÚCUTA  </t>
  </si>
  <si>
    <t xml:space="preserve"> TIQUETES TERRESTRES:  OCAÑA A CÚCUTA  </t>
  </si>
  <si>
    <t xml:space="preserve"> TIQUETES TERRESTRES:  PAILITAS A CÚCUTA  </t>
  </si>
  <si>
    <t xml:space="preserve"> TIQUETES TERRESTRES:  MARTA SANTA A CÚCUTA  </t>
  </si>
  <si>
    <t xml:space="preserve"> TIQUETES TERRESTRES:  SARAVENA A CÚCUTA  </t>
  </si>
  <si>
    <t xml:space="preserve"> TIQUETES TERRESTRES:  SARDINATA A CÚCUTA  </t>
  </si>
  <si>
    <t xml:space="preserve"> TIQUETES TERRESTRES:  TUNJA A CÚCUTA  </t>
  </si>
  <si>
    <t xml:space="preserve"> TIQUETES TERRESTRES:  VALLEDUPAR A CÚCUTA  </t>
  </si>
  <si>
    <t xml:space="preserve"> TIQUETES TERRESTRES:  AGUACHICA A MEDELLÍN  </t>
  </si>
  <si>
    <t xml:space="preserve">  TIQUETES TERRESTRES: ARMENIA A MEDELLIN  </t>
  </si>
  <si>
    <t xml:space="preserve">TIQUETES TERRESTRES:BARRANCABERMEJA A MEDELLIN  </t>
  </si>
  <si>
    <t xml:space="preserve">TIQUETES TERRESTRES: BARRANQUILLA A MEDELLIN  </t>
  </si>
  <si>
    <t xml:space="preserve">TIQUETES TERRESTRES: BOGOTÁ A MEDELLÍN  </t>
  </si>
  <si>
    <t xml:space="preserve">TIQUETES TERRESTRES: BUCARAMANGA A MEDELLIN  </t>
  </si>
  <si>
    <t xml:space="preserve">TIQUETES TERRESTRES: CALI A MEDELLIN  </t>
  </si>
  <si>
    <t xml:space="preserve">TIQUETES TERRESTRES: CARTAGENA A MEDELLIN  </t>
  </si>
  <si>
    <t xml:space="preserve">TIQUETES TERRESTRES: CUCUTA A MEDELLIN  </t>
  </si>
  <si>
    <t xml:space="preserve">TIQUETES TERRESTRES: FLORENCIA A MEDELLÍN  </t>
  </si>
  <si>
    <t xml:space="preserve">TIQUETES TERRESTRES: IBAGUÉ A MEDELLIN  </t>
  </si>
  <si>
    <t xml:space="preserve">TIQUETES TERRESTRES: IPIALES A MEDELLÍN  </t>
  </si>
  <si>
    <t xml:space="preserve">TIQUETES TERRESTRES: ISTMINA A MEDELLÍN  </t>
  </si>
  <si>
    <t xml:space="preserve">TIQUETES TERRESTRES: MANIZALES A MEDELLIN  </t>
  </si>
  <si>
    <t xml:space="preserve">TIQUETES TERRESTRES: SINCELEJO A MEDELLIN  </t>
  </si>
  <si>
    <t xml:space="preserve">TIQUETES TERRESTRES: ARACATACA A MARTA SANTA  </t>
  </si>
  <si>
    <t>TIQUETES TERRESTRES: BARRANQUILLA  A SANTA MARTA</t>
  </si>
  <si>
    <t xml:space="preserve">TIQUETES TERRESTRES: BOGOTÁ A MARTA SANTA  </t>
  </si>
  <si>
    <t xml:space="preserve">TIQUETES TERRESTRES: BOSCONIA A MARTA SANTA  </t>
  </si>
  <si>
    <t xml:space="preserve">TIQUETES TERRESTRES: BUCARAMANGA A MARTA SANTA  </t>
  </si>
  <si>
    <t xml:space="preserve">TIQUETES TERRESTRES:CIENAGA - RIOHACHA </t>
  </si>
  <si>
    <t xml:space="preserve">TIQUETES TERRESTRES:CIENAGA - VALLEDUPAR </t>
  </si>
  <si>
    <t xml:space="preserve">TIQUETES TERRESTRES:CIENAGA - BUCARAMANGA </t>
  </si>
  <si>
    <t xml:space="preserve">TIQUETES TERRESTRES:CIENAGA - MEDELLIN </t>
  </si>
  <si>
    <t xml:space="preserve">TIQUETES TERRESTRES:CIENAGA - BOGOTA </t>
  </si>
  <si>
    <t xml:space="preserve">TIQUETES TERRESTRES:CIENAGA - BARRANCABERMEJA </t>
  </si>
  <si>
    <t xml:space="preserve">TIQUETES TERRESTRES:CIENAGA - CUCUTA </t>
  </si>
  <si>
    <t xml:space="preserve">TIQUETES TERRESTRES:CIENAGA - CALI </t>
  </si>
  <si>
    <t xml:space="preserve">TIQUETES TERRESTRES:CIENAGA - MANIZALEZ </t>
  </si>
  <si>
    <t xml:space="preserve">TIQUETES TERRESTRES:CIENAGA - ARMENIA </t>
  </si>
  <si>
    <t xml:space="preserve">TIQUETES TERRESTRES:CIENAGA - IBAGUE </t>
  </si>
  <si>
    <t xml:space="preserve">TIQUETES TERRESTRES:CIENAGA - NEIVA </t>
  </si>
  <si>
    <t xml:space="preserve">TIQUETES TERRESTRES:CIENAGA - PASTO </t>
  </si>
  <si>
    <t xml:space="preserve">TIQUETES TERRESTRES:CIENAGA - PEREIRA </t>
  </si>
  <si>
    <t xml:space="preserve">TIQUETES TERRESTRES:CIENAGA - BARRANQUILLA </t>
  </si>
  <si>
    <t xml:space="preserve">TIQUETES TERRESTRES:CIENAGA - CARTAGENA </t>
  </si>
  <si>
    <t xml:space="preserve">TIQUETES TERRESTRES:CIENAGA - VILLAVIVENCIO </t>
  </si>
  <si>
    <t xml:space="preserve">TIQUETES TERRESTRES:CIENAGA - FLORENCIA </t>
  </si>
  <si>
    <t xml:space="preserve">TIQUETES TERRESTRES:CIENAGA - POPAYAN </t>
  </si>
  <si>
    <t xml:space="preserve">TIQUETES TERRESTRES:CIENAGA - YOPAL </t>
  </si>
  <si>
    <t xml:space="preserve">TIQUETES TERRESTRES:CIENAGA - MONTERIA </t>
  </si>
  <si>
    <t xml:space="preserve">TIQUETES TERRESTRES:CIENAGA - SINCELEJO </t>
  </si>
  <si>
    <t xml:space="preserve">TIQUETES TERRESTRES:CIENAGA - QUIBDO </t>
  </si>
  <si>
    <t xml:space="preserve">TIQUETES TERRESTRES:CIENAGA - CAUCACIA </t>
  </si>
  <si>
    <t xml:space="preserve">TIQUETES TERRESTRES:CIENAGA - BOSCONIA </t>
  </si>
  <si>
    <t>TIQUETES TERRESTRES:CIENAGA - APARTADO</t>
  </si>
  <si>
    <t xml:space="preserve">TIQUETES TERRESTRES:CIENAGA - FUNDACION </t>
  </si>
  <si>
    <t>TIQUETES TERRESTRES:CIENAGA - MAICAO</t>
  </si>
  <si>
    <t xml:space="preserve">TIQUETES TERRESTRES:RIOHACHA  - CIENAGA </t>
  </si>
  <si>
    <t xml:space="preserve">TIQUETES TERRESTRES:VALLEDUPAR - CIENAGA </t>
  </si>
  <si>
    <t xml:space="preserve">TIQUETES TERRESTRES:BUCARAMANGA - CIENAGA </t>
  </si>
  <si>
    <t xml:space="preserve">TIQUETES TERRESTRES:MEDELLIN - CIENAGA </t>
  </si>
  <si>
    <t xml:space="preserve">TIQUETES TERRESTRES:BOGOTA - CIENAGA </t>
  </si>
  <si>
    <t xml:space="preserve">TIQUETES TERRESTRES:BARRANCABERMEJA - CIENAGA </t>
  </si>
  <si>
    <t xml:space="preserve">TIQUETES TERRESTRES:CUCUTA - CIENAGA </t>
  </si>
  <si>
    <t xml:space="preserve">TIQUETES TERRESTRES:CALI - CIENAGA </t>
  </si>
  <si>
    <t xml:space="preserve">TIQUETES TERRESTRES:MANIZALEZ - CIENAGA </t>
  </si>
  <si>
    <t xml:space="preserve">TIQUETES TERRESTRES:ARMENIA - CIENAGA </t>
  </si>
  <si>
    <t xml:space="preserve">TIQUETES TERRESTRES:IBAGUE - CIENAGA </t>
  </si>
  <si>
    <t xml:space="preserve">TIQUETES TERRESTRES:NEIVA - CIENAGA </t>
  </si>
  <si>
    <t xml:space="preserve">TIQUETES TERRESTRES:PASTO - CIENAGA </t>
  </si>
  <si>
    <t xml:space="preserve">TIQUETES TERRESTRES:PEREIRA - CIENAGA </t>
  </si>
  <si>
    <t xml:space="preserve">TIQUETES TERRESTRES:BARRANQUILLA - CIENAGA </t>
  </si>
  <si>
    <t xml:space="preserve">TIQUETES TERRESTRES:CARTAGENA - CIENAGA </t>
  </si>
  <si>
    <t xml:space="preserve">TIQUETES TERRESTRES:VILLAVIVENCIO - CIENAGA </t>
  </si>
  <si>
    <t xml:space="preserve">TIQUETES TERRESTRES:FLORENCIA - CIENAGA </t>
  </si>
  <si>
    <t xml:space="preserve">TIQUETES TERRESTRES:POPAYAN - CIENAGA </t>
  </si>
  <si>
    <t xml:space="preserve">TIQUETES TERRESTRES:YOPAL - CIENAGA </t>
  </si>
  <si>
    <t xml:space="preserve">TIQUETES TERRESTRES:MONTERIA - CIENAGA </t>
  </si>
  <si>
    <t xml:space="preserve">TIQUETES TERRESTRES:SINCELEJO - CIENAGA </t>
  </si>
  <si>
    <t xml:space="preserve">TIQUETES TERRESTRES:QUIBDO - CIENAGA </t>
  </si>
  <si>
    <t xml:space="preserve">TIQUETES TERRESTRES:CAUCACIA - CIENAGA </t>
  </si>
  <si>
    <t xml:space="preserve">TIQUETES TERRESTRES:BOSCONIA - CIENAGA </t>
  </si>
  <si>
    <t xml:space="preserve">TIQUETES TERRESTRES:APARTADO - CIENAGA </t>
  </si>
  <si>
    <t xml:space="preserve">TIQUETES TERRESTRES:FUNDACION - CIENAGA </t>
  </si>
  <si>
    <t xml:space="preserve">TIQUETES TERRESTRES:MAICAO - CIENAGA </t>
  </si>
  <si>
    <t xml:space="preserve">TIQUETES TERRESTRES: BUENAVISTA A MARTA SANTA  </t>
  </si>
  <si>
    <t xml:space="preserve">TIQUETES TERRESTRES: CAUCASIA A MARTA SANTA  </t>
  </si>
  <si>
    <t xml:space="preserve">TIQUETES TERRESTRES: CARTAGENA A MARTA SANTA  </t>
  </si>
  <si>
    <t xml:space="preserve">TIQUETES TERRESTRES: BANCO EL A MARTA SANTA  </t>
  </si>
  <si>
    <t xml:space="preserve">TIQUETES TERRESTRES: MAICAO A MARTA SANTA  </t>
  </si>
  <si>
    <t xml:space="preserve">TIQUETES TERRESTRES: BOLIVAR DE CARMEN EL A MARTA SANTA  </t>
  </si>
  <si>
    <t xml:space="preserve">TIQUETES TERRESTRES: MEDELLÍN A MARTA SANTA  </t>
  </si>
  <si>
    <t xml:space="preserve">TIQUETES TERRESTRES: FACATATIVÁ A MARTA SANTA  </t>
  </si>
  <si>
    <t xml:space="preserve">TIQUETES TERRESTRES: MONTERÍA A MARTA SANTA  </t>
  </si>
  <si>
    <t xml:space="preserve">TIQUETES TERRESTRES: OCAÑA A MARTA SANTA  </t>
  </si>
  <si>
    <t xml:space="preserve">TIQUETES TERRESTRES: FUNDACIÓN A MARTA SANTA  </t>
  </si>
  <si>
    <t xml:space="preserve">TIQUETES TERRESTRES: BOYACA PUERTO A MARTA SANTA  </t>
  </si>
  <si>
    <t xml:space="preserve">TIQUETES TERRESTRES: HONDA A MARTA SANTA  </t>
  </si>
  <si>
    <t xml:space="preserve">TIQUETES TERRESTRES: RIOHACHA A MARTA SANTA  </t>
  </si>
  <si>
    <t xml:space="preserve">TIQUETES TERRESTRES: DORADA LA A MARTA SANTA  </t>
  </si>
  <si>
    <t xml:space="preserve">TIQUETES TERRESTRES: SINCELEJO A MARTA SANTA  </t>
  </si>
  <si>
    <t xml:space="preserve">TIQUETES TERRESTRES: VALLEDUPAR A MARTA SANTA  </t>
  </si>
  <si>
    <t xml:space="preserve">TIQUETES TERRESTRES: AGUACHICA A VALLEDUPAR  </t>
  </si>
  <si>
    <t xml:space="preserve">TIQUETES TERRESTRES: ARMENIA A VALLEDUPAR  </t>
  </si>
  <si>
    <t xml:space="preserve">TIQUETES TERRESTRES: BARRANCABERMEJA A VALLEDUPAR  </t>
  </si>
  <si>
    <t xml:space="preserve">TIQUETES TERRESTRES: BOGOTÁ A VALLEDUPAR  </t>
  </si>
  <si>
    <t xml:space="preserve">TIQUETES TERRESTRES: BUGA A VALLEDUPAR  </t>
  </si>
  <si>
    <t xml:space="preserve">TIQUETES TERRESTRES: BARRANQUILLA A VALLEDUPAR  </t>
  </si>
  <si>
    <t xml:space="preserve">TIQUETES TERRESTRES: BUCARAMANGA A VALLEDUPAR  </t>
  </si>
  <si>
    <t xml:space="preserve">TIQUETES TERRESTRES: CALI A VALLEDUPAR  </t>
  </si>
  <si>
    <t xml:space="preserve">TIQUETES TERRESTRES: CARTAGENA A VALLEDUPAR  </t>
  </si>
  <si>
    <t xml:space="preserve">TIQUETES TERRESTRES:BARRANQUILLA A CIENAGA </t>
  </si>
  <si>
    <t xml:space="preserve">TIQUETES TERRESTRES: CIÉNAGA A VALLEDUPAR  </t>
  </si>
  <si>
    <t xml:space="preserve">TIQUETES TERRESTRES: CÚCUTA A VALLEDUPAR  </t>
  </si>
  <si>
    <t xml:space="preserve">TIQUETES TERRESTRES: BANCO EL A VALLEDUPAR  </t>
  </si>
  <si>
    <t xml:space="preserve">TIQUETES TERRESTRES: BOLIVAR DE CARMEN EL A VALLEDUPAR  </t>
  </si>
  <si>
    <t xml:space="preserve">TIQUETES TERRESTRES: FONSECA A VALLEDUPAR  </t>
  </si>
  <si>
    <t xml:space="preserve">TIQUETES TERRESTRES: HONDA A VALLEDUPAR  </t>
  </si>
  <si>
    <t xml:space="preserve">TIQUETES TERRESTRES: DORADA LA A VALLEDUPAR  </t>
  </si>
  <si>
    <t xml:space="preserve">TIQUETES TERRESTRES: MAICAO A VALLEDUPAR  </t>
  </si>
  <si>
    <t xml:space="preserve">TIQUETES TERRESTRES: MEDELLÍN A VALLEDUPAR  </t>
  </si>
  <si>
    <t xml:space="preserve">TIQUETES TERRESTRES: MONTERÍA A VALLEDUPAR  </t>
  </si>
  <si>
    <t xml:space="preserve">TIQUETES TERRESTRES: OCAÑA A VALLEDUPAR  </t>
  </si>
  <si>
    <t xml:space="preserve">TIQUETES TERRESTRES: PEREIRA A VALLEDUPAR  </t>
  </si>
  <si>
    <t xml:space="preserve">TIQUETES TERRESTRES: RIOHACHA A VALLEDUPAR  </t>
  </si>
  <si>
    <t xml:space="preserve">TIQUETES TERRESTRES: MARTA SANTA A VALLEDUPAR  </t>
  </si>
  <si>
    <t xml:space="preserve">TIQUETES TERRESTRES: SINCELEJO A VALLEDUPAR  </t>
  </si>
  <si>
    <t xml:space="preserve">TIQUETES TERRESTRES: TULUÁ A VALLEDUPAR  </t>
  </si>
  <si>
    <t>02-02-02-006-04</t>
  </si>
  <si>
    <t>TIQUETES  TERRESTRES BARRANQUILLA-BOGOTA</t>
  </si>
  <si>
    <t>TIQUETES  TERRESTRES BOGOTA - BARRANQUILLA</t>
  </si>
  <si>
    <t xml:space="preserve">TIQUETES  TERRESTRES  VALLEDUPAR - BUCARAMANGA </t>
  </si>
  <si>
    <t>TIQUETES  TERRESTRES  BUCARAMANGA VALLEDUPAR</t>
  </si>
  <si>
    <t xml:space="preserve">TIQUETES  TERRESTRES  BARRANQUILLA- VALLEDUPAR </t>
  </si>
  <si>
    <t>TIQUETES  TERRESTRES VALLEDUPAR - BARRANQUILLA</t>
  </si>
  <si>
    <t xml:space="preserve">TIQUETES  TERRESTRES BARRANQUILLA - SANTA MARTA </t>
  </si>
  <si>
    <t xml:space="preserve">TIQUETES  TERRESTRES SANTA MARTA - BARRANQUILLA </t>
  </si>
  <si>
    <t>TIQUETES  TERRESTRES BOSCONIA BARRANQUILLA</t>
  </si>
  <si>
    <t>TIQUETES  TERRESTRES BARRANQUILLA-BOSCONIA</t>
  </si>
  <si>
    <t>TIQUETES  TERRESTRES BARRANQUILLA-CIENAGA</t>
  </si>
  <si>
    <t>TIQUETES  TERRESTRES  CIENAGA-BARRANQUILLA</t>
  </si>
  <si>
    <t>SERVICIOS DE TRANSPORTE DE PASAJEROS (AEREOS)</t>
  </si>
  <si>
    <t>PASAJES AÉREOS BOGOTA -BARRANQUILLA</t>
  </si>
  <si>
    <t>PASAJES AÉREOS  BARRANQUILLA-BOGOTA</t>
  </si>
  <si>
    <t>PASAJES AÉREOS SANTA MARTA-BOGOTA</t>
  </si>
  <si>
    <t>PASAJES AÉREOS BOGOTA- SANTA MARTA</t>
  </si>
  <si>
    <t>PASAJES AÉREOS BOGOTA-VALLEDUPAR</t>
  </si>
  <si>
    <t>PASAJES AÉREOS VALLEDUPAR BOGOTA</t>
  </si>
  <si>
    <t>TIQUETES TERRESTRES : BARRANQUILLA-BOGOTA</t>
  </si>
  <si>
    <t>TIQUETES TERRESTRES: BOGOTA-BARRANQUILLA</t>
  </si>
  <si>
    <t>TIQUETES TERRESTRES: BARRANQUILLA-SANTA MARTA</t>
  </si>
  <si>
    <t>TIQUETES TERRESTRES: SANTA MARTA-BARRANQUILLA</t>
  </si>
  <si>
    <t>TIQUETES TERRESTRES: BARRANQUILLA-CARTAGENA</t>
  </si>
  <si>
    <t>TIQUETES TERRESTRES:CARTAGENA-BARRANQUILLA</t>
  </si>
  <si>
    <t>TIQUETES TERRESTRES: BARRANQUILLA-RIOACHA</t>
  </si>
  <si>
    <t>TIQUETES TERRESTRES: RIOACHA-BARRANQUILLA</t>
  </si>
  <si>
    <t>TIQUETES TERRESTRES: BARRANQUILLA-CUCUTA</t>
  </si>
  <si>
    <t>TIQUETES TERRESTRES: CUCUTA-BARRANQUILLA</t>
  </si>
  <si>
    <t>EQUIPOS GIMNASIO AL AIRE LIBRE: PRESS DE PIERNA O COLUMPIO REF PYG B07</t>
  </si>
  <si>
    <t>EQUIPOS GIMNASIO  AL AIRE LIBRE:BARRAS PARALELAS REF PYG B03</t>
  </si>
  <si>
    <t>EQUIPOS  GIMNASIO  AL AIRE LIBRE:BANCO ABDOMINAL REF PYG B01</t>
  </si>
  <si>
    <t>EQUIPOS  GIMNASIO  AL AIRE LIBRE: BARRAS HORIZONTALES REF PYG B02</t>
  </si>
  <si>
    <t>INSTALACION DE MAQUINAS BIOSALUDABLES</t>
  </si>
  <si>
    <t>SERVICIOS DE TRANSPORTE Y PASAJEROS (TERRESTRES)</t>
  </si>
  <si>
    <t>A-02-02-02-005-004</t>
  </si>
  <si>
    <t>SERVICIOS DE INSTALACIÓN</t>
  </si>
  <si>
    <t>QUÍMICOS BÁSICOS: ABONOS</t>
  </si>
  <si>
    <t>DDHH Y M AMB</t>
  </si>
  <si>
    <t>02-02-01-000-001</t>
  </si>
  <si>
    <t>PRODUCTOS DE LA AGRICULTURA Y LA HORTICULTURA: ÁRBOLES, ARBUSTOS</t>
  </si>
  <si>
    <t>02-02-02-009-004</t>
  </si>
  <si>
    <t>SERVICIOS DE ALCANTARILLADO, RECOLECCIÓN, TRATAMIENTO Y DISPOSICIÓN DE DESECHOS Y OTROS SERVICIOS DE SANEAMIENTO AMBIENTAL: FUMIGACIÓN</t>
  </si>
  <si>
    <t>PRODUCTOS METÁLICOS ELABORADOS (EXCEPTO MAQUINARIA Y EQUIPO) GIMNASIOS AL AIRE LIBRE</t>
  </si>
  <si>
    <t>SERVICIOS DE INSTALACION: INSTALACIÓN GIMNASIOS</t>
  </si>
  <si>
    <t>ABONOS ORGÁNICOS</t>
  </si>
  <si>
    <t>UREA</t>
  </si>
  <si>
    <t xml:space="preserve">KG </t>
  </si>
  <si>
    <t xml:space="preserve">OTROS FERTILIZANTES.  FERTILIZANTE HIDROGEL  POR KILOGRAMO </t>
  </si>
  <si>
    <t>PRODUCTOS DE LA AGRICULTURA Y LA HORTICULTURA</t>
  </si>
  <si>
    <t>A-02-02-01-000-001</t>
  </si>
  <si>
    <t>ÁRBOLES, ARBUSTOS Y VEGETALES NO MADERABLE</t>
  </si>
  <si>
    <t>ARBOLES FRUTALES</t>
  </si>
  <si>
    <t>SERVICIOS DE ALCANTARILLADO, RECOLECCIÓN, TRATAMIENTO Y DISPOSICIÓN DE DESECHOS Y OTROS SERVICIOS DE SANEAMIENTO AMBIENTAL</t>
  </si>
  <si>
    <t>A-02-02-02-009-004</t>
  </si>
  <si>
    <t>OTROS SERVICIOS DE PROTECCION DEL MEDIO AMBIENTE N.C.P. (SERVICIOS DE FUMIGACION ZONAS VERDES - CASAS FISCALES - DISPENSARIO MEDICO - COMANDO - ALOJAMIENTOS - CASINOS CANTON PARAISO</t>
  </si>
  <si>
    <t xml:space="preserve">Teniendo en cuenta la misionalidad  y que la asignación de recursos fiscales no es la suficiente para mitigar las necesidades, este Comando y sus Unidades plantean adquirir estos recursos a traves del Convenio de Colaboración entre el Ministerio de Defensa Nacional - Ejército Nacional - y la la empresa PROMIGAS, así: </t>
  </si>
  <si>
    <r>
      <t xml:space="preserve"> </t>
    </r>
    <r>
      <rPr>
        <b/>
        <sz val="12"/>
        <color theme="1"/>
        <rFont val="Arial"/>
        <family val="2"/>
      </rPr>
      <t xml:space="preserve">VIATICOS Y GASTOS DE VIAJE AL INTERIOR BIVER: </t>
    </r>
    <r>
      <rPr>
        <sz val="12"/>
        <color theme="1"/>
        <rFont val="Arial"/>
        <family val="2"/>
      </rPr>
      <t>Se requiere para apoyar al personal organico de la unidad para los diferentes necesidades que se puedan presentar y asi fortalecer la voluntad de lucha por medio del apoyo con pasajes terrestres.</t>
    </r>
  </si>
  <si>
    <r>
      <rPr>
        <b/>
        <sz val="12"/>
        <color theme="1"/>
        <rFont val="Arial"/>
        <family val="2"/>
      </rPr>
      <t>SERVICIOS DE ALOJAMIENTO; SERVICIOS DE SUMINISTRO DE COMIDAS Y BEBIDAS; SERVICIOS DE TRANSPORTE; Y SERVICIOS DE DISTRIBUCIÓN DE ELECTRICIDAD, GAS Y AGUA  (Pasajes Terrestres)</t>
    </r>
    <r>
      <rPr>
        <sz val="12"/>
        <color theme="1"/>
        <rFont val="Arial"/>
        <family val="2"/>
      </rPr>
      <t xml:space="preserve"> </t>
    </r>
    <r>
      <rPr>
        <b/>
        <sz val="12"/>
        <color theme="1"/>
        <rFont val="Arial"/>
        <family val="2"/>
      </rPr>
      <t xml:space="preserve">BAPOM2 : </t>
    </r>
    <r>
      <rPr>
        <sz val="12"/>
        <color theme="1"/>
        <rFont val="Arial"/>
        <family val="2"/>
      </rPr>
      <t>lo anterior se requiere para el bienestar del personal que integra la unidad táctica y de igual manera para realizar operaciones u órdenes emitidas por el Comando Superior.</t>
    </r>
  </si>
  <si>
    <r>
      <rPr>
        <b/>
        <sz val="12"/>
        <color theme="1"/>
        <rFont val="Arial"/>
        <family val="2"/>
      </rPr>
      <t>SERVICIOS DE ALOJAMIENTO; SERVICIOS DE SUMINISTRO DE COMIDAS Y BEBIDAS; SERVICIOS DE TRANSPORTE; Y SERVICIOS DE DISTRIBUCIÓN DE ELECTRICIDAD, GAS Y AGUA (Pasajes Aéreos) BAPOM</t>
    </r>
    <r>
      <rPr>
        <sz val="12"/>
        <color theme="1"/>
        <rFont val="Arial"/>
        <family val="2"/>
      </rPr>
      <t>: lo anterior se requiere para el bienestar del personal que integra la unidad táctica y de igual manera para realizar operaciones u órdenes emitidas por el Comando Superior.</t>
    </r>
  </si>
  <si>
    <r>
      <rPr>
        <b/>
        <sz val="12"/>
        <rFont val="Arial"/>
        <family val="2"/>
      </rPr>
      <t>DÉCIMA  BRIGADA:</t>
    </r>
    <r>
      <rPr>
        <sz val="12"/>
        <rFont val="Arial"/>
        <family val="2"/>
      </rPr>
      <t xml:space="preserve"> ACTIVOS FIJOS NO CLASIFICADOS COMO MAQUINARIA Y EQUIPO con el fin de mejorar y remodelar los puestos de trabajo, se requiere la adquisición de sillas para obtener una calidad laboral, ya que estas se encuentran deterioradas o en malas condiciones y es esencial para mejorar la postura y adaptación satisfactoria de las condiciones de trabajo, la adquisición de puestos de trabajo optmizará el uso del espacio actual, así como la necesidad de otorgar un ambiente de trabajo óptimo para las oficinas del Comando de la Brigada; las estanterías para el archivo, subsanará la necesidad de mantener los documentos del archivo en condiciones de almacenamiento estipuladas en la norma.  Adquirir pasajes aereos con el fin de mando y control para el personal del Estado Mayor de la Décima Brigada. AIRES ACONDICIONADOS: La adquisición de los aires acondicionados hace parte de la remodelacion de las oficinas, ya que se encuentran algunas pendientes por cambio, ya que los aires instalados cuentan con mas de 5 años de uso. 
</t>
    </r>
    <r>
      <rPr>
        <b/>
        <sz val="12"/>
        <rFont val="Arial"/>
        <family val="2"/>
      </rPr>
      <t/>
    </r>
  </si>
  <si>
    <r>
      <rPr>
        <b/>
        <sz val="12"/>
        <rFont val="Arial"/>
        <family val="2"/>
      </rPr>
      <t>El Batallón de Infantería Mecanizado N°6 “Cartagena”</t>
    </r>
    <r>
      <rPr>
        <sz val="12"/>
        <rFont val="Arial"/>
        <family val="2"/>
      </rPr>
      <t xml:space="preserve"> Con el fin de embellecer las instalaciones de la Unidad, se requiere el material de ferretería para el mantenimiento de la tienda del soldado, ya que las partidas no son suficientes para las necesidades que se presentan debido al deterioro por el clima de la región, además del sistema electrico se hace necesario el cambio de cableado y cajas, la griferia de los baños y los resanes necesarios en techos y paredes. PASAJES TERRESTRES en beneficio del Soldado para los desplazamientos en los permisos y/o licencias. PENDONES Y VALLAS CON TEMAS DE DDHH con el fin de ambientar al personal de conscriptos, toda vez que en la región se vive y se incorpora indigenas y se hace indispensable ser visual con estos temas para crear consiencia. MATERIAL DE INTENDENCIA se hace necesario contar con estos elementos, en razón a que el clima de la región desgasta rapidamente el material que se asigna y los recursos son escasos para estar dotando muy seguido al personal.   </t>
    </r>
  </si>
  <si>
    <t>02-01-01-004-10-04</t>
  </si>
  <si>
    <t xml:space="preserve">EQUIPO MILITAR Y DE SEGURIDAD: CASCOS </t>
  </si>
  <si>
    <t>02-02-01-002-008</t>
  </si>
  <si>
    <t>ARTICULOS TEXTILES (EXCEPTO PRENDAS DE VESTIR) CHALECOS MULTIPROPÓSITO</t>
  </si>
  <si>
    <t>02-02-01-003-06</t>
  </si>
  <si>
    <t>PRODUCTOS DE CAUCHO Y PLÁSTICO- CASCOS PM</t>
  </si>
  <si>
    <t>ARTICULOS TEXTILES (EXCEPTO PRENDAS DE VESTIR) HAMACAS- SOBRECARPAS-CHALECOS</t>
  </si>
  <si>
    <t>PRODUCTOS DE CAUCHO Y PLASTICO (COLCHONETAS)</t>
  </si>
  <si>
    <t>MAQUINARIA PARA USOS ESPECIALES: FILETEADORA</t>
  </si>
  <si>
    <t>02-02-01-004-004</t>
  </si>
  <si>
    <t>ARTÍCULOS TEXTILES (EXCEPTO PRENDAS DE VESTIR): HAMACAS</t>
  </si>
  <si>
    <t>ARTÍCULOS TEXTILES (EXCEPTO PRENDAS DE VESTIR): SINTELAS</t>
  </si>
  <si>
    <t>EQUIPO MILITAR Y DE SEGURIDAD</t>
  </si>
  <si>
    <t>A-02-01-01-004-10-04</t>
  </si>
  <si>
    <r>
      <t xml:space="preserve">CASCO BALISTICO OPS NIVEL
IIIA CERTIFICADO
• Casco ergonómico 100%
balístico.
• Materiales antibacteriales y
Refrigerante.
</t>
    </r>
    <r>
      <rPr>
        <b/>
        <sz val="10.5"/>
        <color theme="1"/>
        <rFont val="Arial"/>
        <family val="2"/>
      </rPr>
      <t>•  NTMD 0246-A3 (CASCO ASALTO RAPIDO)</t>
    </r>
    <r>
      <rPr>
        <sz val="10.5"/>
        <color theme="1"/>
        <rFont val="Arial"/>
        <family val="2"/>
      </rPr>
      <t xml:space="preserve">
➢ NIJ 0106.01
➢ HPW TP 0401.01B
➢ STANAG 2920
• Rieles Laterales
• Montaje Frontal
• Sistema de suspensión Pads
• Sistema BOA
• color verde</t>
    </r>
  </si>
  <si>
    <t>ARTÍCULOS TEXTILES (EXCEPTO PRENDAS DE VESTIR)</t>
  </si>
  <si>
    <t xml:space="preserve"> 02-02-01-002-007</t>
  </si>
  <si>
    <t xml:space="preserve">CLASIFICADOR POR OBJETO DEL GASTO 
</t>
  </si>
  <si>
    <t>A- 02-02-01-002-007</t>
  </si>
  <si>
    <t>SINTELAS : BROCHE TIPO CAZUELA DE DOBLE SERVICIO,BORCHE QUE TIENE FUNCION DE MACHO POR UN LADO Y DE HEMBRA POR OTRO,  COSTURA DE REFUERZO,IMPERMEABILIDAD PROPIEDAD O ACABADO DADO A UNO O VARIOS COMPONENTES DE UN ELEMENTO QUE CONSISTE EN IMPEDIR QUE EL AGUA TRASPASE, TELA TIPO MILITAR, EGÚN NORMA TECNICA NTMD-0171-A02 VERDE MILITAR</t>
  </si>
  <si>
    <t>2712001</t>
  </si>
  <si>
    <t>HAMACAS CON TOLDILLO COLOR VERDE MILITAR SEGÚN NTMD 0185-A2</t>
  </si>
  <si>
    <t xml:space="preserve">NOMBRE CUENTA
</t>
  </si>
  <si>
    <t>DOTACIÓN (PRENDAS DE VESTIR Y CALZADO)</t>
  </si>
  <si>
    <t>PARES</t>
  </si>
  <si>
    <t>A-02-02-01-002-008</t>
  </si>
  <si>
    <t>BUFANDA BLANCA</t>
  </si>
  <si>
    <t>GUANTES DE ALGODON BLANCOS</t>
  </si>
  <si>
    <t>CODERA NEGRA</t>
  </si>
  <si>
    <t>RODILLERA NEGRA</t>
  </si>
  <si>
    <t>POLAINAS BLANCAS</t>
  </si>
  <si>
    <t>TEXTILES NO TEJIDOS REATA BLANCA</t>
  </si>
  <si>
    <t>TEXTILES NO TEJIDOS REATA NEGRA</t>
  </si>
  <si>
    <t>A-02-02-01-002-007</t>
  </si>
  <si>
    <t>ARTICULOS TEXTILES (EXCEPTO PRENDAS DE VESTIR)</t>
  </si>
  <si>
    <t xml:space="preserve">CHALECO MULTIPROPOSITO NTMD-0253    </t>
  </si>
  <si>
    <t>CASCOS PM NTMD-0258</t>
  </si>
  <si>
    <t>02-01-01-004-004</t>
  </si>
  <si>
    <t>MAQUINARIA N.C.P. PARA TEXTILES (FILETEADORA INDUSTRIAL)</t>
  </si>
  <si>
    <t>PARTÍCULOS TEXTILES (EXCEPTO PRENDAS DE VESTIR)</t>
  </si>
  <si>
    <t>HAMACA CON TOLDILLO  NTDM 0185-A3</t>
  </si>
  <si>
    <t>SOBRECARPAS NTMD-0171-A2</t>
  </si>
  <si>
    <t>CHALECO MULTIPROPOSITO NTMD-0253    VERDE MILITAR</t>
  </si>
  <si>
    <t xml:space="preserve">A-02-02-01-003  </t>
  </si>
  <si>
    <t>PRODUCTOS DE CAUCHO Y PLASTICO</t>
  </si>
  <si>
    <t>COLCHONETA DE CAMPAÑA</t>
  </si>
  <si>
    <t>TOTAL CONVENIO</t>
  </si>
  <si>
    <t>TOTAL FORTALECIMIENTO INSTITUCIONAL Y GASTOS DE FUNCIONAMIENTO</t>
  </si>
  <si>
    <t>DESCRIPCIÓN: Materiales de construccíon y elementos de ferretería con destino a la tienda del soldado BICAR</t>
  </si>
  <si>
    <t>Tipo de Infraestructura: Edificación</t>
  </si>
  <si>
    <t>Número de inventario: 8004030000000000001414366</t>
  </si>
  <si>
    <t>Centro de Costo: 3M1E168100</t>
  </si>
  <si>
    <t>Nombre del bien: TIENDA DEL SODADO BICAR</t>
  </si>
  <si>
    <t>Denominación del activo fijo:TIENDA DEL SOLDADO</t>
  </si>
  <si>
    <t>Funcionalidad: BRINDAR BIENESTAR Y RECREACIÓN DE LOS SOLDADOS DEL BATALLÓN</t>
  </si>
  <si>
    <t>Necesidad: Mantenimiento</t>
  </si>
  <si>
    <t>Último mantenimiento: Diciembre / 2008</t>
  </si>
  <si>
    <t>Vetustez: 36 años</t>
  </si>
  <si>
    <t>Año de construido: 01/01/1985</t>
  </si>
  <si>
    <t>Presupuesto asignado: $36.640.133</t>
  </si>
  <si>
    <t xml:space="preserve">Actividades de mantenimiento a realizar: </t>
  </si>
  <si>
    <t>Mantenimiento de la estructura del techo y resane de goteras.</t>
  </si>
  <si>
    <t>Mantenimiento y pintura de las paredes de la edificación.</t>
  </si>
  <si>
    <t xml:space="preserve"> TIQUETES TERRESTRES:  TUNJA A BUCARAMANGA  </t>
  </si>
  <si>
    <t>PLAN DE NECESIDADES No. ______________________    QUE EMITE EL COMANDO DE LA PRIMERA DIVISIÓN, PARA LA EJECUCIÓN DE LOS APORTES EN ESPECIE OTORGADO MEDIANTE EL CONVENIO DE COLABORACIÓN QUE SE SUSCRIBIRÁ ENTRE EL MINISTERIO DE DEFENSA NACIONAL - EJÉRCITO NACIONAL Y LA EMPRESA PROMIGAS S. A. E.S.P., EN LA VIGENCIA 2021.</t>
  </si>
  <si>
    <t xml:space="preserve">DOTACIÓN (PRENDAS DE VESTIR Y CALZADO): BUFANDAS, RODILLERAS, POLAINAS. </t>
  </si>
  <si>
    <t>ARTÍCULOS TEXTILES (EXCEPTO PRENDAS DE VESTIR) (CHALECOS DIEZ PROVEEDORES )</t>
  </si>
  <si>
    <t>se agregó</t>
  </si>
  <si>
    <t>se aumentó. ESTABA EN 12.000.000</t>
  </si>
  <si>
    <t>PRODUCTOS ALIMENTICIOS, BEBIDAS Y TABACO; TEXTILES, PRENDAS DE VESTIR Y PRODUCTOS DE CUERO
A-02-02-01-002</t>
  </si>
  <si>
    <t>2719099</t>
  </si>
  <si>
    <t>CHALECO PARA DIEZ PROVEEDORES DE MUNICIÓN – CODIGO DE LA NORMA TECNICA - NTMD-0253</t>
  </si>
  <si>
    <t>elemento nuevo</t>
  </si>
  <si>
    <t>se duplicaron cantidades y valores</t>
  </si>
  <si>
    <t>MINISTERIO DE DEFENSA NACIONAL</t>
  </si>
  <si>
    <t>COMANDO GENERAL FUERZAS MILITARES</t>
  </si>
  <si>
    <t>EJÉRCITO NACIONAL</t>
  </si>
  <si>
    <t>NECESIDAD</t>
  </si>
  <si>
    <t>PLAN NECESIDADES
(ADQUISICIÓN BIENES Y SERVICIOS)</t>
  </si>
  <si>
    <t>3.3. Relaciones Bienes y Servicios a adquirir</t>
  </si>
  <si>
    <t>CLASIFICADOR POR OBJETO DEL GASTO</t>
  </si>
  <si>
    <t>ITEMS</t>
  </si>
  <si>
    <t>ACTIVO FIJO / E INVENTARIO</t>
  </si>
  <si>
    <t>SEMOVIENTE</t>
  </si>
  <si>
    <t>NOMBRE</t>
  </si>
  <si>
    <t>C COSTO</t>
  </si>
  <si>
    <t>CHIP</t>
  </si>
  <si>
    <t>BAEEV13</t>
  </si>
  <si>
    <t>JADE</t>
  </si>
  <si>
    <t>FRIDA</t>
  </si>
  <si>
    <t>ORION</t>
  </si>
  <si>
    <t>BAFUR5</t>
  </si>
  <si>
    <t>LOLA</t>
  </si>
  <si>
    <t>BONITA</t>
  </si>
  <si>
    <t>ZAIRA</t>
  </si>
  <si>
    <t>SALOME</t>
  </si>
  <si>
    <t>ISIS</t>
  </si>
  <si>
    <t>ODIS</t>
  </si>
  <si>
    <t>BAMAR</t>
  </si>
  <si>
    <t>DANUSCA</t>
  </si>
  <si>
    <t>TARA</t>
  </si>
  <si>
    <t>ONIX</t>
  </si>
  <si>
    <t>WANDA</t>
  </si>
  <si>
    <t>AQUILLER</t>
  </si>
  <si>
    <t>KEKA</t>
  </si>
  <si>
    <t>FLASS</t>
  </si>
  <si>
    <t>LUNA</t>
  </si>
  <si>
    <t>KALA</t>
  </si>
  <si>
    <t>AQUILES</t>
  </si>
  <si>
    <t>BIGUP</t>
  </si>
  <si>
    <t>ZEUS</t>
  </si>
  <si>
    <t>BISUM</t>
  </si>
  <si>
    <t>RIHANA</t>
  </si>
  <si>
    <t>MILU</t>
  </si>
  <si>
    <t>ANGUS</t>
  </si>
  <si>
    <t>IRON</t>
  </si>
  <si>
    <t>BITER13</t>
  </si>
  <si>
    <t>CANDY</t>
  </si>
  <si>
    <t>MIEL</t>
  </si>
  <si>
    <t>LUCAS</t>
  </si>
  <si>
    <t>GGCUN</t>
  </si>
  <si>
    <t>GMTEQ</t>
  </si>
  <si>
    <t>TOBY</t>
  </si>
  <si>
    <t>ROYER 4</t>
  </si>
  <si>
    <t>ODIN</t>
  </si>
  <si>
    <t>BRAGY</t>
  </si>
  <si>
    <t>ELMI 4</t>
  </si>
  <si>
    <t>BAPOM13</t>
  </si>
  <si>
    <t>ROXI</t>
  </si>
  <si>
    <t>ESPONJA</t>
  </si>
  <si>
    <t>ISSIS</t>
  </si>
  <si>
    <t>FROLIAN</t>
  </si>
  <si>
    <t>ZAIRA 2</t>
  </si>
  <si>
    <t>URSULA</t>
  </si>
  <si>
    <t>QUENNY 4</t>
  </si>
  <si>
    <t>CHLOE 5</t>
  </si>
  <si>
    <t>KATRINA</t>
  </si>
  <si>
    <t>ORIANA 2</t>
  </si>
  <si>
    <t>CHESTER 5</t>
  </si>
  <si>
    <t>DYLAN</t>
  </si>
  <si>
    <t>ARON</t>
  </si>
  <si>
    <t>SACHA</t>
  </si>
  <si>
    <t>LEYA</t>
  </si>
  <si>
    <t>BALU 5</t>
  </si>
  <si>
    <t>MARA 2</t>
  </si>
  <si>
    <t>XANDRO</t>
  </si>
  <si>
    <t>XOEL</t>
  </si>
  <si>
    <t>ISAAC</t>
  </si>
  <si>
    <t>991001001917248</t>
  </si>
  <si>
    <t>956017000012835</t>
  </si>
  <si>
    <t>991001000423310</t>
  </si>
  <si>
    <t>900193000197334</t>
  </si>
  <si>
    <t>991001001917249</t>
  </si>
  <si>
    <t>991001001917245</t>
  </si>
  <si>
    <t>000528224001165478</t>
  </si>
  <si>
    <t>000528224001165551</t>
  </si>
  <si>
    <t>000528224001162299</t>
  </si>
  <si>
    <t>000528224001162942</t>
  </si>
  <si>
    <t>991001001917235</t>
  </si>
  <si>
    <t>000528224001162290</t>
  </si>
  <si>
    <t>000528224001162342</t>
  </si>
  <si>
    <t>000528224001165567</t>
  </si>
  <si>
    <t>991001000423316</t>
  </si>
  <si>
    <t>000941000024228369</t>
  </si>
  <si>
    <t>991001000423312</t>
  </si>
  <si>
    <t>991001000423319</t>
  </si>
  <si>
    <t>991001001917250</t>
  </si>
  <si>
    <t>991001001917244</t>
  </si>
  <si>
    <t>000991001003427916</t>
  </si>
  <si>
    <t>000900021000803138</t>
  </si>
  <si>
    <t>000900217000359967</t>
  </si>
  <si>
    <t>000991001003427964</t>
  </si>
  <si>
    <t>991001000423301</t>
  </si>
  <si>
    <t>991001000423454</t>
  </si>
  <si>
    <t>991001001917238</t>
  </si>
  <si>
    <t>000528224001162198</t>
  </si>
  <si>
    <t>000900021000802841</t>
  </si>
  <si>
    <t>991001000423302</t>
  </si>
  <si>
    <t>991001000682146</t>
  </si>
  <si>
    <t>991001000423555</t>
  </si>
  <si>
    <t>941000023680626</t>
  </si>
  <si>
    <t>000528224001162234</t>
  </si>
  <si>
    <t>000900021000802529</t>
  </si>
  <si>
    <t>991001000423306</t>
  </si>
  <si>
    <t>991001001917237</t>
  </si>
  <si>
    <t>900113000001595</t>
  </si>
  <si>
    <t>900032002909106</t>
  </si>
  <si>
    <t>991001000423307</t>
  </si>
  <si>
    <t>991001001917204</t>
  </si>
  <si>
    <t>991001001917234</t>
  </si>
  <si>
    <t>000528224001162246</t>
  </si>
  <si>
    <t>991001000424080</t>
  </si>
  <si>
    <t>991001000423304</t>
  </si>
  <si>
    <t>000900217000358860</t>
  </si>
  <si>
    <t>000900021000802497</t>
  </si>
  <si>
    <t>992001000210009</t>
  </si>
  <si>
    <t>000528224001162177</t>
  </si>
  <si>
    <t>000941000026124754</t>
  </si>
  <si>
    <t>000941000023673787</t>
  </si>
  <si>
    <t>000900021000803203</t>
  </si>
  <si>
    <t>000900021000803281</t>
  </si>
  <si>
    <t>000900250001031932</t>
  </si>
  <si>
    <t xml:space="preserve">NUMERO DE SERIE </t>
  </si>
  <si>
    <t>PM15</t>
  </si>
  <si>
    <t>BAACA13</t>
  </si>
  <si>
    <t xml:space="preserve"> BAS13</t>
  </si>
  <si>
    <t>BAPOM24</t>
  </si>
  <si>
    <t>EJART</t>
  </si>
  <si>
    <t>ARDILLA</t>
  </si>
  <si>
    <t>BALCINA</t>
  </si>
  <si>
    <t>CEBRA</t>
  </si>
  <si>
    <t>CHACAL</t>
  </si>
  <si>
    <t>CHECHO</t>
  </si>
  <si>
    <t>CHOLO</t>
  </si>
  <si>
    <t>MANCHADO</t>
  </si>
  <si>
    <t>CHULA</t>
  </si>
  <si>
    <t>GITANA</t>
  </si>
  <si>
    <t>LUCERO</t>
  </si>
  <si>
    <t>CENIZO</t>
  </si>
  <si>
    <t>SULTAN</t>
  </si>
  <si>
    <t>ZAINO 2</t>
  </si>
  <si>
    <t>MONA</t>
  </si>
  <si>
    <t>PAJIZA</t>
  </si>
  <si>
    <t>PAJIZO</t>
  </si>
  <si>
    <t>PECHON</t>
  </si>
  <si>
    <t>TORNADO</t>
  </si>
  <si>
    <t>TUZA</t>
  </si>
  <si>
    <t>PICARONA</t>
  </si>
  <si>
    <t>PRINCESA</t>
  </si>
  <si>
    <t>PEQUITAS</t>
  </si>
  <si>
    <t>900250000609430</t>
  </si>
  <si>
    <t>900250000608680</t>
  </si>
  <si>
    <t>900250000607975</t>
  </si>
  <si>
    <t>900250000608683</t>
  </si>
  <si>
    <t>900250000608682</t>
  </si>
  <si>
    <t>900250000608684</t>
  </si>
  <si>
    <t>900250000608698</t>
  </si>
  <si>
    <t>900250000608689</t>
  </si>
  <si>
    <t>900250000608688</t>
  </si>
  <si>
    <t>900250000608690</t>
  </si>
  <si>
    <t>900250000608687</t>
  </si>
  <si>
    <t>900250000608692</t>
  </si>
  <si>
    <t>900250000608693</t>
  </si>
  <si>
    <t>900250000608065</t>
  </si>
  <si>
    <t>900250000608691</t>
  </si>
  <si>
    <t>900250000608598</t>
  </si>
  <si>
    <t>900250000608686</t>
  </si>
  <si>
    <t>900250000608063</t>
  </si>
  <si>
    <t>900250000608595</t>
  </si>
  <si>
    <t>900250000608685</t>
  </si>
  <si>
    <t>900250000608699</t>
  </si>
  <si>
    <t>982000033458586</t>
  </si>
  <si>
    <t>982000033458629</t>
  </si>
  <si>
    <t>982000033458797</t>
  </si>
  <si>
    <t>DESCRIPCIÒN: CANINOS Y EQUINOS RELACIONADOS EN CUADRO ANEXO</t>
  </si>
  <si>
    <t>IDENTIFICACIÓN: OMITIDO</t>
  </si>
  <si>
    <t>NUMERO DE ACTIVO FIJO (NUMERO RELACIONADO SAP):OMITIDO</t>
  </si>
  <si>
    <t>RUBRO PRESUPUESTAL 02-02-01-003-005</t>
  </si>
  <si>
    <t>RUBRO PRESUPUESTAL 02-02-01-003-005-02</t>
  </si>
  <si>
    <t>PRODUCTOS FARMACÉUTICOS</t>
  </si>
  <si>
    <t xml:space="preserve">ITEMS </t>
  </si>
  <si>
    <t>CODIGO DANE</t>
  </si>
  <si>
    <t>DESCRIPCION DEL PRODUCTO/SERVICIO</t>
  </si>
  <si>
    <t>UN/MED</t>
  </si>
  <si>
    <t>EXISTENCIAS (STOCK INVENTARIOS)</t>
  </si>
  <si>
    <t>CODIGO UNSPC</t>
  </si>
  <si>
    <t>CODIGO SAP</t>
  </si>
  <si>
    <t>CODIGO OTAN</t>
  </si>
  <si>
    <t>ACETILCISTEINA 300 MG EXCIPIENTES: SODIO EDETATO. SODIO HIDRÓXIDO Y AGUA PARA INYECCIÓNES.</t>
  </si>
  <si>
    <t>CAJA 5 AMPOLLAS  X 3 ML</t>
  </si>
  <si>
    <t>ACHILLEA MILLEFOLIUM D3 15,0 MG ACONITUM NAPELLUS D3 30,0 MG ATROPA BELLA-DONNA D4 75,0 MG BELLIS PERENNIS D3 6,0 MG CALENDULA OFFICINALIS D3 15,0 MG ECHINACEA D3 6,0 MG ECHINACEA PURPUREA D3 6,0 MG HAMAMELIS VIRGINIANA D3 15,0 MG HEPAR SULFURIS D8 30,0 MG MATRICARIA RECUTITA D3 24,0 MG MERCURIUS SOLUBILIS HAHNEMANNI D8 30,0 MG SYMPHYTUM OFFICINALE D8 24,0 MG ARNICA MONTANA D3 15,0 MG HYPERICUM PERFORATUM D2 3,0 MG</t>
  </si>
  <si>
    <t>FRASCO 50 COMPRIMIDOS</t>
  </si>
  <si>
    <t xml:space="preserve">ÁCIDO BÓRICO 2 G, ÁCIDO ACÉTICO 2 G, ÁCIDO SALICÍLICO 0.1 G, EXIPIENTES CSP 100 ML. </t>
  </si>
  <si>
    <t>FRASCO X 100 ML</t>
  </si>
  <si>
    <t>ÁCIDO FÉNICO 1.5 G, ÓXIDO DE ZINC 7 G, ACEITE DE PINO 2 G, EXIPIENTES CSP 100 G</t>
  </si>
  <si>
    <t>FRASCO X 250ML</t>
  </si>
  <si>
    <t xml:space="preserve">ÁCIDO SALICÍLICO 2 GR, AZUFRE 2 GR, SHAMPOO QUERATOLÍTICO. </t>
  </si>
  <si>
    <t>FRASCO X 240 ML</t>
  </si>
  <si>
    <t>ÁCIDO VALÉRICO 6.8 MG ÁCIDO BUTÍRICO 227.25 MG ZINC 56.8 MG VEHÍCULO CSP 5 G HUMEDAD 5%</t>
  </si>
  <si>
    <t>TARRO X 3 KL</t>
  </si>
  <si>
    <t>ACIDUM ASCORBICUM D6 50 MG (COENZYME COMPOSITUM)</t>
  </si>
  <si>
    <t>CAJA X 5 AMPOLLAS</t>
  </si>
  <si>
    <t>ACONITUM NAPELLUS D4 300 MG</t>
  </si>
  <si>
    <t>ADENOSIN TRIFOSFATO DISODICO 125 MG, L-ASPARPATO DE MAGNESIO 1500MG, L- ASPARPATO DE POTASIO 1000MG, CIANOCOBALAMINA 50 MG, SELENITO DE SODIO 100 MG, EXCIPIENTES C.S.P 100 ML</t>
  </si>
  <si>
    <t>ADENOSINA TRIFOSFATO ATP 0.1 G, ASPARTATO DE MAGNESIO 1.5 G, ASPARTATO DE POTASIO 1.0 G, SELENITO DE SODIO 0.1 G, VITAMINA B12 0.05 G, EXCIPIENTES CSP</t>
  </si>
  <si>
    <t>FRASCO X 50 ML</t>
  </si>
  <si>
    <t>ADSORBENTE DE TOXINAS Y VENENOS PRESENTES EN EL TRACTO GASTRO INTESTINAL COMPUESTO POR: CARBON ACTIVADO 40G ZEOLITA 40G CAOLÍN10G PECTINA10G</t>
  </si>
  <si>
    <t>SOBRE DE 8 G</t>
  </si>
  <si>
    <t>AFOXOLANER DE 25,1 A 50 KG 136 MG, TABLETA MASTICABLE EN CAJA INDIVIDUAL DE ACUERDO AL PESO DEL ANIMAL DE 25,1 A 50 KG, PARA EL CONTROL DE PULGAS Y GARRAPATAS EN PERROS</t>
  </si>
  <si>
    <t>TABLETA MASTICABLE EN CAJA INDIVIDUAL</t>
  </si>
  <si>
    <t>AGUA OXIGENADA X 500 ML</t>
  </si>
  <si>
    <t>FRASCO X 500 ML</t>
  </si>
  <si>
    <t>AGUA OXIGENADA X GALON</t>
  </si>
  <si>
    <t>ALANTOÍNA 2 G, SULFANILAMIDA 6 G, OXIDO DE ZINC 15 G, SUBNITRATO DE BISMUTO 1 G, EXIPIENTES CSP 100 G</t>
  </si>
  <si>
    <t>TARRO X 100 G</t>
  </si>
  <si>
    <t>ALCANFOR 5G, MENTOL 1G, GUAYACOL 3G, SALICILATO DE METILO 10 G, TREMENTINA 3G, EXCIPIENTES  100G, UNGUENTO X 350 G.</t>
  </si>
  <si>
    <t>UNGUENTO X 350 G</t>
  </si>
  <si>
    <t>ALCOHOL X GALONES</t>
  </si>
  <si>
    <t>ALFAQUIMOTRIPSINA 10.000 UNF, SOLUCION INYECTABLE FRASCO AMPOLLA X 10 ML</t>
  </si>
  <si>
    <t>AMPOLLA X 10 ML</t>
  </si>
  <si>
    <t>ALGODÓN DE 500 GRAMOS HOSPITALARIO X ROLLO</t>
  </si>
  <si>
    <t>ROLLO X 500 G</t>
  </si>
  <si>
    <t>ALQUITRÁN VEGETAL 95 G, FORMOL LÍQUIDO 5 G. ENVASE METÁLICO POR 250 G</t>
  </si>
  <si>
    <t>TARRO X 250 G</t>
  </si>
  <si>
    <t>AMITRAZ 3G EXIPIENTES 100 ML. FRASCO POR 50 ML</t>
  </si>
  <si>
    <t>AMOXICILINA (TRIHIDRATO) 150 MG EXIPIENTES 1 ML. FRASCO POR 100 ML</t>
  </si>
  <si>
    <t>AMPICILINA SÓDICA  1 GR</t>
  </si>
  <si>
    <t>CAJA X 10 AMPOLLAS 1 G</t>
  </si>
  <si>
    <t>AMPROLIO HCL 20 G, EXCIPIENTES C.S.P 100 G,</t>
  </si>
  <si>
    <t>GARRAFA X 1 LITRO</t>
  </si>
  <si>
    <t>ANESTESICO PARA CANINOS, CADA FRASCO DE LIOFILIZADO CONTIENE: TILETAMINA (COMO CLORHIDRATO) 125 MG, ZOLAZEPAM (COMO CLORHIDRATO) 125 MG, EXCIPIENTE C.B.P. 695 MG, EL FRASCO DISOLVENTE CONTIENE DILUENTE ESTERIL C.B.P. 5 ML.</t>
  </si>
  <si>
    <t>FRASCO CON 695 MG DE LIOFILIZADO Y DILUENTE ESTERIL 5 ML</t>
  </si>
  <si>
    <t>ANTIDIARREICO COMPUESTO POR: TRIMETROPIN 1G, SULFAMETAZINA 5G, CAOLIN 13G PECTINA 0,9G, CLORURO DE SODIO 0,526 G, CLORURO DE POTASIO 0,205G, EXCIPIENTES CSP 100 ML</t>
  </si>
  <si>
    <t>FRASCO POR 180 ML</t>
  </si>
  <si>
    <t>ANTIDIARREICO Y REHIDRATANTE COMPUESTO POR: F-TALILSULFATIAZOL 35G, SULFAGUANIDINA 35G, PECTIAN CITRICA 2G, CAOLIN COLOIDAL 23G, CITRATO DE SODIO 2,85G, CLORURO DE SODIO 1,61G,  CLORURO DE POTASIO 0.51 G, HOMATROPINA METIL BROMURO 30 MG.</t>
  </si>
  <si>
    <t>CAJA DE 10 SOBRES X 10 GR CADA UNO</t>
  </si>
  <si>
    <t>ANTIPROLACTÍNICO NO HORMONAL EN COMPRIMIDOS PARA PERRAS Y GATAS.CARBEGOLINA 100 MCG.ENVASE CONTENIENDO 1 BLISTER DE 10 COMPRIMIDOS.</t>
  </si>
  <si>
    <t>BLISTER X 10 COMPRIMIDOS</t>
  </si>
  <si>
    <t>ANTISEPTICO DE USO EXTERNO, COMPUESTO POR: YODO.POVIDONA (EQUIVALENTE AL 1% DE YODO DISPONIBLE) 10G. VEHICULO HUMECTANTE C.S.P. 100.0 ML. GLICERINA 10 G.</t>
  </si>
  <si>
    <t>FRASCO * LT</t>
  </si>
  <si>
    <t>ANTISEPTICO Y LARVICIDA PARA USO EXTERNO, COMPUESTO POR: CLORPIRIFOS:.. 50.0 G (O,O-DIETIL O-(3,5,6-TRICLORO-2-PIRIDIL) FOSFOROTIOATO) VIOLETA DE GENCIANA:... 3.0 G (HEXAMETHYL-P-ROSANILINA CLORURO) EXCIPIENTES: ETANOL, PROPILENGLICOL, ACEITE DE PINO, ACEITE DE CITRONELLA, GAS PROPELENTE (BUTANO/ISOBUTANO/PROPANO), C.S.P...1000 ML</t>
  </si>
  <si>
    <t>SPRAY X 430 ML</t>
  </si>
  <si>
    <t>ARECOLINA BROMHIDRATO 0.05 G, EXCIPIENTES CSP  5.  ML</t>
  </si>
  <si>
    <t>CAJA POR 6 AMPOLLAS X 5 ML</t>
  </si>
  <si>
    <t>ARGENTUM NITRICUM D6 50 MG HAB*5A D8 ATROPA BELLADONNA D10 50 MG HAB 2A D12 CEANOTHUS AMERICANUS D4 50 MG HAB 4A D6 COLIBACILLINUM NOSODE D28 50 MG HAB 44 D30 HYDRASTIS CANADENSIS D4 50 MG HAB 4A D6 KALIUM BICHROMICUM D8 50 MG HAB 5A D10 KREOSOTUM D10 50 MG HAB 5A D12 LACHESIS D10 50 MG HAB 5A D12 MANDRAGORA E RADICE SICCATA D10 50 MG HAB 4A D12 MARSDENIA CUNDURANGO D6 50 MG HAB 4A D8 MOMORDICA BALSAMINA D6 50 MG HAB 2A D8 MUCOSA COLI SUIS D8 50 MG HAB 42A D10 MUCOSA DUCTUS CHOLEDOCHI SUIS D8 50 MG HAB 42A D10 MUCOSA DUODENI SUIS D8 50 MG HAB 42A D10 MUCOSA ILEI SUIS D8 50 MG HAB 42A D10 MUCOSA JEJUNI SUIS D8 50 MG HAB 42A D10 MUCOSA NASALIS SUIS D8 50 MG HAB 42A D10 MUCOSA OCULI SUIS D8 50 MG HAB 42A D10 MUCOSA OESOPHAGI SUIS D8 50 MG HAB 42A D10 MUCOSA ORIS SUIS D8 50 MG HAB 42A D10 MUCOSA PULMONIS SUIS D8 50 MG HAB 42A D10 MUCOSA PYLORI SUIS D8 50 MG HAB 42A D10 MUCOSA RECTI SUIS D8 50 MG HAB 42A D10 MUCOSA VESICAE FELLEAE SUIS D8 50 MG HAB 42A D10 MUCOSA VESICAE URINARIAE SUIS D8 50 MG HAB 42A D10 OXALIS ACETOSELLA D6 50 MG HAB 2A D8 PANKREAS SUIS D10 50 MG HAB 42A D12 PHOSPHORUS D8 50 MG HAB INSTR. ESPECIAL D10 PSYCHOTRIA IPECACUANHA D8 50 MG HAB 4A D10 PULSATILLA PRATENSIS D6 50 MG HAB 3A D8 SEMECARPUS ANACARDIUM D6 50 MG HAB 4A D8 STRYCHNOS NUX-VOMICA D13 50 MG HAB 4A D15 SULFUR D8 50 MG HAB INSTR. ESPECIAL D10 VENTRICULUS SUIS D8 50 MG HAB 42A D10 VERATRUM ALBUM D4 50 MG HAB 4A D6 NATRIUM DIETHYLOXALACETICUM D8 50 MG HAB 6 D10</t>
  </si>
  <si>
    <t>ARNICA MONTANA D3 0,15 G</t>
  </si>
  <si>
    <t>TUBO X 50 GR</t>
  </si>
  <si>
    <t>ATROPINA SULFATO 0,1 % FRASCO X 10 ML</t>
  </si>
  <si>
    <t>FRASCO X 10 ML</t>
  </si>
  <si>
    <t>ATROPINA SULFATO 0,1 % FRASCO X 50 ML</t>
  </si>
  <si>
    <t>AZITROMICINA 500 MG</t>
  </si>
  <si>
    <t>BLISTER X 3 TABLETAS</t>
  </si>
  <si>
    <t>BENZOATO DE ESTRADIOL 2.5 MG EXIPIENTES CSP 1 ML FRASCO VIAL POR 20 ML</t>
  </si>
  <si>
    <t>FRASCO X 20 ML</t>
  </si>
  <si>
    <t>BENZOCAÍNA 5 G, ESENCIA DE TREMENTINA 8 G, FENOL 2 G, ALANTOÍNA 2 G, ÓXIDO DE ZINC 10 G, ALCANFOR 2.5 G, MENTOL 1.5 G, ESENCIA DE EUCALIPTUS 1.5 G, PARAFINA 3 G, EXIPIENTES CSP 100 G</t>
  </si>
  <si>
    <t>POTE X 220 G.</t>
  </si>
  <si>
    <t>BICARBONATO DE SODIO 840 MG AMPOLLAS 10 ML</t>
  </si>
  <si>
    <t>AMPOLLA</t>
  </si>
  <si>
    <t>BISULFITO SÓDICO DE MENADIONA 10 MG, SOLUCIÓN INYECTABLE, FRASCO POR 50  ML</t>
  </si>
  <si>
    <t>FRASCO X 50  ML</t>
  </si>
  <si>
    <t>BOLDENONA UNDECILENATO 50 MG, EXIPIENTES CSP 1 ML. FRASCO 50 ML</t>
  </si>
  <si>
    <t>BOLSA PARA TRANSFUSION CON SOLUCIÓN ANTICOAGULANTE DE CITRATO FOSFATO DEXTROSA Y ADENINA (CPDA-1) PARA 450 CC CADA UNA CON AGUJA CALIBRE 16, BOLSA POR 10 UNIDADES.</t>
  </si>
  <si>
    <t>BOLSA POR 10 UNIDADES</t>
  </si>
  <si>
    <t>BRODIFACOUMA 0.005% BLOQUE PARAFINADO</t>
  </si>
  <si>
    <t>TARRO X 2,5 KL</t>
  </si>
  <si>
    <t>BROMHEXINA CLORHIDRATO AL 0,3% MAS OXITETRACICLINA AL 5% Y LIDOCAINA.</t>
  </si>
  <si>
    <t>FRASCO POR 100 CC</t>
  </si>
  <si>
    <t>BUTORFANOL TARTRATO, FRASCO X 10 ML</t>
  </si>
  <si>
    <t>CALCIO EN FORMA DE FORMIATO 170,00 G, MAGNESIO EN FORMA DE CLORURO 4,20 G, ÁCIDO PROPIÓNICO 260,00 G, EXCIPIENTES CSP 100,00 ML,</t>
  </si>
  <si>
    <t>FRASCO X 350 ML</t>
  </si>
  <si>
    <t>CARBOXIMETIL CELULOSA EN POLVO X LIBRA</t>
  </si>
  <si>
    <t>LIBRA</t>
  </si>
  <si>
    <t>CARPROFENO 100 MGR, TABLETAS MASTICABLES FRASCO X 60 TABLETAS</t>
  </si>
  <si>
    <t>FRASCO X 60 TABLETAS</t>
  </si>
  <si>
    <t>CARPROFENO 50 MGR, TABLETAS MASTICABLES FRASCO X 60 TABLETAS</t>
  </si>
  <si>
    <t>CEFALEXINA VETERINARIA TABLETAS X 500 MGR CAJA X 10</t>
  </si>
  <si>
    <t>CAJA X 10 TABLETAS</t>
  </si>
  <si>
    <t>CEFTIOFUR SODICO FRASCOS POR 4 G, ACOMPAÑADOS POR 80 ML DE DILUYENTE ESTÉRIL</t>
  </si>
  <si>
    <t>CICATRIZANTE, ANTISÉPTICO, COMPUESTO POR: ÁCIDO HIPOCLOROSO 0,045 ML, EXCIPIENTES C.S.P 100 ML</t>
  </si>
  <si>
    <t>TARRO X 120 ML</t>
  </si>
  <si>
    <t>TARRO X 500 ML</t>
  </si>
  <si>
    <t xml:space="preserve">CLORHEXIDINA DIGLUCONATO 0,5 G SOLUCION </t>
  </si>
  <si>
    <t>FRASCO X120</t>
  </si>
  <si>
    <t>CLORHEXIDINA DIGLUCONATO 0,5 G SOLUCION GARRAFA X 1 LT</t>
  </si>
  <si>
    <t>FRASCO X 1 LT</t>
  </si>
  <si>
    <t>CLORHEXIDINA DIGLUCONATO 0,5 G SOLUCION X GALON</t>
  </si>
  <si>
    <t>CLORHEXIDINA JABON X 100 GR</t>
  </si>
  <si>
    <t>CLORHEXIDINA SUSPENSION TOPICA EN SPRAY PARA ENJUAGUE BUCAL FRASCO POR 120 ML</t>
  </si>
  <si>
    <t>FRASCO X 120 ML</t>
  </si>
  <si>
    <t>CLORHIDRATO DE RANITIDINA 25 MG VEHICULO CSP 1 ML</t>
  </si>
  <si>
    <t>FRASCO VIAL X 20 ML</t>
  </si>
  <si>
    <t>CLOTRIMAZOL 1.00 GR, NEOMICINA 0.50 GR, BETAMETAZONA 0.04 GR, CREMA X 100 GR.</t>
  </si>
  <si>
    <t>CREMA X 100 GR</t>
  </si>
  <si>
    <t>COLERETICO COMPUESTO POR CLANOBUTINO DE SODIO 106,4 MG Y EXCIPIENTES CSP 1 ML</t>
  </si>
  <si>
    <t>FRASCO X  50 ML</t>
  </si>
  <si>
    <t>COMPLEJO VITAMINICO COMPUESTO POR: CIANOCOBALAMINA 550MCG, TIAMINA 55 MG, NIACINAMIDA 100 MG, METIONINA 5 MG ASPARTATO DE POTASIO 25 MG EXCIPIENTES C.S.P 1 ML</t>
  </si>
  <si>
    <t>COMPRIMIDO ORAL COMPUESTO POR: ESPIRAMICINA 750000UI,METRONIDAZOL 125MGR, EXCIPIENTES CSP 600 MG.</t>
  </si>
  <si>
    <t>CAJA X 20 TABLETAS</t>
  </si>
  <si>
    <t>COUMAPHOS 1 G, BARRA JABON ECTOPARASITICIDA X 100 G</t>
  </si>
  <si>
    <t>BARRA JABON  X 100 GM</t>
  </si>
  <si>
    <t>CREMA TÓPICA COMPUESTA POR: EXTRACTO ACUOSO DE TRITICUM VULGARE 200 MG/100 ML, CADA 100 G, CONTIENE EXTRACTO ACUOSO DE TRITICUM VULGARE (RESIDUO SECO 200 MG/100 ML) 15,0 G.</t>
  </si>
  <si>
    <t>CAJA CON TUBO COLPASIBLE DE 60 G.</t>
  </si>
  <si>
    <t>DEHYQUART  2 G, COMPERLAND KD 7 G, GENAPOL 70 GM/100ML. GARRAFA POR 2000 ML</t>
  </si>
  <si>
    <t>GARRAFA POR 2000 ML</t>
  </si>
  <si>
    <t>DESINFECTANTE FENOLICO NO TOXICO, COMPUESTO POR ACEITES CREOSOTADOS DERIVADOS DE LA HULLA  43G( CRESOLES 17,2%), EXCIPIENTES: ACEITE DE RICINO, COLOFONIA, HIDROXIDO DE SODIO Y AGUA.</t>
  </si>
  <si>
    <t>GARRAFA * 3800 CC</t>
  </si>
  <si>
    <t>DEXAMETASONA SOLUCION INYECTABLE 2MG/ML , EXCIPIENTES CSP 1 ML, FRASCO DE 50 ML</t>
  </si>
  <si>
    <t>FRASCO DE 50 ML</t>
  </si>
  <si>
    <t xml:space="preserve">DEXTROSA 5% TIAMINA CLORHIDRATO 10 MG PIRIDOXINA CLORHIDRATO 10 MG CIANOCOBALAMINA 5 MCG RIBOFLAVINA 4 MG D-PANTENOL 5 MG  NIACINAMIDA 150 MG TREONINA 2.7 MG SERINA 3.6 MG ÁCIDO GLUTÁMICO 12.8 MG PROLINA 6.4 MG GLICINA 1.2 MG ALANINA 2 MG VALINA 4.2 MG METIONINA 1.7 MG ISOLEUCINA 3.3 MG LEUCINA 5.4 MG TIROSINA 0.9 MG FENILALANINA 2.2 MG HISTIDINA 1.7 MG LISINA 4.9 MG ARGININA 2.2 MG TRIPTÓFANO 0.7 MG ACETATO DE SODIO 250 MG CLORURO DE CALCIO 15 MG CLORURO DE POTASIO 20 MG SULFATO DE MAGNESIO 20 MG GLUTAMATO MONOSÓDICO 4 MG ÁCIDO ASPÁRTICO 4.7 MG. </t>
  </si>
  <si>
    <t>DEXTROSA AL 10 %  500 CC</t>
  </si>
  <si>
    <t>DICLOFENACO OFTALMICO 0,1% FRASCO 5 ML</t>
  </si>
  <si>
    <t>FRASCO 5 ML</t>
  </si>
  <si>
    <t>DICLORVÓS DDVP 1G EXCIPIENTES  100G</t>
  </si>
  <si>
    <t>POTE X 400 GR</t>
  </si>
  <si>
    <t>DIFENHIDRAMINA CLORHIDRATO 25 MG/ML, EXCIPIENTES CSP 1 ML, SOLUCION INYECTABLE FRASCO X 50 CC</t>
  </si>
  <si>
    <t>FRASCO X 50 CC</t>
  </si>
  <si>
    <t>DIMETIL-POLISILOXANO USP AL 30%, FRASCO X 120 CC</t>
  </si>
  <si>
    <t>FRASCO X 120 CC</t>
  </si>
  <si>
    <t>DIMETILSULFÓXIDO  90 ML. EXCIPIENTES C.S.P. 100 ML SOLUCIÓN</t>
  </si>
  <si>
    <t>FRASCO X 120ML</t>
  </si>
  <si>
    <t>DIMETILSULFÓXIDO 90 G EXCIPIENTES CSP 100 G</t>
  </si>
  <si>
    <t>TUBO 60 GR</t>
  </si>
  <si>
    <t>CIANOCOBALAMINA (VIT B12) 2500 MCG, ACIDO PANGAMICO 1500 MCG, ASPARTATO DE MAGNESIO 20 MG, EXCIPIENTES C.S.P. 1 ML</t>
  </si>
  <si>
    <t>FRASCO X50 ML</t>
  </si>
  <si>
    <t>DIPIRONA 500 MG, EXCIPIENTES C.S.P.1 ML</t>
  </si>
  <si>
    <t>DIPROPIONATO DE IMIDOCARB 120MG X 100 CC</t>
  </si>
  <si>
    <t>FRASCO X 100 CC</t>
  </si>
  <si>
    <t>DOXAPRAM CLORHIDRATO 20 MG, EXCIPIENTES C.S.P. 1 ML</t>
  </si>
  <si>
    <t xml:space="preserve">DOXICICLINA  (HYCLATO)TABLETAS DE 200 MG </t>
  </si>
  <si>
    <t>CAJA POR 10 TABLETAS</t>
  </si>
  <si>
    <t>ECHINACEA ANGUSTIFOLIA D3 500 MG</t>
  </si>
  <si>
    <t>ECTOPARATISIDA PARA USO EXTERNO COMPUESTO POR CIPERMETRINA AL 15% TARRO X 500 ML</t>
  </si>
  <si>
    <t>ECTOPARATISIDA PARA USO EXTERNO COMPUESTO POR CIPERMETRINA AL 15% TARRO X LITRO</t>
  </si>
  <si>
    <t>TARRO X LITRO</t>
  </si>
  <si>
    <t>ENDECTOCIDA DE ADMINISTRACION ORAL, COMPUESTO POR IVERMECTINA 5G, EXCIPIENTES CS.</t>
  </si>
  <si>
    <t>ESTUCHE CON 6 BLISTER DE 10 COMPRIMIDOS</t>
  </si>
  <si>
    <t>ENROFLOXACINA 150 MG, EXCIPIENTES C.S.P. 1 TABLETA,  TABLETAS CAJA X 10 TABLETAS</t>
  </si>
  <si>
    <t>ENROFLOXACINA 50 MG, VEHÍCULO C.S.P 100 ML</t>
  </si>
  <si>
    <t>FRACO * 50 ML</t>
  </si>
  <si>
    <t>EPINEFRINA BASE  1 MG EXCIPIENTES C.S.P  1 ML</t>
  </si>
  <si>
    <t>FRASCO X 20  ML</t>
  </si>
  <si>
    <t>ESPARADRAPO DE TELA TIPO HOSPITALARIO, TELA, CAUCHO NATURAL, OXIDO DE ZINC, RESINAS, LANOLINA, PLASTIFICANTE Y ANTIOXIDANTE.  TARRO X 5 ROLLOS (1 DE 1", 2 DE 2", 1 DE 3" Y 1 DE 4")</t>
  </si>
  <si>
    <t>TARRO X 5 ROLLOS</t>
  </si>
  <si>
    <t>ETAMSILATO (CICLONAMIDA) 125 MG, EXCIPIENTES CSP 1 ML</t>
  </si>
  <si>
    <t>FRASCO X 10ML</t>
  </si>
  <si>
    <t>EXTRACTO DE HÍGADO (5 MCG DE VIT B12) 0.083 G EXCIPIENTES 1 ML</t>
  </si>
  <si>
    <t>FEBANTEL 450 MG; PAMOATO DE PIRANTEL 432 MG; PRAZIQUANTEL 150 MG; IVERMECTINA 0.18 MG; BLISTER X 2 TABLETAS</t>
  </si>
  <si>
    <t>BLISTER X 2 TABLETAS</t>
  </si>
  <si>
    <t>FENBENDAZOL 25G, SIN COBALTO; EXCIPIENTES CSP 100 G.</t>
  </si>
  <si>
    <t>GARRAFA X 2000 ML</t>
  </si>
  <si>
    <t>FRASCOS POR 1000 ML.</t>
  </si>
  <si>
    <t>FENILBUTAZONA BASE 200 MG, CLORHIDRATO CINCOCAÍNA 2 MG EXCIPIENTES CSP 1 ML, FRASCO X 50 ML</t>
  </si>
  <si>
    <t>FIPRONIL 0.25 GRS,  EXCIPIENTES C.S.P. 100 ML,  SOLUCIÓN SPRAY X 250 ML</t>
  </si>
  <si>
    <t>SPRAY X 250 ML</t>
  </si>
  <si>
    <t>FIPRONIL 10 G EXCIPIENTES CSP 1.000 ML</t>
  </si>
  <si>
    <t>FRASCO X LT</t>
  </si>
  <si>
    <t>FLORFENICOL 30 G, EXIPIENTESCSP 100 ML</t>
  </si>
  <si>
    <t>FRASCO * 100 ML</t>
  </si>
  <si>
    <t>FLUNIXIN MEGLUMINA ( FLUNIXIN MEGLUMINA   EQUIVALENTE A 50 MG, EXCIPIENTES CSP 1 ML) FRASCO X 50 ML</t>
  </si>
  <si>
    <t>FLUNIXIN-MEGLUMINA  50 MG, EXCIPIENTES C.S.P. 1 ML</t>
  </si>
  <si>
    <t>FRASCO X 250 ML</t>
  </si>
  <si>
    <t>FLURALANER (MICRONIZADO) 136.4MG, EXCIPIENTES  CSP 10 G,  PERROS DE 20 A 40 KG. TABLETA 1000 MG.</t>
  </si>
  <si>
    <t>TABLETA</t>
  </si>
  <si>
    <t>FORMOL AL 37% POR GALON</t>
  </si>
  <si>
    <t>FUROSEMIDA  50 MG, EXCIPIENTES C.S.P 1 ML</t>
  </si>
  <si>
    <t>FRASCO X 50MG/ML</t>
  </si>
  <si>
    <t>GASA X ROLLO 90 YARDAS</t>
  </si>
  <si>
    <t>ROLLO X 90 YARDAS</t>
  </si>
  <si>
    <t>GASAS DE 10 X10 CM IMPREGNADAS CON CREMA; CADA 100 G, CONTIENE EXTRACTO ACUOSO DE TRITICUM VULGARE (RESIDUO SECO 200 MG/100 ML) 15,0 G.</t>
  </si>
  <si>
    <t>CAJA X 10 GASAS</t>
  </si>
  <si>
    <t>GENTAMICINA (COMO SULFATO) 100 MG, EXCIPIENTES CSP 1 ML</t>
  </si>
  <si>
    <t>GENTAMICINA 3MG, DEXAMETASONA 0.5MG,KETOCONAZOL 10MG, LOCIÓN FRASCO X 100 ML</t>
  </si>
  <si>
    <t>GENTAMICINA BASE  0.3 G</t>
  </si>
  <si>
    <t>TUBO *15 ML</t>
  </si>
  <si>
    <t>GENTAMICINA SULFATO 3 MG DEXAMETASONA FOSFATO SÓDICO 1 MG LIDOCAÍNA CLORHIDRATO 5 M GEXCIPIENTES CSP1 ML FRASCO GOTERO 10 ML</t>
  </si>
  <si>
    <t>FRASCO 10 ML</t>
  </si>
  <si>
    <t>GLUCONATO DE CALCIO  200 MG EXCIPIENTES CSP 1 500 ML</t>
  </si>
  <si>
    <t>GLUCONATO DE CALCIO 181.2 MG HIDRÓXIDO DE MAGNESIO 17.0 MG ACIDO HIPOFOSFOROSO 40.9 MG DEXTROSA 165.0 MG ACIDO BÓRICO 19.5 MG VEHÍCULO CSP 1 ML</t>
  </si>
  <si>
    <t>GLUCOSAMINA SULFATO 600 MG, CONDROITÍN SULFATO 500 MG, COLÁGENO HIDROLIZADO 50 MG, MSM METILSULFONILMETANO 100 MG, EXCIPIENTES CSP 1 TABLETA</t>
  </si>
  <si>
    <t>FRASCO * 60 (TABLETAS).</t>
  </si>
  <si>
    <t>GRISEOFULVINA 500 MG</t>
  </si>
  <si>
    <t>CAJA X  20 CAPSULAS</t>
  </si>
  <si>
    <t>GUAYACOLATO DE GLICERILO 50 MG</t>
  </si>
  <si>
    <t>FRASCO X500ML</t>
  </si>
  <si>
    <t>HEPARINA 5000 UI, FRASCO DE 5 CC</t>
  </si>
  <si>
    <t>FRASCO DE 5 CC</t>
  </si>
  <si>
    <t>IMIQUIMOD CREMA 5%</t>
  </si>
  <si>
    <t>TUBO X 5 GR</t>
  </si>
  <si>
    <t>INHIBIDOR DE LA ECA( ENZIMA CONVERTIDORA DE ANGIOTENSINA) ENALAPRIL  BASE (COMO MALEATO ) 5 MG, ESPIRONOLACTONA 5 MG, EXCIPIENTES C.S.</t>
  </si>
  <si>
    <t>CAJA X 30 COMPRIMIDOS</t>
  </si>
  <si>
    <t>IVERMECTINA 1G , EXCIPIENTES  C.S.P. 100 ML, FRASCO POR 500 ML</t>
  </si>
  <si>
    <t>IVERMECTINA 18.7 MG, PRAZIQUANTEL 140.2 MG, EXCIPIENTES CS 1 M</t>
  </si>
  <si>
    <t>JERINGA 6,42 G</t>
  </si>
  <si>
    <t>JABON QUIRURGICO COMPUESTO POR CLORHEXIDINA DIGLUCONATO 4.0G CETRIMIDA 1.0 G, EXCIPIENTES (ISOPROPANOL 0.5% ) GALON</t>
  </si>
  <si>
    <t>KETAMINA BASE (COMO CLORHIDRATO) 5 G , MIDAZOLAM BASE (COMO CLORHIDRATO ) 0.2 G, EXCIPIENTES C.S INYECTABLE</t>
  </si>
  <si>
    <t>KETAMINA BASE( COMO  CLORHIDRATO)  5 G,  EXCIPIENTES C.S. FRASCO X 50 ML</t>
  </si>
  <si>
    <t>KETOPROFENO 100 MG, EXCIPIENTES 1 ML</t>
  </si>
  <si>
    <t>LACHESIS MUTUS D6 200 MG PYROGENIUM-NOSODE D6 200 MG JUNIPERUS SABINA D3 100 MG  PULSATILLA PRATENSIS D2 50 MG</t>
  </si>
  <si>
    <t>LAGRIMAS ARTIFICIALES</t>
  </si>
  <si>
    <t>FRASCO X 15 ML</t>
  </si>
  <si>
    <t>LARVICIDA, INSECTICIDA, COMPUESTO POR: COUMAPHOS 0,454G , PROPOXUR 0,303G, SULFONILAMIDA 0,757G, EXIPIENTES CSP 100ML.</t>
  </si>
  <si>
    <t>AEROSOL * 430 ML</t>
  </si>
  <si>
    <t>LIDOCAINA SIN EPINEFRINA.</t>
  </si>
  <si>
    <t>LINCOMICINA 300 MG. AMPOLLAS</t>
  </si>
  <si>
    <t>CAJA X 6 AMPOLLAS</t>
  </si>
  <si>
    <t>LINCOMICINA 600 MG. AMPOLLAS</t>
  </si>
  <si>
    <t xml:space="preserve">MALEATO DE ACEPROMACINA 10 MG. FRASCO POR 10 ML. </t>
  </si>
  <si>
    <t>FRASCO POR 10 ML</t>
  </si>
  <si>
    <t>MELOXICAM 20 MG,EXCIPIENTES C.S.P.1 ML,   FRASCO X 50 ML</t>
  </si>
  <si>
    <t>MELOXICAM AL 0,5 % , EXCIPIENTES C.S.P 1 ML,INYECTABLE FRASCO X 10 ML</t>
  </si>
  <si>
    <t>MELOXICAM EN TABLETAS DE 7,5 MG BLISTER POR 10 TABLETAS</t>
  </si>
  <si>
    <t>BLISTER X 10 TABLETAS</t>
  </si>
  <si>
    <t>MENTOL 1 G ALCANFOR 1 G SALICILATO DE METILO 1 G EXCIPIENTES C.S.P 100 G</t>
  </si>
  <si>
    <t>POTE X 450G</t>
  </si>
  <si>
    <t>METOCLOPRAMIDA CLORHIDRATO 0.5 G,EXCIPIENTES C.S,  INYECTABLE FRASCO X 50ML</t>
  </si>
  <si>
    <t>FRASCO X 50ML</t>
  </si>
  <si>
    <t>METRONIDAZOL 500 MG BLISTER X 10 TAB CAJA POR 100 TABLETAS</t>
  </si>
  <si>
    <t>CAJA X 100 TABLETAS</t>
  </si>
  <si>
    <t>METRONIDAZOL BENZOIL EQUIVALENTE A METRONIDAZOL BASE 5G NIFUROXAZIDA 4G FRASCO X 120 ML SUSPENSIÓN</t>
  </si>
  <si>
    <t>METRONIDAZOL BENZOILO MICRONIZADO 250 MG, PODOPHYLLUMPELTATUM 1%, EXCIPIENTES C.S.P 1 ML.</t>
  </si>
  <si>
    <t>FRASCO * 50 ML.</t>
  </si>
  <si>
    <t>METRONIDAZOL INYECTABLE 500 MG/100 ML</t>
  </si>
  <si>
    <t>MOXIDECTINA 2 G. PRAZICUANTEL  12,5 G, EXCIPIENTES  C.S.P 100 G JERINGA X  11,8 GRAMOS</t>
  </si>
  <si>
    <t>JERINGA X  11,8 GRAMOS</t>
  </si>
  <si>
    <t>N-ACETIL CISTEINA 2 G FRASCO X 150 ML</t>
  </si>
  <si>
    <t>FRASCO X 150 ML</t>
  </si>
  <si>
    <t xml:space="preserve">N-ACETILCISTEINA 20G, VEHICULO C.S.P 100 ML </t>
  </si>
  <si>
    <t>FRASCO 500ML</t>
  </si>
  <si>
    <t>NEOMICINA SULFATO 1 G, ALANTOÍNA 2 G, LIDOCAÍNA 2.75 G, ÓXIDO DE ZINC 10 G, ACEITE DE KALAYA 220G CSP 100 G</t>
  </si>
  <si>
    <t>POTE  X 100 GR</t>
  </si>
  <si>
    <t>NISTATINA 100.000U, SULFATO DE NEOMICINA 2.5MGR, TIOSTREPTON 2500UI, ACETONIDA TRIAMCINOLONA 1 MGR, POMADA TUBO X 15ML</t>
  </si>
  <si>
    <t>POMADA TUBO X 15ML</t>
  </si>
  <si>
    <t>NITROFURAZONA AL 0.2% EN BASE HIDROSOLUBLE, POTE X 500 GR</t>
  </si>
  <si>
    <t>POTE X 500 GR</t>
  </si>
  <si>
    <t xml:space="preserve">OFLOXACINA OFTALMICA 0.3 G, EXCIPIENTES C.S. </t>
  </si>
  <si>
    <t>GOTERO 5 ML</t>
  </si>
  <si>
    <t>OMEPRAZOL 20 MG. CAJA POR 10 CÁPSULAS.</t>
  </si>
  <si>
    <t>CAJA POR 10 CÁPSULAS</t>
  </si>
  <si>
    <t>OMEPRAZOLE SODICO 2.4G, EXCIPIENTES C.S.P 6,4 G, CAJA X 7 JERINGAS</t>
  </si>
  <si>
    <t>CAJA X 7 JERINGAS</t>
  </si>
  <si>
    <t>OVARIUM SUIS D8 50 MGPLACENTA TOTALIS SUIS D10 50 MGUTERUS SUIS D10 50 MG</t>
  </si>
  <si>
    <t xml:space="preserve">OXITETRACICLINA 50 MG, EXCIPIENTES CSP 1 ML </t>
  </si>
  <si>
    <t>FRASCO X 500ML</t>
  </si>
  <si>
    <t>OXITETRACICLINA BASE 100 MG, DIACETURATO DE 4.4 DIAZOAMINODEBENZAMIDINA 40 MG, ANTIPIRINA 150 MG, VITAMINA B12 15 MCG, EXCIPIENTES C.S.P 1 ML</t>
  </si>
  <si>
    <t>OXITETRACICLINA BASE 100 MG,  DIMINAZENE DIACETURATO 40 MG ANTIPIRINA 150 MG, CIANOCOBALAMINA VITAMINA B12 15 MCG, EXCIPIENTES C.S.P 1 ML</t>
  </si>
  <si>
    <t>OXITETRACICLINA CLORHIDRATO 500MG EXCIPIENTES C.S.P  1  OVULO</t>
  </si>
  <si>
    <t>CAJA POR 12 OVULOS</t>
  </si>
  <si>
    <t>OXITOCINA 20 U. EXCIPIENTES C.S.P. 1 ML   FRASCO X 10 CC</t>
  </si>
  <si>
    <t>FRASCO X 10 CC</t>
  </si>
  <si>
    <t>PAMOATO DE PIRANTEL 14,4 MG, FEBANTEL 15,0 MG. EXIPIENTES CSP 100 ML. FRASCO POR 20 ML</t>
  </si>
  <si>
    <t>FRASCO POR 20 ML</t>
  </si>
  <si>
    <t>PAMOATO DE PIRANTEL 504 MG, PRAZIQUANTEL 175 MG, FEBANTEL 525 MG, EXIPIENTES CSP 1 TABLETA. CAJA CON 1 TABLETA.</t>
  </si>
  <si>
    <t>CAJA CON 1 TABLETA</t>
  </si>
  <si>
    <t>PENICILINA FM 4+4 PROCAINICA 166.667 U.I, PENICILINA G POTASICA 166.667 U.I, ESTREPTOMICINA SULFATO 334 MG, FRASCO X 4'000,000</t>
  </si>
  <si>
    <t>FRASCO AMPOLLA CON 4.000.000 U.I. DE PENICILINA, 4 G DE ESTREPTOMICINA Y 10 ML DE DILUENTE.</t>
  </si>
  <si>
    <t>PENICILINA FM 8+8  PROCAINICA 166.667UI, PENICILINA G POTASICA 166,667UI, ESTREPTOMICINA SULFATO 334MG, FRASCO X 8.000.000</t>
  </si>
  <si>
    <t>FRASCO AMPOLLA CON 8.000.000 U.I. DE PENICILINA, 8 G DE ESTREPTOMICINA Y 20 ML DE DILUENTE</t>
  </si>
  <si>
    <t>PENICILINA G BENZATÍNICA 125.000 UI PENICILINA G PROCAÍNICA 93.750 UI PENICILINA G SÓDICA 93.750 U, EXCIPIENTES 1 ML, I POR 10.000.000</t>
  </si>
  <si>
    <t>FRASCO AMPOLLA CON 10.000.000 U.I. DE PENICILINA Y 27 ML DE DILUENTE</t>
  </si>
  <si>
    <t>PENICILINA G PROCAÍNICA 200.000 UI, ESTREPTOMICINA 250 MG, FLUMETASONA 0.0625 MG, EXCIPIENTE C.S.P. 1 ML</t>
  </si>
  <si>
    <t>FRASCO * 30 ML</t>
  </si>
  <si>
    <t>PENTOBARBITAL SODICO 390 MG Y DIFENILHIDANTOINA SODICA 50 MG FRASCO X 50</t>
  </si>
  <si>
    <t>PENTOBARBITAL SODICO 64,8 MG/ML</t>
  </si>
  <si>
    <t>PIRANTEL PAMOATO 15 G, PRAZIQUANTEL 5 G, FEBANTEL 15 G, VEHÍCULO C.S.P 100 G</t>
  </si>
  <si>
    <t>FRASCOS * 200 ML</t>
  </si>
  <si>
    <t>PRAZIQUANTEL 5 G/100ML, ALBENDAZOL 15 G/100ML. EXIPIENTES CSP 100 ML. CAJA CON JERINGA DOSIFICADORA POR 10 ML.</t>
  </si>
  <si>
    <t>JERINGA X 10 ML.</t>
  </si>
  <si>
    <t>PREDNISOLONA BASE 20 MG, EXCIPIENTES C.S.P COMPRIMIDO (500 MG),</t>
  </si>
  <si>
    <t>CAJA * 10 COMPRIMIDOS</t>
  </si>
  <si>
    <t>PROPIONIBACTERIUM GRANULOSUM 25 MG, HEXOSAMINAS PROVENIENTES DE E. COLI 2 MG FRASCO DE 50 ML</t>
  </si>
  <si>
    <t>PROPOFOL 10 MG X 20 ML</t>
  </si>
  <si>
    <t>FRASCO  X20 ML</t>
  </si>
  <si>
    <t>PULSATILLA PRATENSIS D2 50MG LUFFA OPERCULATA D6 50 MG HYDRARGYRUM BIIODATUM D6 50MG MUCOSA NASALIS SUIS D8 50MG HEPAR SULFURIS D10 50 MG</t>
  </si>
  <si>
    <t>REGENERADOR ARTICULAR CON SULFATO DE CONDROITINA A, CADA 100 ML CONTIENE SULFATO DE CONDROITINA "A" 7,5 GR, SULFATO DE GLUCOSAMINA 7,5 GR, VEHICULO C.S.P 100,0 ML.</t>
  </si>
  <si>
    <t>FRASCO AMPOLLA X 10 ML</t>
  </si>
  <si>
    <t>RIBOFLAVINA B2 20 MG, PIRIDOXINA CLORHIDRATO B6 15 MG, NICOTINAMIDA  1.000 MG, ACETIL DL METIONINA 660 MG, CLORURO DE SODIO 3.500 MG, CLORURO DE POTASIO 250 MG, CLORURO DE CALCIO 150 MG, CLORURO DE MAGNESIO 90 MG, DEXTROSA 25.000 MG, AMPOLLA DE 3 ML , VITAMINA B12 10.000 MCG, EXCIPIENTES C.S.P. 3.0 ML</t>
  </si>
  <si>
    <t>CAJAX12</t>
  </si>
  <si>
    <t>RIBOFLAVINA B2 20 MG, PIRIDOXINA CLORHIDRATO B6 15 MG, NICOTINAMIDA  1.000 MG, ACETIL DL METIONINA 660 MG, CLORURO DE SODIO 3.500 MG, CLORURO DE POTASIO 250 MG, CLORURO DE CALCIO 150 MG, CLORURO DE MAGNESIO 90 MG, DEXTROSA 25.000 MG, AMPOLLA DE 3 ML , VITAMINA B12 10.000 MCG,EXCIPIENTES C.S.P. 3.0 ML</t>
  </si>
  <si>
    <t>RIFAMPICINA 300 MG, EXCIPIENTES C.S CAJA X 20 CÁPSULAS</t>
  </si>
  <si>
    <t>CAJA  X 20 CAPSULAS</t>
  </si>
  <si>
    <t>RODENTICIDA DE UNA SOLA APLICACIÓN, ANTICOAGULANTE DE SEGUNDA GENERACIÓN INDICADO PARA EL CONTROL DE ROEDORES - PLAGA (RATA DE NORUEGA, RATA DE LOS TEJADOS Y RATÓN DOMÉSTICO), EN AMBIENTES PECUARIO, DOMÉSTICO E INDUSTRIAL. PRINCIPIO ACTIVO: BRODIFACOUMA 0.05 G ATRAYENTES E INERTES CSP</t>
  </si>
  <si>
    <t>CAJA DE 25 SOBRES X 20 GRAMOS</t>
  </si>
  <si>
    <t>ROXICAINA SOLUCIÓN 80 G CAJA CON FRASCO ATOMIZADOR 83 ML RX</t>
  </si>
  <si>
    <t>ATOMIZADOR DE 83 ML</t>
  </si>
  <si>
    <t>DIDECYLDIMETIL AMONIO CLORURO 2.4 G,DIOCTYLDIMETIL AMONIO CLORURO 2.4 G,OCTYLDECILDIMETIL AMONIO CLORURO 4.8 G, ALKYLDIMETIL BENZIL AMONIO CLORURO 6.4 G,  GLUTARALDEHIDO 6.0 , EXCIPIENTES C.S.P. 100 ML</t>
  </si>
  <si>
    <t>GALON X 4 LT</t>
  </si>
  <si>
    <t>SALES DE MAGNESIO 10.34%, ALCANFOR 9.0%, TREMENTINA 9.0%, MENTOL 1. 25%, CL DE BENZALCONIO 0.05%, EXCIPIENTES CSP 100 G</t>
  </si>
  <si>
    <t>TARRO *390 GR</t>
  </si>
  <si>
    <t>SALICILATO DE METILO 10 G, TREMENTINA 3 G, GUAYACOL 3 G, ALCANFOR 5 G, MENTOL 1 G, EXIPIENTES CSP 100 G</t>
  </si>
  <si>
    <t>POTE X 220 GR</t>
  </si>
  <si>
    <t>SHAMPOO  CON IRGASAN DP 300,TEXAPON 24 ML, COMPERLAND KD 7 ML, EUPERLAN 5 G, GLUCOMATE DOE 10 G, GLUCQUAT100 3G,  EXCIPIENTES C.S.P  100 ML SHAMPOO GARRAFA X 2 LT</t>
  </si>
  <si>
    <t>GARRAFA X 2 LT</t>
  </si>
  <si>
    <t>SHAMPOO  CON IRGASAN DP 300,TEXAPON 24 ML, COMPERLAND KD 7 ML, EUPERLAN 5 G, GLUCOMATE DOE 10 G, GLUCQUAT100 3G,  EXCIPIENTES C.S.P  100 ML SHAMPOO  X 500 ML</t>
  </si>
  <si>
    <t>FRASCO 500 ML</t>
  </si>
  <si>
    <t>SILIMARINA CÁPSULAS DE 150 MG, CAJA POR 20 CAPSULAS</t>
  </si>
  <si>
    <t>CAJA POR 20 CAPSULAS</t>
  </si>
  <si>
    <t>SOLUCION DE CLORURO DE SODIO 0,9 G,AGUA PARA INYECCION C.S.P 100 ML BOLSA  X 500 CC.</t>
  </si>
  <si>
    <t>BOLSA X 500 CC.</t>
  </si>
  <si>
    <t>SOLUCION DE CLORURO DE SODIO, USP, 0,60 GR, MAS CLORURO DE POTASIO USP, 0,03 GR, MAS CLORURO DE  CALCIO USP, 0,02 GR, MAS LACTATO DE SODIO USP, 0,31 GR, MOSM POR 1000 ML</t>
  </si>
  <si>
    <t>BOLSA X1000 CC.</t>
  </si>
  <si>
    <t>SOLUCION DE CLORURO DE SODIO, USP, 0,60 GR, MAS CLORURO DE POTASIO USP, 0,03 GR, MAS CLORURO DE  CALCIO USP, 0,02 GR, MAS LACTATO DE SODIO USP, 0,31 GR, MOSM POR 500 ML</t>
  </si>
  <si>
    <t>SOLUCION DE CLORURO DE SODIO, USP, 0,60 GR, MAS CLORURO DE POTASIO USP, 0,03 GR, MAS CLORURO DE  CALCIO USP, 0,02 GR, MAS LACTATO DE SODIO USP, 0,31 GR, MOSM POR LITRO , BOLSA  X 3000 CC.</t>
  </si>
  <si>
    <t>BOLSA X 3000 CC.</t>
  </si>
  <si>
    <t>SOLUCION INYECTABLE DE VITAMINAS DEL COMPLEJO B A BASE DE TIAMINA(B1) 35 MG, RIBOFLAVINA (B2) 5 MG, NICOTINAMIDA (B3) 100  MG, PANTOTENATO DE CALCIO (B5) 5 MG, CIANOCOBALAMINA (B12) 100 MCG. EXIPIENTES C.S.P. 1 ML</t>
  </si>
  <si>
    <t>STRYCHNOS NUX-VOMICA D4 10 MG,STRYCHNOS NUX-VOMICA D10 10 MG,STRYCHNOS NUX-VOMICA D15 10 MG,STRYCHNOS NUX-VOMICA D30 10 MG,STRYCHNOS NUX-VOMICA D200 10 MG,STRYCHNOS NUX-VOMICA D1000 10 MG,BRYONIA D4 10MG,BRYONIA D6 10MG,BRYONIA D10 10MG,BRYONIA D15 10MG,BRYONIA D30 10MG,BRYONIA D200 10MG,BRYONIA D1000 10MG,LYCOPODIUM CLAVATUM D5 15MG,LYCOPODIUM CLAVATUM D10 15MG,LYCOPODIUM CLAVATUM D30 15MG,LYCOPODIUM CLAVATUM D200 15MG,LYCOPODIUM CLAVATUM D1000 15MG,CITRULLUS COLOCYNTHIS D5 15MG,CITRULLUS COLOCYNTHIS D10 15MG,CITRULLUS COLOCYNTHIS D30 15M, CITRULLUS COLOCYNTHIS D200 15MG</t>
  </si>
  <si>
    <t>SUBSALICILATO DE BISMUTO 1.75 G,EXCIPIENTES C.S.P. 100 ML,  SUPENSIÒN X 240 ML</t>
  </si>
  <si>
    <t>SUBSALICILATO DE BISMUTO 1.75 G,EXCIPIENTES C.S.P. 100 ML,  SUPENSIÒN X LITRO</t>
  </si>
  <si>
    <t>FRASCO X LITRO</t>
  </si>
  <si>
    <t>SULFADIAZINA 40 G, TRIMETOPRIM 8 G, EXCIPIENTES C.S.P 100 ML,</t>
  </si>
  <si>
    <t>SULFATO DE COBRE EN POLVO X 1 KG.</t>
  </si>
  <si>
    <t>SULFATO DE MAGNESIO BOLSA POR 500GRS</t>
  </si>
  <si>
    <t>BOLSA X 500 G</t>
  </si>
  <si>
    <t>SULFATO DE VINCRISTINA POLVO PARA RECONSTITUIR A SOLUCIÓN INYECTABLE 1 MG</t>
  </si>
  <si>
    <t>AMPOLLA X 1 MG</t>
  </si>
  <si>
    <t>SUSPENSIÓN 0.15% SUSPENSIÓN ORAL; COX-2 SELECTIVO; PARA USO EN PERROS Y GATOS, MELOXICAM 1.5 MG, EXCIPIENTES, C.S.P 1 ML, CAJA CONTENIENDO FRASCO GOTERO 30 ML</t>
  </si>
  <si>
    <t>FRASCO GOTERO POR  30 ML</t>
  </si>
  <si>
    <t>TERAPIA DE REEMPLAZO PARA LA DISMINUCIÓN DE LA FUNCIÓN TIROIDEA EN PERROS (HIPOTIROIDISMO), CADA COMPRIMIDO  CONTIENE 1 MG DE LEVOTIROXINA SODICA  (USP)</t>
  </si>
  <si>
    <t>TARRO X 120 TABLETAS</t>
  </si>
  <si>
    <t>TIAMINA 150 MG, MAS RIBOFLAVINA 72 MG, PIRIDOXINA 72 MG, CIANOCOBALAMINA 320 FG, NIACINAMIDA 2200 MG, ACIDO PANTOTENICO 200 MG, BIOTINA 500 MG, GLICEROFOSFATO DE CALCIO 1 GR, G DE MANGANESO 100 MG, G DE POTASIO 100 MG, G DE SODIO 1,8 GR, GARRAFA X 4 LITRO</t>
  </si>
  <si>
    <t>GARRAFA X 4 LITRO</t>
  </si>
  <si>
    <t>TIAMINA CLORHIDRATO 150 MG, EXCIPIENTES C.S.P. 1 ML,  X 100 ML</t>
  </si>
  <si>
    <t>FRASCO POR 100 ML</t>
  </si>
  <si>
    <t>TIRAS DE FLUORESCEINA ESTÉRILES PARA EVALUACIÓN DE LESIONES EPITELIALES.</t>
  </si>
  <si>
    <t>CAJA X 100 UNIDADES</t>
  </si>
  <si>
    <t>TOLTRAZURIL AL 5% , EXCIPIENTES C.S.P 100 ML,  SUSPENSIÓN ORAL FRASCO POR 250 ML</t>
  </si>
  <si>
    <t>FRASCO 250 ML</t>
  </si>
  <si>
    <t>TOLTRAZURIL AL 5%   EXCIPIENTES C.S.P 100 ML, SUSPENSIÓN ORAL FRASCO POR LITRO</t>
  </si>
  <si>
    <t>FRASCO POR LITRO</t>
  </si>
  <si>
    <t>TRAMADOL CLORHIDRATO 50 MG EXCIPIENTES C.S.</t>
  </si>
  <si>
    <t>TRIAMCINOLONA ACETONIDA 0,6 G,EXCIPIENTES C.S.</t>
  </si>
  <si>
    <t>TRICLORFÓN 3 G FENOL 1 G ACEITE DE PINO - EXCIPIENTES CSP 100 G</t>
  </si>
  <si>
    <t xml:space="preserve"> METRIFONATO O TRICLORFON 97%P/P ADTIVOS CSP 100% P/P</t>
  </si>
  <si>
    <t>TARRO X KL</t>
  </si>
  <si>
    <t>SOLUCIÓN INYECTABLE CONTIENE: SULFADOXINA 200 MG , TRIMETOPRIM 40 MG Y EXCIPIENTES CSP 1ML.</t>
  </si>
  <si>
    <t xml:space="preserve">TRINITROFENOL 0,31 G., ACIDO ACETICO 2,78 G., FORMALDEHIDO SOLUCIÓN 6,18 G. , VEHICULO CSP 100 ML,  FRASCO POR 1 LITRO </t>
  </si>
  <si>
    <t>UREA 4.88 G, ÁCIDO LÁCTICO 0.19 G, GLICERINA 1.0 G, EXCIPIENTES C.S.P. 1 ML,</t>
  </si>
  <si>
    <t>VACUNA  CANINA CONTRA MOQUILLO Y PARVOVIROSIS   FRASCO X DOSIS</t>
  </si>
  <si>
    <t>FRASCO X DOSIS</t>
  </si>
  <si>
    <t>VACUNA CANINA CONTRA LA RABIA CADA DOSIS DE 1 M CONTIENE: VIRUS RABICO CEPA PV-PARIS (PASTEUR) REPLICADO EN UNA LÍNEA CELULAR ESTABLE, INACTIVADO QUÍMICAMENTE Y ADICIONADO CON UN ADYUVANTE.</t>
  </si>
  <si>
    <t>VACUNA CON VIRUS DE LA INFLUENZA + TOXOIDE CLOSTRIDIUM TETANI ,   PARA INYECCION INTRAMUSCULAR, CAJA X 10 DOSIS</t>
  </si>
  <si>
    <t>CAJA X 10 DOSIS</t>
  </si>
  <si>
    <t xml:space="preserve">CEPA ONDERSTEPOORT ATENUADA DE MOSQUILLO CANINO 10, TCID 50-, CEPA DE ADENOVIRUS CANINO 10/3, PFU-CEPA DE PARVOVIRUS CANINO 10/7, TCID50-, CEPA DE PARAINFLUENZA CANINA 10/5, PFU, + VACUNA INACTIVA PARA LA INMNIZACION ACTIVAEN PERROS CONTA LEPTOSPIRA CANICOLA, LEPTOSPIRA, ICTEROHAEMORHAGIOE Y RABIA. </t>
  </si>
  <si>
    <t>VACUNA PARA LA INMUNIZACION ACTIVA DE EQUINOS, MULARES Y ASNALES SANOS CONTRA LA ENCEFALITIS EQUINA VENEZOLANA, LIOFILIZADA CONTENIENDO VIRUS ATENUADO DE LA ENCEFALOMIELITIS EQUINA VENEZONALA (CEPA TC83)</t>
  </si>
  <si>
    <t>FRASCO X 10 DOSIS CON SU DILIYENTE</t>
  </si>
  <si>
    <t>VACUNA PENTAVALENTE CANINA CONTRA MOQUILLO HEPATITIS PARAINFLUENZA LEPTOSPIROSIS  PARVOVIROSIS  FRASCO X DOSIS</t>
  </si>
  <si>
    <t>VACUNA TRIPLE CANINA CONTRA MOQUILLO, HEPATITIS Y LEPTOSPIROSIS  FRASCO X DOSIS</t>
  </si>
  <si>
    <t>VACUNA: CONTRA BORDETELLABRONCHISEPTICA, EXTRACTO ANTIGÉNICO SIN ADYUVANTE OBTENIDO A PARTIR DE CÉLULAS DE BORDETTELLABRONCHISEPTICA, QUE SE RECOMIENDA PARA LA PREVENCIÓN Y CONTROL DE LA TRAQUEOBRONQUITIS INFECCIOSA CANINA (TBI) "TOS DE PERRERA".</t>
  </si>
  <si>
    <t>UNIDAD.</t>
  </si>
  <si>
    <t>VENDA COBAN AUTOADHERENTE DE 7,5 CMX4,6MTS DE LARGO</t>
  </si>
  <si>
    <t>CAJA X 24</t>
  </si>
  <si>
    <t>VITAMINA A (PALMITATO): 1 G. VITAMINA E (ACETATO): 0,1 G. CASEINA HIDROLIZADA: 2,5 G. EXCIPIENTES C.S. UNGÜENTO OFTÁLMICO ESTÉRIL. POMO CONTENIENDO 3,5 G, CON APLICADOR OFTÁLMICO.</t>
  </si>
  <si>
    <t>TUBO X 3.5 G</t>
  </si>
  <si>
    <t>VITAMINA B1 600 MCG; VITAMINA B2 3 MG; VITAMINA B6 4 MG; VITAMINA B12 30 MCG; NIACINAMIDA 10 MG; FLUOR MÁXIMO 0 %; CALCIO MÍNIMO 10 %; FÓSFORO MÍNIMO 6 %; VITAMINA D3 5.000 UI; VITAMINA A 50 UI; VEHÍCULO CSP 1 ML</t>
  </si>
  <si>
    <t>FRASCO X  250 ML</t>
  </si>
  <si>
    <t xml:space="preserve">VITAMINA K (COMO MSB) 20 MG, VITAMINA C 10 MG, EXCIPIENTES CSP 1 ML,  FRASCO POR 20 ML </t>
  </si>
  <si>
    <t>FRASCOS POR 20 ML</t>
  </si>
  <si>
    <t>CADA ML DE XILACINA 10 % EQUINOS CONTIENE: XILACINA CLORHIDRATO.116,5 MG. EQUIVALENTE A XILACINA BASE 100 MG/ML. EXCIPIENTES C.S.P.1 ML.</t>
  </si>
  <si>
    <t>CADA ML DE SOLUCIÓN INYECTABLE CONTIENE: XILACINA BASE 20 MG, EXCIPIENTES C.S.P  1 ML</t>
  </si>
  <si>
    <t>FRASCO X 20 CC</t>
  </si>
  <si>
    <t>YODO METALICO 1,7 G., YODURO DE POTASIO 3,47 G., PRESERVATIVOS ALCANFOR 4,3 G., SALICILATO DE SODIO 8,6 G., ALCOHOL 92° 38,7 ML. FRASCO POR 100 ML</t>
  </si>
  <si>
    <t>YODOPOVIDONA  10 G, EQUIVALE A 1.0 G DE YODO, VEHÍCULO C.B.P. 100 ML, SOLUCION</t>
  </si>
  <si>
    <t>PEROXIDO DE BENCILO 3.5 G EXCIPIENTES CSP 100.0 ML FRASCO X 120 ML</t>
  </si>
  <si>
    <t>FRASCO X120 ML</t>
  </si>
  <si>
    <t>TOXICODENDRON QUERCIFOLIUM D2 1,0 MG,SOLANUM DULCAMARAD2 0,3 MG,SULFUR D6 0,75 MG,ARNICA MONTANA D2 0,5 MG,SANGUINARIA CANADENSIS D4 0,45 MG,LACTOSA MONOHIDRATO 300,0 MG,ESTEARATO DE MAGNESIO 1,50 MG.</t>
  </si>
  <si>
    <t>5 AMPOLLAS X 5 ML</t>
  </si>
  <si>
    <t>DETRATROL ES UN LÍQUIDO USADO PARA LA ELIMINACIÓN DEL SARRO EN LOS DIENTES PERIODONTALES. ATACA AL SARRO CALCÁREO Y LO REBLANDECE DE FORMA PROGRESIVA.</t>
  </si>
  <si>
    <t>FRASCO DE 60 CC</t>
  </si>
  <si>
    <t>ENROFLOXACINA AL 10%, SOLUCION INYECTABLE FRASCO X 50 ML</t>
  </si>
  <si>
    <t>ENROFLOXACINA AL 10%, SOLUCION INYECTABLE FRASCO X 100 ML</t>
  </si>
  <si>
    <t>AMIKACINA, 500MG/2ML</t>
  </si>
  <si>
    <t>CAJA POR 10 AMPOLLAS</t>
  </si>
  <si>
    <t>LINCOMICINA, COMPOSICIÓN</t>
  </si>
  <si>
    <t>FRASCO POR 50 ML</t>
  </si>
  <si>
    <t xml:space="preserve">GENTAMICINA OTICA SIN DEXAMETASONA, GENTAMICINA SOLUCIÓN OFTÁLMICA 0.3% </t>
  </si>
  <si>
    <t>CAJA CON FRASCO CON 10 ML.</t>
  </si>
  <si>
    <t>METRONIDAZOL, METRONIDAZOL BENZOILO MICRONIZADO ………………………. 250 MG.</t>
  </si>
  <si>
    <t>FRASCO 15 ML</t>
  </si>
  <si>
    <t>METOCLOPRAMIDA METOCLOPRAMIDA 500 MG VEHÍCULO CSP 100 ML</t>
  </si>
  <si>
    <t>FRASCO GOTERO POR 20 ML</t>
  </si>
  <si>
    <t>ENGYSTOL: VINCETOXICUM HIRUNDINARIA D6, VINCETOXICUM HIRUNDINARIA D10, VINCETOXICUM HIRUNDINARIA D30, SULFUR D4, SULFUR D10</t>
  </si>
  <si>
    <t>FRASCO X 50 TABLETAS COMPRIMIDOS</t>
  </si>
  <si>
    <t>IVERMECTINA+PRAZIQUANTEL+PIRANTEL+OXANTEL)</t>
  </si>
  <si>
    <t>4 COMPRIMIDOS</t>
  </si>
  <si>
    <t>AURITOP, GEL OTOLOGICO, CADA 100,0 G CONTIENE:</t>
  </si>
  <si>
    <t>1 FRASCO CON 30G EN 100 ML</t>
  </si>
  <si>
    <t>ANTIBACTERIANO EN POLVO Y DISOLVENTE PARA SOLUCIÓN INYECTABLE, CEFOVECIN SÓDICO POLVO LIOFILIZADO: 800 MG.</t>
  </si>
  <si>
    <t>FRASCO AMPOLLA CON POLVO LIOFILIZADO Y FRASCO CON AGUA DESTILADA ESTÉRIL.</t>
  </si>
  <si>
    <t>SALBUTAMOL: CADA 100 ML DE SOLUCIÓN PARA NEBULIZACIÓN CONTIENE SALBUTAMOL 0,5 G EXCIPIENTES C.S.P.</t>
  </si>
  <si>
    <t xml:space="preserve">BETAMETASONA SODIO FOSFATO 2 MG   2 MG  </t>
  </si>
  <si>
    <t>CACODILATO SÓDICO  3 G, TIAMINA  1 G, RIBOFLAVINA  400 MG, NIACINA  10 G</t>
  </si>
  <si>
    <t>FRANCO X 500ML</t>
  </si>
  <si>
    <t>EXTRACTO FLUÍDO DE CYNARA 45 G</t>
  </si>
  <si>
    <t>FRASCO X  60 ML</t>
  </si>
  <si>
    <t>NEOMICINA SULFATO 500 MG PREDNISOLONA SODIO FOSFATO 120 MG EXCIPIENTES CSP 100 ML</t>
  </si>
  <si>
    <t>KETOCONAZOL 200 MG EXCIPIENTES CSP 1 TABLETA</t>
  </si>
  <si>
    <t>DIACETURATO 3 MG</t>
  </si>
  <si>
    <t>ÁCIDO HIPOCLOROSO 0,045 ML</t>
  </si>
  <si>
    <t>GLUCONATO DE CLORHEXIDINA</t>
  </si>
  <si>
    <t>FRASCO X 2 LITROS</t>
  </si>
  <si>
    <t xml:space="preserve">DEXTROMETORFANO, GUAYACOLATO DE GLICERILO: CADA 100 ML CONTIENE: GUAYACOLATO DE GLICERITO 2 G, DEXTROMETORFANO BROMHIDRATO 200 MG, EXCIPIENTES C.S.P 100 ML. </t>
  </si>
  <si>
    <t>TRIMETROPIN SULFA:</t>
  </si>
  <si>
    <t>OXITETRACICLINA CLORHIDRATO 10000 MG, DIMINAZENE DIACETURATO 3500, ANTIPIRINA 15000, OXITETRACICLINA 5000 MG  PRODUCTOS DERMATOLÓGICOS O ANTI PROTOZOARIOS PARA USO VETERINARIO</t>
  </si>
  <si>
    <t>FRASCO X 30 CC</t>
  </si>
  <si>
    <t>DIAMINAZINA ACETURATO 70 MG EXCIPIENTES C.S.P. 1 ML</t>
  </si>
  <si>
    <t>CICLOSPORINA 1%: CICLOSPORINA A USP 1 G, EXCIPIENTES CSP 100 G</t>
  </si>
  <si>
    <t>TUBO POR 3.5 G</t>
  </si>
  <si>
    <t>CLORHIDRATO DE OXITETRACICLINA: COMPOSICIÓN: CADA ML. CONTIENE:</t>
  </si>
  <si>
    <t>AEROSOL X 140 G.</t>
  </si>
  <si>
    <t xml:space="preserve">GENTAMICIMA SULFATO 0,3 GR, TIABENDAZOL 4 GR, DEXAMETASONA 0,0903 GR PRODUCTOS DERMATOLÓGICOS O ANTI PROTOZOARIOS PARA USO VETERINARIO </t>
  </si>
  <si>
    <t>FRASCO X 20 GRAMOS</t>
  </si>
  <si>
    <t>SULFADIAZINA 40 G, TRIMETOPRIM 8 G) FRASCO X 100 ML</t>
  </si>
  <si>
    <t>FRASCO  X 100 CC</t>
  </si>
  <si>
    <t>SHAMPOO: ANTIMICÓTICO TÓPICO EN FORMA DE CHAMPÚ A BASE DE KETOCONAZOL AL 2%.</t>
  </si>
  <si>
    <t>FIROCOXIB: COMPRIMIDOS MASTICABLES  A BASE DE FIROCOXIB 227 MG. EXCIPIENTES CSP 1 COMPRIMIDO.</t>
  </si>
  <si>
    <t>CEFALEXINA (MONOHIDRATO) 150 MG EXCIPIENTE C.B.P. 1 ML</t>
  </si>
  <si>
    <t>FRASCO X 100 ML.</t>
  </si>
  <si>
    <t>GENTAMICINA SULFATO, BETAMETASONA VALERATO, CLOTRIMAZOL</t>
  </si>
  <si>
    <t>FRASCOS POR 100 ML</t>
  </si>
  <si>
    <t>NUTRACÉUTICO PARA ARTROPATÍAS COMPUESTA POR SULFATO DE CONDOITRINA (MIN) 155 G/KG</t>
  </si>
  <si>
    <t>FRASCO POR 120 PASTILLAS</t>
  </si>
  <si>
    <t>POLVO SOLUBLE COMPUESTO POR LACTOBACILLUS ACIDOPHILUS, LACTOBACILLUS PLANTARUM, LACTOBACILLUS CASEI, LACTOBACILLUS LACTIS.</t>
  </si>
  <si>
    <t>CAJA DE 10 SOBRES, SOBRE POR 5 GRAMOS</t>
  </si>
  <si>
    <t>SAROLANER 80 MG, GARRAPATICIDA, PULGUICIDA Y ACARICIDA.</t>
  </si>
  <si>
    <t>CAJA POR 3 TABLETAS</t>
  </si>
  <si>
    <t>SUPLEMENTO ALIMENTICIO VITAMÍNICO, MINERAL Y ÁCIDOS GRASOS VITAMINA A 56.000 UI,VITAMINA D3 5.000 UI,VITAMINA E 400 UI,VITAMINA B2 12 MG,VITAMINA B6 55 MG,VITAMINA C 250 MG,NIACINA 40 MG,COLINA 7 G,BIOTINA 120 MG,INOSITOL 4 G,ZINC 350 MG,AZUFRE 800 MG,SELENIO 0.25 MG,LECITINA 9.5 G,ACIDO OLÉICO 2.6 %,ACIDO LINOLÉICO 6.2 %,ACIDO LINOLÉNICO 1%,EXTRACTO DE YUCCA SHIDIGERA 0.6 G,EXCIPIENTES CSP 1.000 GR,POLVO ORAL BOLSA POR 300 GR.</t>
  </si>
  <si>
    <t>BOLSA X 300 GR</t>
  </si>
  <si>
    <t xml:space="preserve"> ANTIHISTAMÍNICO. POR SU ACCIÓN SEGURA Y EFECTIVA ESTÁ INDICADO EN TODAS AQUELLAS AFECCIONES ORIGINADAS POR UNA LIBERACIÓN EXCESIVA DE HISTAMINA Y POR DESTRUCCIÓN GRAVE DE TEJIDOS O TOXEMIAS SEVERAS TALES COMO CON LAS SIGUENTE COMPOSICION:DIFENHIDRAMINA CLORHIDRATO 25 MG,EXCIPIENTES CSP 1 ML.PRESENTACION FRASCO X 50 ML </t>
  </si>
  <si>
    <t>AGUA PURIFICADA. ESTABILIZANTE DIÓXIDO. BICARBONATO DE SODIO. BENZOATO DE SODIUM</t>
  </si>
  <si>
    <t>FRASCO 17.3 OZ</t>
  </si>
  <si>
    <t>AGUA DESTILADA</t>
  </si>
  <si>
    <t>GALÓN X 20 LT</t>
  </si>
  <si>
    <t>GLICERINA CARBONATADA AL 1%</t>
  </si>
  <si>
    <t>FRASCO X  20 ML</t>
  </si>
  <si>
    <t xml:space="preserve">PRUEBA PARA DETECTAR LEPTOSPIRA </t>
  </si>
  <si>
    <t>KIT X 10 PRUEBAS</t>
  </si>
  <si>
    <t xml:space="preserve">PRUEBA ELISA PARA DETECTAR LEISHMANIA </t>
  </si>
  <si>
    <t xml:space="preserve">PRUEBA ELISA PARA DETECTAR VIRUS DISTEMPER CANINO </t>
  </si>
  <si>
    <t>PRUEBA ELISA PARA DETECTAR DUAL ANTÍGENO ERHLICHIA CANIS/ ANAPLASMA</t>
  </si>
  <si>
    <t>PRUEBA ELISA PARA DETECTAR ANTÍGENO GIARDIA</t>
  </si>
  <si>
    <t>PRUEBA ELISA PARA DETECTAR  HEARTWORM (DILOFILARIA)</t>
  </si>
  <si>
    <t xml:space="preserve">PRUEBA ELISA PARA DETECTAR  BRUCELLA AB </t>
  </si>
  <si>
    <t>PRUEBA ELISA PARA DETECTAR  CDV AG  (MOQUILLO)</t>
  </si>
  <si>
    <t xml:space="preserve">PRUEBA ELISA PARA DETECTAR  ANAPLASMA </t>
  </si>
  <si>
    <t xml:space="preserve">PRUEBA ELISA PARA DETECTAR  EHRLICHIA </t>
  </si>
  <si>
    <t>TIRAS DE ORINA - URISCAN 11 STRIP</t>
  </si>
  <si>
    <t>FRASCO X 100 UN</t>
  </si>
  <si>
    <t>APLICADORES EN MADERA CON ALGODÓN DE 2MM X 15 CM</t>
  </si>
  <si>
    <t>BOLSA X 100</t>
  </si>
  <si>
    <t>ENGYSTOL AMPOLLAS (D.O.E.), HIDROCLORURO. AMPOLLAS DE 15 MG/3 ML, 5 MG/5 ML Y 50 MG/10 ML</t>
  </si>
  <si>
    <t>CLORDENT SPRAY CLOHEXIDINA ACETATO 100.0 MG, EXCIPIENTES C.S.P. 100.0 ML</t>
  </si>
  <si>
    <t>ENTEROGERMINA CADA FRASCO DE USO ORAL X 5 ML CONTIENE: ESPORAS DE BACILLUS CLAUSII RESISTENTE A POLI- ANTIBIÓTICOS (CEPAS SIN, O/C, T Y N/R): 2000 MILLONES (2 MILLARDOS).</t>
  </si>
  <si>
    <t>SHAMPOO KETO CLEAN KETOCONAZOL 2%. EL KETOCONAZOL ES UN FÁRMACO ANTIMICÓTICO AZÓLICO, DE LA CLASE IMIDAZOL, EN LA CUAL SE ENCUENTRAN CLOTRIMAZOL, MICONAZOL, ECONAZOL, OXICONAZOL, SULCONAZOL, BIFONAZOL, TIOCONAZOL, FLUCONAZOL E ITRACONAZOL</t>
  </si>
  <si>
    <t>HEMOLITAN FRASCO 1 LT VITAMINA B1 (MÍN.)1.500 MGVITAMINA B12 (MÍN.)15.000 MCGVITAMINA B2 (MÍN.)1.500 MGVITAMINA B6 (MÍN.)1.200 MGVITAMINA K3 (MÍN.)250 MGÁCIDO FÓLICO (MÍN.)5.000 MGÁCIDO NICOTÍNICO (MÍN.)1.200 MGCOBALTO (MÍN.)100 MGCOBRE (MÍN.)500 MGHIERRO (MÍN.)4.500 MGPANTOTENATO DE CALCIO (MÍN.)1.200 MGZINC (MÍN.)5.000 MGGLUCOSA (MÍN.)200 G</t>
  </si>
  <si>
    <t>CLAVAMOX TBS AMOXICILINA TRIHIDRATO: 200 MG. ACIDO CLAVULÁNICO: 50 MG. EXCIPIENTES C.S.P.: 1 TABLETA.</t>
  </si>
  <si>
    <t>ALOPURINOL TABLETAS ALOPURINOL 300MG, EXCIPIENTES C.S.P</t>
  </si>
  <si>
    <t>AMPOLLAS MEDULLA OSSIS MEDULLA OSSIS SUIS D10, MEDULLA OSSIS SUIS D30, MEDULLA OSSIS SUIS D200</t>
  </si>
  <si>
    <t>CEFTRIAXONA CEFTRIAXONA (D.C.I.) (SÓDICA) 1 G CADA AMPOLLA CONTIENE: AGUA PARA INYECCIÓN 10 ML</t>
  </si>
  <si>
    <t xml:space="preserve">PENICILINA G SÓDICA PENICILINA G SÓDICA 5.000.000 U.I. EXCIPIENTES C.S.P </t>
  </si>
  <si>
    <t>FORTICAPS CRÍOS CARBONATO DE CALCIO MICROENCAPSULADO (EFICAPS® CA 90) , LISINA CLORHIDRATO, PROTEÍNA DE SOYA, TREONINA, CARBONATO DE MAGNESIO MICROENCAPSULADO (EFICAPS® MG 95) , METIONINA, CASEINATO DE SODIO, GLICINATO DE COBRE, SABOR NATURAL, VITAMINA B3 (NIACINA), VITAMINA B5 (ÁCIDO PANTOTÉNICO), VITAMINA B1 (TIAMINA), VITAMINA B2 (RIBOFLAVINA), VITAMINA B6 (PIRIDOXINA), VITAMINA B12 (CIANOCOBALAMINA), VITAMINA</t>
  </si>
  <si>
    <t>FORTICAPS EQUINO TOTAL  CARBONATO DE CALCIO MICRO ENCAPSULADO, CARBONATO DE MAGNESIO MICRO ENCAPSULADO (EFICAPS® MG 95), FOSFATO BICALCIO ANHIDRO MICRO ENCAPSULADO (EFICAPS® P 95) , CASEINATO DE SODIO, GLICINATO DE ZINC, GLICINATO DE COBRE, VITAMINA B3 (NIACINA), VITAMINA B5 (ÁCIDO PANTOTÉNICO), VITAMINA B1 (TIAMINA), VITAMINA B2 (RIBOFLAVINA), VITAMINA B6 (PIRIDOXINA), VITAMINA B12 (CIANOCOBALAMINA),</t>
  </si>
  <si>
    <t>SOLIDAGO COMPOSITUM AMPOLLAS  ACIDUM ARSENICOSUM D12 10,0 MG APISINUM D8 10,0 MG ARGENTUM NITRICUM D6 10,0 MG BAPTISIA TINCTORIA D4 10,0 MG BAROSMA D8 10,0 MG BERBERIS VULGARIS D4 10,0 MG CAPSICUM ANNUUM D6 10,0 MG CHONDRODENDRON D6 10,0 MG CUPRUM SULFURICUM D6 10,0 MG EQUISETUM HIEMALE D4 10,0 MG HEPAR SULFURIS D10 10,0 MG HYDRARGYRUM BICHLORATUM D8 10,0 MG LYTTA VESICATORIA D6 10,0 MG NATRIUM PYRUVICUM D10 10,0 MG ORTHOSIPHON ARISTATUS D6 10,0 MG PYELON SUIS D10 10,0 MG SMILAXD6 10,0 MG SOLIDAGO VIRGAUREA D4 10,0 MG</t>
  </si>
  <si>
    <t>PROMATER LÍQUIDO VITAMINA A (MÍN.) 800.000 UI, VITAMINA B12 (MÍN.) 17.000 MCG, VITAMINA E (MÍN.) 43.000 UI, ÁCIDO ASPÁRTICO (MÍN.) 490 MG ÁCIDO FÓLICO (MÍN.) 20 G, ÁCIDO GLUTÁMICO (MÍN.) 885 MG, ÁCIDO LINOLEICO (MÍN.) 240,266 G, ÁCIDO LINOLÊNICO (MÍN.) 50,161 G, ÁCIDO OLEICO (MÍN.) 118,423G, ALANINA (MÍN.) 66 MG, ARGININA (MÍN.)</t>
  </si>
  <si>
    <t>CIPROFLOXACINA CIPROFLOXACINO 500 MG COMPRIMIDOS</t>
  </si>
  <si>
    <t>MANITOL  MANITOL MEIN 20%: CADA 10 ML DE SOLUCIÓN CONTIENE 2 G DE MANITOL</t>
  </si>
  <si>
    <t xml:space="preserve">MIDAZOLAM (D.O.E.), HIDROCLORURO. AMPOLLAS DE 15 MG/3 ML, 5 MG/5 ML Y 50 MG/10 ML </t>
  </si>
  <si>
    <t>SUTURA QUIRURGICA A BASE DE POLIGLACTINA NO.  0, CAJA POR 12 UNIDADES</t>
  </si>
  <si>
    <t>CAJA POR 12 UNIDADES</t>
  </si>
  <si>
    <t>SUTURA QUIRURGICA A BASE DE POLIGLACTINA NO.  1, CAJA POR 12 UNIDADES</t>
  </si>
  <si>
    <t>SUTURA QUIRURGICA A BASE DE POLIGLACTINA NO.  2, CAJA POR 12 UNIDADES</t>
  </si>
  <si>
    <t>SUTURA QUIRURGICA A BASE DE POLIGLACTINA NO.  2-0, CAJA POR 12 UNIDADES</t>
  </si>
  <si>
    <t>SUTURA QUIRURGICA A BASE DE POLIGLACTINA NO.  3, CAJA POR 12 UNIDADES</t>
  </si>
  <si>
    <t>SUTURA QUIRURGICA A BASE DE POLIGLACTINA NO.  3-0, CAJA POR 12 UNIDADES</t>
  </si>
  <si>
    <t>SUTURA QUIRÚRGICA A BASE DE PROLIPROPILENO AZUL  NO. 2 CERO  CAJA X 12 UNIDADES</t>
  </si>
  <si>
    <t>SUTURA QUIRÚRGICA A BASE DE PROLIPROPILENO AZUL  NO.1   CAJA X 12 UNIDADES</t>
  </si>
  <si>
    <t>RUBRO PRESUPUESTAL 02-02-01-004-008</t>
  </si>
  <si>
    <t>AGUJAS CALIBRE 16 G X 1 1/2</t>
  </si>
  <si>
    <t>CAJA X 100</t>
  </si>
  <si>
    <t>AGUJAS CALIBRE 18 G X 1 1/2</t>
  </si>
  <si>
    <t>AGUJAS CALIBRE 20 G X 1</t>
  </si>
  <si>
    <t>AGUJAS CALIBRE 21 G X 1 1/2</t>
  </si>
  <si>
    <t>AGUJAS VACUTAINER</t>
  </si>
  <si>
    <t>CAJA X 50 UN</t>
  </si>
  <si>
    <t>CATETER INTRAVENOSO (YELCO) CALIBRE 14 CAJA POR 50 - CAJA X 50 UNIDADES</t>
  </si>
  <si>
    <t>CATETER INTRAVENOSO (YELCO) CALIBRE 16 CAJA POR 50 - CAJA X 50 UNIDADES</t>
  </si>
  <si>
    <t>CATETER INTRAVENOSO (YELCO) CALIBRE 18 CAJA POR 50 - CAJA X 50 UNIDADES</t>
  </si>
  <si>
    <t>CATETER INTRAVENOSO (YELCO) CALIBRE 24 CAJA POR 50 - CAJA X 50 UNIDADES</t>
  </si>
  <si>
    <t>CUCHILLA DE BISTURI DESECHABLE PARA MANGO N° 4 - CAJA X 100</t>
  </si>
  <si>
    <t>CUCHILLAS DE ALTA CALIDAD FABRICADA EN ACERO INOXIDABLE, PARA CORTE DE PELICULAS CON DOS FILOS, DOS CARAS FACETADAS EN AMBOS LADOS. - CAJA POR 5 HOJAS</t>
  </si>
  <si>
    <t>CAJA POR 5 HOJAS</t>
  </si>
  <si>
    <t>EQUIPO BURETROL GRADUADO PARA LA ADMINISTRACIÓN VOLUMÉTRICA DE SOLUCIONES PARENTERALES. - UNIDAD</t>
  </si>
  <si>
    <t>EQUIPO PARA TRANSFUSION SANGUINEA, UTILIZADO PARA LA ADMINISTRACIÓN O TRANSFUSIÓN DE SANGRE, SUS HEMOCOMPONENTES Y/Ó SUS DERIVADOS CON FILTRO DE 200 MICRON PARA RETENER COÁGULOS Y RESTOS CELULARES DISPOSITIVO DE PERFORACIÓN DE 20 GOTAS POR ML, Y CON ERGULADOR DE GOTEO DE PRESICIÓN. EMPACADO EN PAPEL GRADO MÉDICO Y FILM, ESTERILIZADAS CON OXIDO DE ETILENO. - UNIDAD</t>
  </si>
  <si>
    <t>JERINGAS DESECHABLES DE 1 ML DE INSULINA - CAJA X 100 UNIDADES</t>
  </si>
  <si>
    <t>JERINGAS DESECHABLES DE 2 PARTES CON AGUJA X 10 CC, CAJA X 100 UNIDADES - CAJA X 100 UNIDADES</t>
  </si>
  <si>
    <t>JERINGAS DESECHABLES DE 2 PARTES CON AGUJA X 5 CC, CAJA X 100 UNIDADES - CAJA X 100 UNIDADES</t>
  </si>
  <si>
    <t>JERINGAS DESECHABLES DE 2 PARTES CON AGUJA X 50 CC, CAJA X 25 UNIDADES - CAJA X 25 UNIDADES</t>
  </si>
  <si>
    <t>CAJA X 25 UNIDADES</t>
  </si>
  <si>
    <t>JERINGAS DESECHABLES DE DOS PARTES CON AGUJA POR 20 CC, CAJA X 50 UNIDADES - CAJA X 50 UNIDADES</t>
  </si>
  <si>
    <t>CAJA X 50 UNIDADES</t>
  </si>
  <si>
    <t>JERINGAS DESECHABLES DE 2 PARTES CON AGUJA X 20 CC, CAJA X 50 UNIDADES SIN CAUCHO EN EL EMBOLO - CAJA X 50 UNIDADES</t>
  </si>
  <si>
    <t>SONDA PARA EQUINO ADULTO DURA NASOGASTRICA - UNIDAD</t>
  </si>
  <si>
    <t>SONDA URETRAL PARA EQUINO - UNIDAD</t>
  </si>
  <si>
    <t>SONDA URINARIA PARA PERRO DE 3.3MM DE DIAMETRO X 500 MM DE LONGITUD,  FABRICADAS EN POLIETILENO TRANSPARENTE. TERMO MALEABLES, CON CONECTOR LUERLOCK - UNIDAD</t>
  </si>
  <si>
    <t>TERMOMETRO DIGITAL VETERINARIO</t>
  </si>
  <si>
    <t>TUBO VACUTAINER TAPA LILA CAJA X 50 UNIDADES</t>
  </si>
  <si>
    <t>TUBOS DE ENSAYO CON CITRATO SÓDICO AL 3.8%</t>
  </si>
  <si>
    <t>TUBOS ENDOTRAQUEALES TRANSPARENTES CON MARCADO RADIOPACO Y MARCAS DE PROFUNDIDAD. DISPONEN DE BALONES DE ALTO VOLUMEN Y BAJA PRESIÓN, QUE PERMITEN SU USO EN PROCEDIMIENTOS DE LARGA DURACIÓN, MEJORANDO EL CONFORT DE LOS PACIENTES Y REDUCIENDO EL TRAUMA DURANTE SU UTILIZACIÓN. CONECTOR 15M DE ALTA TOLERANCIA. ORIFICIO MURPHY. DE DIFERENTES CALIBRES</t>
  </si>
  <si>
    <t>TUBOS VACUTAINER TAPA ROJA X 50 UNIDADES</t>
  </si>
  <si>
    <t>VENOCLISIS MACROGOTEO CON PUERTO EN Y</t>
  </si>
  <si>
    <t>VENOCLISIS MICROGOTEO CON PUERTO EN Y</t>
  </si>
  <si>
    <t>BAJALENGUAS DE MADERA USO MEDICO, NO ESTERILES, INSABOROS, SUAVES AL TACTO DIMENSIONES DE LARGO 150 MM X 18 MM</t>
  </si>
  <si>
    <t>CAJA X 500 UN</t>
  </si>
  <si>
    <t>MASCARA DE GASES PEQUEÑOS ANIMALES MASCARA DE ANESTESIA DE GASES EN POLICARBONATO DURADERO CON DIAFRAGMAS HECHOS EN GOMA DE DIFERENTES TAMAÑOS (DE 41MM X 44MM HASTA 130MM X 140MM)</t>
  </si>
  <si>
    <t>ADAPTADOR HEPARINIZADO DE USO UNICO, QUE PERMITE EL DRENAJE DE LIQUIDOS Y LA ADMINISTRACION INTRAVENOSA DE MEDICAMENTOS</t>
  </si>
  <si>
    <t>CATETER INTRAVENOSO (YELCO) CALIBRE  20 CAJA POR 50 - CAJA X 50 UNIDADES BOGOTA D.C. - BOGOTA D.C. -</t>
  </si>
  <si>
    <t>COLLAR PARA PERROS - UNIDAD COLLAR DE 65 CM CONTIENE: 1 G DE DELTAMETRINA</t>
  </si>
  <si>
    <t>RUBRO PRESUPUESTAL 02-02-01-002-003</t>
  </si>
  <si>
    <t>PRODUCTOS DE MOLINERIA ALMIDONES Y PRODUCTOS DERIVADOS DEL ALMIDON OTROS PRODUCTOS ALIMENTICIOS (CANINOS)</t>
  </si>
  <si>
    <t>PRODUCTOS DE MOLINERIA ALMIDONES Y PRODUCTOS DERIVADOS DEL ALMIDON OTROS PRODUCTOS ALIMENTICIOS EQUINO</t>
  </si>
  <si>
    <t>EQUINO</t>
  </si>
  <si>
    <t>ALIMENTO TEXTURIZADO PARA EQUINOS ADULTOS TRABAJO MODERADO A INTENSO- INGREDIENTES: MAÍZ Y AVENA HOJUELADOS, SUBPRODUCTOS DE ARROZ, MAÍZ Y TRIGO, AZÚCAR, TORTA DE SOYA, ACEITE DE PALMA, MELAZA, SALVADO DE TRIGO, FOSFATO TRICÁLCICO Y/O BICÁLCICO, CARBONATO DE CALCIO, SAL, VITAMINAS A, D, E, K, COMPLEJO B, SULFATO DE COBRE, SULFATO DE HIERRO, ÓXIDO Y/O SULFATO DE ZINC Y MAGNESIO, SULFATO DE MANGANESO, YODURO DE POTASIO Y ANTIOXIDANTE BHT.</t>
  </si>
  <si>
    <t>BULTO X 40 KG</t>
  </si>
  <si>
    <t>ALIMENTO EXTRUIDO PARA EQUINOS ADULTOS-INGREDIENTES: MAÍZ, HARINA DE ARROZ, TORTA DE SOYA, SALVADO DE TRIGO, MELAZA, AZÚCAR, ACEITE DE PALMA, FOSFATO TRICÁLCICO Y/O BICÁLCICO, CARBONATO DE CALCIO, CLORURO DE SODIO, VITAMINAS A,D,E, B1, B2, B12, NIACINA, RIBOFLAVINA, PANTOTENATO DE CALCIO, SULFATO DE COBRE, ÓXIDO DE ZINC, YODATO DE CALCIO, ANTIOXIDANTE BHT. COMPOSICION NUTRICIONAL: PROTEÍNA MÍNIMA 13.0%, GRASA MÍNIMA 8.0%, FIBRA MÁXIMA 10.0%, CENIZAS MÁXIMO10.0%</t>
  </si>
  <si>
    <t>ALIMENTO CONCENTRADO PELETIZADO PARA EQUINOS DE TRABAJO MODERADO- INGREDIENTES: MAÍZ, SUBPRODUCTOS DE ARROZ, MAÍZ Y TRIGO, TORTA DE SOYA, MELAZA, ACEITE VEGETAL, AZÚCAR, FOSFATO TRICÁLCICO Y/O BICÁLCICO, CARBONATO DE CALCIO, SAL, VITAMINAS A, D, E, K, COMPLEJO B, SULFATO DE COBRE, SULFATO DE HIERRO, ÓXIDO DE ZINC, ÓXIDO DE MANGANESO, YODURO DE POTASIO ANTIOXIDANTE BHT COMPOSICIÒN NUTRICIONAL PROTEINA MÍNIMO DE 15.0% GRASA MÍNIMO 3.0% FIBRA MÁXIMO 10.0% CENIZAS MÁXIMO 10.0% HUMEDAD MÁXIMA DEL 13.0%</t>
  </si>
  <si>
    <t>BULTO POR 40 KG</t>
  </si>
  <si>
    <t>ALIMENTO TEXTURIZADO EQUINOS ADULTOS- INGREDIENTES:MAÍZ Y/O SORGO Y/O ARROZ CRISTAL, TORTA DE SOYA Y/O TORTA DE ALGODÓN Y/O TORTA DE GIRASOL Y/O TORTA DE PALMISTE Y/0 TORTA DE AJONJOLI, SOYA INTEGRAL, TORTA DE GERMEN DE MAÍZ Y/O SALVADO DE MAÍZ Y/O AFRECHO DE MAÍZ, HARINA DE ARROZ, GLUTEN DE MAIZ, GERMEN DE MALTA Y/O POLVILLO DE TRIGO, MOGOLLA DE TRIGO Y/O SALVADO DE TRIGO Y/O ALMENDRA DE PALMA, MIEL DE PURGA, ACEITE DE PALMA Y/O ACEITE DE SOYA Y/O ACEITE DE GIRASOL, FOSFATO MONOCÁLCICO Y/O FOSFATO BICALCICO, CARBONATO DE CALCIO, CLORURO DE SODIO, SULFATO U ÓXIDO DE ZINC, EDDI O IODORO DE POTASIO, ÓXIDO O SULFATO DE COBRE; VITAMINA A, D3, E, B12, BHT O ETOXIQUINA, ACIDO PROPIONICO, FLOR DE AZUFRE, SACCHAROMYCES CEREVISIAE. COMPOSICIÓN NUTRICIONAL GRASA MÍNIMO 9% CENIZAS MÁXIMA 13% HUMEDAD MÁXIMA 13% FIBRA MÁXIMA 12% EMPAQUE DE POLIPROPILENO LAMINADO</t>
  </si>
  <si>
    <t>HENO PANGOLA- PACAS CON UN CONTENIDO MINIMO DE 7% DE PROTEÍNA, LAS PACAS DEBERÁN ESTAR BIEN AMARRADAS, SIN RASTROS DE TIERRA, HONGOS U OTRO CONTAMINANTE, DE MÍNIMO 12 KG DE PESO, DEBERÁ ENTREGARSE TOTALMENTE SECA.</t>
  </si>
  <si>
    <t>PACA</t>
  </si>
  <si>
    <t>HENO ANGLETON- PACAS CON UN CONTENIDO MÍNIMO DE 7% DE PROTEÍNA, LAS PACAS DEBERÁN ESTAR BIEN AMARRADAS, SIN RASTROS DE TIERRA, HONGOS U OTRO CONTAMINANTE, DE MÍNIMO 12 KG DE PESO, DEBERÁ ENTREGARSE TOTALMENTE SECA.</t>
  </si>
  <si>
    <t>SUPLEMENTO ENERGÉTICO PARA EQUINOS- INGREDIENTES: ACEITE DE CANOLA, ACEITE DE LINAZA Y/O PESCADO, ECEITE DE MAÍZ, ACEITE DE SOYA. COMPONENTE NUTRICIONAL: ACEITE DE CANOLA PARA EQUINOS CON OMEGA 3, 6, 9. VITAMINA E 11.30 UI/100G. GRASA TOTAL MÍNIMA 99%.  ENERGÌA BRUTA 8.9 MCAL/KG. HUMEDAD MÀXIMA 0.5%</t>
  </si>
  <si>
    <t>TARRO X 4 LITROS</t>
  </si>
  <si>
    <t>SUPLEMENTO ENERGÉTICO GRANULADO APARA EQUINOS CON ÁCIDOS GRASOS ESENCIALES- SUPLEMENTO ENERGÉTICO EN POLVO CON ALTO CONTENIDO DE OMEGA 3, Y OMEGA 6, CON LA RELACIÓN ADECUADA PARA SUMINISTRAR AL EQUINO ÁCIDOS GRASOS ESENCIALES. PARA EQUINOS EN TODAS LAS ETAPAS FISIOLÓGICAS O PRODUCTIVAS EN TODO TIPO DE ACTIVIDAD. INGREDIENTES: ÀCIDOS GRASOS DE GIRASOL, Y/O DE SOYA, Y/O MAÌZ, Y/O     COCO, Y/O AJONJOLI, Y/O ALGODÓN, Y/O DE PALMA, Y/O PESCADO, HIDRÓXIDO DE CALCIO Y ANTOIXIDANTE BHT COMPONENTE NUTRICIONAL % DE GRASA 75 (MIN) % DE HUMEDAD 5 (MÁX.).   %CENIZA 20 (MÁX.)   %CA 7 (MIN) % DE LINOLEICO (Ω-6) 12(MIN). % DE EPA +DHA (Ω-3) 5 (MIN). RELACIÓN OMEGA6 / OMEGA 3 3:1 VALOR CALORÍFICO BRUTO (MCAL/KG): 7,6 (MIN) ENERGÍA METABOLIZABLE MCAL/KG MS: 6.5.</t>
  </si>
  <si>
    <t>TARRO PLÀSTICO SELLADO X 5 KG.</t>
  </si>
  <si>
    <t>SUPLEMENTO FIBROSO MEZCLA DE FIBRAS DE ALTA DIGESTIBILIDAD-INGREDIENTES: SALVADO DE MAIZ, SALVADO DE TRIGO, AZÚCAR, PASTO DESHIDRATADO, HARINA DE ALFALFA DESHIDRATADA, TORTA DE SOYA, CASCARILLA DE SOYA, MIEL, CARBONATO DE CALCIO, SAL COMÚN, VITAMINA A, D, E, B1, B2, B12, NIACINA, TIAMINA, PANTETONATO DE CALCIO, SULFATO DE HIERRO Y COBRE, OXIDO DE ZINC Y MANGANESO, YODURO DE POTASIO, ANTIOXIDANTES BHT. CONTENIDO NUTRICIONAL PROTEINA MINIMO DE 10%. GRASA MÍNIMO 3% FIBRA MAXIMO 26% CENIZAS MAXIMO 15% HUMEDAD MAXIMA DEL 13%.</t>
  </si>
  <si>
    <t>MELAZA-CONTENIDO NUTRICIONAL CENIZAS MAX. 16 % AZUCARES TOTALES MIN. 48%</t>
  </si>
  <si>
    <t>BULTO POR 30 KG</t>
  </si>
  <si>
    <t>SAL MINERALIZADA PARA EQUINOS-INGREDIENTES: PROTEINATOS DE COBRE, ZINC, SELENIO Y GLUCOHEPTONATO DE COBALTO, FOSFATO TRICALCICO DEFLUORINADO, SAL DE MAR, CARBONATO DE CALCIO, AZUFRE ELEMENTAL, OXIDO DE MAGNESIO Y ZINC, SULFATO DE COBRE, YODATO DE CALCIO, CARBONATO DE COBALTO, SELENITO DE SODIO, MELAZA. COMPONENTE NUTRICIONAL: CALCIO MÍNIMO 16.0% FOSFORO MÍNIMO 6.0% SAL (NACL) MÍNIMO 40.0% FLÚOR MÁXIMO 0.60 % MAGNESIO MÍNIMO 2.0% ZINC MÍNIMO 0.6% COBRE MÍNIMO 0.1% YODO MÍNIMO 0.0027% COBALTO MÍNIMO 0.0070% AZUFRE MÍNIMO 1.5% SELENIO MÍNIMO 0.0015%. HUMEDAD MAX 5%</t>
  </si>
  <si>
    <t>BULTO X MIN. 40 KG</t>
  </si>
  <si>
    <t>COMIDA PARA ANIMALES (EQUINOS)-(100% MOGOLLA DE TRIGO) PROTEINA MIN 12.7 % GRASA MIN 3% FIBRA MAX 12 % CENIZAS MAX 5.5 % HUMEDAD MAX 14.5 %</t>
  </si>
  <si>
    <t>BULTO X MIN.30 KG</t>
  </si>
  <si>
    <t>SAL MINERALIZADA PARA EQUINOS:-COMPOSICIÓN NUTRICIONAL: CLORURO DE SODIO MINIMO 29.0%. CALCIO MINIMO 18.0%. FÓSFORO MINIMO 8.0%. MAGNESIO MINIMO 1,2%. AZUFRE MINIMO 5.0% COBRE MINIMO 0.24%. COBALTO MINIMO 0,002%. YODO 0,0012%. ZINC MINIMO 0,90%. SELENIO 0,003%. CROMO MINIMO 0.0004% FLUOR MAXIMO 0.06% HUMEDAD MAXIMO 5.00%</t>
  </si>
  <si>
    <t>BULTO X 20 KG.</t>
  </si>
  <si>
    <t>SUPLEMENTO ALIMENTICIO A BASE DE ÁCIDOS GRASOS NO SATURADOS, OMEGAS 3,6 Y 9, AMINOACIDOS VITAMINAS MINERALES PARA EQUINOS- VITAMINA A 60.000 UI VITAMINA E 550 UI, VITAMINA C 2.000 UI VITAMINA B6 80 MG BIOTINA 3.500 MG METIONINA 50 G LISINA 30 G LECITINA 12 G, AZUFRE 8.000 MG, ZINC 6.500 MG, SELENIO 0.5 MG, HUMEDAD 8 %, ACIDO OLÉICO 3.6 %, ACIDO LINOLÉICO 7.6 %, ACIDO LINOLÉNICO 1.0 %, ACIDO ESTEÁRICO 0.6 %,  ACIDO PALMÍTICO 1.24 %, GRASA 20 %, EXCIPIENTES CSP 1.000 G, ANTIOXIDANTES 15 MG</t>
  </si>
  <si>
    <t>TARRO X 2 KG</t>
  </si>
  <si>
    <t>SUPLEMENTO PARA EQUINOS- CONFORMADO POR 12 VITAMINAS, 12 MINERALES (EL ZINC, EL COBRE, EL SELENIO Y EL CROMO SON APORTADOS A PARTIR DE FUENTES ORGÁNICAS, PROKEL™) Y 2 AMINOÁCIDOS ESENCIALES PARA EQUINOS EN PERIODOS DE ALTA EXIGENCIA (CRECIMIENTO Y LA LACTANCIA EN EQUINOS) COMPOSICIÒN NUTRICIONAL POR 30 GRAMOS: VITAMINA A 12.000 UI VITAMINA D3 1.200 UI VITAMINA E 150 MG VITAMINA K 180 MCG TIAMINA 11,76 MG RIBOFLAVINA 15,12 MG NIACINA 44,1 MG ACIDO PANTOTÉNICO  14,55 MG PIRIDOXINA 7,26 MG BIOTINA 180 MCG VITAMINA B12 60 MCG ACIDO FÓLICO 290 MCG ANTIOXIDANTE 375 G LISINA 1.170 MG METIONINA 594 MG FÓSFORO 1.800 MG CALCIO 3.300 MG COBRE 45 MG ZINC 120 MG YODO 290 MCG SELENIO 300 MCG CROMO 1.25 MG MAGNESIO .188,60 MG COBALTO 300 MCG AZUFRE 900 MG VEHÍCULO 30 MG HUMEDAD 5%</t>
  </si>
  <si>
    <t>SUPLEMENTO MINERAL CON ADICIÓN DE CALCIO- COMPOSICIÒN NUTRICIONAL: CALCIO MIN 36 % MAGNESIO MIN 1 % AZUFRE MIN 3 % ZINC MIN 0.73% YODO MIN 0.02% CROMO MIN 0.0002% HUMEDAD MAX 5.0%</t>
  </si>
  <si>
    <t>TARRO PLASTICO X 1KG</t>
  </si>
  <si>
    <t>SUPLEMENTO ALIMENTICIO DE BIOTINA Y ZINC QUELATADOS PARA EQUINOS- COMPONENTE NUTRICIONAL POR KG DE PRODUCTO BIOTINA (MÍN.) 2.500 MG DL-METIONINA (MÍN.) 120 G ÁCIDO FÓLICO (MÍN.) 2.400 MG ZINC (MÍN.) 5.000 MG AZUFRE (MÍN.) 20 G L-LISINA (MÍN.) 180 G VITAMINA B2 (MÍN.) 2.400 MG</t>
  </si>
  <si>
    <t>TARRO X 500 GR</t>
  </si>
  <si>
    <t>SAL MINERALIZADA PARA EQUINOS REFORZADA CON CALCIO, MAGNESIO Y MICROMINERALES-COMPONENTE NUTRICIONAL: CALCIO MIN 20.00 % FOSFORO MIN 5.00 % CLORURO DE SODIO MIN 30.50% AZUFRE MIN 5.00% MAGNESIO MIN 1.30 % COBRE MIN 0.2% ZINC MIN 0.73% YODO MIN 0.01% COBALTO MIN 0.0023% SELENIO MIN 0.001% CROMO MIN 0.002% HUMEDAD MAXIMO 5.00%</t>
  </si>
  <si>
    <t>BULTO MIN X 40 KG</t>
  </si>
  <si>
    <t>SUPLEMENTO ALIMENTICIOS A BASE VITAMINAS, MINERALES Y AMINOÁCIDOS PARA EQUINOS-COMPOSICIÓN: VITAMINA A 250.000 UI. VITAMINA B1 500 MG. VITAMINA D3 100.000 UI. VITAMINA E 1.500 MG. VITAMINA C 1.000 MG. VITAMINA K3 150 MG. ÁCIDO FOLICO 850 MG. RIBOFLAVINA 350 MG. NICONTINAMIDA 2500 MG. VITAMINA B5 1000 MG. METIONINA 7.000 MG. ARGININA 1.500 MG. LISINA 4.500 MG. ACIDO ASPARTICO 1.700 MG. CISTINA 600 MG. GLICINA 1.000 MG. MAGNESIO 1.000 MG CALCIO 25 MG FÓSFORO 138 MG. AMILASA 200 MG. PEPSINA 450 MG. PABA 400 MG INOSITOL 400 MG CLORURO DE COLINA 1.650 MG LECITINA 300 MG. YODO MIN 25 MG. COBRE MIN 500 MG. ZINC MIN 1.000 MG SACHAROMYCES CEREVISAE 10.000 MG. SELENIO MIN 7 MG. COBALTO 25 MG. BIOTINA 5.000 MG HISTIDINA 500 MG. ISOLEUSINA 800 MG. LEUCINA 3.000 MG. FENILALANINA 1.600 MG. TRIPTOFANO 100 MG. VALINA 1.600 MG. CLORURO DE SODIO 50.000 MG.</t>
  </si>
  <si>
    <t>SUPLEMENTO NUTRICIONAL CON CALCIO PARA EQUINOS-COMPOSICIÒN NUTRICIONAL: VITAMINA A (MIN) 1.200.000 UI ZINC (MIN) 3.300 VITAMINA B12 (MIN) 33.000 MCG VITAMINA D3 (MIN) 75.000 UI VITAMINA E (MIN) 20000 UI FÓSFORO MIN 26,6 G SELENIO (MIN) 20 MG CALCIO (MIN)  35 G (MAX) 41,18 G</t>
  </si>
  <si>
    <t>SUPLEMENTO PELETIZADO A BASE DE ALFALFA PREVENCION DE COLICOS Y LAMINITIS EN EQUINOS- INGREDIENTES: ALIMENTO A BASE DE ALFALFA   PROTEINA CRUDA MINIMO 12% GRASA CRUDA MINIMO 3.0% CENIZAS MAXIMO 8.0% FIBRA CRUDA MAXIMO 28% HUMEDAD MAXIMO 12% CALCIO (MINIMO) 1.2% FOSFORO(MINIMO) 0.9%</t>
  </si>
  <si>
    <t>BULTO DE 40 KG</t>
  </si>
  <si>
    <t>SUPLEMENTO VITAMINICO MINERAL CON AMINOACIDOS PARA USO EN EQUINOS, MULARES Y ASNALES CON SABOR A MIEL CON MACRO Y MICROMINERALES VITAMINAS Y LEVADURAS-INGREDIENTES: VITAMINA A, B1, B2,B3, B6, B7, B9, B12, D3, E, C, K, NUCLEOTIDOS A BASE DE SACCHAROMYCES CEREVISIAE, BETAGLUCANOS PURIFICADOS A PARTIR DE SACCHAROMYCES CEREVISIAE, MANNOLIGOSACARIDOS A PARTOR DE SACCHAROMYCES CEREVISIAE, SULFATO DE GLUCOSAMINA, SULFATO DE CONDROITINA, DL METIONINA, L LISINA, L TREONINA, L TRIPTOFANO, L VALINA, GLUTAMINA, DHA, EPA, PANTOTENATO DE CALCIO, FOSFATO MONOCALCICO, OXIDO DE MAGNESIO, ZINC ORGANICO, SELENIO ORGANICO, COBRE ORGANICO, CROMO ORGANICO, AZUFRE, EDDI, CARBONATO DE COBALTO, EXTRACTO DE ROMERO, EXTRACTO DE QUEBRACHO COLORADO, BUTIRATO DE SODIO, AISLADO PROTEICO DE SOYACOMPOSICIÓN GARANTIZADA NUCLEÓTIDOS 150 G BETAGLUCANOS PURIFICADOS 2 GMANANOLIGOSACÁRIDOS 4 G GLUCOSAMINA 85 G CONDROITINA 30 G BISULFATO DE SODIO 7 G METIONINA 22 G LISINA 34 G TREONINA 0,57 G VALINA 1,50 G TRIPTÓFANO 0,42 G GLUTAMINA 4 G DHA 4,30 G EPA 1,20 G RETINOL 2.000.000 UI COLECALCIFEROL 150.000 UI TOCOFEROL 1.000 UI COBALAMINA 1.000 MCG ÁCIDO ASCÓRBICO 5.000 MG MENADIONA 6 MG NIACINA 180 MG PIRIDOXINA 200 MG RIBOFLAVINA 200 MG BIOTINA 50 MG TIAMINA 250 MG ÁCIDO FÓLICO 200 MG CALCIO 44 G FÓSFORO 22 G MAGNESIO 15 G ZINC 0,4 G SELENIO 0,15 G COBRE 0,60 G CROMO 0,08 G AZUFRE 9 G YODO 0,15 G COBALTO 0,20 G EXTRACTO DE ROMERO 0,125 G EXTRACTO VEGETAL DE QUEBRACHO 0,250 G EXCIPIENTES CSP 1.000 G</t>
  </si>
  <si>
    <t>ACEITE MINERAL</t>
  </si>
  <si>
    <t>SUPLEMENTO ALIMENTICIO REMINERALIZANTE- COMPOSICIÓN POR 100 ML: CALCIO 7.3 G FÓSFORO 5.7 G VITAMINA A 50.000 UI VITAMINA D3 10.000 UI VITAMINA B1 25 MG VITAMINA B2 20 MG VITAMINA B12 40 MCG NICOTINAMIDA 200 MG EXCIPIENTES CSP 100 ML  COMPOSICIÓN POR 100 ML: CALCIO 7.3 G FÓSFORO 5.7 G VITAMINA A 50.000 UI VITAMINA D3 10.000 UI VITAMINA B1 25 MG VITAMINA B2 20 MG VITAMINA B12 40 MCG NICOTINAMIDA 200 MG EXCIPIENTES CSP 100 ML  COMPOSICIÓN POR 100 ML: CALCIO 7.3 G FÓSFORO 5.7 G VITAMINA A 50.000 UI VITAMINA D3 10.000 UI VITAMINA B1 25 MG VITAMINA B2 20 MG VITAMINA B12 40 MCG NICOTINAMIDA 200 MG EXCIPIENTES CSP 100 ML  COMPOSICIÓN POR 100 ML: CALCIO 7.3 G FÓSFORO 5.7 G VITAMINA A 50.000 UI VITAMINA D3 10.000 UI VITAMINA B1 25 MG VITAMINA B2 20 MG VITAMINA B12 40 MCG NICOTINAMIDA 200 MG EXCIPIENTES CSP 100 ML</t>
  </si>
  <si>
    <t>FRASCO POR 500 ML</t>
  </si>
  <si>
    <t xml:space="preserve">RUBRO PRESUPUESTAL 02-02-01-002-003 </t>
  </si>
  <si>
    <t>CANINOS</t>
  </si>
  <si>
    <t>ALIMENTO CONCENTRADO PARA CACHORROS MEDIANOS Y GRANDES- CON DHA DERIVADO DE PESCADO Y OMEGA 3 Y 6. INGREDIENTES: MAÍZ Y/O SORGO, HARINA PROTEICA DE POLLO, HARINA DE CARNE Y HUESO VACUNO Y/ PORCINO, HARINA DE PESCADO Y/O HARINA DE ALGA, ARROZ, CONCENTRADO PROTEICO DE MAÍZ, HARINA DE SOYA Y/O CONCENTRADO PROTEICO DE SOYA, TRIGO, GRASA ANIMAL Y/O ACEITE VEGETAL ESTABILIZADO CON ANTIOXIDANTES (BHT), SABORIZANTE A BASE DE MENUDENCIAS DE CERDO Y/O POLLO, INULINA, SAL, FOSFATO DE CALCIO, ARVEJA DESHIDRATADA, ZANAHORIA DESHIDRATADA, TAURINA, L-LISINA, DL-METIONINA, CLORURO DE COLINA, CARBONATO DE CALCIO, CLORURO DE POTASIO, COLORES ARTIFICIALES (ROJO # 40, AMARILLO # 5, AMARILLO #6,  AZUL # 2), NIACINA, SUPLEMENTOS VITAMÍNICOS (A, E, B12, D3), PANTOTENATO DE CALCIO, SUPLEMENTO DE RIBOFLAVINA, BIOTINA, ÁCIDO FÓLICO, MONONITRATO DE TIAMINA, CLORHIDRATO DE PIRIDOXINA, COMPLEJO MENADIONA SÓDICA BISULFITO (FUENTE DE ACTIVIDAD DE VITAMINA K),  SULFATO DE ZINC, PROTEINATO DE ZINC, SULFATO FERROSO, PROTEINATO DE HIERRO,  SULFATO DE MANGANESO, PROTEINATO DE MANGANESO, SULFATO DE COBRE, PROTEINATO DE COBRE, YODATO DE CALCIO, SELENITO DE SODIO, PROTEINATO DE SELENIO. COMPOSICIÒN NUTRICIONAL: PROTEINA CRUDA MIN: 26.0% GRASA CRUDA MIN. 10.0% FIBRA CRUDA MAX. 3.5% CENIZA MÁX. 8.5% HUMEDAD MAX. 12.0% CALCIO MIN – MAX 1.0-1.6% FÓSFORO MIN - MAX 0.9- 1.3%</t>
  </si>
  <si>
    <t>BULTO X 22.7 KG</t>
  </si>
  <si>
    <t xml:space="preserve">OMITIDO </t>
  </si>
  <si>
    <t>ALIMENTO CONCENTRADO PARA CANINOS ADULTOS RAZAS MEDIANAS Y GRANDES- INGREDIENTES: MAÍZ, HARINA DE SUBPRODUCTOS DE POLLO, HARINA DE CARNE, ARROZ, ACEITE DE POLLO, GLUTEN DE MAÍZ, DIGERIDO HIDROLIZADO DE POLLO, PULPA DE REMOLACHA, YUCA, FOSFATO DE CALCIO, CARBONATO DE CALCIO, ACEITE, SAL, CLORURO DE POTASIO, CLORURO DE COLINA, PREBIÓTICOS (B-GLUCANOS Y OLIGOSACÁRIDOS), PROBIÓTICOS (BACILLUS SUBTILIS Y/O BACILLUS AMYLOLIQUEFACIENS Y/O LACTOBACILLUS SP. Y/O BIFIDOBACTERIUM SP),ZINC ORGÁNICO, ZEOLITA, YUCCA SCHIDEGERA, SULFATO DE HIERRO, VITAMINA E, FD&amp;C ROJO 40,OXIDO DE MAGNESIO, SULFATO DEZINC , ANTIOXIDANTE BHT, FD&amp;C AMARILLO 5,VITAMINA C, FD&amp;C AMARILLO 6, SELENIO ORGÁNICO, METIONINA, FD&amp;C AZUL 2, FD&amp;C AZUL 1 , COBRE ORGÁNICO, MANGANESO ORGÁNICO, BIOTINA, SULFATO DE COBRE, VITAMINA B3,SULFATO DE MANGANESO, PANTOTENATO DE CALCIO, VITAMINA A , VITAMINA B12, VITAMINA B2 YODATO DE CALCIO, VITAMINA K, VITAMINA B1, VITAMINA B6, VITAMINA D, ÁCIDO FÓLICO COMPOSICIÓN NUTRICIONAL: PROTEÍNA: MIN. 21% GRASA CRUDA: MIN. 12% FIBRA CRUDA: MAX.3.5% HUMEDAD MAXIMO: 12% CENIZAS: MAX. 7% CALCIO: MIN. 1% FÓSFORO: MIN. 0.8%</t>
  </si>
  <si>
    <t>BULTO X 25 KILOS</t>
  </si>
  <si>
    <t>ALIMENTO CONCENTRADO PARA CANINOS ADULTOS POLLO- INGREDIENTES: ARROZ, POLLO, HARINA DE POLLO, MAÍZ, SALVADO DE TRIGO, YUCA, ACEITE DE POLLO, HIDROLIZADO  DE HÌGADO DE POLLO, SEMILLA DE LINO, CLORURO DE SODIO, CARBONATO DE CALCIO, FÓSFORO DICÁLCICO, CLORURO DE POTASIO, MANANO-OLIGOSACÁRIDOS, SACCAROMYCES CEREVISIAE, CLORURO DE COLINA, HIERRO QUELADO, SULFATO FERROSO, HIDROXICLORURO DE ZINC, ZINC QUELADO, BETAGLUCANOS, SELENIO QUELADO, COBRE QUELADO, YODATO DE CALCIO, MANGANESO QUELADO, SELENITO DE SODIO, VITAMINA E TOCOFEROL ACETATO, VITAMINA B3, NIACINAMIDA, VITAMINA B5, VITAMINA 5, VITAMINA A (RETINOL), VITAMINA H (BIOTINA), VITAMINA B2 (RIVOFLAVINA), VITAMINA K3 (MEADIONA), VITAMINA B12 (CIANOCOBALAMINA), VITAMINA B1 (TIAMINA), VITAMINA B6 (PIRIDOXINA). VITAMINA D3 (COLECALCIFEROL), VITAMINA B9 (ÁCIDO FÓLICO), SALES DE ÁCIDO PROPIÒNICO, TOCOFEROLES, ACEITE DE ROMERO, ÁCIDO CÍTRICO. COMPONENTE NUTRICIONAL PROTEÍNA MIN 22% GRASA MIN 10,0% FIBRA MAX 4 % HUMEDAD MAX 10,0% CENIZA MAX 8 % CALCIO MIN 1.0% FOSFORO MIN 0.8%</t>
  </si>
  <si>
    <t>ALIMENTO    COMPLETO    PARA   PERROS   ADULTOS- INGREDIENTES:MAÍZ Y/O SORGO, HARINA DE CARNE Y HUESO, HARINA PROTEICA DE POLLO, HARINA DE PESCADO, HARINA DE SOYA Y/O CONCENTRADO PROTEICO DE SOYA, ARROZ, CONCENTRADO PROTEICO DE MAÍZ, TRIGO, GRASA ANIMAL Y/O ACEITE VEGETAL ESTABILIZADO CON ANTIOXIDANTES (BHT), SABORIZANTE A BASE DE MENUDENCIAS DE CERDO Y/O POLLO,  INULINA, FOSFATO DE CALCIO, SAL, ARVEJA DESHIDRATADA, ZANAHORIA DESHIDRATADA, L-LISINA, DL-METIONINA, CARBONATO DE CALCIO, CLORURO DE COLINA, CLORURO DE POTASIO, COLORES ARTIFICIALES (ROJO # 40, AMARILLO # 5, AMARILLO # 6, AZUL # 2), NIACINA, SUPLEMENTOS VITAMÍNICOS (A, E, B12, D3), PANTOTENATO DE CALCIO, SUPLEMENTO DE RIBOFLAVINA, BIOTINA, ÁCIDO FÓLICO, MONONITRATO DE TIAMINA, CLORHIDRATO DE PIRIDOXINA, COMPLEJO MENADIONA SÓDICA BISULFITO (FUENTE DE ACTIVIDAD DE VITAMINA K),  SULFATO DE ZINC, PROTEINATO DE ZINC, SULFATO FERROSO, PROTEINATO DE HIERRO,  SULFATO DE MANGANESO, PROTEINATO DE MANGANESO, SULFATO DE COBRE, PROTEINATO DE COBRE, YODATO DE CALCIO, SELENITO DE SODIO, PROTEINATO DE SELENIO. COMPOSICIÓN NUTRICIONAL PROTEINA   MIN:   25.0%; GRASA   CRUDA MIN.   12.0% FIBRA   CRUDA   MAX.   4% CENIZA    MAX.   9% HUMEDAD    MAX. 12.0% FÓSFORO MIN: 0.8% MAX: 1.3% CALCIO MIN: 1.1% MAX. 1.8%</t>
  </si>
  <si>
    <t>BULTO X       22,7 KG</t>
  </si>
  <si>
    <t>BULTO POR 16 KG</t>
  </si>
  <si>
    <t>COMIDA MEDICADA-I/D™ SECO: CEREALES, CARNES Y SUBPRODUCTOS ANIMALES, HUEVOS Y OVOPRODUCTOS, EXTRACTOS DE PROTEÍNAS VEGETALES, ACEITES Y GRASAS, SUBPRODUCTOS DE ORIGEN VEGETAL, SUSTANCIAS MINERALES, SEMILLAS. INGREDIENTES MUY DIGESTIBLES: MAÍZ, ARROZ CERVECERO, HUEVO COMPLETO DESECADO, HARINA DE POLLO Y PAVO, HARINA DE GLUTEN DE MAÍZ, GRASA ANIMAL, ACEITE VEGETAL. ADITIVOS NUTRICIONALES: 3B103 (HIERRO) 66,6MG, 3B202 (YODO) 1,0MG, 3B405 (COBRE) 6,6MG, 3B502 (MANGANESO) 6,9MG, 3B603 (ZINC) 138MG, 3B801 (SELENIO) 0,1MG; CON ANTIOXIDANTE NATURAL. PROTEÍNA 23,6%, GRASA 13,3%, FIBRA BRUTA 1,3%, ÁCIDOS GRASOS OMEGA-3 0,3%, ÁCIDOS GRASOS OMEGA-6 3,0%, CENIZA BRUTA 6,2%, CALCIO 1,0%, FÓSFORO 0,74%, SODIO 0,37%, POTASIO 0,86%, MAGNESIO 0,08%; POR KG: VITAMINA A 8.500UI, VITAMINA D3 600UI, VITAMINA E 575MG, VITAMINA C 90MG, VITAMINA B1 2,7MG, VITAMINA B12 0,10MG, BETA-CAROTENO 1,5MG</t>
  </si>
  <si>
    <t>17.5 LIBRAS</t>
  </si>
  <si>
    <t>K/D™ ALIMENTO DIETÉTICO COMPLETO PARA AYUDAR A LA FUNCIÓN RENAL EN CASO DE INSUFICIENCIA RENAL CRÓNICA O PASAJERA EN PERROS ADULTOS- BAJO CONTENIDO DE FÓSFORO Y CONTENIDO LIMITADO DE PROTEÍNAS, PERO DE ALTA CALIDAD. COMPOSICIÓN: CEREALES, ACEITES Y GRASAS, SUBPRODUCTOS DE ORIGEN VEGETAL, HUEVOS Y OVOPRODUCTOS, EXTRACTOS DE PROTEÍNAS VEGETALES, CARNES Y SUBPRODUCTOS ANIMALES, SUSTANCIAS MINERALES, SEMILLAS. FUENTES DE PROTEÍNAS: HUEVO COMPLETO DESECADO, PROTEÍNA DE GUISANTE. PROTEÍNA 13,7%, GRASA 19,2%, FIBRA BRUTA 3,3%, ÁCIDOS GRASOS OMEGA-3 1,0%, ÁCIDOS GRASOS ESENCIALES 4,5%, CENIZA BRUTA 4,2%, CALCIO 0,57%, FÓSFORO 0,22%, SODIO 0,17%, POTASIO 0,69%, MAGNESIO 0,10%; POR KG: VITAMINA A 10.900UI, VITAMINA D3 800UI, 8VITAMINA E 575MG, VITAMINA C 90MG, BETA-CAROTENO 1,5MG, L-CARNITINA 531MG. ADITIVOS POR KG: ADITIVOS NUTRICIONALES: 3B103 (HIERRO) 82,7MG, 3B202 (YODO) 1,3MG, 3B405 (COBRE) 8,2MG, 3B502 (MANGANESO) 8,6MG, 3B603 (ZINC) 171MG, 3B801 (SELENIO) 0,2MG; CON ANTIOXIDANTE NATURAL.</t>
  </si>
  <si>
    <t>17.6 LIBRAS</t>
  </si>
  <si>
    <t>L/D™ ALIMENTO DIETÉTICO COMPLETO PARA PERROS AYUDA A LA FUNCIÓN HEPÁTICA EN CASO DE INSUFICIENCIA HEPÁTICA CRÓNICA Y PARA LA REDUCCIÓN DEL COBRE PRESENTE EN EL HÍGADO- ALIMENTO DIETÉTICO CON CONTENIDO MODERADO DE PROTEÍNAS DE ALTA CALIDAD, ALTOS NIVELES DE ÁCIDOS GRASOS ESENCIALES Y DE HIDRATOS DE CARBONO MUY DIGESTIBLES Y BAJO CONTENIDO DE COBRE. COMPOSICIÓN: CEREALES, ACEITES Y GRASAS, EXTRACTOS DE PROTEÍNAS VEGETALES, HUEVOS Y OVOPRODUCTOS, SEMILLAS, MINERALES, CARNES Y SUBPRODUCTOS ANIMALES, SUBPRODUCTOS DE ORIGEN VEGETAL. FUENTES DE PROTEÍNAS: HARINA DE SOJA, HUEVO COMPLETO DESECADO, SOLUBLES DE CARNE, HARINA DE GLUTEN DE MAÍZ. HIDRATOS DE CARBONO MUY DIGESTIBLES: MAÍZ. PROTEÍNA 16,4%, GRASA 21,8%, ÁCIDOS GRASOS ESENCIALES 4,71%, L-ARGININA 1,17%, FIBRA BRUTA 2,3%, CENIZA BRUTA 5,1%, CALCIO 0,72%, FÓSFORO 0,56%, SODIO 0,18%, POTASIO 0,86%, MAGNESIO 0,12%; POR KG: VITAMINA A 26.478UI, VITAMINA D3 713UI, VITAMINA E 550MG, VITAMINA C 90MG, BETA-CAROTENO 1,5MG, L-CARNITINA 314MG, ZINC TOTAL 158MG, COBRE TOTAL 2,9MG. ADITIVOS POR KG: ADITIVOS NUTRICIONALES: E1 (HIERRO) 19,6MG, 3B202 (YODO) 1,3MG, 3B502 (MANGANESO) 3,9MG, 3B603 (ZINC) 135MG, E8 (SELENIO) 0,2MG; CON ANTIOXIDANTE NATURAL</t>
  </si>
  <si>
    <t>SUPLEMENTO PROBIÓTICO – PREBIÓTICO PARA CANINOS-COMPONENTE NUTRICIONAL POR KG DE PRODUCTO PROTEÍNA CRUDA (MÍN.) 178,6 G. EXTRACTO ETÉREO (MÍN.) 28,3 MG. MATERIA FIBROSA (MÁX.) 500 G. MATERIA MINERAL (MÁX.) 61,0 G. HUMEDAD (MÁX.)100 G. SACCHAROMYCES CEREVISIAE 9×109 UFC. MANANOLIGOSSACARÍDEOS 1.000 MG FRUTO-OLIGOSACARÍDEOS 2.000 MG VITAMINA B1 (MÍN.) 5,4 MG VITAMINA B2 (MÍN.) 19 MG VITAMINA B6 (MÍN.) 11,2 MG VITAMINA B12 (MÍN.) 24 MCG. BIOTINA (MÍN.) 2,8 MG. ÁCIDO FÓLICO (MÍN.) 10 MG. COLINA (MÍN.) 750 MG. ÁCIDO NICOTÍNICO (MÍN.) 20,30 MG. LISINA (MÍN.) 16,68 G. HISTIDINA (MÍN.) 3.526 MG. ARGININA (MÍN.) 9.770 MG. ÁCIDO ASPÁRTICO (MÍN.) 18,11 G. TREONINA (MÍN.) 7.699 MG. SERINA (MÍN.) 9.803 MG. ÁC. GLUTÁMICO (MÍN.) 20,36G. PROLINA (MÍN.) 7.327 MG. GLICINA (MÍN.) 8.481 MG. ALANINA (MÍN.) 11,97 G. CISTINA (MÍN.) 2.461 MG. VALINA (MÍN.) 9.668 MG. METIONINA (MÍN.) 6.649 MG. ISOLEUCINA (MÍN.) 8.740 MG. LEUCINA (MÍN.) 13,3 G. TIROSINA (MÍN.) 4.570 MG. FENILALANINA (MÍN.) 7.130 MG.</t>
  </si>
  <si>
    <t>BOLSAS METALIZADAS 100 GRAMOS CON MEDIDA DOSIFICADORA</t>
  </si>
  <si>
    <t>COMIDA HÚMEDA PARA PERROS  ADULTOS DE TODAS LAS RAZAS* CARNE - INGREDIENTES: AGUA SUFICIENTE PARA PROCESO, CARNE DE PAVO, GLUTEN DE TRIGO, VÍSCERAS DE CERDO, ALMIDÓN DE MAÍZ MODIFICADO, HARINA DE SOYA, CONCENTRADO PROTEICO DE SOYA, CLORURO DE POTASIO, FOSFATO TRICÁLCICO, SAL, CLORURO DE COLINA, COLOR CARAMELO, SULFATO DE ZINC, SULFATO FERROSO, SUPLEMENTO DE VITAMINA E, NIACINA, SULFATO DE COBRE, SULFATO DE MANGANESO, MONONITRATO DE TIAMINA, PANTONETATO DE CALCIO, HIDROCLORURO DE PIRIDOXINA, SUPLEMENTO DE VITAMINA B-12, SUPLEMENTO DE RIBOFLAVINA, SUPLEMENTO DE VITAMINA A, YODURO DE POTASIO, ÁCIDO FÓLICO, SUPLEMENTO DE VITAMINA D-3, BIOTINA, SELENITO DE SODIO. COMPONENTE NUTRICIONAL PROTEÍNA CRUDA (MIN.) 10.0 % GRASA CRUDA (MIN.) 2.0 % FIBRA CRUDA (MAX.)1.0% HUMEDAD (MAX.) 82.0% CENIZA (MAX.) 3.0% CALCIO (MIN-MAX) 0,15%/0.55% FOSFORO (MIN-MÁX) 0,13% /0.40%</t>
  </si>
  <si>
    <t>SOBRE X 100 GMS</t>
  </si>
  <si>
    <t>COMIDA HÚMEDA PARA PERROS SABOR POLLO - AGUA SUFICIENTE PARA PROCESO, CARNE DE POLLO, HÍGADO DE CERDO, GLUTEN DE TRIGO, VÍSCERAS DE CERDO, ALMIDÓN DE MAÍZ MODIFICADO, HARINA DE SOYA, CONCENTRADO PROTEICO DE SOYA, CLORURO DE POTASIO, FOSFATO TRICÁLCICO, SAL, CLORURO DE COLINA, COLOR CARAMELO, SULFATO DE ZINC, SULFATO FERROSO, SUPLEMENTO DE VITAMINA E, NIACINA, SULFATO DE COBRE, SULFATO DE MANGANESO, MONONITRATO DE TIAMINA, PANTONETATO DE CALCIO, HIDROCLORURO DE PIRIDOXINA, SUPLEMENTO DE VITAMINA B-12, SUPLEMENTO DE RIBOFLAVINA, SUPLEMENTO DE VITAMINA A, YODURO DE POTASIO, ÁCIDO FÓLICO, SUPLEMENTO DE VITAMINA D-3, BIOTINA, SELENITO DE SODIO. COMPONENTE NUTRICIONAL PROTEÍNA CRUDA (MIN.) 10.0 % GRASA CRUDA (MIN.) 2.0 % FIBRA CRUDA (MAX.)1.0% HUMEDAD (MAX.) 82.0% CENIZA (MAX.) 3,0% CALCIO (MIN-MAX) 0,15%/0.55% FOSFORO (MIN-MÁX) 0,13% /0.40%</t>
  </si>
  <si>
    <t>COMIDA HÚMEDA PARA PERRO SABOR CORDERO- INGREDIENTES: AGUA SUFICIENTE PARA PROCESO, VÍSCERAS DE CERDO, HÍGADO DE CERDO, GLUTEN DE TRIGO, CARNE DE POLLO, CARNE DE CORDERO, ALMIDÓN DE MAÍZ MODIFICADO, HARINA DE SOYA, CONCENTRADO PROTEICO DE SOYA, CLORURO DE POTASIO, FOSFATO TRICÁLCICO, SAL, COLORES (CARAMELO Y ÓXIDO DE HIERRO), CLORURO DE COLINA, SULFATO DE ZINC, SUPLEMENTO DE VITAMINA E, SULFATO FERROSO, NIACINA, SULFATO DE COBRE, MONONITRATO DE TIAMINA, SULFATO DE MANGANESO, PANTONETATO DE CALCIO, HIDROCLORURO DE PIRIDOXINA, SUPLEMENTO DE VITAMINA B-12, SUPLEMENTO DE RIBOFLAVINA, SUPLEMENTO DE VITAMINA A, YODURO DE POTASIO, ÁCIDO FÓLICO, SUPLEMENTO DE VITAMINA D-3, BIOTINA, SELENITO DE SODIO. COMPONENTES NUTRICIONALES: PROTEÍNA CRUDA (MIN.) 10.0 % GRASA CRUDA (MIN.) 2.0 % FIBRA CRUDA (MAX.)1.0% HUMEDAD (MAX.) 82.0% CENIZA (MAX.) 3,0% CALCIO (MIN-MAX) 0,15%/0.55% FOSFORO (MIN-MÁX) 0,13% /0.40%</t>
  </si>
  <si>
    <t>SOBREX 100 GR</t>
  </si>
  <si>
    <t>COMIDA HÚMEDA PARA PERROS PAVO-POLLO- INGREDIENTES: AGUA SUFICIENTE PARA PROCESO, CARNE DE POLLO, CARNE DE PAVO, VÍSCERAS DE CERDO, GLUTEN DE TRIGO, HARINA DE SOYA, ALMIDÓN DE MAÍZ MODIFICADO, TOCINO (PRESERVADO CON NITRITO DE SODIO), SAL, CLORURO DE POTASIO, COLORANTES (CARAMELO, DIÓXIDO DE TITANIO), FOSFATO DE CALCIO, CLORURO DE COLINA, CARBONATO DE CALCIO, SULFATO DE ZINC, SUPLEMENTO DE VITAMINA E, SULFATO FERROSO, NIACINA, SULFATO DE COBRE, MONONITRATO DE TIAMINA, SULFATO DE MANGANESO, PANTOTENATO DE CALCIO, HIDROCLORURO DE PIRIDOXINA, SUPLEMENTO DE VITAMINA B-12, SUPLEMENTO DE RIBOFLAVINA, SUPLEMENTO DE VITAMINA A, IODURO DE POTASIO, ÁCIDO FÓLICO, SUPLEMENTO DE VITAMINA D-3, BIOTINA, SELENITO DE SODIO. COMPONENTE NUTRICIONAL: PROTEÍNA CRUDA (MIN.) 10 % GRASA CRUDA (MIN.)3,0% FIBRA CRUDA (MAX.)1,5 % HUMEDAD (MAX.) 80,0% CENIZA (MAX.) 3,5 %</t>
  </si>
  <si>
    <t>TARRO X 374</t>
  </si>
  <si>
    <t>COMIDA HÚMEDA PARA PERRO SABOR POLLO - INGREDIENTES: HÍGADO DE POLLO, GRASA DE CERDO, ARROZ INTEGRAL, QUINUA, ARVEJA, ZANAHORIA, PAPA, PROTEÍNA DE SOYA, AGUA, SAL, ALMIDÓN MODIFICADO, GOMA GUAR, VITAMINAS (A, D3, E), TIAMINA, RIBOFLAVINA, NIACINA, ÁCIDO PANTOTÉNICO, CLORURO DE COLINA, PIRIDOXINA, BIOTINA, VITAMINA B12, ÁCIDO FÓLICO, CARBONATO DE CALCIO, SULFATO DE MANGANESO, SULFATO DE COBRE, SULFATO DE HIERRO, SULFATO DE ZINC, SELENIO ORGÁNICO, CLORURO DE POTASIO, YODATO DE CALCIO, TAURINA. COMPONENTES NUTRICIONALES: PROTEÍNA MÍNIMO 13% GRASA MÍNIMO 5,0% FIBRA CRUDA MÁXIMO 3,0% CENIZA MÁXIMO 5,0% HUMEDAD MÁXIMO 80,0% TAURINA MIN 490 MG/KG</t>
  </si>
  <si>
    <t>TARRO X 300 GR</t>
  </si>
  <si>
    <t>COMIDA HÙMEDA PARA PERRO SABOR CARNE- INGREDIENTES: HIGADO DE CERDO, GRASA DE CERDO, ARROZ INTEGRAL, QUINUA, ARVEJA, ZANAHORIA, PAPA, PROTEÍNA DE SOYA, AGUA, SAL, ALMIDÓN MODIFICADO, GOMA GUAR, VITAMINAS (A, D3, E), TIAMINA, RIBOFLAVINA, NIACINA, ÁCIDO PANTOTÉNICO, CLORURO DE COLINA, RIDOXINA, BIOTINA, VITAMINA B12, ÁCIDO FÓLICO, CARBONATO DE CALCIO, SULFATO DE MANGANESO, SULFATO DE COBRE, SULFATO DE HIERRO, SULFATO DE ZINC, SELENIO ORGÁNICO, CLORURO DE POTASIO, YODATO DE CALCIO, TAURINA.  COMPOSICIÒN NUTRICIONAL PROTEÍNA MÍNIMO 11.3% GRASA MÍNIMO 4,0% FIBRA CRUDA MÁXIMO 3,0% CENIZA MÁXIMO 5,0% HUMEDAD MÁXIMO 80,0% TAURINA MIN 490 MG/KG</t>
  </si>
  <si>
    <t>SUPLEMENTO CON NUTRIENTES ESENCIALES PARA CANINOS-COMPONENTE NUTRICIONAL POR COMPRIMIDO: VITAMINA A (MÍN.) 3049,5 UI VITAMINA D3 (MÍN.) 142,5 UI VITAMINA E (MIN) 6 UI VITAMINA B2 (MÍN.) 2,16 MCG VITAMINA B6 (MÍN.) 1,10 MG VITAMINA B12 (MIN) 0.6 MCG VITAMINA C (MÍN.) 5.35 MG BIOTINA (MÍN.) 0,03 MG ÁCIDO NICOTÍNICO (MÍN.) 20.29 MG PANTOTENATO DE CALCIO (MÍN.) 1,27 MG G COLINA (MÍN.) 10,84 MG LISINA (MÍN.) 18,3 MG, HISTIDINA (MÍN.) 0,6  MG ARGININA (MÍN.) 8,7  MG ÁCIDO ASPÁRTICO (MÍN.) 3,45 MG TREONINA (MÍN.) 1,5 MG SERINA (MÍN.) 3,45 MG ÁCIDO GLUTÁMICO (MÍN.) 9.90 MG PROLINA (MÍN.) 17.7 MG GLICINA (MÍN.) 27,3  MG ALANINA (MÍN.) 10,35 MG CISTEÍNA (MÍN.) 0.12 MG VALINA (MÍN.) 2,4 MG METIONINA (MÍN.) 19,95 MG ISOLEUCINA (MÍN.) 1,8  MG LEUCINA (MÍN.) 3,6 MG TIROSINA (MÍN.) 0,45 MG FENILALANINA (MÍN.) 2,1 MG TRIPTOFANO (MÍN.) 0,14 MG ÁCIDO FÓLICO (MÍN.) 1.47 MG MAGNESIO (MÍN.) 4,29 MG YODO (MÍN.) 0,01 MG HIERRO (MÍN.) 0,18 MG COBALTO (MÍN.) 0,02 MG COBRE (MÍN.) 0,01 MG ZINC (MÍN.) 0,005 MG MANGANESO (MÍN.) 0,02 MG SELENIO (MÍN.) 0,01 MG CALCIO (MÍN.) 75,6 MG / (MAX.) 83,35 MG FÓSFORO (MÍN.) 48,45 MG POTASIO (MIN) 1,96 MG.</t>
  </si>
  <si>
    <t>FRASCO X  120 COMPRIMIDOS PALATABLES</t>
  </si>
  <si>
    <t>NUTRACÉUTICO PARA HOMEOSTASIS HEPÁTICA EN CANINOS-CADA KILOGRAMO CONTIENE FOSFATIDO DE SILIMARINA (MIN) 47 G/KG VITAMINA E (MIN) 9500 UI/KG COLINA (MIN) 22 G/KG CROMO (MIN) 0,14 G/KG FRUCTOLIGOSACARIDOS (MIN) 42G/KG ZINC (MIN) 9 G/KG MANGANESO (MIN) 6G/KG SELENIO (MIN) 0,13 G/KG TAURINA (MIN) 10G/KG POTASIO (MIN) 9 G/KG VITAMINA C (MIN) 52 G/KG INOSITOL (MIN) 3G/KG L CARNITINA (MIN) 18G/KG</t>
  </si>
  <si>
    <t>FRASCO X 120 PASTILLAS (1G CADA UNA)</t>
  </si>
  <si>
    <t>SUPLEMENTO HÚMEDO MEDICADO PARA CANINOS EN RECUPERACION DE CIRUGIA, ENFERMEDAD O LESIONES- INGREDIENTES: AGUA, HÍGADO DE PAVO, HÍGADO DE CERDO, POLLO, CORAZÓN DE PAVO, HARINA DE MAÍZ, AISLADOS DE PROTEÍNA DE CERDO, ACEITE DE PESCADO, CARBONATO DE CALCIO, SABORIZANTE DE HÍGADO DE POLLO, SABOR A HUEVO, TRIPOLIFOSFATO DE SODIO, CLORURO DE POTASIO, FOSFATO DICÁLCICO, GOMA GUAR, TAURINA, VITAMINAS (COMPLEMENTO DE VITAMINA E, MONONITRATO DE TIAMINA, COMPLEMENTO DE NIACINA, ÁCIDO ASCÓRBICO (FUENTE DE VITAMINA C), PANTOTENATO DE CALCIO, COMPLEMENTO DE VITAMINA B12, CLORHIDRATO DE PIRIDOXINA, BIOTINA, COMPLEMENTO DE RIBOFLAVINA, ÁCIDO FÓLICO, COMPLEMENTO DE VITAMINA D3), CITRATO DE POTASIO, CLORURO DE COLINA, MINERALES (ÓXIDO DE ZINC, SULFATO FERROSO, SULFATO DE MANGANESO, SULFATO DE COBRE, YODATO DE CALCIO, ÓXIDO DE MAGNESIO, BETA CAROTENO. COMPOSICIÒN NUTRICIONAL PROTEÍNA 44% GRASA 33.2% FIBRA BRUTA 0.4% CARBOHIDRATOS (ELN) 13.2% CALCIO 1.2% FÒSFORO 1.15% POTASIO 1.15% MAGNESIO 0.089% TAURINA 0.86% L-CARNITINA 82.8 PPM VITAMINA C 231 PPM VITAMINA E 668 IU/KG L-ARGININA 2.75</t>
  </si>
  <si>
    <t>LATA X 156 GRS</t>
  </si>
  <si>
    <t>SUPLEMENTO MEDICADO PARA CANINOS CON MOLESTIAS DIGESTIVAS  SABOR PAVO-INGREDIENTES: AGUA, PAVO, HÍGADO DE CERDO, ARROZ, ALMIDÓN DE ARROZ MODIFICADO, MAÍZ DE GRANO ENTERO, PRODUCTO DE HUEVO, POLLO, SABOR A HÍGADO DE POLLO, PULPA DE REMOLACHA SECA, CELULOSA EN POLVO, CLORURO DE POTASIO, COLOR CARAMELO, FOSFATO DICÁLCICO, LINAZA, L-LISINA, SAL YODIZADA, CÁSCARA DE SEMILLA DE PSYLLIUM, L-THRONINA, CLORURO DE COLINA, VITAMINAS (SUPLEMENTO DE VITAMINA E, L-ASCORBYL-2-POLYFOSFATO (FUENTE DE VITAMINA C), ÁCIDO ASCÓRBICO (FUENTE DE VITAMINA C), MONONITRATO DE TIAMINA, SUPLEMENTO DE NIACINA, , SUPLEMENTO DE VITAMINA B12, BIOTINA, CLORHIDRATO DE PIRIDOXINA, SUPLEMENTO DE RIBOFLAVINA, ÁCIDO FÓLICO, SUPLEMENTO DE VITAMINA D3), SUPLEMENTO DE L-TRIPTÓFANO, TAURINA, MINERALES (ÓXIDO DE ZINC, SULFATO DE FERROSO, SULFATO DE MANGANESO, SULFATO DE COBRE, IODATE DE CALCIO), BETACAROTENO. COMPOSICION NUTRICIONAL PROTEÍNA 25.3% GRASA 14.8% FIBRA BRUTA 2.4% CARBOHIDRATOS (ELN) 50.8% CALCIO 1.08% FÒSFORO 0.84% SODIO 0.38% POTASIO 0.96% MAGNESIO 0.073% FIBRA INSOLUBLE 4.4% FIBRA SOLUBLE 1.0% FIBRA DIETARIA TOTAL 5.7%</t>
  </si>
  <si>
    <t>LATA X 370 GR, C</t>
  </si>
  <si>
    <t>SUPLEMENTO MEDICADO PARA CANINOS  CON POLLO (5 %) ES UN ALIMENTO DIETÉTICO COMPLETO PARA AYUDAR A LA FUNCIÓN RENAL EN CASO DE INSUFICIENCIA RENAL CRÓNICA O PASAJERA EN PERROS ADULTOS. ESTE ALIMENTO DIETÉTICO TIENE BAJO CONTENIDO DE FÓSFORO Y CONTENIDO LIMITADO DE PROTEÍNAS, PERO DE ALTA CALIDAD.-COMPOSICIÓN: CARNES Y SUBPRODUCTOS ANIMALES, SUBPRODUCTOS DE ORIGEN VEGETAL, ACEITES Y GRASAS, AZÚCARES, SEMILLAS, SUSTANCIAS MINERALES.FUENTES DE PROTEÍNAS: HÍGADO DE CERDO, POLLO. COMPONENTES ANALÍTICOS: PROTEÍNA 4,1%, CONTENIDO EN GRASA 6,6%, FIBRA BRUTA 0,9%, ÁCIDOS GRASOS ESENCIALES 1,7%, CENIZA BRUTA 1,5%, HUMEDAD 74,4%, CALCIO 0,21%, FÓSFORO 0,07%, SODIO 0,06%, POTASIO 0,23%, MAGNESIO 0,04%; POR KG: VITAMINA A 18.891UI, VITAMINA D3 192UI.LATA X  370 GR</t>
  </si>
  <si>
    <t>LATA X 370 GRS</t>
  </si>
  <si>
    <t>SUPLEMENTO VITAMINICO MINERAL PARA CANINOS-COMPONENTES: VITAMINA A 1.500 UI VITAMINA D3 150 UI VITAMINA E   2 UI VITAMINA B1 1 MG VITAMINA B2 1 MG VITAMINA B6 0.10 MG VITAMINA B12   3 MG NICOTINAMIDA 10 MG CLORURO DE COLINA 20 MG CALCIO159.11 MG ÁCIDO PANTOTÉNICO 0.46 MG ÁCIDO FÓLICO 50 MCG YODO 0.95 MG FÓSFORO 61.28 MG ZINC 15.27 MG HIERRO 6.28 MG MANGANESO 1.01 MG COBRE 0.38 MG COBALTO 0.23 MG POTASIO 0.33 MG EXCIPIENTES CSP 3.00 G</t>
  </si>
  <si>
    <t>FRASCO POR 50 TABLETAS MASTICABLES DE 3 GRAMOS</t>
  </si>
  <si>
    <t>SUPLEMENTO PERROS PARA PERROS ADULTOS SUPLEMENTO ALIMENTICO A BASE DE VITAMINAS, MINERALES Y LEVADURAS PARA PERROS ADULTOS, EN TODAS LAS RAZAS Y EDADES, ESPOLVOREADO O MEZCLADO CON EL ALIMENTO SECO Y/O HÚMEDO.COMPOSICIÓN GARANTIZADA VITAMINA A 23000 UI VITAMINA D3 1100 UI VITAMINA E 500 UI VITAMINA C 300 MG VITAMINA B2 15 MG VITAMINA B6 60 MG VITAMINA B3 40 MG COLINA 2000 MG VITAMINA B7 5 MG VITAMINA B8 2000 MG ZINC ORGÁNICO 200 MG SELENIO ORGÁNICO 15 MG COBRE ORGÁNICO 4 MG NUCLEÓTIDOS 50 G MANANOLIGOSACÁRIDOS 2 G BETAGLUCANOS PURIFICADOS 2 G BUTIRATO DE SODIO 7 G GLUTAMINA 5 G EXTRACTO VEGETAL DE QUEBRACHO 0,125 G EXTRACTO VEGETAL DE ROMERO 0,125 G EXCIPIENTES CSP 1000 G</t>
  </si>
  <si>
    <t>300 GRAMOS</t>
  </si>
  <si>
    <t>SUPLEMENTO PERROS PARA PERROS SENIOR-SUPLEMENTO ALIMENTICIO A BASE DE VITAMINAS, MINERALES Y LEVADURAS, PARA PERROS DE TODAS LAS RAZAS A PARTIR DE LOS 7 AÑOS DE EDAD, ESPOLVOREADO O MEZCLADO CON EL ALIMENTO SECO Y/O HÚMEDO.CMPOSICIÓN GARANTIZAD VITAMINA A 35000 UI VITAMINA D3 2000 UI VITAMINA E 500 UI VITAMINA C 300 MG VITAMINA B2 15 MG VITAMINA B6 60 MG VITAMINA B3 40 MG COLINA 3000 MG VITAMINA B7 10 MG VITAMINA B8 2000 MG CALCIO 600 MG FÓSFORO 500 MG ZINC ORGÁNICO 400 MG SELENIO ORGÁNICO 15 MG COBRE ORGÁNICO 4 MG NUCLEÓTIDOS 100 G MANANOLIGOSACÁRIDOS (MOS) 2 G BETAGLUCANOS PURIFICADOS 2 G GLUCOSAMINA 2500 MG CONDROITINA 2000 MG DHA 4 G BUTIRATO DE SODIO 7 G EXTRACTO VEGETAL DE QUEBRACHO 0,125 G EXTRACTO VEGETAL DE ROMERO 0,125 G EXCIPIENTES CSP 1000 G</t>
  </si>
  <si>
    <t>300  GRAMOS</t>
  </si>
  <si>
    <t>ALIMENTO PARA PERRO SENIL- INGREDIENTES:MAÍZ, HARINA DE SUBPRODUCTOS DE POLLO, HARINA DE CARNE, AVENA, YUCA, PROTEÍNA DE MAÍZ, ARROZ, ACEITE DE POLLO, PULPA DE REMOLACHA, SALVADO DE TRIGO, HIDROLIZADO DE POLLO, ACEITE DE PESCADO(FUENTE NATURAL DE OMEGA 3), ALMIDÓN DE YUCA, CARBONATO DE CALCIO, SAL, CLORURO DE POTASIO, FOSFATO DE CALCIO, CLORURO DE COLINA, LISINA, METIONINA, PREBIÓTICOS (B-GLUCANOS Y OLIGOSACÁRIDOS), ZINC ORGÁNICO, ZEOLITA, SULFATODE GLUCOSAMINA, SULFATO DE CONDROITINA, MSM, VITAMINA E BIOTINA, SULFATO DE ZINC, VITAMINA C, SULFATO DE HIERRO, YUCCA SCHIDEGERA, PROBIÓTICOS (BACILLUS SUBTILLIS Y/O BACILLUS AMYLOLIQUEFACIENS Y/O LACTOBACILLUS SP, Y/O BIFIDOBACTERIUM SP, BHT, COBRE ORGÁNICO, MANGANESO ORGÁNICO, VITAMINA B2, VITAMINA A, SULFATO DE COBRE, L-CARNITINA, VITAMINA B3, VITAMINA K, SULFATO DE MANGANESO, PANTOTENATO DE CALCIO, VITAMINA B1, VITAMINA B12, VITAMINA B6,YODATO DE CALCIO, SELENIO ORGÁNICO, VITAMINA D, ÁCIDO FÓLICO, SELENIO DE SODIO. ACIDO FOLICO COMPONENTES NUTRICIONALES PROTEINA CRUDA MINIMO 26,0% GRASA CRUDA MINIMO: 7,0% FIBRA CRUDA MAXIMO 6% CENIZA MAXIMO 7% CALCIO MINIMO 0.9% FOSFORO MINIMO 0,8% HUMEDAD MAXIMO 12,0%</t>
  </si>
  <si>
    <t>DESCRIPCION DEL ELEMENTO (INCLUIR LOS ACTIVOS DE EQUIPO FIJO QUE SE ENCUENTRAN EN SAP)</t>
  </si>
  <si>
    <t>DESCRIPCIÓN DEL BIEN Y/O SERVICIO</t>
  </si>
  <si>
    <t>CÓDIGO MATERIAL SAP</t>
  </si>
  <si>
    <t>CÓDIGO OTAN - NOC</t>
  </si>
  <si>
    <t>DESCRIPCIÓN:   MANTENIMIENTO EQUIPO FIJO DE ACUERDO A ANEXO  “CUADRO A”</t>
  </si>
  <si>
    <t>SERVICIOS DE MANTENIMIENTO Y REPARACIÓN DE PRODUCTOS METÁLICOS ELABORADOS, MAQUINARIA Y EQUIPO</t>
  </si>
  <si>
    <t>EXISTENCIAS</t>
  </si>
  <si>
    <t>SERVICIO</t>
  </si>
  <si>
    <t>MANTENIMIENTO EMBOBINADO</t>
  </si>
  <si>
    <t>MANTENIMIENTO A MOTO VENTILADORES EVAPORADOR</t>
  </si>
  <si>
    <t>MANTENIMIENTO A EMBOBINADO</t>
  </si>
  <si>
    <t>MANTENIMIENTO Y PUESTA DE FUNCIONAMIENTO</t>
  </si>
  <si>
    <t>MANTENIMIENTO MACRO MEDIDOR</t>
  </si>
  <si>
    <t>MANTENIMIENTO MOTOR ELÉCTRICO</t>
  </si>
  <si>
    <t>MANTENIMIENTO DE POLEAS</t>
  </si>
  <si>
    <t>MANTENIMIENTO DEL SISTEMA</t>
  </si>
  <si>
    <t>MANTENIMIENTO LIMPIEZA Y DESISFECION DE LA CAMPANA Y DUCTOS DE BAPOR DE DOS METROS</t>
  </si>
  <si>
    <t>MANTENIMIENTO TABLERO DE MANDO</t>
  </si>
  <si>
    <t>MANTENIMIENTO GENERAL DE LA CILINDRADORA DE RODILLO</t>
  </si>
  <si>
    <t>MANTENIMIENTO SISTEMA DE TRASMICION PRIMARIA</t>
  </si>
  <si>
    <t>MANTENIMIENTO DE LOS RODILLOS</t>
  </si>
  <si>
    <t>MANTENIMIENTO DE LOS PIÑONES</t>
  </si>
  <si>
    <t>MANTENIMIENTO CADENA</t>
  </si>
  <si>
    <t>MANTENIMIENTO PARTE ELECTRICA</t>
  </si>
  <si>
    <t>MANTENIMIENTO DEL MOTOR</t>
  </si>
  <si>
    <t>MANTENIMIENTO RODAMIENTOS</t>
  </si>
  <si>
    <t>MANTENIMIENTO GENERAL CUARTO DE CRECIMIENTO DE PANADERÍA</t>
  </si>
  <si>
    <t>MANTENIMIENTO TERMINALES</t>
  </si>
  <si>
    <t>MANTENIMIENTO GENERAL DEL SISTEMA ELÉCTRICO</t>
  </si>
  <si>
    <t>SERVCIO</t>
  </si>
  <si>
    <t>OMITIDO </t>
  </si>
  <si>
    <t>MANTENIMIENTO GENERAL ESTUFA INDUSTRIAL A GAS</t>
  </si>
  <si>
    <t>MANTENIMIENTO GENERAL HORNO INDUSTRIAL ELÉCTRICO DE PANADERÍA</t>
  </si>
  <si>
    <t>HORNO DE PANADERIA</t>
  </si>
  <si>
    <t>MANTENIMIENTO GENERAL HORNO INDUSTRIAL DE PANADERÍA</t>
  </si>
  <si>
    <t>CONTROL CONDENSADOR</t>
  </si>
  <si>
    <t>MANTENIMIENTO DE MOTOR ELÉCTRICO</t>
  </si>
  <si>
    <t>MANTENIMIENTO DE TABLERO DE CONTROL</t>
  </si>
  <si>
    <t>MANTENIMIENTO DE SISTEMA DE VAPOR (TUBERÍAS Y VÁLVULAS) POR MT LINEAL5/8"</t>
  </si>
  <si>
    <t>MANTENIMIENTO Y LIMPIEZA EN GENERAL DEL CONTROL CONDENSADOR</t>
  </si>
  <si>
    <t>TERMOSTATOS</t>
  </si>
  <si>
    <t>CONTACTORES</t>
  </si>
  <si>
    <t>TERMINALES</t>
  </si>
  <si>
    <t>PUERTAS</t>
  </si>
  <si>
    <t>MOTOR</t>
  </si>
  <si>
    <t>SISTEMA ELÉCTRICO</t>
  </si>
  <si>
    <t>TORNILLOS EN GENERAL</t>
  </si>
  <si>
    <t>BUJES</t>
  </si>
  <si>
    <t>EMPAQUE EXTERNO TAPA DE ACOPLE</t>
  </si>
  <si>
    <t>EMPAQUES INTERNOS</t>
  </si>
  <si>
    <t>BOMBA DE AGUA</t>
  </si>
  <si>
    <t>EMBOBINADO</t>
  </si>
  <si>
    <t>DIELÉCTRICO</t>
  </si>
  <si>
    <t>BALINERAS DE MOTOR</t>
  </si>
  <si>
    <t>CORREA CAMPANA EXTRACTORA SPZ1087 LW</t>
  </si>
  <si>
    <t>CHUMACERAS</t>
  </si>
  <si>
    <t>MANÓMETROS EN GLICERINA</t>
  </si>
  <si>
    <t>BOMBILLAS ILUMINARIAS</t>
  </si>
  <si>
    <t>FILTROS</t>
  </si>
  <si>
    <t>HELICE</t>
  </si>
  <si>
    <t>EJE DE TRACCION</t>
  </si>
  <si>
    <t>POLEA MOTRIZ</t>
  </si>
  <si>
    <t>POLEA IMPULSADORA</t>
  </si>
  <si>
    <t>BANDA</t>
  </si>
  <si>
    <t xml:space="preserve"> REGISTRO VÁLVULA REGULADORA 3/8  A ½, EN COBRE</t>
  </si>
  <si>
    <t xml:space="preserve"> RODAMIENTOS</t>
  </si>
  <si>
    <t xml:space="preserve"> POLEAS</t>
  </si>
  <si>
    <t>CHUMASERAS - CORREA MOTOR CAMPANA EXTRACTORA -  MANOMETROS EN GLISERINA DE 0 A 150 PS -</t>
  </si>
  <si>
    <t>TORNILLOS PARA EL MOTOR CABEZA HEXAGONAL ¼ X 1”</t>
  </si>
  <si>
    <t>SISTEMA DE TRASMICION PRIMARIA</t>
  </si>
  <si>
    <t>SISTEMA DE TRASMICION COMPLETA</t>
  </si>
  <si>
    <t>RODILLOS</t>
  </si>
  <si>
    <t>48101811 </t>
  </si>
  <si>
    <t>PIÑONES</t>
  </si>
  <si>
    <t xml:space="preserve"> CADENA</t>
  </si>
  <si>
    <t>BANDA DE TRASPORTE</t>
  </si>
  <si>
    <t>TABLERO ELECTRICO</t>
  </si>
  <si>
    <t>EVAPORADOR</t>
  </si>
  <si>
    <t>CONDENSADOR</t>
  </si>
  <si>
    <t>DIFUSORES</t>
  </si>
  <si>
    <t>UNIDAD COMPRESORA</t>
  </si>
  <si>
    <t>TUBERÍAS  DE GAS Y EMPAQUES DE PAREDES</t>
  </si>
  <si>
    <t>MOTO VENTILADORES EVAPORADOR</t>
  </si>
  <si>
    <t>PROGRAMADOR O TERMOSTATO</t>
  </si>
  <si>
    <t>TERMÓMETRO DIGITAL</t>
  </si>
  <si>
    <t>EMPAQUETADURA DE LA PUERTA Y CORTINA</t>
  </si>
  <si>
    <t>FILTRO SECADOR</t>
  </si>
  <si>
    <t>VÁLVULA DE EXPANSIÓN</t>
  </si>
  <si>
    <t>MOTOR ELÉCTRICO</t>
  </si>
  <si>
    <t>CORREA TRAPECIAL A25</t>
  </si>
  <si>
    <t xml:space="preserve"> MUELLE CORTADORA TORRENTS</t>
  </si>
  <si>
    <t>SOPORTE CUCHILLA TORRENTS</t>
  </si>
  <si>
    <t>PISTÓN CORTADORA TORRENTS TOYNSA</t>
  </si>
  <si>
    <t>CORREA CORTADORA TOYNSA 425X30MM</t>
  </si>
  <si>
    <t>KIT TACOS SILENTBLOCK CORTADORA 130X45X6 MM</t>
  </si>
  <si>
    <t>SIERRA CORTADORA PAN TURKISA 275MM</t>
  </si>
  <si>
    <t>PERILLAS</t>
  </si>
  <si>
    <t>TUBOS DE SUMINISTRO</t>
  </si>
  <si>
    <t>LAMINAS ACERO INOCIDABLE</t>
  </si>
  <si>
    <t>BOMBILLOS</t>
  </si>
  <si>
    <t xml:space="preserve"> FIBRA PARA AISLAMIENTO TERMICO</t>
  </si>
  <si>
    <t>FISTOS PARA GAS NATURAL Y CONTROLES DE TEMPERATURA</t>
  </si>
  <si>
    <t>CONTROL DE TEMPERATURA</t>
  </si>
  <si>
    <t>TERMOSTATO</t>
  </si>
  <si>
    <t>TERMÓMETRO</t>
  </si>
  <si>
    <t>MEDIDOR DIGITAL DE HUMEDAD RELATIVA</t>
  </si>
  <si>
    <t>TANQUE CON SUB FONDO CON HUMIDIFICADOR</t>
  </si>
  <si>
    <t>HERRAJES</t>
  </si>
  <si>
    <t>AISLAMIENTO EN FIBRA DE VIDRIO</t>
  </si>
  <si>
    <t xml:space="preserve"> DIFUSORES</t>
  </si>
  <si>
    <t xml:space="preserve"> TERMÓMETRO DIGITAL</t>
  </si>
  <si>
    <t xml:space="preserve"> FILTRO SECADOR</t>
  </si>
  <si>
    <t>TABLERO DE CONTROL</t>
  </si>
  <si>
    <t xml:space="preserve"> PERILLAS</t>
  </si>
  <si>
    <t>QUEMADORES</t>
  </si>
  <si>
    <t>TUBOS DE SUMINISTRO A QUEMADORES</t>
  </si>
  <si>
    <t>VÁLVULAS REGULADORAS</t>
  </si>
  <si>
    <t>TUBERIA PRINCIPAL DE SUMINISTRO DE GAS A ESTUFA, TUBERÍAS DE COBRE</t>
  </si>
  <si>
    <t>VÁLVULAS DE AJUSTE MECÁNICO ¼” CON ENTRADA EN TUBERÍA DE 3/8”</t>
  </si>
  <si>
    <t>VALVULA REGULABLE  DE BAJA</t>
  </si>
  <si>
    <t>LLAVE DE PASO DE BRONCE DE 1/2"</t>
  </si>
  <si>
    <t>TUBERÍA PRINCIPAL EN COBRE DE SUMINISTRO DE GAS A ESTUFA</t>
  </si>
  <si>
    <t xml:space="preserve"> LAMINAS DAÑADAS</t>
  </si>
  <si>
    <t>TARJETA ELECTRONICA DE CONTROL</t>
  </si>
  <si>
    <t>TABLERO DE MANDO</t>
  </si>
  <si>
    <t>CONTACTORES Y MULETILLAS</t>
  </si>
  <si>
    <t>PARTES Y LAMINAS DAÑADAS EN GENERAL</t>
  </si>
  <si>
    <t>FIBRA PARA AISLAMIENTO TÉRMICO</t>
  </si>
  <si>
    <t xml:space="preserve"> SELLOS</t>
  </si>
  <si>
    <t xml:space="preserve"> CONTACTO TÉRMICO Y  DEL TABLERO</t>
  </si>
  <si>
    <t>SISTEMA ELECTRO</t>
  </si>
  <si>
    <t>SUICHES Y SENSORES</t>
  </si>
  <si>
    <t>MANTENIMIENTO PREVENTIVO A ELECTROBOMBA DE SISTEMA DE CONDENSADOS</t>
  </si>
  <si>
    <t>BALINERAS MOTOR</t>
  </si>
  <si>
    <t>BALINERAS BOMBA</t>
  </si>
  <si>
    <t>SELLO MECÁNICO EN VITON</t>
  </si>
  <si>
    <t>TORNILLOS CABEZA HEXAGONAL ¼ X 1”  MOTOR</t>
  </si>
  <si>
    <t>TORNILLOS CABEZA HEXAGONAL ¼ X 1” BOMBA</t>
  </si>
  <si>
    <t xml:space="preserve"> LAINAS DE AJUSTE</t>
  </si>
  <si>
    <t xml:space="preserve"> ELECTRODOS</t>
  </si>
  <si>
    <t xml:space="preserve"> BOQUILLAS CABLES</t>
  </si>
  <si>
    <t xml:space="preserve"> EMPAQUES Y FUELLE</t>
  </si>
  <si>
    <t xml:space="preserve"> EMPAQUES TAPAS LATERALES CORDÓN EN FIBRA DE VIDRIO</t>
  </si>
  <si>
    <t>EMPAQUES VIDRIO NIVEL</t>
  </si>
  <si>
    <t xml:space="preserve"> FIBRA PARA AISLAMIENTO TÉRMICO</t>
  </si>
  <si>
    <t>CHEQUES</t>
  </si>
  <si>
    <t>VÁLVULAS DE SEGURIDAD</t>
  </si>
  <si>
    <t>FILTRO EN Y</t>
  </si>
  <si>
    <t>FILTRO DE TRAMPA</t>
  </si>
  <si>
    <t>VÁLVULAS DE CONTROL Y PASO</t>
  </si>
  <si>
    <t>TUBERÍAS DE LÍNEAS DE VAPOR Y AGUA 5/8"</t>
  </si>
  <si>
    <t>SISTEMA DE AGUA FRÍA Y DESAGÜE</t>
  </si>
  <si>
    <t xml:space="preserve">BATIDOR </t>
  </si>
  <si>
    <t xml:space="preserve">BOBINA MOTOR </t>
  </si>
  <si>
    <t xml:space="preserve">CUCHILLAS EN ACERO </t>
  </si>
  <si>
    <t xml:space="preserve">EJE BATIDOR </t>
  </si>
  <si>
    <t xml:space="preserve">KIT EMPAQUES EN CAUCHO </t>
  </si>
  <si>
    <t xml:space="preserve">PALANCA AJUSTE CABEZAL </t>
  </si>
  <si>
    <t xml:space="preserve">REGULADOR </t>
  </si>
  <si>
    <t xml:space="preserve">RODAMIENTOS DEL MOTOR </t>
  </si>
  <si>
    <t xml:space="preserve">TAZÓN </t>
  </si>
  <si>
    <t>AUTOMÁTICO</t>
  </si>
  <si>
    <t>CABLEADO</t>
  </si>
  <si>
    <t>BOMBILLA</t>
  </si>
  <si>
    <t>CAPACITADOR 25MFD440</t>
  </si>
  <si>
    <t>CAPACITOR 161-193 220 VOLTIOS</t>
  </si>
  <si>
    <t>CAUCHOS PUERTAS</t>
  </si>
  <si>
    <t>CONDENSADOR DE ARRANQUE 250 MF 110V</t>
  </si>
  <si>
    <t>COMPRESOR DE 2HP</t>
  </si>
  <si>
    <t>KIT DE ARRANQUE</t>
  </si>
  <si>
    <t>CAPACITOR DE ARRANQUE</t>
  </si>
  <si>
    <t>CONTACTOR 18 10</t>
  </si>
  <si>
    <t>CONTACTOR 3X60 AMPERIOS</t>
  </si>
  <si>
    <t>EMPAQUE SELLO PUERTAS</t>
  </si>
  <si>
    <t>HERRAJES EN BRONCE CROMADOS</t>
  </si>
  <si>
    <t>LÁMPARAS</t>
  </si>
  <si>
    <t>MANGUERAS EXTRACCIÓN</t>
  </si>
  <si>
    <t>RELAY POTENCIAL 220</t>
  </si>
  <si>
    <t>RELAY TÉRMICO</t>
  </si>
  <si>
    <t>SECADOR DE SILICA</t>
  </si>
  <si>
    <t>TARJETA VIGILANTE DE TENSIÓN</t>
  </si>
  <si>
    <t>VÁLVULA EXPANSIÓN</t>
  </si>
  <si>
    <t>VENTILADORES EVAPORADOR</t>
  </si>
  <si>
    <t>VENTILADORES DE EXTRACCIÓN</t>
  </si>
  <si>
    <t>BISAGRA DE PUERTAS</t>
  </si>
  <si>
    <t>UNIDAD DE 2.5 HP</t>
  </si>
  <si>
    <t>TUBERÍA DE COBRE</t>
  </si>
  <si>
    <t>CONTADORES ELÉCTRICOS</t>
  </si>
  <si>
    <t>ESCOBILLAS</t>
  </si>
  <si>
    <t>PRESOSTATO DUAL DE ALTA Y BAJA</t>
  </si>
  <si>
    <t xml:space="preserve">Unidad </t>
  </si>
  <si>
    <t xml:space="preserve">MT </t>
  </si>
  <si>
    <t>MANTENIMIENTO PREVENTIVO(GENERAL)</t>
  </si>
  <si>
    <t>MANTENIMIENTO A LA UNIDAD DE CONGELACIÓN</t>
  </si>
  <si>
    <t>MANTENIMIENTO AL TABLERO ELÉCTRICO</t>
  </si>
  <si>
    <t>MANTENIMIENTO AL TEMPORIZADOR</t>
  </si>
  <si>
    <t>MANTENIMIENTO VENTILADORES EVAPORADOR</t>
  </si>
  <si>
    <t>RODAMIENTOS DEL MOTOR</t>
  </si>
  <si>
    <t>RODAMIENTOS DEL EJE PRINCIPAL</t>
  </si>
  <si>
    <t>EJE PRINCIPAL DE TRANSMISIÓN</t>
  </si>
  <si>
    <t>POLEAS</t>
  </si>
  <si>
    <t>CORREA DE TRANSMISIÓN</t>
  </si>
  <si>
    <t>SELLO MECÁNICO / RETÉN DEL EJE</t>
  </si>
  <si>
    <t>DISCO ABRASIVO PELADOR</t>
  </si>
  <si>
    <t xml:space="preserve">RECUBRIMIENTO ABRASIVO INTERIOR DEL CILINDRO </t>
  </si>
  <si>
    <t xml:space="preserve"> PLACA O DISCO DE ARRASTRE</t>
  </si>
  <si>
    <t>INTERRUPTOR DE ENCENDIDO/APAGADO</t>
  </si>
  <si>
    <t>CONTACTOR ELÉCTRICO</t>
  </si>
  <si>
    <t xml:space="preserve"> RELÉ TÉRMICO / PROTECTOR DEL MOTOR</t>
  </si>
  <si>
    <t xml:space="preserve"> MICROINTERRUPTOR / SENSOR DE SEGURIDAD</t>
  </si>
  <si>
    <t xml:space="preserve"> TAPA O CUBIERTA SUPERIOR</t>
  </si>
  <si>
    <t xml:space="preserve"> BISAGRAS Y CIERRES DE TAPA</t>
  </si>
  <si>
    <t xml:space="preserve"> BOQUILLA O ENTRADA DE AGUA</t>
  </si>
  <si>
    <t xml:space="preserve"> VÁLVULA DE ENTRADA DE AGUA</t>
  </si>
  <si>
    <t xml:space="preserve"> MANGUERA DE ALIMENTACIÓN DE AGUA</t>
  </si>
  <si>
    <t xml:space="preserve"> SISTEMA DE DRENAJE / TUBO DE DESAGÜE</t>
  </si>
  <si>
    <t xml:space="preserve"> VÁLVULA O TAPÓN DE DRENAJE</t>
  </si>
  <si>
    <t xml:space="preserve"> TORNILLERÍA EN ACERO INOXIDABLE</t>
  </si>
  <si>
    <t>CABLES DE TRACCIÓN</t>
  </si>
  <si>
    <t>POLEAS DE TRACCIÓN</t>
  </si>
  <si>
    <t>POLEAS DE DESVÍO</t>
  </si>
  <si>
    <t>RODAMIENTOS</t>
  </si>
  <si>
    <t>EJE DE TRANSMISIÓN</t>
  </si>
  <si>
    <t>GUÍAS DE CABINA</t>
  </si>
  <si>
    <t>ZAPATAS O PATINES DE GUÍA</t>
  </si>
  <si>
    <t xml:space="preserve">RODILLOS DE GUÍA </t>
  </si>
  <si>
    <t>AMORTIGUADORES DE FOSO</t>
  </si>
  <si>
    <t xml:space="preserve">RESORTES </t>
  </si>
  <si>
    <t>TORNILLERÍA Y ELEMENTOS DE FIJACIÓN</t>
  </si>
  <si>
    <t>POLEAS TENSORAS</t>
  </si>
  <si>
    <t>ENGRANAJES</t>
  </si>
  <si>
    <t>MOTOR ELÉCTRICO.</t>
  </si>
  <si>
    <t>UNIIDAD</t>
  </si>
  <si>
    <t>CONTACTORES.</t>
  </si>
  <si>
    <t>RELÉS TÉRMICOS.</t>
  </si>
  <si>
    <t>BREAKERS.</t>
  </si>
  <si>
    <t>FUSIBLES.</t>
  </si>
  <si>
    <t>BORNERAS.</t>
  </si>
  <si>
    <t>TERMINALES Y CONECTORES</t>
  </si>
  <si>
    <t>SENSORES DE POSICIÓN.</t>
  </si>
  <si>
    <t>SENSORES DE NIVELACIÓN.</t>
  </si>
  <si>
    <t>RODAMIENTOS DE PUERTA.</t>
  </si>
  <si>
    <t xml:space="preserve">POLEAS </t>
  </si>
  <si>
    <t>EJES</t>
  </si>
  <si>
    <t xml:space="preserve">MOTOR ELECRTRICO </t>
  </si>
  <si>
    <t xml:space="preserve">RODAMIENTOS DEL TAMBOR </t>
  </si>
  <si>
    <t xml:space="preserve">CORREAS DE TRASMISIÓN </t>
  </si>
  <si>
    <t xml:space="preserve">CHUMACERAS </t>
  </si>
  <si>
    <t>EJE DE TAMBOR</t>
  </si>
  <si>
    <t xml:space="preserve">ACOPLAMIENTOS </t>
  </si>
  <si>
    <t>TENSOR DE CORREA</t>
  </si>
  <si>
    <t xml:space="preserve">QUEMADOR DE GAS </t>
  </si>
  <si>
    <t xml:space="preserve">VALVULA DE GAS </t>
  </si>
  <si>
    <t xml:space="preserve">REGULADOR DE GAS </t>
  </si>
  <si>
    <t xml:space="preserve">SENSOR DE LLAMA </t>
  </si>
  <si>
    <t xml:space="preserve">TERMOSTATO </t>
  </si>
  <si>
    <t xml:space="preserve">RESISTENCIAS ELECTRICAS </t>
  </si>
  <si>
    <t xml:space="preserve">VENTILADOR/ EXTRACCTOR </t>
  </si>
  <si>
    <t xml:space="preserve">EMPAQUES DUCTOS </t>
  </si>
  <si>
    <t xml:space="preserve">FILTROS O MALLAS </t>
  </si>
  <si>
    <t xml:space="preserve">TAMBOR </t>
  </si>
  <si>
    <t xml:space="preserve">TORNILLERIA </t>
  </si>
  <si>
    <t xml:space="preserve">BISAGRAS </t>
  </si>
  <si>
    <t xml:space="preserve">MANIJAS </t>
  </si>
  <si>
    <t xml:space="preserve">FUENTE DE ALIMENTACIÓN/ CALIBRACION </t>
  </si>
  <si>
    <t>PLANTA ELECTRICA</t>
  </si>
  <si>
    <t xml:space="preserve">PLANTA ELECTRICA 100  KVA </t>
  </si>
  <si>
    <t xml:space="preserve">Filtros de aire primario </t>
  </si>
  <si>
    <t xml:space="preserve">Filtro de aire secundario </t>
  </si>
  <si>
    <t xml:space="preserve">Filtro  primario  de combustible </t>
  </si>
  <si>
    <t xml:space="preserve">Trampa de combustible </t>
  </si>
  <si>
    <t xml:space="preserve">Breaker 80 amp </t>
  </si>
  <si>
    <t xml:space="preserve">Breaker 40 amp </t>
  </si>
  <si>
    <t xml:space="preserve">Corona del alternador </t>
  </si>
  <si>
    <t xml:space="preserve">Escobillas  del alternador </t>
  </si>
  <si>
    <t xml:space="preserve">Porta  escobillas  del alternador </t>
  </si>
  <si>
    <t>Rodamientos  del alternador</t>
  </si>
  <si>
    <t xml:space="preserve">Corona  motor  de arranque </t>
  </si>
  <si>
    <t xml:space="preserve">Escobillas  motor  de arranque </t>
  </si>
  <si>
    <t xml:space="preserve">Porta escobillas motor de arranque </t>
  </si>
  <si>
    <t xml:space="preserve">Rodamientos motores de arranque </t>
  </si>
  <si>
    <t xml:space="preserve">Mangueras de entrada y salida al radiador </t>
  </si>
  <si>
    <t xml:space="preserve">Tapa  tanque  del radiador </t>
  </si>
  <si>
    <t xml:space="preserve">Batería de 12v 1200 amp 31h </t>
  </si>
  <si>
    <t xml:space="preserve">Pistones del motor </t>
  </si>
  <si>
    <t xml:space="preserve">Camisas del motor </t>
  </si>
  <si>
    <t xml:space="preserve">Empaquetadura  del motor </t>
  </si>
  <si>
    <t xml:space="preserve">Casquetes de biela </t>
  </si>
  <si>
    <t xml:space="preserve">Casquetes de bancada </t>
  </si>
  <si>
    <t xml:space="preserve">Válvulas de adición </t>
  </si>
  <si>
    <t xml:space="preserve">Válvulas de escape </t>
  </si>
  <si>
    <t xml:space="preserve">Anillos </t>
  </si>
  <si>
    <t xml:space="preserve">Bomba de agua </t>
  </si>
  <si>
    <t xml:space="preserve">Bomba de aceite </t>
  </si>
  <si>
    <t xml:space="preserve">Rodamientos  para generador Stanford </t>
  </si>
  <si>
    <t xml:space="preserve">Junta de culata </t>
  </si>
  <si>
    <t>MAQUINA PELA PAPA INDUSTRIAL MPTE60-SS BASPC13</t>
  </si>
  <si>
    <t>BASPC N°13</t>
  </si>
  <si>
    <t>BAACA N°13</t>
  </si>
  <si>
    <t>BAEEV N°13</t>
  </si>
  <si>
    <t>GMTEQ N°13</t>
  </si>
  <si>
    <t>BIGUP N|37</t>
  </si>
  <si>
    <t>BAMAR N°1</t>
  </si>
  <si>
    <t xml:space="preserve">BISUM N°39 </t>
  </si>
  <si>
    <t>BITER N°13</t>
  </si>
  <si>
    <t xml:space="preserve">CALDERA A VAPOR MARCA MAINCOLSA DE 40HP 70 GALONES, CALDERA DE 40 BHP PARA TRABAJO CON ACPM, CALDERA A VAPOR DE 40 BHP MARCA MIC 1-256  </t>
  </si>
  <si>
    <t>CALDERA HORIZONTAL DE 18C-AC, BOMBA DE ALIMENTACION CALDERAS,CALDERA HORIZONTAL DE CALEFANCION ASTRABP</t>
  </si>
  <si>
    <t xml:space="preserve"> filtro de agua </t>
  </si>
  <si>
    <t>filtor de aire</t>
  </si>
  <si>
    <t xml:space="preserve"> bastagos de valvulas </t>
  </si>
  <si>
    <t>boquillas</t>
  </si>
  <si>
    <t xml:space="preserve">capsulas de mercurio del Mc.Donnell </t>
  </si>
  <si>
    <t xml:space="preserve">l diafragma del flotador </t>
  </si>
  <si>
    <t xml:space="preserve"> Impulsor </t>
  </si>
  <si>
    <t xml:space="preserve"> termostatos</t>
  </si>
  <si>
    <t xml:space="preserve"> valvulas 2 globo</t>
  </si>
  <si>
    <t xml:space="preserve">valvulas 4 globo </t>
  </si>
  <si>
    <t>Valvula de compuerta 3</t>
  </si>
  <si>
    <t xml:space="preserve">Valvula tipo compuerta de 21/2 150 lds bridada </t>
  </si>
  <si>
    <t xml:space="preserve"> Valvulas de bola de 1 </t>
  </si>
  <si>
    <t xml:space="preserve">presostatos </t>
  </si>
  <si>
    <t xml:space="preserve"> electrodos (quemador)</t>
  </si>
  <si>
    <t xml:space="preserve"> empaques </t>
  </si>
  <si>
    <t xml:space="preserve"> valvula de seguridad 1 3595 lbs/h</t>
  </si>
  <si>
    <t xml:space="preserve"> quemador Jr50A-15 typo NAT gas,Min. 650 MBH Max. 2200 MBH 115 vol</t>
  </si>
  <si>
    <t xml:space="preserve"> control de quemador Honey well</t>
  </si>
  <si>
    <t>transformador de encendido intercambiable typo PF-G</t>
  </si>
  <si>
    <t xml:space="preserve"> manometro de caratula de 0-200 Psi 4 </t>
  </si>
  <si>
    <t xml:space="preserve">Mc. Donnell No. 157S </t>
  </si>
  <si>
    <t xml:space="preserve"> visor de nivel - empaques </t>
  </si>
  <si>
    <t xml:space="preserve"> dee manometro de caratula 6 de 0-200 psi </t>
  </si>
  <si>
    <t xml:space="preserve"> Valvula de bola 1 316 inox </t>
  </si>
  <si>
    <t xml:space="preserve"> Breakermatic (protector electrico) </t>
  </si>
  <si>
    <t xml:space="preserve">disyuntor </t>
  </si>
  <si>
    <t>contactor</t>
  </si>
  <si>
    <t xml:space="preserve"> Relle termico </t>
  </si>
  <si>
    <t xml:space="preserve">Arrancador suave Para motor </t>
  </si>
  <si>
    <t xml:space="preserve"> Control Warrick </t>
  </si>
  <si>
    <t xml:space="preserve"> Tornillo autoperforante de acero inoxidable A2 (6x30 mm)</t>
  </si>
  <si>
    <t xml:space="preserve"> Tornillo de acero inoxidable M6 x 25 mm (con cabeza avellanada)</t>
  </si>
  <si>
    <t xml:space="preserve"> Tornillo M8 x 40 mm de acero inoxidable (para compresores)</t>
  </si>
  <si>
    <t xml:space="preserve"> Tornillo autoperforante 4.8 mm x 20 mm de acero inoxidable (para condensadores)</t>
  </si>
  <si>
    <t>Tornillo M4 x 10 mm de acero inoxidable (para sensores)</t>
  </si>
  <si>
    <t xml:space="preserve"> Tornillo hexagonal M6 x 16 mm de acero inoxidable (para ventiladores)</t>
  </si>
  <si>
    <t xml:space="preserve">CUARTO FRIO DE CONSERVACION MARCA MGC </t>
  </si>
  <si>
    <t>CALDERA HORIZONTAL DE 18C-AC, BOMBA DE ALIMENTACION CALDERAS,CALDERA HORIZONTAL DE CALEFANCION</t>
  </si>
  <si>
    <t>MANTENIMIENTO PREVENTIVO TANQUE  CONDENSADO</t>
  </si>
  <si>
    <t>MANTENIMIENTO CORRECTIVO CALDERA Y TANQUE CONDENSADO</t>
  </si>
  <si>
    <t>BIGUP N°37</t>
  </si>
  <si>
    <t xml:space="preserve">ESTUFA INDUSTRIAL COMBINADA CON PLANCHA Y HORNO </t>
  </si>
  <si>
    <t xml:space="preserve">HORNO DE PANADERIA, 6 MARCA BAKE OOF 15 BANDEJAS </t>
  </si>
  <si>
    <t>CUARTO FRIO  FRIOPANEL</t>
  </si>
  <si>
    <t xml:space="preserve">ESTUFA INDUSTRIAL  6 PUESTOS, ESTUFA A GAS </t>
  </si>
  <si>
    <t>HORNO ELECTRICO MARCA SHINDAWA DE 4 CAMARAS  DE0.50CMX0.80CM X220V.TAPAS EN ACERO SATINADO.</t>
  </si>
  <si>
    <t xml:space="preserve">LAVADORA HORIZONTAL DE  60 LIBRAS, LAVADORA ESTRACTORA DE 110 LBS, LAVADORA ESTRACTORA DE 50 LBS </t>
  </si>
  <si>
    <t>Válvulas reguladoras</t>
  </si>
  <si>
    <t>Perillas</t>
  </si>
  <si>
    <t>Tubos de suministro</t>
  </si>
  <si>
    <t>Partes o laminas dañadas</t>
  </si>
  <si>
    <t>Bombillos</t>
  </si>
  <si>
    <t>Fibra para aislamiento térmico</t>
  </si>
  <si>
    <t>Ventiladores con sus conectores para el horno de panadería</t>
  </si>
  <si>
    <t>Quemadores del horno</t>
  </si>
  <si>
    <t>Motor de rotación del horno embobinado y rodamientos</t>
  </si>
  <si>
    <t>Resistencias para humidificador</t>
  </si>
  <si>
    <t>medidor digital de humedad relativa</t>
  </si>
  <si>
    <t>Botones de encendido y apagado</t>
  </si>
  <si>
    <t>Termómetro</t>
  </si>
  <si>
    <t>Herrajes en bronce cromados para la puerta</t>
  </si>
  <si>
    <t>Tarjeta de control electrónico del equipo</t>
  </si>
  <si>
    <t>Rodamientos y correas para la mezcladora</t>
  </si>
  <si>
    <t>Motor de la mezcladora de masa embobinado y rodamientos</t>
  </si>
  <si>
    <t>Escabiladero</t>
  </si>
  <si>
    <t>Rodamientos del motor horno de panadería</t>
  </si>
  <si>
    <t>por crear</t>
  </si>
  <si>
    <t xml:space="preserve">MARMITAS DE VAPOR DE 60 GALONES (250 A 300 LTS) </t>
  </si>
  <si>
    <t xml:space="preserve">NEVERA TIPO NEVECON </t>
  </si>
  <si>
    <t xml:space="preserve">SECADORA INDUSTRIAL DE 50 Y 110 LBS </t>
  </si>
  <si>
    <t xml:space="preserve">ASCENSOR MONTACARGA </t>
  </si>
  <si>
    <t xml:space="preserve">CUARTO CRECIMIENTO PARA 15 L,   REF:PELZA   </t>
  </si>
  <si>
    <t>CORTADORA  DE MASA  36 CORTES</t>
  </si>
  <si>
    <t xml:space="preserve">CILINDRADORA </t>
  </si>
  <si>
    <t xml:space="preserve">CAMPANA EXTRACTORA, CAMPANA EN ACERO INOX CON UN DUCTO Y MOTOR </t>
  </si>
  <si>
    <t xml:space="preserve">BATIDOR INDUSTRIAL  </t>
  </si>
  <si>
    <t>MARMITAS  ING Y DISEÑO 380 LTS</t>
  </si>
  <si>
    <t>MANTENIMIENTO DE UNIVERSALES</t>
  </si>
  <si>
    <t>MANTENIMIENTO DE TUBERÍA DE LÍNEAS DE VAPOR Y AGUA</t>
  </si>
  <si>
    <t>MARMITAS INGY DISEÑO 380LTS</t>
  </si>
  <si>
    <t xml:space="preserve"> DE FILTRO EN Y</t>
  </si>
  <si>
    <t xml:space="preserve"> FILTRO DE TRAMPA</t>
  </si>
  <si>
    <t xml:space="preserve"> TUBERÍAS DE LÍNEAS DE VAPOR Y AGUA 5/8"</t>
  </si>
  <si>
    <t>MACRO MEDIDOR</t>
  </si>
  <si>
    <t>PINTURA</t>
  </si>
  <si>
    <t>PLANTA ELECTRICA 75 KVA</t>
  </si>
  <si>
    <t>Filtro trampa de combustible,</t>
  </si>
  <si>
    <t>Filtro primario de combustble</t>
  </si>
  <si>
    <t>Filtros de aire primario</t>
  </si>
  <si>
    <t>Coronas</t>
  </si>
  <si>
    <t>Escobillas</t>
  </si>
  <si>
    <t>Rodamientos</t>
  </si>
  <si>
    <t>Breaker 40 amp</t>
  </si>
  <si>
    <t>Alternador</t>
  </si>
  <si>
    <t>Radiador</t>
  </si>
  <si>
    <t>Tapa del radiador</t>
  </si>
  <si>
    <t>Motor de arranque</t>
  </si>
  <si>
    <t>Mangueras de entrada y salida al radiador</t>
  </si>
  <si>
    <t>Camisas</t>
  </si>
  <si>
    <t>Kit reparación</t>
  </si>
  <si>
    <t>Anillos</t>
  </si>
  <si>
    <t>Empaquetaduras</t>
  </si>
  <si>
    <t>Válvulas admisión y escape</t>
  </si>
  <si>
    <t>Biela</t>
  </si>
  <si>
    <t>Batería para 12v 1200 amp 31h</t>
  </si>
  <si>
    <t>Casquetes del motor</t>
  </si>
  <si>
    <t>Junta de culata</t>
  </si>
  <si>
    <t>Filtro de aire secundario</t>
  </si>
  <si>
    <t>Trampa de combustible</t>
  </si>
  <si>
    <t>Corona del alternador</t>
  </si>
  <si>
    <t>Escobillas del alternador</t>
  </si>
  <si>
    <t>Porta escobillas del alternador</t>
  </si>
  <si>
    <t>Rodamientos del alternador</t>
  </si>
  <si>
    <t>Corona motor de arranque</t>
  </si>
  <si>
    <t>Escobillas motor de arranque</t>
  </si>
  <si>
    <t>Porta escobillas motor de arranque</t>
  </si>
  <si>
    <t>Rodamientos motor de arranque</t>
  </si>
  <si>
    <t>Tapa tanque del radiador</t>
  </si>
  <si>
    <t>Pistones del motor</t>
  </si>
  <si>
    <t>Empaquetadura del motor</t>
  </si>
  <si>
    <t>Casquetes de biela</t>
  </si>
  <si>
    <t>Casquetes de bancada</t>
  </si>
  <si>
    <t>Válvulas de adición</t>
  </si>
  <si>
    <t>Válvulas de escape</t>
  </si>
  <si>
    <t>Bomba de agua</t>
  </si>
  <si>
    <t>Bomba de aceite</t>
  </si>
  <si>
    <t>Rodamientos para generador stanford</t>
  </si>
  <si>
    <t>Filtro de aire</t>
  </si>
  <si>
    <t>Filtro de combustible</t>
  </si>
  <si>
    <t>Filtro de aceite</t>
  </si>
  <si>
    <t>Breaker 80 amperio</t>
  </si>
  <si>
    <t>Terminales de cable</t>
  </si>
  <si>
    <t>Batería de plomo - ácido 12v 1200 ah</t>
  </si>
  <si>
    <t>Bomba de transferencia combustible</t>
  </si>
  <si>
    <t>Empaque superior del motor</t>
  </si>
  <si>
    <t>Fusibles expulsión para cortacircuitos 5a</t>
  </si>
  <si>
    <t>Correa de repartición</t>
  </si>
  <si>
    <t>Batería vehicular 12v - 1200a libre mantenimiento</t>
  </si>
  <si>
    <t>Fusible 10 v</t>
  </si>
  <si>
    <t>Fusible 15 v</t>
  </si>
  <si>
    <t>Fusible 20 v</t>
  </si>
  <si>
    <t>Porta escobillas</t>
  </si>
  <si>
    <t>Batería para 12v 1200 amp 4d</t>
  </si>
  <si>
    <t>Sensor de temperatura del sistema de refrigeración</t>
  </si>
  <si>
    <t>NÚMERO DE INVENTARIO 8004030000000000002802991</t>
  </si>
  <si>
    <t>MANTENIMIENTO PREVENTIVO EQUIPO ENFIRADOR DE AGUA, MANEJADORA DE AIRE, TABLEROS DE CONTROL/FUERZA.</t>
  </si>
  <si>
    <t>SISTEMA DE REFRIGERACIÓN (CHILLER)</t>
  </si>
  <si>
    <t>SISTEMA DE DISTRIBUCIÓN DE AIRE</t>
  </si>
  <si>
    <t>SISTEMA DE DESAIREACIÓN</t>
  </si>
  <si>
    <t>TORRETAS DE BOMBAS DE RETORNO DE AGUA   (AIRE)</t>
  </si>
  <si>
    <t>PASOS Y FILTROS DE AGUA</t>
  </si>
  <si>
    <t>MANTENIMIENTO AIRE DE PRESICION</t>
  </si>
  <si>
    <t>VERTICAL (MOTOBOMBA JOKEY ELECTRICA ) EQUIPO CONTRA INCENDIO UL/FM DIESEL TIPO TURBINA</t>
  </si>
  <si>
    <t>8004030000000000002798925</t>
  </si>
  <si>
    <t>MANTENIMIENTO GENERAL DEL TABLERO ELÉCTRICO</t>
  </si>
  <si>
    <t>MANTENIMIENTO DE DOS FLOTADORES ELÉCTRICOS</t>
  </si>
  <si>
    <t>MANTENIMIENTO PLANTA ELÉCTRICA TIPO PRIME DE 488 KVA -375 KAW</t>
  </si>
  <si>
    <t>8004030000000000002798923.</t>
  </si>
  <si>
    <t>MANTENIMIENTO DEL SILENCIADOR DE ESCAPE RESIDENCIAL PARA LA PLANTA ELÉCTRICA TIPO DE 488 KVA-375 KW</t>
  </si>
  <si>
    <t>MANTENIMIENTO DEL ARRANQUE AUTOMATICO PARA LA PLANTA ELECTRICA TIPO DE 488 KVA-375 KW</t>
  </si>
  <si>
    <t>MANTENIMIENTO A LOS AJUSTES DE SISTEMAS DE CONTROL DE TRANSFERENCIA PARA LA PLANTA ELECTRICA TIPO DE 488 KVA-375 KW</t>
  </si>
  <si>
    <t>MANTENIMIENTO SISTEMA HIDRAULICO DE PRESION PRENSAMBLADO – INCLUYE 2 BOMBAS DE 7.5 HP</t>
  </si>
  <si>
    <t>8004030000000000002798924</t>
  </si>
  <si>
    <t>MANTENIMIENTO ASCENSOR NO PANIRAMICO SHILDRER 3300</t>
  </si>
  <si>
    <t>8004030000000000002803019</t>
  </si>
  <si>
    <t>SERVICO</t>
  </si>
  <si>
    <t> 8711001</t>
  </si>
  <si>
    <t>8004030000000000002349361</t>
  </si>
  <si>
    <t>DESCRIPCIÓN: Generador de Energía FG Wilson P30E1 - 30 Kva</t>
  </si>
  <si>
    <t>Identificación del Activo Fijo: 165500118699</t>
  </si>
  <si>
    <t>Número del Activo Fijo: 8004030000000000002150508</t>
  </si>
  <si>
    <t>4331001</t>
  </si>
  <si>
    <t>Filtro de combustible para Motor Perkins Engine 1103A-33G Referencia N° 26560163, Numero de parte 4816635, medidas del filtro: Altura total 156.00 mm, Diámetro externo 93.00 mm, Tamaño del hilo M24 *2 M24 * 2</t>
  </si>
  <si>
    <t>Filtro de aceite para Motor Perkins Engine 1103A-33G, Número de parte: 2654403, Medidas del filtro: Altura total 130,9 mm, Diámetro exterior 96 mm,  Sellar diámetro exterior 71,6 mm, rosca interna.</t>
  </si>
  <si>
    <t>Calentador de admisión de aire para Motor Perkins Engine 1103A-33G, Numero de parte: 2666108, Medidas del calentador de aire; Ancho 30 mm Altura, 80 mm Profundidad, 30 mm Peso 0.06 kg.</t>
  </si>
  <si>
    <t>Batería 1150 A-H</t>
  </si>
  <si>
    <t>Inyector para Motor Perkins Engine 1103A-33G OEM tamaño estándar, Numero de parte: 2645K016, Medidas del inyector: Ancho 25 mm, Altura 25 mm, Profundidad 160 mm, Peso 0.18 kg.                 Motor Serie: DJ51323*U044914N*                      Unidad de inyección N° 80923 LYB</t>
  </si>
  <si>
    <t>Fusibles industriales de la virola del IEC 60269 de la clase gG/gL: 10 x 38m m: 500Vac, 0.5 - 32A, 120 ka (BUSSMAN)</t>
  </si>
  <si>
    <t>Breaker  S 283 / C100/ 400 V, para Generador FG Wilson P30E1 - 30 kVA Generator (incomplete)</t>
  </si>
  <si>
    <t>ESTUFAS ELECTRICAS 69.000 BTU/h  SUS PARTES Y PIEZAS</t>
  </si>
  <si>
    <t>Identificación del Activo Fijo: 869000063235</t>
  </si>
  <si>
    <t>Número del Activo Fijo: 8004030000000000002214271</t>
  </si>
  <si>
    <t>Fistos 3/16 / rosca anillo 12</t>
  </si>
  <si>
    <t>Tuberia de Cobre 6 metros</t>
  </si>
  <si>
    <t>Quemadores indeformables en hierro, de alto rendimiento.</t>
  </si>
  <si>
    <t>Perillas Industriales de Cubierta</t>
  </si>
  <si>
    <t>quemador de hierro fundido para parrilla</t>
  </si>
  <si>
    <t>Identificación del Activo Fijo: 869000063238</t>
  </si>
  <si>
    <t>Número del Activo Fijo: 8004030000000000002214272</t>
  </si>
  <si>
    <t>DESCRIPCIÓN:GENERADOR DE ENERGIA</t>
  </si>
  <si>
    <t>DESCRIPCIÓN:ESTUFA DE 3 PUESTOS A GAS EN ACERO INOXIDABLE</t>
  </si>
  <si>
    <t>DESCRIPCIÓN:ESTUFA  4 PUEST CON PLANCHA A GAS EN ACERO INOXI</t>
  </si>
  <si>
    <t>8715602</t>
  </si>
  <si>
    <t>DESCRIPCIÓN: Estufa de 3 Puestos a GAS en Acero Inoxidable Y  4 Puestos a GAS en Acero Inoxidable</t>
  </si>
  <si>
    <t>Identificación del Activo Fijo: 869000063235 -  869000063238</t>
  </si>
  <si>
    <t>Número del Activo Fijo: 8004030000000000002214271-  8004030000000000002214272</t>
  </si>
  <si>
    <t>CCOES</t>
  </si>
  <si>
    <t>COTEF</t>
  </si>
  <si>
    <t>REGF1</t>
  </si>
  <si>
    <t>CENTRAL ADMINISTRATIVA Y CONTABLE REGIONAL USAQUEN</t>
  </si>
  <si>
    <t>Filtro de aire FG Referencia N° 26510362, Numero de parte 901046, Medidas del filtro: Altura Total: 300 mm, Diámetro externo 104.50 mm, Diámetro interno: 60.50 mm.</t>
  </si>
  <si>
    <t>REPUESTOS SISTEMA RED AIRE ACONDICIONADO CENTRAL CHILLER 17KW/H</t>
  </si>
  <si>
    <t>PANTALLA VARIADOR DE FRECUENCIA  17 kW</t>
  </si>
  <si>
    <t>UND</t>
  </si>
  <si>
    <t xml:space="preserve">CONTACTORES  NC3 </t>
  </si>
  <si>
    <t>TARJETA DE ALIMENTACIÓN MAIN BOARD.</t>
  </si>
  <si>
    <t xml:space="preserve">TARJETA DE COMUNICACIÓN </t>
  </si>
  <si>
    <t xml:space="preserve">MAIN BOARD  o unidad de control electrónica </t>
  </si>
  <si>
    <t>TERMOSTATO para 17KW/H</t>
  </si>
  <si>
    <t xml:space="preserve">REJILLAS DE DISTRIBUCION FINAL DE AIRE </t>
  </si>
  <si>
    <t xml:space="preserve">Pines de sujeción rectos 5 MM </t>
  </si>
  <si>
    <t>PREFILTROS CON LAS MISMAS CONDICIONES Y CAPACIDADES TÉCNICAS DE LOS ACTUALMENTE INSTALADOS</t>
  </si>
  <si>
    <t>TORNILLO, ALINEACIÓN DE BOMBA 3/8  X 4 " HEXANOLES</t>
  </si>
  <si>
    <t>TORNILLO  5/16 X 6" HEXAGONALES</t>
  </si>
  <si>
    <t>FILTRO DE SUCCIÓN DE BOMBA DE RECIRCULACIÓN DE AGUA</t>
  </si>
  <si>
    <t>CONTACTORES AC3 220 VOL M 50/60 HZ</t>
  </si>
  <si>
    <t xml:space="preserve">PRESOSTATOS PARA EQUIPO CONTRA INCENDIO UL/FM DIESEL TIPO TURBINA </t>
  </si>
  <si>
    <t>empaquetaduras de grafito trenzado 6x 25 mm</t>
  </si>
  <si>
    <t>empaquetaduras de caucho 6x 25 mm</t>
  </si>
  <si>
    <t>CAJA DE O´RINGS  tamaños diferentes, para un total de 382 piezas.</t>
  </si>
  <si>
    <t>REPUESTOS EQUIPO CONTRA INCENDIOS UL/FM DIÉSEL</t>
  </si>
  <si>
    <t>CODOS  DE 6"  PREAISLADA ACERO GALVANIZADO</t>
  </si>
  <si>
    <t>TUBERÍA  DE 6"  PREAISLADA ACERO GALVANIZADO</t>
  </si>
  <si>
    <t>ACOPLE MACHO 6" PREAISLADA ACERO GALVANIZADO</t>
  </si>
  <si>
    <t>ACOPLE HEMBRA  6" PREAISLADA ACERO GALVANIZADO</t>
  </si>
  <si>
    <t>VÁLVULA DE CIERRE COBRE 6"</t>
  </si>
  <si>
    <t xml:space="preserve">CONTACTOR PARA EQUIPO CONTRA INCENDIO UL/FM DIESEL TIPO TURBINA </t>
  </si>
  <si>
    <t>REFRIGERANTE EQUIPO CONTRA INCENDIO UL/FM DIESEL TIPO TURBINA  PRESENTACION X 3.785 litros</t>
  </si>
  <si>
    <t>EMPAQUETADURAS DEL SISTEMA DE AGUA FRÍA</t>
  </si>
  <si>
    <t xml:space="preserve">TORNILLO EXTRUCTURAL DE ACERO A490 </t>
  </si>
  <si>
    <t>RELEVO CON REFERENCIA    3ARR3MARS65</t>
  </si>
  <si>
    <t>REPUESTOS PLANTA ELÉCTRICA TIPO PRIME DE 488 KVA -375 KAW</t>
  </si>
  <si>
    <t>FILTRO DE ACEITE LF PARA PLANTA ELECTRICA TIPO DE 488 KVA-375 KW.</t>
  </si>
  <si>
    <t>ACEITE 15W-40 Y LUBRICANTES, (INCLUYE MATERIAL). PARA PLANTA ELECTRICA TIPO DE 488 KVA-375 KW</t>
  </si>
  <si>
    <t>ARRANQUE Y MEDICIÓN DE VOLTAJE Y CONSUMO ELÉCTRICO</t>
  </si>
  <si>
    <t>CARGA DE BATERÍA INTERNAS DEL EQUIPO</t>
  </si>
  <si>
    <t>INTERRUPTOR DE TRANSFERENCIA AUTOMÁTICA (ATS COMPLETO SI ESTÁ DAÑADO)</t>
  </si>
  <si>
    <t>RELÉS DE CONTROL</t>
  </si>
  <si>
    <t>CONTACTORES DE POTENCIA</t>
  </si>
  <si>
    <t>MÓDULO CONTROLADOR AUTOMÁTICO</t>
  </si>
  <si>
    <t>TARJETA ELECTRÓNICA DEL GENERADOR</t>
  </si>
  <si>
    <t>FUSIBLES INDUSTRIALES</t>
  </si>
  <si>
    <t>SENSOR DE PÉRDIDA DE FASE</t>
  </si>
  <si>
    <t>REPUESTOS ASCENSOR NO PANIRAMICO SHILDRER 3300</t>
  </si>
  <si>
    <t xml:space="preserve">ZAPATAS DE CABINA PARA ASCENSOR NO PANIRAMICO </t>
  </si>
  <si>
    <t xml:space="preserve">RIELES GUÍAS DE CABINA Y CONTRAPESO - PARA ASCENSOR NO PANORAMICO </t>
  </si>
  <si>
    <t xml:space="preserve">TERMINALES DEL SISTEMA ELÉCTRICO, EMPALMES, PARA ASCENSOR NO PANIRAMICO </t>
  </si>
  <si>
    <t>LUBRICADOR AUTOMÁTICO DE GUÍAS DE CABINA Y CONTRAPESO</t>
  </si>
  <si>
    <t xml:space="preserve">POSICIONAMIENTO PARA EL ASCENSOR NO PANIRAMICO </t>
  </si>
  <si>
    <t xml:space="preserve">GUARDAS DE GUAYA PARA ASCENSOR NO PANIRAMICO </t>
  </si>
  <si>
    <t xml:space="preserve">BATERÍA 12V, 1,3AH PB, 51X43X97 MM- PARA ASCENSOR NO PANIRAMICO </t>
  </si>
  <si>
    <t xml:space="preserve">CITÓFONO O ALARMA PARA ASCENSOR NO PANORAMICO </t>
  </si>
  <si>
    <t xml:space="preserve">INTERRUPTOR DE POTENCIA PARA ASCENSOR NO PANORAMICO </t>
  </si>
  <si>
    <t xml:space="preserve">POLEA MOTOR PUERTA PARA ASCENSOR NO PANORAMICO </t>
  </si>
  <si>
    <t xml:space="preserve">CORREA OPERADOR  QKS 9 Z55 10X1400 PARA ASCENSOR NO PANORAMICO </t>
  </si>
  <si>
    <t>FILTROS Suministro de filtros originales o equivalentes: Aceite, Aire Combustible- Compatibles con el modelo del generador.</t>
  </si>
  <si>
    <t>CABLEADO DEL GENERADOR AL TABLERO PRINCIPAL Cables eléctricos de potencia: Aislamiento adecuado Calibre según carga (33 kVA aprox.) Cumplimiento RETIE</t>
  </si>
  <si>
    <t xml:space="preserve"> BATERÍAS de arranque: Libre mantenimiento Alta capacidad de arranque (CCA) Compatibles con sistema del generadorTensión nominal acorde al sistema del generador (12V o 24V).
Capacidad de arranque en frío (CCA) adecuada para motores diésel industriales (mínimo 800 CCA 
Tipo: libre de mantenimiento (VRLA, AGM o equivalente).
Bornes resistentes a la corrosión y con protección adecuada.
Fabricación reciente (no mayor a 6 meses).
Compatibilidad total con el generador tipo CAT Olympian GEP33-3 o equivalente</t>
  </si>
  <si>
    <t>4391502</t>
  </si>
  <si>
    <t>4391506</t>
  </si>
  <si>
    <t>BATERÍAS REFERENCIA 1350 4DT 12 VOLTIOS</t>
  </si>
  <si>
    <t xml:space="preserve">KIT CORREA POLEAS TRAPEZOIDAL  QKS11 PARA ASCENSOR NO PANORAMICO </t>
  </si>
  <si>
    <t xml:space="preserve">MANTENIMIENTOS </t>
  </si>
  <si>
    <t>BATIDOR INDUSTRIAL</t>
  </si>
  <si>
    <t>MANTENIMIENTO DE EJE DEL BATIDOR (CAMBIO DE PIEZAS)</t>
  </si>
  <si>
    <t>MANTENIMIENTO DE BATIDOR (CAMBIO DE PIEZAS)</t>
  </si>
  <si>
    <t>MANTENIMIENTO DE TAZÓN (CAMBIO DE PIEZAS)</t>
  </si>
  <si>
    <t>MANTENIMIENTO DE PALANCA AJUSTE DEL CABEZAL (CAMBIO DE PIEZAS)</t>
  </si>
  <si>
    <t>MANTENIMIENTO DE RODAMIENTOS DEL MOTOR (CAMBIO DE PIEZAS)</t>
  </si>
  <si>
    <t>MANTENIMIENTO DE BOMBINA DEL MOTOR (CAMBIO DE PIEZAS)</t>
  </si>
  <si>
    <t>MANTENIMIENTO - DESARME TOTAL DE MOTOR LIMPIEZA EN GENERAL</t>
  </si>
  <si>
    <t>MANTENIMIENTO - DESARME TOTAL DE BOMBA Y LIMPIEZA EN GENERAL</t>
  </si>
  <si>
    <t>MANTENIMIENTO DE BALINERAS MOTOR (CAMBIO DE PIEZAS)</t>
  </si>
  <si>
    <t>MANTENIMIENTO DE BALINERAS BOMBA (CAMBIO DE PIEZAS)</t>
  </si>
  <si>
    <t>MANTENIMIENTO DE SELLO MECÁNICO EN VITON (CAMBIO DE PIEZAS)</t>
  </si>
  <si>
    <t>MANTENIMIENTO DE TORNILLOS CABEZA HEXAGONAL ¼ X 1” ROSCA ORDINARIA MOTOR (CAMBIO DE PIEZAS)</t>
  </si>
  <si>
    <t>MANTENIMIENTO DE TORNILLOS CABEZA (CAMBIO DE PIEZAS)</t>
  </si>
  <si>
    <t>MANTENIMIENTO EMBOBINADO (CAMBIO DE PIEZAS)</t>
  </si>
  <si>
    <t>MANTENIMIENTO - APLICACIÓN DE DIELÉCTRICO (CAMBIO DE PIEZAS)</t>
  </si>
  <si>
    <t>MANTENIMIENTO - APLICACIÓN DE PINTURA GENERAL BOMBA</t>
  </si>
  <si>
    <t>MANTENIMIENTO - APLICACIÓN DE PINTURA GENERAL EN MOTOR</t>
  </si>
  <si>
    <t>MANTENIMIENTO - CALIBRACIÓN Y AJUSTE DE ACOPLES (CAMBIO DE PIEZAS)</t>
  </si>
  <si>
    <t>MANTENIMIENTO DE EMPAQUE EXTERNO TAPA DE ACOPLE (CAMBIO DE PIEZAS)</t>
  </si>
  <si>
    <t>MANTENIMIENTO DE EMPAQUES INTERNOS (CAMBIO DE PIEZAS)</t>
  </si>
  <si>
    <t>MANTENIMIENTO (CAMBIO DE LAINAS DE AJUSTE)</t>
  </si>
  <si>
    <t>MANTENIMIENTO - APLICACIÓN DE PINTURA GENERAL (CAMBIO DE PIEZAS)</t>
  </si>
  <si>
    <t>MANTENIMIENTO PREVENTIVO CONSISTENTE EN • LAVADO INTERNO TANQUE DE CONDENSADOS • VERIFICACIÓN PRESIÓN DE MOTOBOMBA DE INYECCIÓN DE AGUA. • DESMONTE Y AJUSTE BOMBA DE INYECCION DE AGUA • LIMPIEZA FILTRO DE AGUA • REVISIÓN DE MANOMETRO • REVISIÓN DE SISTEMA DE VENTEO • REVISIÓN DE CONEXIONES DE DESBORDAMIENTO, DRENAJE Y ENTRADA A LA BRIDA PN 16 O ATORNILLADOS REVISIÓN DEL INDICADOR Y CONTROL DE NIVEL • REVISIÓN DEL FLOTADOR • REVISIÓN Y CALIBRACIÓN DEL MANÓMETRO DE PRESIÓN • REVISIÓN DEL SISTEMA ANTI RETORNO (CHECK), REALIZAR PRUEBAS.</t>
  </si>
  <si>
    <t>MANTENIMIENTO DE VALVULAS 2 GLOBO Y PUESTA EN FUNCIONAMIENTO (CAMBIO DE PIEZAS)</t>
  </si>
  <si>
    <t>MANTENIMIENTO DE VALVULAS 4 GLOBO Y PUESTA EN FUNCIONAMIENTO (CAMBIO DE PIEZAS)</t>
  </si>
  <si>
    <t>MANTENIMIENTO DE VALVULA DE COMPUERTA 3 Y PUESTA EN FUNCIONAMIENTO (CAMBIO DE PIEZAS)</t>
  </si>
  <si>
    <t>MANTENIMIENTO DE VALVULA TIPO COMPUERTA DE 21/2 150 LDS BRIDADA Y PUESTA EN FUNCIONAMIENTO (CAMBIO DE PIEZAS)</t>
  </si>
  <si>
    <t>MANTENIMIENTO VALVULAS DE BOLA DE 1 Y PUESTA EN FUNCIONAMIENTO (CAMBIO DE PIEZAS)</t>
  </si>
  <si>
    <t>MANTENIMIENTO (CAMBIO DE PRESOSTATOS)</t>
  </si>
  <si>
    <t>MANTENIMIENTO ELECTRODOS (QUEMADOR) Y PUESTA EN FUNCIONAMIENTO (CAMBIO DE PIEZAS)</t>
  </si>
  <si>
    <t>MANTENIMIENTO DE EMPAQUES Y PUESTA EN FUNCIONAMIENTO (CAMBIO DE PIEZAS)</t>
  </si>
  <si>
    <t>MANTENIMIENTO VALVULA DE SEGURIDAD 1 3595 LBS/H Y PUESTA EN FUNCIONAMIENTO (CAMBIO DE PIEZAS)</t>
  </si>
  <si>
    <t>MANTENIMIENTO MOTOR DE TIRO 1/3 HP 2850 RPM..(QUEMADOR) Y PUESTA EN FUNCIONAMIENTO (CAMBIO DE PIEZAS)</t>
  </si>
  <si>
    <t>MANTENIMIENTO QUEMADOR JR50A-15 TYPO NAT GAS,MIN. 650 MBH MAX. 2200 MBH 115 VOL Y PUESTA EN FUNCIONAMIENTO (CAMBIO DE PIEZAS)</t>
  </si>
  <si>
    <t>MANTENIMIENTO Y PUESTA EN FUNCIONAMIENTO (CAMBIO DE CONTROL DE QUEMADOR HONEY WELL)</t>
  </si>
  <si>
    <t>MANTENIMIENTO TRANSFORMADOR DE ENCENDIDO INTERCAMBIABLE TYPO PF-G Y PUESTA EN FUNCIONAMIENTO (CAMBIO DE PIEZAS)</t>
  </si>
  <si>
    <t>MANTENIMIENTO PRESOSTATO Y PUESTA EN FUNCIONAMIENTO (CAMBIO DE PIEZAS)</t>
  </si>
  <si>
    <t>MANTENIMIENTO MANOMETRO DE CARATULA DE 0-200 PSI 4 Y PUESTA EN FUNCIONAMIENTO (CAMBIO DE PIEZAS)</t>
  </si>
  <si>
    <t>MANTENIMIENTO DE MC. DONNELL NO. 157S Y PUESTA EN FUNCIONAMIENTO (CAMBIO DE PIEZAS)</t>
  </si>
  <si>
    <t>MANTENIMIENTO VISOR DE NIVEL - EMPAQUES Y PUESTA EN FUNCIONAMIENTO (CAMBIO DE PIEZAS)</t>
  </si>
  <si>
    <t>MANTENIMIENTO DEE MANOMETRO DE CARATULA 6 DE 0-200 PSI Y PUESTA EN FUNCIONAMIENTO (CAMBIO DE PIEZAS)</t>
  </si>
  <si>
    <t>MANTENIMIENTO VALVULA GLOBO 1 Y PUESTA EN FUNCIONAMIENTO (CAMBIO DE PIEZAS)</t>
  </si>
  <si>
    <t>MANTENIMIENTO VALVULA DE BOLA 1 316 INOX Y PUESTA EN FUNCIONAMIENTO (CAMBIO DE PIEZAS)</t>
  </si>
  <si>
    <t>MANTENIMIENTO BREAKERMATIC (PROTECTOR ELECTRICO) Y PUESTA EN FUNCIONAMIENTO (CAMBIO DE PIEZAS)</t>
  </si>
  <si>
    <t>MANTENIMIENTO DE DISYUNTOR Y PUESTA EN FUNCIONAMIENTO (CAMBIO DE PIEZAS)</t>
  </si>
  <si>
    <t>MANTENIMIENTO CONTACTOR Y PUESTA EN FUNCIONAMIENTO (CAMBIO DE PIEZAS)</t>
  </si>
  <si>
    <t>MANTENIMIENTO RELLE TERMICO Y PUESTA EN FUNCIONAMIENTO ((CAMBIO DE PIEZAS)</t>
  </si>
  <si>
    <t>MANTENIMIENTO - ARRANCADOR SUAVE PARA MOTOR Y PUESTA EN FUNCIONAMIENTO</t>
  </si>
  <si>
    <t>MANTENIMIENTO Y PUESTA EN FUNCIONAMIENTO (CAMBIO DE CONTROL WARRICK)</t>
  </si>
  <si>
    <t>CAMPANA EXTRACTORA, CAMPANA EN ACERO INOXIDABLE CON DUCTO Y MOTOR</t>
  </si>
  <si>
    <t>MANTENIMIENTO - REVISIÓN MOTOR PRINCIPAL,MANTENIMIENTO VÁLVULA AUTO REGULADORA, MANTENIMIENTO SISTEMA ELÉCTRICO Y MANTENIMIENTO DE FILTROS Y CABLEADO, REVISION DUCTO CAMPANA EXTRACTORA, MANTENIMIENTO EXTRACTORES Y ENGRASES DE CHUMACERAS, CHUMACERAS POLEAS Y VENTILADOR Y MANTENIMIENTO CAMPANA EXTRACTORA DE HUMOS Y OLORES MARCA MGC MANTENIMIENTO DE RODAMIENTOS, CHUMACERAS RECONSTRUCCION DE FORJAS, BOBINADO DE MOTORES, MANTENIMIENTO DE POLEAS Y CORREAS, LIMPIEZA EN GENERAL. (CAMBIO DE FILTROS Y CABLEADO; (CAMBIO DE PIEZAS))</t>
  </si>
  <si>
    <t>MANTENIMIENTO - REVISIÓN Y MANTENIMIENTO DE CORREAS, RODAMIENTOS</t>
  </si>
  <si>
    <t>MANTENIMIENTO - REVISIÓN Y MANTENIMIENTO DE RODAMIENTOS</t>
  </si>
  <si>
    <t>MANTENIMIENTO VENTILADOR</t>
  </si>
  <si>
    <t>MANTENIMIENTO LIMPIEZA DUCTOS DE BAPOR DE DOS METROS</t>
  </si>
  <si>
    <t>MANTENIMIENTO - CALIBRACIÓN VÁLVULA DE SEGURIDAD</t>
  </si>
  <si>
    <t>MANTENIMIENTO CORRECTIVO MANO DE OBRA CAMPANA EXTRACTORA MANTENIMIENTO CORRECTIVO MOTOR 5 HP TRIFASICO - 10 HP - 3 HP REEMBOBINADO - MANTENIMIENTO DE RODAMIENTOS Y AJUSTES - MANTENIMIENTO DE CHUMASERAS - MANTENIMIENTO CORREA MOTOR CAMPANA EXTRACTORA - MANTENIMIENTO VALVULA AUTOREGULADORA QUE CONSISTE EN MANTENIMIENTO DE MANOMETROS EN GLISERINA DE 0 A 150 PS - MANTENIMIENTO REGISTRO VALVULA REGULADORA 3/8 A 1/2 - REVISION DUCTO CAMPANA EXTRACTORA CON MANTENIMIENTO COMPONENTES AFECTADAS. (CAMBIO DE RODAMIENTOS Y AJUSTES; CAMBIO DE CHUMASERAS; CAMBIO DE CORREA MOTOR CAMPANA EXTRACTORA; CAMBIO DE MANOMETROS EN GLISERINA DE 0 A 150 PS; CAMBIO DE REGISTRO VALVULA REGULADORA 3/8 A 1/2; CAMBIO DE PIEZAS AFECTADAS)</t>
  </si>
  <si>
    <t>MANTENIMIENTO CAMPANA EXTRACTORA MANTENIMIENTO DE RODAMIENTOS Y AJUSTES - MANTENIMIENTO DE CHUMASERAS ((CAMBIO DE PIEZAS))</t>
  </si>
  <si>
    <t>MANTENIMIENTO CAMPANA EXTRACTORA (CAMBIO DE CORREA MOTOR CAMPANA EXTRACTORA)</t>
  </si>
  <si>
    <t>MANTENIMIENTO CAMPANA EXTRACTORA MANTENIMIENTO DE RODAMIENTOS Y AJUSTES - MANTENIMIENTO DE CHUMASERAS - MANTENIMIENTO CORREA MOTOR CAMPANA EXTRACTORA - MANTENIMIENTO VALVULA AUTOREGULADORA QUE CONSISTE EN MANTENIMIENTO DE MANOMETROS EN GLISERINA DE 0 A 150 PS - (CAMBIO DE RODAMIENTOS Y AJUSTES; CAMBIO DE CHUMASERAS; CAMBIO DE CORREA MOTOR CAMPANA EXTRACTORA; CAMBIO DE MANOMETROS EN GLISERINA DE 0 A 150 PS)</t>
  </si>
  <si>
    <t>MANTENIMIENTO CAMPANA EXTRACTORA (CAMBIO DE REGISTRO VALVULA REGULADORA 3/8 A 1/2)</t>
  </si>
  <si>
    <t>MANTENIMIENTO CAMPANA EXTRACTORA DE HUMOS Y OLORES MARCA CYLICO MANTENIMIENTO DE RODAMIENTOS, CHUMACERAS RECONSTRUCCION DE FORJAS, BOBINADO DE MOTORES, MANTENIMIENTO DE POLEAS Y CORREAS, LIMPIEZA EN GENERAL. (CAMBIO DE PIEZAS))</t>
  </si>
  <si>
    <t>MANTENIMIENTO CAMPANA EXTRACTORA DE HUMOS Y OLORESMARCA CYLICO (CAMBIO DE RODAMIENTOS Y CHUMACERAS)</t>
  </si>
  <si>
    <t>MANTENIMIENTO CAMPANA EXTRACTORA DE HUMOS Y OLORES MARCA CYLICO RECONSTRUCCION DE FORJAS,</t>
  </si>
  <si>
    <t>MANTENIMIENTO - SERVICIO DE MANTENIMIENTO CAMPANA EXTRACTORA DE HUMOS Y OLORES MARCA CYLICO ACERO INOXIDABLE INCLUYE: EXTRACTORES Y ENGRASES DE CHUMACERAS, MANTENIMIENTO ELÉCTRICO MOTOR, REVISIÓN Y MANTENIMIENTO DE CORREAS, RODAMIENTOS, CHUMACERAS POLEAS Y VENTILADOR</t>
  </si>
  <si>
    <t>MANTENIMIENTO - SERVICIO DE MANTENIMIENTO CAMPANA EXTRACTORA DE HUMOS Y OLORESMARCA CYLICO ACERO INOXIDABLE MANTENIMIENTO EXTRACTORES Y ENGRASES DE CHUMACERAS</t>
  </si>
  <si>
    <t>MANTENIMIENTO - SERVICIO DE MANTENIMIENTO CAMPANA EXTRACTORA DE HUMOS Y OLORESMARCA CYLICO ACERO INOXIDABLE MANTENIMIENTO ELÉCTRICO MOTOR</t>
  </si>
  <si>
    <t>MANTENIMIENTO - SERVICIO DE MANTENIMIENTO CAMPANA EXTRACTORA DE HUMOS Y OLORES MARCA MGC CEX-SS ACERO INOXIDABLE (CAMBIO DE CORREAS)</t>
  </si>
  <si>
    <t>MANTENIMIENTO CAMPANA EXTRACTORA DE HUMOS Y OLORES MARCA CYLICO (CAMBIO DE POLEAS Y CORREAS)</t>
  </si>
  <si>
    <t>MANTENIMIENTO - SERVICIO DE MANTENIMIENTO CAMPANA EXTRACTORA DE HUMOS Y OLORESMARCA CYLICO ACERO INOXIDABLE DE POLEAS Y VENTILADOR</t>
  </si>
  <si>
    <t>MANTENIMIENTO - SERVICIO DE MANTENIMIENTO CAMPANA EXTRACTORA DE HUMOS Y OLORESMARCA CYLICO ACERO INOXIDABLE CONSISTE MANTENIMIENTO DE FILTROS Y SISTEMA ELECTRICO Y MANTENIMIENTO DE FILTROS (CAMBIO DE PIEZAS))</t>
  </si>
  <si>
    <t>MANTENIMIENTO - SERVICIO DE MANTENIMIENTO CAMPANA EXTRACTORA DE HUMOS Y OLORES MARCA CYLICO ACERO INOXIDABLE MANTENIMIENTO DEL SISTEMA ELECTRICO Y CABLEADO</t>
  </si>
  <si>
    <t>MANTENIMIENTO - SERVICIO DE MANTENIMIENTO CAMPANA EXTRACTOR EN ACERO INOXIDABLE CAL 20 CON CEX-SS ACERO INOXIDABLE (CAMBIO DE FILTROS)</t>
  </si>
  <si>
    <t>CILINDRADORA PANADERIA CON  MOTOR  ELECTRICO</t>
  </si>
  <si>
    <t>MANTENIMIENTO - DESARME TOTAL DE MOTOR</t>
  </si>
  <si>
    <t>MANTENIMIENTO (CAMBIO DE BALINERAS DE MOTOR)</t>
  </si>
  <si>
    <t>MANTENIMIENTO (CAMBIO DE EMPAQUE EXTERNO TAPA DE ACOPLE)</t>
  </si>
  <si>
    <t>MANTENIMIENTO (CAMBIO DE EMPAQUES INTERNOS)</t>
  </si>
  <si>
    <t>MANTENIMIENTO (CAMBIO DE TORNILLOS CABEZA HEXAGONAL ¼ X 1” PARA MOTOR)</t>
  </si>
  <si>
    <t>MANTENIMIENTO - APLICACIÓN PINTURA GENERAL AL MOTOR</t>
  </si>
  <si>
    <t>MANTENIMIENTO SISTEMA DE TRASMICION COMPLETA</t>
  </si>
  <si>
    <t>MANTENIMIENTO DE PIÑONES ((CAMBIO DE PIEZAS))</t>
  </si>
  <si>
    <t>MANTENIMIENTO CORRECTIVO CADENA MANTENIMIENTO (CAMBIO DE CADENA)</t>
  </si>
  <si>
    <t>MANTENIMIENTO (CAMBIO DE BANDA DE TRASPORTE)</t>
  </si>
  <si>
    <t>MANTENIMIENTO - APLICACIÓN DE DIELÉCTRICO</t>
  </si>
  <si>
    <t>MANTENIMIENTO - APLICACIÓN DE PINTURA GENERAL</t>
  </si>
  <si>
    <t>MANTENIMIENTO - CALIBRACIÓN Y AJUSTE DE ACOPLES</t>
  </si>
  <si>
    <t>CORTADORA  DE MASA  36 CORTES, CORTADORA INDUSTRIAL</t>
  </si>
  <si>
    <t>MANTENIMIENTO - DESMONTE Y MANTENIMIENTO DEL MOTOR ELÉCTRICO (CAMBIO DEPIEZAS)</t>
  </si>
  <si>
    <t>MANTENIMIENTO CORREAS</t>
  </si>
  <si>
    <t>CUARTO DE CRECIMIENTO PARA 15 L,   REF:PELZA</t>
  </si>
  <si>
    <t>MANTENIMIENTO - DESARME GENERAL LIMPIEZA Y REVISIÓN DE LA MAQUINA</t>
  </si>
  <si>
    <t>MANTENIMIENTO - PINTURA DE LA ESTRUCTURA</t>
  </si>
  <si>
    <t>MANTENIMIENTO CORRECTIVO DE PUERTAS</t>
  </si>
  <si>
    <t>MANTENIMIENTO Y  (CAMBIO DE TORNILLOS)</t>
  </si>
  <si>
    <t>MANTENIMIENTO Y (CAMBIO DE VALVULAS REGULADORAS)</t>
  </si>
  <si>
    <t>MANTENIMIENTO Y  (CAMBIO DE PERILLAS)</t>
  </si>
  <si>
    <t>MANTENIMIENTO Y  (CAMBIO DE TUBOS DE SUMINISTRO)</t>
  </si>
  <si>
    <t>MANTENIMIENTO Y  (CAMBIO DE LAMINAS ACERO INOCIDABLE)</t>
  </si>
  <si>
    <t>MANTENIMIENTO Y  (CAMBIO DE BOMBILLOS)</t>
  </si>
  <si>
    <t>MANTENIMIENTO Y  (CAMBIO DE FIBRA PARA AISLAMIENTO TERMICO)</t>
  </si>
  <si>
    <t>MANTENIMIENTO (CAMBIO DE PUERTAS)</t>
  </si>
  <si>
    <t>MANTENIMIENTO - LIMPIEZA GENERAL DEL EVAPORADOR Y CONDENSADOR</t>
  </si>
  <si>
    <t>MANTENIMIENTO (CAMBIO DE CONTROL DE TEMPERATURA)</t>
  </si>
  <si>
    <t>MANTENIMIENTO - LIMPIEZA INTERNA Y EXTERNA DE LA ESTRUCTURA</t>
  </si>
  <si>
    <t>MANTENIMIENTO CORRECTIVO CABLEADO ELÉCTRICO</t>
  </si>
  <si>
    <t>MANTENIMIENTO CORRECTIVO DE TABLERO DE CONTROL</t>
  </si>
  <si>
    <t>MANTENIMIENTO - REVISIÓN DE LA FISTOS PARA GAS NATURAL Y CONTROLES DE TEMPERATURA Y AJUSTES</t>
  </si>
  <si>
    <t>MANTENIMIENTO - REVISIÓN DE TERMOSTATO</t>
  </si>
  <si>
    <t>MANTENIMIENTO - REVISIÓN ELÉCTRICA UNIDAD COMPRESORA</t>
  </si>
  <si>
    <t>MANTENIMIENTO - ADECUACIÓN DE TUBERÍAS DE GAS Y EMPAQUES DE PAREDES</t>
  </si>
  <si>
    <t>MANTENIMIENTO - AJUSTES DEL PROGRAMADOR O TERMOSTATO</t>
  </si>
  <si>
    <t>MANTENIMIENTO - CALIBRACIÓN DE TEMPERATURA</t>
  </si>
  <si>
    <t>MANTENIMIENTO (CAMBIO DE TERMÓMETRO DIGITAL)</t>
  </si>
  <si>
    <t>MANTENIMIENTO Y (CAMBIO DEL FILTRO SECADOR)</t>
  </si>
  <si>
    <t>CUARTO FRIO DE CONSERVACION MARCA MGC</t>
  </si>
  <si>
    <t>MANTENIMIENTO - REVISIÓN DE LA PRESIÓN DE ALTA Y DE BAJA DEL SISTEMA DE REFRIGERACIÓN</t>
  </si>
  <si>
    <t>MANTENIMIENTO - REVISIÓN DE LA UNIDAD COMPRESORA</t>
  </si>
  <si>
    <t>MANTENIMIENTO - REVISIÓN DE VÁLVULA DE EXPANSIÓN</t>
  </si>
  <si>
    <t>MANTENIMIENTO - AJUSTE DE CONTROL DE SEGURIDAD DE BAJA Y ALTA PRESIÓN</t>
  </si>
  <si>
    <t>MANTENIMIENTO Y  (CAMBIO DE DIFUSORES)</t>
  </si>
  <si>
    <t>MANTENIMIENTO Y (CAMBIO DE TERMÓMETRO DIGITAL)</t>
  </si>
  <si>
    <t>MANTENIMIENTO (CAMBIO DE EMPAQUETADURA DE LA PUERTA Y CORTINA)</t>
  </si>
  <si>
    <t>MANTENIMIENTO DEL FILTRO SECADOR (CAMBIO DEL FILTRO SECADOR)</t>
  </si>
  <si>
    <t>MANTENIMIENTO - ADECUACIÓN DE TUBERÍAS DE GAS Y EMPAQUES DE PAREDES MT LINEAL 5/8"</t>
  </si>
  <si>
    <t>CUARTO FRIO DE CONGELACION TIPO MODULAR CCMT414-1- MARCA SUPERNORDICO</t>
  </si>
  <si>
    <t>MANTENIMIENTO (CAMBIO DE LOS VENTILADORES EVAPORADOR CON SUS CONECTORES)</t>
  </si>
  <si>
    <t>MANTENIMIENTO (CAMBIO DE FILTRO SECADOR)</t>
  </si>
  <si>
    <t>MANTENIMIENTO (CAMBIO DE MANGUERAS DE EXTRACCIÓN)</t>
  </si>
  <si>
    <t>MANTENIMIENTO (CAMBIO DE HERRAJES EN BRONCE CROMADOS TIPO PESADO PARA PUERTAS)</t>
  </si>
  <si>
    <t>MANTENIMIENTO (CAMBIO DE CORTINA DE AIRE EN TERMO-FILM)</t>
  </si>
  <si>
    <t>MANTENIMIENTO Y PUESTA EN FUNCIONAMIENTO (CAMBIO DE UNIDAD DE 2.5 HP INCLUYE RECARGA, RELAY POTENCIAL, CAPACITOR, RECARGA DE GAS, FILTRO)</t>
  </si>
  <si>
    <t>MANTENIMIENTO (CAMBIO DE RELAY POTENCIAL 220 Y CAPACITOR)</t>
  </si>
  <si>
    <t>MANTENIMIENTO (CAMBIO DE CAPACITOR 25MFD440)</t>
  </si>
  <si>
    <t>MANTENIMIENTO (CAMBIO DE CONTRACTOR 3X60 AMPERIOS)</t>
  </si>
  <si>
    <t>MANTENIMIENTO DEL EMPAQUE SELLO DE LAS PUERTAS (CAMBIO DEL EMPAQUE SELLO DE LAS PUERTAS)</t>
  </si>
  <si>
    <t>MANTENIMIENTO DEL SISTEMA ELÉCTRICO (CAMBIO DE CABLEADO Y BOMBILLAS A TODO COSTO)</t>
  </si>
  <si>
    <t>MANTENIMIENTO (CAMBIO DE TERMOSTATO)</t>
  </si>
  <si>
    <t>MANTENIMIENTO DEL PRESOSTATO DUAL DE ALTA Y BAJA (CAMBIO DEL PRESOSTATO DUAL DE ALTA Y BAJA)</t>
  </si>
  <si>
    <t>MANTENIMIENTO (CAMBIO DE VÁLVULA DE EXPANSIÓN)</t>
  </si>
  <si>
    <t>MANTENIMIENTO DEL AUTOMÁTICO (CAMBIO DEL AUTOMÁTICO)</t>
  </si>
  <si>
    <t>MANTENIMIENTO - LIMPIEZA DE TUBERÍAS RADIADOR CONDENSADOR Y AJUSTE DE LOS VENTILADORES DEL EVAPORADOR Y PANEL (CAMBIO DE RODAMIENTOS)</t>
  </si>
  <si>
    <t>MANTENIMIENTO (CAMBIO DE CONDENSADOR DE ARRANQUE 250 MF 110 V)</t>
  </si>
  <si>
    <t>MANTENIMIENTO (CAMBIO DE CONTACTOR 18 10)</t>
  </si>
  <si>
    <t>MANTENIMIENTO (CAMBIO DE LAMPARAS)</t>
  </si>
  <si>
    <t>MANTENIMIENTO (CAMBIO DE SECADOR DE SILICA)</t>
  </si>
  <si>
    <t>MANTENIMIENTO (CAMBIO DE TARJETA DE VIGILANTE TENSION)</t>
  </si>
  <si>
    <t>MANTENIMIENTO (CAMBIO DE VISAGRA DE PUERTAS)</t>
  </si>
  <si>
    <t>MANTENIMIENTO (CAMBIO DE ACEITE)</t>
  </si>
  <si>
    <t>MANTENIMIENTO PREVENTIVO CUARTO FRIO (GENERAL)</t>
  </si>
  <si>
    <t>MANTENIMIENTO - LATONERÍA Y PINTURA</t>
  </si>
  <si>
    <t>MANTENIMIENTO - RECUBRIMIENTO TUBERÍA DE COBRE CON RUDATEX</t>
  </si>
  <si>
    <t>MANTENIMIENTO (CAMBIO DE VENTILADORES EVAPORADOR)</t>
  </si>
  <si>
    <t>MANTENIMIENTO - APLICACIÓN DE GAS REFRIGERANTE R134A</t>
  </si>
  <si>
    <t>MANTENIMIENTO (CAMBIO DE CONTADORES ELÉCTRICOS)</t>
  </si>
  <si>
    <t>MANTENIMIENTO (CAMBIO DE COMPRESOR DE 2HP)</t>
  </si>
  <si>
    <t>MANTENIMIENTO (CAMBIO DE KIT DE ARRANQUE)</t>
  </si>
  <si>
    <t>MANTENIMIENTO DEL CAPACITOR DE ARRANQUE (CAMBIO DEL CAPACITOR DE ARRANQUE)</t>
  </si>
  <si>
    <t>MANTENIMIENTO (CAMBIO DE LA TUBERÍA DE COBRE DEL CUARTO FRIO)</t>
  </si>
  <si>
    <t>MANTENIMIENTO (CAMBIO DE VENTILADORES DE EXTRACCIÓN DEL CUARTO FRIO)</t>
  </si>
  <si>
    <t>MANTENIMIENTO - TOMA DE LECTURA PRESIÓN GAS REFRIGERANTE Y REPOSICIÓN DEL MISMO (CAMBIO DEL MISMO)</t>
  </si>
  <si>
    <t>MANTENIMIENTO - REVISIÓN TABLERO ELÉCTRICO</t>
  </si>
  <si>
    <t>MANTENIMIENTO - LAVADO CON DESINCRUSTANTE</t>
  </si>
  <si>
    <t>MANTENIMIENTO (CAMBIO DE TABLERO DE CONTROL)</t>
  </si>
  <si>
    <t>MANTENIMIENTO - REVISIÓN DE PROGRAMADOR (CAMBIO DE PROGRAMADOR)</t>
  </si>
  <si>
    <t>MANTENIMIENTO - TERMOSTATO</t>
  </si>
  <si>
    <t>ASCENSOR MONTACARGA  MANTENIMIENTO PREVENTIVO Y CORRECTIVO EQUIPO</t>
  </si>
  <si>
    <t>MANTENIMIENTO - APLICACIÓN DE LUBRICANTES ADECUADAS PARA REDUCIR DESGASTE DE LAS COMPONENTES</t>
  </si>
  <si>
    <t>MANTENIMIENTO - AJUSTES Y CALIBRACION :MANTENIMIENTO DE LA PRECISION Y EFICACIA DE LOS SISTEMAS DE CONTROL</t>
  </si>
  <si>
    <t>MANTENIMIENTO PREVENTIVO PROGRAMADO DE COMPONENTES Y VERIFICACIÓN DEL FUNCIONAMIENTO DEL EQUIPO. (CAMBIO DE PREVENTICO DE PIEZAS; CAMBIO DE PROGRAMADA DE COMPONENTES)</t>
  </si>
  <si>
    <t>MANTENIMIENTO - REALIZAR LA CALIBRACI´´ON DE LOS EQUIPOS</t>
  </si>
  <si>
    <t>MANTENIMIENTO - REALIZAR LA VERIFICACION AJUSTES AL FUNCIONAMIENTO DE LAS PARTES ELECTRICAS</t>
  </si>
  <si>
    <t>MANTENIMIENTO - REALIZAR LA LIMPIEZA Y LUBRICACION DE LOS COMPONENTES</t>
  </si>
  <si>
    <t>MANTENIMIENTO - REALIZAR LOS AJUSTES DE LA TORNILLERIA</t>
  </si>
  <si>
    <t>MANTENIMIENTO - REALIZAR LA REVISION Y AJUSTES DE CABLES DE CAERO, POLEAS, RODAMIENTOS, GUIAS, PATINES, MOTOR</t>
  </si>
  <si>
    <t>MANTENIMIENTO - REVISIÓN Y AJUSTES DE FRENOS</t>
  </si>
  <si>
    <t>MANTENIMIENTO - REVISIÓN DE REDUCTORES Y NIVELES DE ACEITE.</t>
  </si>
  <si>
    <t>MANTENIMIENTO - REVISIÓN DE CABLEADO.</t>
  </si>
  <si>
    <t>MANTENIMIENTO - VERIFICACIÓN DEL MOTOR.</t>
  </si>
  <si>
    <t>MANTENIMIENTO - INSPECCIÓN, VERIFICACION Y AJUSTE DE LA ESTRUCTURA.</t>
  </si>
  <si>
    <t>MANTENIMIENTO - REVISION Y AJUSTE DE PUERTAS , CERRADURAS</t>
  </si>
  <si>
    <t>MANTENIMIENTO - REVISION DE NIVELACIÓN</t>
  </si>
  <si>
    <t>MANTENIMIENTO - REVISIÓN DE AMORTIGUADORES.</t>
  </si>
  <si>
    <t>MANTENIMIENTO - REVISIÓN DE FINALES DE CARRERA.</t>
  </si>
  <si>
    <t>MANTENIMIENTO - REVISIÓN DE CABLES Y ELEMENTOS DE SEGURIDAD.</t>
  </si>
  <si>
    <t>MANTENIMIENTO - VERIFICACIÓN DEL SISTEMA DE SOBRECARGA.</t>
  </si>
  <si>
    <t>ESTUFA A GAS MARCA MODEGAS DE 06 PUESTOS</t>
  </si>
  <si>
    <t>MANTENIMIENTO A TUBERÍA PRINCIPAL DE MANTENIMIENTO DE GAS A ESTUFA</t>
  </si>
  <si>
    <t>MANTENIMIENTO - LIMPIEZA Y MANTENIMIENTO GENERAL A LA ESTUFA</t>
  </si>
  <si>
    <t>MANTENIMIENTO (CAMBIO DE PERILLAS)</t>
  </si>
  <si>
    <t>MANTENIMIENTO (CAMBIO DE QUEMADORES SEGÚN MUESTRA TIPO FLAUTA EN L)</t>
  </si>
  <si>
    <t>MANTENIMIENTO DE TUBOS DE MANTENIMIENTO A QUEMADORES (CAMBIO DE TUBOS DE SUMINISTRO A QUEMADORES)</t>
  </si>
  <si>
    <t>MANTENIMIENTO (CAMBIO DE VÁLVULAS REGULADORAS)</t>
  </si>
  <si>
    <t>MANTENIMIENTO (CAMBIO DE LAMINAS DAÑADAS)</t>
  </si>
  <si>
    <t>MANTENIMIENTO DE VALVULAS DE PASO1/4" (CAMBIO DE VALVULAS DE PASO1/4")</t>
  </si>
  <si>
    <t>MANTENIMIENTO (CAMBIO DE VALVULA REGULABLE DE BAJA)</t>
  </si>
  <si>
    <t>MANTENIMIENTO DE LLAVE DE PASO DE BRONCE DE 1/2" (CAMBIO DE LLAVE DE PASO DE BRONCE DE 1/2")</t>
  </si>
  <si>
    <t>MANTENIMIENTO (CAMBIO DE PARTES O LAMINAS DAÑADAS)</t>
  </si>
  <si>
    <t>MANTENIMIENTO A TUBERÍA PRINCIPAL DE MANTENIMIENTO DE GAS A ESTUFA MT LINEAL5/8"</t>
  </si>
  <si>
    <t>ESTUFA INDUSTRIAL CON PLANCHA ASADORA Y HORNO</t>
  </si>
  <si>
    <t>MANTENIMIENTO (CAMBIO DE VALVULAS REGULADORAS)</t>
  </si>
  <si>
    <t>MANTENIMIENTO DE TUBOS DE MANTENIMIENTO (CAMBIO DE TUBOS DE SUMINISTRO)</t>
  </si>
  <si>
    <t>MANTENIMIENTO (CAMBIO DE PARTES Y LAMINAS DAÑADAS)</t>
  </si>
  <si>
    <t>MANTENIMIENTO (CAMBIO DE BOMBILLOS)</t>
  </si>
  <si>
    <t>MANTENIMIENTO (CAMBIO DE FIBRA PARA AISLAMIENTO TERMICO)</t>
  </si>
  <si>
    <t>MANTENIMIENTO - REVISIÓN AL SISTEMA ELÉCTRICO</t>
  </si>
  <si>
    <t>MANTENIMIENTO - REVISIÓN Y MANTENIMIENTO A TERMOSTATOS</t>
  </si>
  <si>
    <t>MANTENIMIENTO - REVISIÓN Y MANTENIMIENTO A RESISTENCIAS</t>
  </si>
  <si>
    <t>MANTENIMIENTO - REVISIÓN Y MANTENIMIENTO A SELECTORES Y CONTACTORES</t>
  </si>
  <si>
    <t>MANTENIMIENTO (CAMBIO DE TERMINALES Y TORNILLOS DAÑADOS)</t>
  </si>
  <si>
    <t>MANTENIMIENTO (CAMBIO DE CABLES DAÑADOS)</t>
  </si>
  <si>
    <t>MANTENIMIENTO (CAMBIO DE RESISTENCIAS DAÑADA)</t>
  </si>
  <si>
    <t>MANTENIMIENTO - REVISIÓN MANTENIMIENTO TERMOSTATOS</t>
  </si>
  <si>
    <t>MANTENIMIENTO - REVISIÓN MANTENIMIENTO RESISTENCIAS</t>
  </si>
  <si>
    <t>MANTENIMIENTO - REVISIÓN MANTENIMIENTO SELECTORES Y CONTACTOR</t>
  </si>
  <si>
    <t>MANTENIMIENTO - PINTURA DE ESTRUCTURA</t>
  </si>
  <si>
    <t>MANTENIMIENTO (CAMBIO DE DOS VENTILADORES CON SUS CONECTORES PARA EL HORNO DE PANADERÍA)</t>
  </si>
  <si>
    <t>MANTENIMIENTO (CAMBIO DE LOS QUEMADORES DEL HORNO)</t>
  </si>
  <si>
    <t>MANTENIMIENTO DEL HORNO DESCARBONADA, DES INCRUSTACIONES DE GRASA Y LIMPIEZA GENERAL</t>
  </si>
  <si>
    <t>MANTENIMIENTO DEL MOTOR DE ROTACIÓN DEL HORNO EMBOBINADO (CAMBIO DE RODAMIENTOS)</t>
  </si>
  <si>
    <t>MANTENIMIENTO (CAMBIO DE TERMINALES HORNO DE PANADERÍA)</t>
  </si>
  <si>
    <t>MANTENIMIENTO (CAMBIO DE RODAMIENTOS DEL MOTOR HORNO DE PANADERÍA)</t>
  </si>
  <si>
    <t>MANTENIMIENTO (CAMBIO DE TARJETA DE CONTROL HORNO DE PANADERÍA)</t>
  </si>
  <si>
    <t>LAVADORA HORIZONTAL DE  50 LIBRAS</t>
  </si>
  <si>
    <t>MANTENIMIENTO - DESARME Y LIMPIEZA GENERAL</t>
  </si>
  <si>
    <t>MANTENIMIENTO - APLICACIÓN DE DIELÉCTRICO Y PINTURA EN GENERAL</t>
  </si>
  <si>
    <t>MANTENIMIENTO - DESARME Y LIMPIEZA SISTEMA ELÉCTRICO</t>
  </si>
  <si>
    <t>MANTENIMIENTO - REVISIÓN DE LA TARJETA ELECTRÓNICA DE CONTROL</t>
  </si>
  <si>
    <t>MANTENIMIENTO - LUBRICACIÓN Y AJUSTES DE TRANSMISIÓN</t>
  </si>
  <si>
    <t>MANTENIMIENTO - PIÑONES Y PARTES MÓVILES</t>
  </si>
  <si>
    <t>LAVADORA DE 110 LBS</t>
  </si>
  <si>
    <t>MANTENIMIENTO - ADECUACIÓN DE CORREAS</t>
  </si>
  <si>
    <t>MANTENIMIENTO - REVISIÓN DE CONTROL CONDENSADOR (CAMBIO DE CONTROL CONDENSADOR)</t>
  </si>
  <si>
    <t>MANTENIMIENTO (CAMBIO DE SISTEMA ELECTRO)</t>
  </si>
  <si>
    <t>MANTENIMIENTO - ENGRASE GENERAL</t>
  </si>
  <si>
    <t>MANTENIMIENTO - ALINEACIÓN DE POLEAS</t>
  </si>
  <si>
    <t>MANTENIMIENTO - ALINEACIÓN DE BLOWER</t>
  </si>
  <si>
    <t>MANTENIMIENTO - LIMPIEZA DEL INTERIOR DEL SERPENTÍN</t>
  </si>
  <si>
    <t>MANTENIMIENTO - LIMPIEZA CAJA ATRAPA MOTAS Y DUCTOS DE VENTILACIÓN</t>
  </si>
  <si>
    <t>MANTENIMIENTO - INSPECCIÓN Y AJUSTE</t>
  </si>
  <si>
    <t>MANTENIMIENTO - CONTROL CONDENSADOR</t>
  </si>
  <si>
    <t>MAQUINA PELA PAPA INDUSTRIAL MPTE60-SS MANTENIMIENTO PREVENTIVO Y CORRECTIVO</t>
  </si>
  <si>
    <t>MANTENIMIENTO - DESARME TOTAL DE MOTOR Y LIMPIEZA EN GENERAL</t>
  </si>
  <si>
    <t>MARMITAS DE VAPOR DE 60 GALONES (250 A 300 LTS)</t>
  </si>
  <si>
    <t>MANTENIMIENTO - REVISIÓN DE CHEQUES (CAMBIO DE CHEQUES)</t>
  </si>
  <si>
    <t>MANTENIMIENTO - REVISIÓN DE VÁLVULAS (CAMBIO DE VÁLVULAS)</t>
  </si>
  <si>
    <t>MANTENIMIENTO - REVISIÓN DE FILTRO EN Y (CAMBIO DE FILTRO EN)</t>
  </si>
  <si>
    <t>MANTENIMIENTO - REVISIÓN DE FILTRO DE TRAMPA (CAMBIO DE FILTRO DE TRAMPA)</t>
  </si>
  <si>
    <t>MANTENIMIENTO - REVISIÓN DE VÁLVULAS DE CONTROL Y PASO (CAMBIO DE VÁLVULAS DE CONTROL Y PASO)</t>
  </si>
  <si>
    <t>MANTENIMIENTO (CAMBIO DE TUBERIAS DE LINEAS DE VAPOR Y AGUA)</t>
  </si>
  <si>
    <t>MANTENIMIENTO (CAMBIO DE UNIVERSALES)</t>
  </si>
  <si>
    <t>MANTENIMIENTO - REVISION Y MANTENIMIENTO DEL SISTEMA DE AGUA FRÍA Y DESAGUE (CAMBIO DEL SISTEMA DE AGUA FRÍA Y DESAGUE)</t>
  </si>
  <si>
    <t>MANTENIMIENTO - LIMPIEZA GENERAL</t>
  </si>
  <si>
    <t>MANTENIMIENTO - PINTURA DE TUBERÍA DE LINEAS DE VAPOR Y AGUA</t>
  </si>
  <si>
    <t>MANTENIMIENTO (CAMBIO DE VALVULAS)</t>
  </si>
  <si>
    <t>MANTENIMIENTO (CAMBIO DE LLAVES Y ACCESORIOS)</t>
  </si>
  <si>
    <t>MANTENIMIENTO - REVISIÓN DE CHEQUES</t>
  </si>
  <si>
    <t>MANTENIMIENTO - REVISIÓN DE VÁLVULAS</t>
  </si>
  <si>
    <t>MANTENIMIENTO - REVISIÓN DE FILTRO EN Y</t>
  </si>
  <si>
    <t>MANTENIMIENTO - REVISIÓN DE FILTRO DE TRAMPA</t>
  </si>
  <si>
    <t>MANTENIMIENTO - REVISIÓN DE VÁLVULAS DE CONTROL Y PASO</t>
  </si>
  <si>
    <t>MANTENIMIENTO - REVISIÓN DEL SISTEMA DE AGUA FRÍA Y DESAGÜE</t>
  </si>
  <si>
    <t>NEVERA TIPO NEVECON DE 50 PIES  MANTENIMIENTO PREVENTIVO Y CORRECTIVO</t>
  </si>
  <si>
    <t>MANTENIMIENTO (CAMBIO DE UNIDAD DE 2.5 HP INCLUYE RECARGA, RELAY POTENCIAL, CAPACITOR, RECARGA DE GAS, FILTRO PUESTO EN FUNCIONAMIENTO)</t>
  </si>
  <si>
    <t>MANTENIMIENTO (CAMBIO DE LÁMPARAS)</t>
  </si>
  <si>
    <t>MANTENIMIENTO (CAMBIO DE TARJETA DE VIGILANTE TENSIÓN)</t>
  </si>
  <si>
    <t>MANTENIMIENTO (CAMBIO DE BISAGRA DE PUERTAS)</t>
  </si>
  <si>
    <t>MANTENIMIENTO - RECUBRIMIENTO TUBERÍA DE COBRE CON RUDA TEX</t>
  </si>
  <si>
    <t>MANTENIMIENTO (CAMBIO DE LA TUBERÍA DE COBRE)</t>
  </si>
  <si>
    <t>MANTENIMIENTO (CAMBIO DE VENTILADORES DE EXTRACCIÓN)</t>
  </si>
  <si>
    <t>MANTENIMIENTO - REVISIÓN DE PROGRAMADOR O TERMOSTATO (CAMBIO DE PROGRAMADOR O TERMOSTATO)</t>
  </si>
  <si>
    <t>SECADORA INDUSTRIAL A VAPOR DE 50 LBS</t>
  </si>
  <si>
    <t>MANTENIMIENTO - DESARME Y ARMADO GENERAL LIMPIEZA Y REVISIÓN DE LA MAQUINA</t>
  </si>
  <si>
    <t>MANTENIMIENTO - APLICACIÓN DE DIELECTRICOS</t>
  </si>
  <si>
    <t>MANTENIMIENTO - LUBRICACIÓN Y MANTENIMIENTO DE TRANSMISIÓN</t>
  </si>
  <si>
    <t>MANTENIMIENTO - SERVICIO TRATAMIENTO ANTICORROSIVO EN BASES</t>
  </si>
  <si>
    <t>SECADORA INDUSTRIAL DE 110 LBS</t>
  </si>
  <si>
    <t>MANTENIMIENTO PLANTA ELECTRICA 100  KVA</t>
  </si>
  <si>
    <t>MANTENIMIENTO (CAMBIO DE FILTROS DE AIRE PRIMARIO, SECUNDARIO, TRAMPA DE COMBUSTIBLE, PRIMARIO DE COMBUSTIBLE, ACEITE DE MOTOR)</t>
  </si>
  <si>
    <t>MANTENIMIENTO - AJUSTE BREAKER 80 AMP</t>
  </si>
  <si>
    <t>MANTENIMIENTO - AJUSTE BREAKER 40 AMP</t>
  </si>
  <si>
    <t>MANTENIMIENTO DEL ALTERNADOR, MANTENIMIENTO DE CORONA, ESCOBILLAS, PORTA ESCOBILLAS, RODAMIENTOS, DESMONTAJE Y AJUSTE DEL ALTERNADOR (CAMBIO DE CORONA, ESCOBILLAS, PORTA ESCOBILLAS, RODAMIENTOS, DESMONTAJE E)</t>
  </si>
  <si>
    <t>MANTENIMIENTO DEL MOTOR DE ARRANQUE, MANTENIMIENTO DE CORONA, ESCOBILLAS, PORTA ESCOBILLAS, RODAMIENTOS, AUTOMÁTICO DESMONTAJE Y AJUSTE DEL MOTOR (CAMBIO DE CORONA, ESCOBILLAS, PORTA ESCOBILLAS, RODAMIENTOS, AUTOMÁTICO DESMONTAJE E)</t>
  </si>
  <si>
    <t>MANTENIMIENTO - SONDEO DEL RADIADOR, PRUEBA Y CORRECCIÓN DE FUGAS (CAMBIO DE MANGUERAS DE ENTRADA Y SALIDA AL RADIADOR, TAPA TANQUE DEL RADIADOR)</t>
  </si>
  <si>
    <t>MANTENIMIENTO DE UNA BATERÍA PARA 12V 1200 AMP 31H</t>
  </si>
  <si>
    <t>MANTENIMIENTO CORRECTIVO DEL MOTOR: DESARME, REVISIÓN, LIMPIEZA, AJUSTE, LUBRICACIÓN, PRUEBAS Y PUESTA EN FUNCIONAMIENTO. (CAMBIO DE PISTONES, CAMISAS, EMPAQUETADURA DEL MOTOR, CASQUETES DE BIELA, CASQUETES DE BANCADA, VÁLVULAS DE ADICIÓN, VÁLVULAS DE ESCAPE, ANILLOS, RODAMIENTOS DELANTEROS Y TRASEROS, BOMBA DE AGUA, BOMBA DE ACEITE; CAMBIO DE ACEITE Y DEMÁS NECESARIOS PARA COLOCAR EL MOTOR EN FUNCIONAMIENTO)</t>
  </si>
  <si>
    <t>MANTENIMIENTO (CAMBIO DE RODAMIENTOS PARA GENERADOR STANFOR)</t>
  </si>
  <si>
    <t>MANTENIMIENTO (CAMBIO DE LA JUNTA DE CULATA; CAMBIO DE LA BOMBA DE AGUA, EMPAQUETADURA SUPERIOR DEL MOTOR)</t>
  </si>
  <si>
    <t>MANTENIMIENTO (CAMBIO DE FILTRO DE ACEITE DE MOTOR A-23)</t>
  </si>
  <si>
    <t>MANTENIMIENTO (CAMBIO DE FILTRO DE COMBUSTIBLE 26560017)</t>
  </si>
  <si>
    <t>MANTENIMIENTO (CAMBIO DE FILTRO DE AIRE 13532620)</t>
  </si>
  <si>
    <t>MANTENIMIENTO (CAMBIO DE PISTÓN PARA MOTOR PERKINS SERIE 08026846LPW2A27)</t>
  </si>
  <si>
    <t>MANTENIMIENTO (CAMBIO DE CAMISAS MOTOR PERKINS SERIE 08026846LPW2A27)</t>
  </si>
  <si>
    <t>MANTENIMIENTO (CAMBIO DE ANILLOS PARA PISTON DEL MOTOR PERKINS SERIE 08026846LPW2A27)</t>
  </si>
  <si>
    <t>MANTENIMIENTO (CAMBIO DE CASQUETES DE BIELA EN STANDARD PARA MOTOR PERKINS SERIE 08026846LPW2A27)</t>
  </si>
  <si>
    <t>MANTENIMIENTO (CAMBIO DE CASQUETES DE BANCADA PARA MOTOR PERKINS SERIE 08026846LPW2A27)</t>
  </si>
  <si>
    <t>MANTENIMIENTO (CAMBIO DE VÁLVULAS DE ADMISIÓN)</t>
  </si>
  <si>
    <t>MANTENIMIENTO (CAMBIO DE VÁLVULAS DE ESCAPE)</t>
  </si>
  <si>
    <t>MANTENIMIENTO (CAMBIO DE GUÍAS PARA VÁLVULAS)</t>
  </si>
  <si>
    <t>MANTENIMIENTO (CAMBIO DE BOMBA DE ACEITE)</t>
  </si>
  <si>
    <t>MANTENIMIENTO (CAMBIO DE BOMBA DE AGUA)</t>
  </si>
  <si>
    <t>MANTENIMIENTO (CAMBIO DE EMPAQUETADURA DE MOTOR)</t>
  </si>
  <si>
    <t>MANTENIMIENTO (CAMBIO DE AUTOMÁTICO DE 120 AMP)</t>
  </si>
  <si>
    <t>MANTENIMIENTO (CAMBIO DE FUSIBLES)</t>
  </si>
  <si>
    <t>MANTENIMIENTO DEL PRECALENTADOR DE CAMISAS DE LA PLANTA ELECTRICA TIPO DE 488 KVA-375 KW</t>
  </si>
  <si>
    <t>MANTENIMIENTO (BT-287) (CAMBIO DE FILTRO DE ACEITE BALWIN (BT-287)</t>
  </si>
  <si>
    <t>MANTENIMIENTO (CAMBIO DE ACEITE UNIDAD DE AJUSTE)</t>
  </si>
  <si>
    <t>MANTENIMIENTO (NCX-18ª) (CAMBIO DE FILTRO DE COMBUSTIBLE FRANIG (NCX-18ª)</t>
  </si>
  <si>
    <t>MANTENIMIENTO (CAMBIO DE FILTRO DE AIRE ART ·280L)</t>
  </si>
  <si>
    <t>MANTENIMIENTO - REVISIÓN Y CARGA DE LÍQUIDOS REFRIGERANTES, MANTENIMIENTO GENERAL RADIADOR, LIMPIEZA</t>
  </si>
  <si>
    <t>MANTENIMIENTO - REVISIÓN DEL CABLEADO Y SISTEMAS DE ACOPLE, TRANSFERENCIA (CAMBIO DE TERMINALES Y ADECUACIÓN DE CABLEADOS UNIDAD DE AJUSTE)</t>
  </si>
  <si>
    <t>MANTENIMIENTO DEL ALTERNADOR (CORONA, ESCOBILLAS, PORTA ESCOBILLAS, RODAMIENTOS, DESMONTAJE Y AJUSTE DEL ALTERNADOR)</t>
  </si>
  <si>
    <t>MANTENIMIENTO DEL MOTOR DE ARRANQUE, (CORONA, ESCOBILLAS, PORTA ESCOBILLAS, RODAMIENTOS)</t>
  </si>
  <si>
    <t>MANTENIMIENTO DE UNA BATERÍA PARA 12V 1200 AMP 31H (CAMBIO DE E)</t>
  </si>
  <si>
    <t>MANTENIMIENTO CORRECTIVO DEL MOTOR: DESARME, REVISIÓN, LIMPIEZA, AJUSTE, LUBRICACIÓN, PRUEBAS Y PUESTA EN FUNCIONAMIENTO.</t>
  </si>
  <si>
    <t>MANTENIMIENTO (CAMBIO DE RODAMIENTOS PARA GENERADOR STANFORD)</t>
  </si>
  <si>
    <t>MANTENIMIENTO DE LA JUNTA DE CULATA</t>
  </si>
  <si>
    <t>MANTENIMIENTO (CAMBIO DE LA BOMBA DE AGUA)</t>
  </si>
  <si>
    <t>MANTENIMIENTO (CAMBIO DE FILTROS DE AIRE PRIMARIO, SECUNDARIO)</t>
  </si>
  <si>
    <t>MANTENIMIENTO (CAMBIO DE FILTROS TRAMPA DE COMBUSTIBLE, PRIMARIO DE COMBUSTIBLE)</t>
  </si>
  <si>
    <t>MANTENIMIENTO (CAMBIO DE FILTRO DE ACEITE DE MOTOR)</t>
  </si>
  <si>
    <t>MANTENIMIENTO DE CORONA, ESCOBILLAS, PORTA ESCOBILLAS, RODAMIENTOS, AUTOMÁTICO DESMONTAJE Y AJUSTE DEL MOTOR (CAMBIO DE CORONA, ESCOBILLAS, PORTA ESCOBILLAS, RODAMIENTOS, AUTOMÁTICO DESMONTAJE E)</t>
  </si>
  <si>
    <t>SISTEMA DE AIRE ACONDICIONADO EQUIPO CHILLER 70TR-AIRE CENTRAL</t>
  </si>
  <si>
    <t>MANTENIMIENTO DE PANTALLA VARIADOR DE FRECUENCIA .</t>
  </si>
  <si>
    <t>MANTENIMIENTO DE TARJETAS 1)MAIN BOARD ; 2)TARJETA DE COMUNICACIÓN : 3) TARJETA DE ALIMENTACIÓN MAIN BOARD.</t>
  </si>
  <si>
    <t>MANTENIMIENTO - CONFIGURACIÓN/PROGRAMACIÓN DE TARJETAS Y ARRANQUE DE EQUIPO. SUPERVICIÓN E INGENIERÍA</t>
  </si>
  <si>
    <t>MANTENIMIENTO - REVISIÓN TÉCNICA Y MANTENIMIENTO A LAS MANEJADORAS PRINCIPALES.</t>
  </si>
  <si>
    <t>MANTENIMIENTO - REVISIÓN TÉCNICA Y MANTENIMIENTO A LA REJILLA DE SALIDA EXTRACCIÓN Y MANTENIMIENTO DE AIRE</t>
  </si>
  <si>
    <t>MANTENIMIENTO - REVISIÓN TÉCNICA Y MANTENIMIENTO A LA UNIDAD EXTERIOR, REVISIÓN DE ALARMAS Y PARÁMETROS DE CONTROL</t>
  </si>
  <si>
    <t>MANTENIMIENTO - REVISIÓN TÉCNICA Y MANTENIMIENTO A DE VARIADORES DE FRECUENCIA</t>
  </si>
  <si>
    <t>MANTENIMIENTO - REVISIÓN TÉCNICA Y MANTENIMIENTO DE TABLERO DE CONTROL ELÉCTRICO Y CABLEADO</t>
  </si>
  <si>
    <t>MANTENIMIENTO - REVISIÓN TÉCNICA Y MANTENIMIENTO A DOS BOMBAS DE PRESIÓN DE AGUA DE 5KW</t>
  </si>
  <si>
    <t>MANTENIMIENTO - REVISIÓN Y MANTENIMIENTO DE DEMÁS ELEMENTOS DE CONTROL MANIOBRA Y PROTECCIÓN</t>
  </si>
  <si>
    <t>MANTENIMIENTO (CAMBIO DE CABLEADO DE ACUERDO A LOS PARAMETROS DEL AIRE)</t>
  </si>
  <si>
    <t>MANTENIMIENTO - REVISIÓN Y MANTENIMIENTO DE PARÁMETROS EN SOFTWARE.</t>
  </si>
  <si>
    <t>MANTENIMIENTO - REVISION Y LIMPIEZA DEL INTERCAMBIADOR DE CALOR.</t>
  </si>
  <si>
    <t>MANTENIMIENTO - REVISIÓN Y AJUSTE DE RESISTENCIAS, COMPRESORES, CONTACTORES, RELÉS, AUXILIARES, TOTALIZADORES.</t>
  </si>
  <si>
    <t>MANTENIMIENTO A LA REJILLA DE SALIDA EXTRACCIÓN Y MANTENIMIENTO DE AIRE PARA MANTENIMIENTO PREVENTIVO AIRE 17KW/H</t>
  </si>
  <si>
    <t>MANTENIMIENTO - REVISIÓN POSIBLES FUGAS EN EL SISTEMA Y CORRECCIÓN DE ESTAS, VACIADO Y LIMPIEZA DEL INTERCAMBIADOR DE CALOR</t>
  </si>
  <si>
    <t>MANTENIMIENTO - VERIFICACIÓN Y AJUSTES AL SISTEMA Y RECORRIDO DE AGUA EN ALTA Y BAJA</t>
  </si>
  <si>
    <t>MANTENIMIENTO - REVISIÓN Y AJUSTE DE PRESIÓN ETC</t>
  </si>
  <si>
    <t>MANTENIMIENTO - REVISIÓN DE MANÓMETROS DE PRESIÓN Y DE SER NECESARIO MANTENIMIENTO DE ESTOS. (CAMBIO DE ESTOS)</t>
  </si>
  <si>
    <t>MANTENIMIENTO - CONFIGURACIÓN Y ALARMAS PARA MANTENIMIENTO PREVENTIVO DE 170 KW</t>
  </si>
  <si>
    <t>MANTENIMIENTO - REVISIÓN Y AJUSTE DE LAS POLEAS, CORREAS, SISTEMAS DE CARGAS Y POTENCIA (MICROCONTROLADORES, MICROTRANSFORMADORES.</t>
  </si>
  <si>
    <t>MANTENIMIENTO - LIMPIEZA GENERAL VENTANILLAS DE SUCCIÓN Y DESCARGA,</t>
  </si>
  <si>
    <t>MANTENIMIENTO - REVISIÓN DE CONEXIONES ELÉCTRICAS.</t>
  </si>
  <si>
    <t>MANTENIMIENTO - REVISIÓN Y CALIBRACIÓN DE SENSORES / TRANSDUCTORES</t>
  </si>
  <si>
    <t>MANTENIMIENTO - LIMPIEZA DE FILTROS CIRCUITO HIDRÁULICO.</t>
  </si>
  <si>
    <t>MANTENIMIENTO - REVISIÓN DE FUGAS DE REFRIGERANTE (DETECTOR ELECTRÓNICO + PRUEBA DE PRESIÓN CON N2).</t>
  </si>
  <si>
    <t>MANTENIMIENTO - MEDICIÓN DE SUPERHEAT Y SUBCOOLING.</t>
  </si>
  <si>
    <t>MANTENIMIENTO - VERIFICACIÓN DE PRESOSTATOS.</t>
  </si>
  <si>
    <t>MANTENIMIENTO - LIMPIEZA DE CONDENSADOR Y EVAPORADOR.</t>
  </si>
  <si>
    <t>MANTENIMIENTO - LIMPIEZA DE INTERCAMBIADOR DE CALOR.</t>
  </si>
  <si>
    <t>MANTENIMIENTO - VERIFICACIÓN DE COMPRESORES (CONSUMO AMPERAJE Y VIBRACIÓN).</t>
  </si>
  <si>
    <t>MANTENIMIENTO - REVISIÓN Y AJUSTE DE RESISTENCIAS DE CÁRTER.</t>
  </si>
  <si>
    <t>MANTENIMIENTO - REVISIÓN PARÁMETROS EN SOFTWARE.</t>
  </si>
  <si>
    <t>MANTENIMIENTO - ANÁLISIS DE ACEITE DEL COMPRESOR</t>
  </si>
  <si>
    <t>MANTENIMIENTO - TERMOGRAFÍA EN TABLEROS ELÉCTRICOS</t>
  </si>
  <si>
    <t>MANTENIMIENTO - PRUEBA DE HERMETICIDAD ANUAL.</t>
  </si>
  <si>
    <t>MANTENIMIENTO - B. SISTEMA HIDRÁULICO (BOMBAS 5 KW)</t>
  </si>
  <si>
    <t>MANTENIMIENTO - ALINEACIÓN BOMBA-MOTOR.</t>
  </si>
  <si>
    <t>MANTENIMIENTO (SEGÚN HORAS) (CAMBIO DE PREVENTIVO DE SELLOS MECÁNICOS (SEGÚN HORAS)</t>
  </si>
  <si>
    <t>MANTENIMIENTO - LIMPIEZA FILTROS CIRCUITO HIDRÁULICO.</t>
  </si>
  <si>
    <t>MANTENIMIENTO - REVISIÓN RODAMIENTOS.</t>
  </si>
  <si>
    <t>MANTENIMIENTO - "VERIFICACIÓN PRESIÓN DIFERENCIAL.</t>
  </si>
  <si>
    <t>MANTENIMIENTO - • REVISIÓN DE MANÓMETROS.</t>
  </si>
  <si>
    <t>MANTENIMIENTO - LIMPIEZA INTERNA CON AIRE SECO.</t>
  </si>
  <si>
    <t>MANTENIMIENTO - AJUSTE DE BORNERAS</t>
  </si>
  <si>
    <t>MANTENIMIENTO - REVISIÓN CONTACTORES AC3</t>
  </si>
  <si>
    <t>MANTENIMIENTO - VERIFICACIÓN PARÁMETROS VFD</t>
  </si>
  <si>
    <t>MANTENIMIENTO - REVISIÓN HISTORIAL ALARMAS</t>
  </si>
  <si>
    <t>MANTENIMIENTO - CALIBRACIÓN SENSORES/TRANSDUCTORES</t>
  </si>
  <si>
    <t>MANTENIMIENTO - LIMPIEZA REJILLAS Y DUCTOS</t>
  </si>
  <si>
    <t>MANTENIMIENTO (CAMBIO DE PREFILTROS)</t>
  </si>
  <si>
    <t>MANTENIMIENTO - REVISIÓN POLEAS Y CORREAS</t>
  </si>
  <si>
    <t>MANTENIMIENTO - AJUSTE VENTILADORES</t>
  </si>
  <si>
    <t>MANTENIMIENTO - BALANCEO DINÁMICO</t>
  </si>
  <si>
    <t>MANTENIMIENTO - REVISIÓN MÓDULO HUMEDAD</t>
  </si>
  <si>
    <t>MANTENIMIENTO - REVISIÓN HUMIDIFICADOR</t>
  </si>
  <si>
    <t>MANTENIMIENTO - LIMPIEZA FILTROS MERV14</t>
  </si>
  <si>
    <t>MANTENIMIENTO - ACTUALIZACIÓN SOFTWARE</t>
  </si>
  <si>
    <t>MANTENIMIENTO - LAVADO QUÍMICO SERPENTINES</t>
  </si>
  <si>
    <t>MANTENIMIENTO - CALIBRACIÓN SENSORES HUMEDAD</t>
  </si>
  <si>
    <t>MANTENIMIENTO - VERIFICACIÓN VÁLVULA EXPANSIÓN ELECTRÓNICA</t>
  </si>
  <si>
    <t>MANTENIMIENTO - PRUEBA ARRANQUE EN VACÍO</t>
  </si>
  <si>
    <t>MANTENIMIENTO - VERIFICACIÓN BATERÍA 12V 1000–1100A</t>
  </si>
  <si>
    <t>MANTENIMIENTO - INSPECCIÓN GENERAL MECÁNICA, ELÉCTRICA Y DE CONTROL</t>
  </si>
  <si>
    <t>MANTENIMIENTO - LIMPIEZA QUÍMICA Y/O MECÁNICA DE INTERCAMBIADORES</t>
  </si>
  <si>
    <t>MANTENIMIENTO - REVISIÓN DE PRESIONES, TEMPERATURAS Y PARÁMETROS OPERATIVOS</t>
  </si>
  <si>
    <t>MANTENIMIENTO - DESMONTAJE Y LIMPIEZA INTERNA DEL DESAIREADOR</t>
  </si>
  <si>
    <t>MANTENIMIENTO (CAMBIO DE VÁLVULAS AUTOMÁTICAS DE PURGA DE AIRE)</t>
  </si>
  <si>
    <t>MANTENIMIENTO (CAMBIO DE EMPAQUES, SELLOS Y ACCESORIOS DETERIORADOS)</t>
  </si>
  <si>
    <t>MANTENIMIENTO - PRUEBAS DE ESTANQUEIDAD Y CORRECTO FUNCIONAMIENTO</t>
  </si>
  <si>
    <t>MANTENIMIENTO - DESMONTAJE PARCIAL DE BOMBAS</t>
  </si>
  <si>
    <t>MANTENIMIENTO (CAMBIO DE SELLOS MECÁNICOS)</t>
  </si>
  <si>
    <t>MANTENIMIENTO (CAMBIO DE RODAMIENTOS)</t>
  </si>
  <si>
    <t>MANTENIMIENTO - LIMPIEZA DE CARCASA E IMPULSOR</t>
  </si>
  <si>
    <t>MANTENIMIENTO - PINTURA ANTICORROSIVA DE BASES Y ESTRUCTURA</t>
  </si>
  <si>
    <t>MANTENIMIENTO - PRUEBA HIDRÁULICA DE OPERACIÓN</t>
  </si>
  <si>
    <t>MANTENIMIENTO - LIMPIEZA Y DESAZOLVE DE LÍNEAS</t>
  </si>
  <si>
    <t>MANTENIMIENTO (CAMBIO DE CARTUCHOS O MALLAS FILTRANTES)</t>
  </si>
  <si>
    <t>MANTENIMIENTO (CAMBIO DE VÁLVULAS DEFECTUOSAS)</t>
  </si>
  <si>
    <t>MANTENIMIENTO - REVISIÓN DE BRIDAS, EMPAQUES Y PERNOS</t>
  </si>
  <si>
    <t>MANTENIMIENTO - PRUEBA DE PRESIÓN POSTERIOR AL SERVICIO</t>
  </si>
  <si>
    <t>MANTENIMIENTO - REVISIÓN DE TABLERO DE CONTROL, SISTEMA ELÉCTRICO Y CABLEADO Y VARIADORES DE FRECUENCIA.</t>
  </si>
  <si>
    <t>MANTENIMIENTO - REVISIÓN DE TABLERO DE CONTROL, PARÁMETROS DE CONFIGURACIÓN Y ALARMAS</t>
  </si>
  <si>
    <t>MANTENIMIENTO PREVENTIVO EQUIPO DE PRECISIÓN: INCLUYE MANTENIMIENTO DE FILTROS MERV14, MEDIDAS 20X20X2; 20X16X2 (CANTIDAD DE FILTROS: 1 POR REFERENCIA.</t>
  </si>
  <si>
    <t>MANTENIMIENTO - RETROFIL, MANTENIMIENTO DE PRESOSTATOS, SOLDADURA FUERTE, BARRIDO N2, VACÍO Y AJUSTE DE CARGA DE REFRIGERANTE CON PRUEBAS DE FUNCIONAMIENTO. (CAMBIO DE PRESOSTATOS, SOLDADURA FUERTE, BARRIDO N2, VACÍO Y AJUSTE DE CARGA DE REFRIGERANTE CON PRUEBAS DE FUNCIONAMIENTO)</t>
  </si>
  <si>
    <t>MANTENIMIENTO - REVISIÓN DE FUGAS</t>
  </si>
  <si>
    <t>MANTENIMIENTO - REVISIÓN DE PRESIONES</t>
  </si>
  <si>
    <t>MANTENIMIENTO - REVISIÓN MODULO HUMEDAD RELATIVA</t>
  </si>
  <si>
    <t>MANTENIMIENTO - REVISIÓN DE HUMIDIFICADOR</t>
  </si>
  <si>
    <t>MANTENIMIENTO - REVISIÓN DE COMPRESORES</t>
  </si>
  <si>
    <t>MANTENIMIENTO - REVISIÓN DE MOTOR VENTILADOR CONDENSADORA, MOTOR VENTILADOR MANEADORA</t>
  </si>
  <si>
    <t>MANTENIMIENTO - REVISIÓN Y MANTENIMIENTO DE FUGAS DE REFRIGERANTE. PARA MANTENIMIENTO PREVENTIVO AIRE 17KW/H</t>
  </si>
  <si>
    <t>MANTENIMIENTO - SERVICIO ACTUALIZACION DE SOFTWARE Y CONFIGURACION DEL SISTEMA (ALARMAS- ERROES)</t>
  </si>
  <si>
    <t>MANTENIMIENTO - AISLAMIENTO DE LOS BOBINADOS DE LOS MOTORES</t>
  </si>
  <si>
    <t>MANTENIMIENTO - RECONEXIÓN ELÉCTRICA</t>
  </si>
  <si>
    <t>MANTENIMIENTO - BALANCEO DE LOS DINAMOS CENTRALES</t>
  </si>
  <si>
    <t>MANTENIMIENTO - AJUSTE Y PRUEBA DEL EQUIPO</t>
  </si>
  <si>
    <t>MANTENIMIENTO - CALIBRACIÓN DEL EQUIPO HIDROFLOXS</t>
  </si>
  <si>
    <t>MANTENIMIENTO (CAMBIO DE SELLOS MECANICOS EQUIPO PARA CONTRA INCENDIO UL/FM DIESEL TIPO TURBINA)</t>
  </si>
  <si>
    <t>MANTENIMIENTO (CAMBIO DE RODAMIENTOS PARA EQUIPO CONTRA INCENDIO UL/FM DIESEL TIPO TURBINA)</t>
  </si>
  <si>
    <t>MANTENIMIENTO (CAMBIO DE IMPULSORES PARA EQUIPO CONTRA INCENDIO UL/FM DIESEL TIPO TURBINA)</t>
  </si>
  <si>
    <t>MANTENIMIENTO DE BATERIA DE 12V, 1000- 1100 AMP. INCLUYE CARGADOR EQUIPO CONTRA INCENDIO UL/FM DIESEL TIPO TURBINA</t>
  </si>
  <si>
    <t>MANTENIMIENTO - REVISIÓN, MANTENIMIENTO DE LA RED CONTRA INCENDIO EDIFICIO CCOES, MANTENIMIENTO ASPERSORES Y PRUEBA DE TODO EL SISTEMA CONTRA INCENDIOS (INLUYE MATERIALES NECESARIOS) - EQUIPO CONTRA INCENDIO UL/FM DIESEL TIPO TURBINA</t>
  </si>
  <si>
    <t>MANTENIMIENTO PREVENTIVO TANQUE DE PRESIÓN HIDROFLOT CONSISTENTE EN CALIBRACIÓN DE PRESIÓN EN GENERAL, REVISIÓN MANÓMETROS DE PRESIÓN Y TUBERÍAS DE CONEXIÓN, VÁLVULA DE 1-1/2”. - PARA SISTEMA HIDRAULICO DE PRESION PRENSAMBLADO –BOMBAS DE 7.5 HP</t>
  </si>
  <si>
    <t>MANTENIMIENTO - REVISAR LOS MEDIDORES DE PRESIÓN- PARA SISTEMA HIDRAULICO DE PRESION PRENSAMBLADO –BOMBAS DE 7.5 HP</t>
  </si>
  <si>
    <t>MANTENIMIENTO - CONDENSADORES: VERIFICACIÓN Y CORRECCIÓN DE FUGAS DE REFRIGERANTE SI ES NECESARIO, CEPILLADO DE ALETAS</t>
  </si>
  <si>
    <t>MANTENIMIENTO - VENTILADORES: REVISIÓN, AJUSTE, ENGRASE.</t>
  </si>
  <si>
    <t>MANTENIMIENTO - REVISION CONTROLES DEL MICROPROCESADOR:</t>
  </si>
  <si>
    <t>MANTENIMIENTO - REVISIÓN DEL HISTORIAL DE ALARMAS.</t>
  </si>
  <si>
    <t>MANTENIMIENTO - REVISIÓN DE CONFIGURACIÓN DE PROGRAMACIÓN REPROGRAMAR SI ES NECESARIO.</t>
  </si>
  <si>
    <t>MANTENIMIENTO - LAVADO CON QUÍMICO ANTI-DESINCRUSTANTE, LAVADO CON CHORRO A PRESIÓN DE AGUA.</t>
  </si>
  <si>
    <t>MANTENIMIENTO - APLICACIÓN DE PINTURA ANTICORROSIVA Y ACABADO SI ES NECESARIO. PARA MANTENIMIENTO PREVENTIVO</t>
  </si>
  <si>
    <t>MANTENIMIENTO (CAMBIO DE Y POSTURA PRECALENTADOR RESITIVO COMPLETO)</t>
  </si>
  <si>
    <t>MANTENIMIENTO (CAMBIO DE Y POSTURA BATERIA REFERENCIA 1350 4DT 12 VOLTIOS)</t>
  </si>
  <si>
    <t>MANTENIMIENTO - SERVICIO DE DESAZOLVE Y LIMPIEZA DEL SISTEMA DE SUCCIÓN – EQUIPO CONTRA INCENDIO SERVICIO ESPECIALIZADO PARA LA DESAZOLVE, LIMPIEZA Y RETIRO DE SEDIMENTOS EN LA CISTERNA, LÍNEAS DE SUCCIÓN Y ACCESORIOS ASOCIADOS AL SISTEMA DE BOMBEO CONTRA INCENDIO COMPUESTO POR: MOTOBOMBA PRINCIPAL DIÉSEL TIPO TURBINA VERTICAL CERTIFICACIÓN UL/FM MOTOBOMBA JOCKEY ELÉCTRICA VERTICAL TUBERÍAS DE SUCCIÓN, VÁLVULAS, COLADERAS Y ACCESORIOS HIDRÁULICOS ALCANCE DEL SERVICIO: • DRENADO CONTROLADO DEL SISTEMA. • LIMPIEZA MECÁNICA Y/O HIDRODINÁMICA DE LA CISTERNA. • RETIRO DE LODOS, SEDIMENTOS, INCRUSTACIONES Y MATERIAL PARTICULADO. • LIMPIEZA DE COLADERAS, VÁLVULAS DE PIE Y CANASTILLAS DE SUCCIÓN. • REVISIÓN DEL ESTADO FÍSICO DE TUBERÍAS Y ACCESORIOS. • PRUEBAS DE FUNCIONAMIENTO POSTERIORES AL SERVICIO (ARRANQUE DE BOMBA JOCKEY Y BOMBA PRINCIPAL). • DISPOSICIÓN FINAL DE RESIDUOS CONFORME A NORMATIVA AMBIENTAL. • ENTREGA DE INFORME TÉCNICO CON EVIDENCIA FOTOGRÁFICA.</t>
  </si>
  <si>
    <t>MANTENIMIENTO - REVISIÓN DE PARÁMETROS ELÉCTRICOS Y ELECTRÓNICOS CARGA DE BATERÍA INTERNAS DEL EQUIPO</t>
  </si>
  <si>
    <t>MANTENIMIENTO - LIMPIEZA GENERAL Y REVISIÓN DE CABLEADOS ELÉCTRICOS TERMINALES AJUSTE DE TORNILLERÍA Y VERIFICACIÓN DE TARJETAS ELECTRÓNICAS</t>
  </si>
  <si>
    <t>MANTENIMIENTO (CAMBIO DE FILTROS ACEITE, SEPARADOR DE AGUA, FILTRO DE AIRE)</t>
  </si>
  <si>
    <t>MANTENIMIENTO - PRUEBA DE ARRANQUE Y MEDICIÓN DE VOLTAJE Y CONSUMO ELÉCTRICO</t>
  </si>
  <si>
    <t>MANTENIMIENTO DEL SISTEMA DE LUBRICACIÓN DE LA PLANTA ELÉCTRICA TIPO 488 KVA - 375 KW, CON ACEITE 15W-40, VERIFICACIÓN DE NIVEL, FUGAS Y PRUEBA DE FUNCIONAMIENTO. (CAMBIO DE ACEITE 15W-40 (INCLUYE MATERIAL TODO COSTO). PARA PLANTA ELECTRICA TIPO DE 488 KVA-375 KW)</t>
  </si>
  <si>
    <t>MANTENIMIENTO - LAVADO GENERAL DEL EQUIPO, CON DESENGRASANTE Y CONTROL ÓXIDO, INCLUYE LAVADO DE TANQUE DE COMBUSTIBLE PARA PLANTA ELECTRICA TIPO DE 488 KVA-375 KW.</t>
  </si>
  <si>
    <t>MANTENIMIENTO - REVISIÓN PUESTA EN MARCHA Y EN CORRECTO FUNCIONAMIENTO DEL EQUIPO ELECTRÓGENO INCLUYE MOTOR Y GENERADOR PARA PLANTA ELECTRICA TIPO DE 488 KVA-375 KW</t>
  </si>
  <si>
    <t>MANTENIMIENTO (CAMBIO DE AMORTIGUADORES DE VIBRACION PARA PLANTA ELECTRICA TIPO DE 488 KVA-375 KW)</t>
  </si>
  <si>
    <t>MANTENIMIENTO - SERVICIO PROTECCION SOBRECORRIENTE DE TABLERO PARA PLANTA ELECTRICA TIPO DE 488 KVA-375 KW</t>
  </si>
  <si>
    <t>MANTENIMIENTO Y VERIFICACION DE NIVEL DE REFRIGERANTE PARA LA PLANTA ELECTRICA TIPO DE 488 KVA-375 KW (CAMBIO DE REFRIGERANTE)</t>
  </si>
  <si>
    <t>MANTENIMIENTO - REVISION Y CALIBRACION DEL SISTESMA DE VÁLVULAS.</t>
  </si>
  <si>
    <t>MANTENIMIENTO - REVISION AL SISTEMA DE CALIBRACION Y MANTENIMIENTO CORRECTIVO DE TURBOS.</t>
  </si>
  <si>
    <t>MANTENIMIENTO - LAVADO TANQUE COMBUSTIBLE</t>
  </si>
  <si>
    <t>MANTENIMIENTO - REVISIÓN TURBOS</t>
  </si>
  <si>
    <t>MANTENIMIENTO - CALIBRACIÓN VÁLVULAS</t>
  </si>
  <si>
    <t>MANTENIMIENTO - TERMOGRAFÍA TABLERO</t>
  </si>
  <si>
    <t>MANTENIMIENTO - VERIFICACIÓN MÓDULO ATS.</t>
  </si>
  <si>
    <t>MANTENIMIENTO - CONTROLADOR DE ARRANQUE AUTOMÁTICO</t>
  </si>
  <si>
    <t>MANTENIMIENTO - PRUEBA SIMULADA DE FALLA DE RED</t>
  </si>
  <si>
    <t>MANTENIMIENTO - REVISIÓN RELÉS DE TRANSFERENCIA.</t>
  </si>
  <si>
    <t>MANTENIMIENTO - SISTEMA DE CARGA DE BATERÍA</t>
  </si>
  <si>
    <t>MANTENIMIENTO - REVISIÓN TARJETA DE CONTROL.</t>
  </si>
  <si>
    <t>MANTENIMIENTO - MEDICIÓN SEÑAL DE SENSADO DE RED.</t>
  </si>
  <si>
    <t>MANTENIMIENTO - REVISIÓN CABLEADO DE CONTROL.</t>
  </si>
  <si>
    <t>MANTENIMIENTO - VERIFICACIÓN ESTADO CONTACTORES DE POTENCIA.</t>
  </si>
  <si>
    <t>MANTENIMIENTO - REVISIÓN DEL SISTEMA DE ARRANQUE AUTOMÁTICO Y VERIFICACIÓN DE COMPONENTES SEGÚN DIAGNÓSTICO. (CAMBIO DE COMPONENTES SEGÚN DIAGNÓSTICO)</t>
  </si>
  <si>
    <t>MANTENIMIENTO PREVENTIVO TANQUE DE PRESIÓN HIDROFLOT CONSISTENTE EN CALIBRACIÓN DE PRESIÓN EN GENERAL, REVISIÓN MANÓMETROS DE PRESIÓN Y TUBERÍAS DE CONEXIÓN, VÁLVULA DE 1-1/2.- PARA SISTEMA HIDRAULICO DE PRESION PRENSAMBLADO –BOMBAS DE 7.5 HP</t>
  </si>
  <si>
    <t>MANTENIMIENTO - DESMOTE, DESARME, DE 02 ELECTROBOMBA DE ALTA PRESIÓN, TRIFÁSICA REPOSICIÓN Y/O MANTENIMIENTO SELLOS MECÁNICOS, EMPAQUES, RODAMIENTOS, REVISIÓN DE IMPULSORES Y TORNILLERÍA, ARME, AJUSTE Y PUESTA EN FUNCIONAMIENTO. - PARA SISTEMA HIDRAULICO DE PRESION PRENSAMBLADO –BOMBAS DE 7.5 HP (CAMBIO DE SELLOS MECÁNICOS, EMPAQUES, RODAMIENTOS)</t>
  </si>
  <si>
    <t>MANTENIMIENTO - REVISIÓN Y MANTENIMIENTO TABLERO ELÉCTRICO- PARA SISTEMA HIDRAULICO DE PRESION PRENSAMBLADO –BOMBAS DE 7.5 HP</t>
  </si>
  <si>
    <t>MANTENIMIENTO - DETECTAR FUGAS DE ACEITE DEL SISTEMA DE LUBRICACIÓN- PARA SISTEMA HIDRAULICO DE PRESION PRENSAMBLADO –BOMBAS DE 7.5 HP</t>
  </si>
  <si>
    <t>MANTENIMIENTO - REVISAR EMPAQUES DE TURBINA- PARA SISTEMA HIDRAULICO DE PRESION PRENSAMBLADO –BOMBAS DE 7.5 HP</t>
  </si>
  <si>
    <t>MANTENIMIENTO - REVISAR SELLOS MECÁNICOS- PARA SISTEMA HIDRAULICO DE PRESION PRENSAMBLADO –BOMBAS DE 7.5 HP</t>
  </si>
  <si>
    <t>MANTENIMIENTO - REVISAR Y LIMPIAR VÁLVULAS- PARA SISTEMA HIDRAULICO DE PRESION PRENSAMBLADO –BOMBAS DE 7.5 HP</t>
  </si>
  <si>
    <t>MANTENIMIENTO - VERIFICAR ALINEACIÓN DEL EJE- PARA SISTEMA HIDRAULICO DE PRESION PRENSAMBLADO –BOMBAS DE 7.5 HP</t>
  </si>
  <si>
    <t>MANTENIMIENTO - REALIZAR LIMPIEZA EXTERNA DE LA BOMBA- PARA SISTEMA HIDRAULICO DE PRESION PRENSAMBLADO –BOMBAS DE 7.5 HP</t>
  </si>
  <si>
    <t>MANTENIMIENTO - REVISAR VISUALMENTE DEL ESTADO DE LA CARCASA- PARA SISTEMA HIDRAULICO DE PRESION PRENSAMBLADO –BOMBAS DE 7.5 HP</t>
  </si>
  <si>
    <t>MANTENIMIENTO - VERIFICACION SISTEMA ELECTRICO AMPERAJE Y NIVELES DE ENERGIA</t>
  </si>
  <si>
    <t>MANTENIMIENTO - REVISIÓN DE LOS DISPOSITIVOS DE SEGURIDAD Y REGULADORES DE VELOCIDAD - PARA ASCENSOR NO PANIRAMICO</t>
  </si>
  <si>
    <t>MANTENIMIENTO - INSPECCIÓN, AJUSTE Y LUBRICACIÓN PERIÓDICA Y SISTEMÁTICA DE LOS ELEMENTOS Y PARTES TALES COMO: RIELES GUÍAS DE CABINA Y CONTRAPESO - PARA ASCENSOR NO PANIRAMICO</t>
  </si>
  <si>
    <t>MANTENIMIENTO - VERIFICACIÓN DESGASTE DE ELEMENTOS DESLIZANTES - PARA ASCENSOR NO PANORAMICO</t>
  </si>
  <si>
    <t>MANTENIMIENTO - VERIFICACIÓN DE DESGASTE, LIMPIEZA Y LUBRICACIÓN DE LOS CABLES DE TRACCIÓN - PARA ASCENSOR NO PANIRAMICO</t>
  </si>
  <si>
    <t>MANTENIMIENTO - LUBRICACIÓN DEL CONJUNTO DE PUERTAS DE PISO - PARA ASCENSOR NO PANIRAMICO</t>
  </si>
  <si>
    <t>MANTENIMIENTO - VERIFICACIÓN DE ESTADO DE LAS PUERTAS DE CABINA, ROLLETES, CORREDERAS, ZAPATAS, LUBRICACIÓN Y LIMPIEZA DE LOS EQUIPOS, ESTADO DE LOS NIVELES DE ACEITE Y ENGRASE DE POLEAS - PARA ASCENSOR NO PANIRAMICO</t>
  </si>
  <si>
    <t>MANTENIMIENTO - VERIFICACIÓN DEL ESTADO DE LAS BATERÍAS Y FUENTES DE INTERCOMUNICACIÓN, ESTADO DE LOS CABLES VIAJEROS Y CONEXIONES EN CAJAS DE EMPALME, FUNCIONAMIENTO DE ALARMA DE EMERGENCIA Y CITÓFONO - PARA ASCENSOR NO PANIRAMICO</t>
  </si>
  <si>
    <t>MANTENIMIENTO - AJUSTE DEL FRENO Y LUBRICACIÓN DE PASADORES - PARA ASCENSOR NO PANIRAMICO</t>
  </si>
  <si>
    <t>MANTENIMIENTO - REVISIÓN NIVELES DE ENERGIA , VERIFICACION DE FLUJO DE CORRIENTE QUE ESTE DE ACUERDO A LOS NIVELES ESTABLECIDOS PARA SU FUNCIONAMIENTO</t>
  </si>
  <si>
    <t>MANTENIMIENTO - PRUEBA AL DISPOSITIVO DE PARACAÍDAS PARA ASCENSOR NO PANIRAMICO</t>
  </si>
  <si>
    <t>MANTENIMIENTO - DRENAJE DEL RECEPTÁCULO POR DONDE SE DESPLAZA EL ELEVADOR, TENIENDO COMO PRECEDENTE POSIBLE FILTRACIÓN DE AGUAS LLUVIAS Y RESIDUALES POR FALLAS EN EL SISTEMA DE ACUEDUCTO - PARA ASCENSOR NO PANORAMICO</t>
  </si>
  <si>
    <t>MANTENIMIENTO - DIAGNÓSTICO Y REVISIÓN SISTEMA ELÉCTRICO, EMPALMES, TERMINALES - PARA ASCENSOR NO PANIRAMICO</t>
  </si>
  <si>
    <t>MANTENIMIENTO - REVISIÓN Y OPTIMIZACIÓN SISTEMA DE CITÓFONO O ALARMA - PARA ASCENSOR NO PANIRAMICO</t>
  </si>
  <si>
    <t>MANTENIMIENTO DEL EXTRACTOR Y LUCES INTERNAS- PARA ASCENSOR NO PANIRAMICO</t>
  </si>
  <si>
    <t>MANTENIMIENTO - AJUSTE, EVALUACIÓN PARA EVITAR MOVIMIENTO LATERAL DE LA CABINA Y FALLAS DEL SISTEMA DE POSICIONAMIENTO (LADING) - PARA ASCENSOR NO PANIRAMICO</t>
  </si>
  <si>
    <t>MANTENIMIENTO - LIMPIEZA Y AJUSTE DE LAS CUATRO (04) ZAPATAS DE CONTRAPESO - PARA ASCENSOR NO PANIRAMICO</t>
  </si>
  <si>
    <t>MANTENIMIENTO - AJUSTE Y MANTENIMIENTO DE LOS TOPES A LOS SWICHES LIMITES (PARA EVITAR QUE EL EQUIPO POR DISTANCIA DEL CAM EN CABINA NO LOS ACCIONE PASÁNDOSE DE NIVEL) - PARA ASCENSOR NO PANIRAMICO</t>
  </si>
  <si>
    <t>MANTENIMIENTO - LUBRICADOR AUTOMÁTICO DE GUÍAS DE CABINA Y CONTRAPESO.</t>
  </si>
  <si>
    <t>MANTENIMIENTO - REALIZAR AJUSTES DE POSICIONAMIENTO</t>
  </si>
  <si>
    <t>MANTENIMIENTO - REALIZAR MANTENIMIENTO Y LIMPIEZA GENERAL DE LAS CERRADURAS Y MECANISMOS DE ACCIONAMIENTO DE PUERTAS (EVITANDO AISLAMIENTO DE SU CIRCUITO ELÉCTRICO Y RUIDOS DE OPERACIÓN) - PARA ASCENSOR NO PANIRAMICO</t>
  </si>
  <si>
    <t>MANTENIMIENTO - DIAGNÓSTICO Y REVISIÓN DEL VENTILADOR INVERSOR DE POTENCIA- PARA ASCENSOR NO PANORAMICO</t>
  </si>
  <si>
    <t>MANTENIMIENTO - ASEO DE POZO Y ANCLAJES- PARA ASCENSOR NO PANIRAMICO</t>
  </si>
  <si>
    <t>MANTENIMIENTO - REVISIÓN CANALETES DE ZAPATAS GUÍAS - PARA ASCENSOR NO PANIRAMICO</t>
  </si>
  <si>
    <t>MANTENIMIENTO - PRUEBA DEL DISPOSITIVO DE SEGURIDAD Y MANTENER EQUILIBRADA LA TENSIÓN DE LOS CABLES DE TRACCIÓN - PARA ASCENSOR NO PANIRAMICO</t>
  </si>
  <si>
    <t>MANTENIMIENTO - AJUSTE MECÁNICO PUERTA CABINA SE DEBEN CONTROLAR LOS NIVELES DE LUBRICANTES Y AJUSTE DE LOS EQUIPOS - PARA ASCENSOR NO PANORAMICO</t>
  </si>
  <si>
    <t>MANTENIMIENTO - CALIBRACIÓN VARIADOR- PARA ASCENSOR NO PANORAMICO</t>
  </si>
  <si>
    <t>MANTENIMIENTO (CAMBIO DE BATERÍA- PARA ASCENSOR NO PANIRAMICO)</t>
  </si>
  <si>
    <t>MANTENIMIENTO - INSPECCIÓN Y CERTIFICACIÓN ASCENSOR NO PANORAMICO TRES PARADAS CON UN ENTE CERTIFICADOR EXTERNO ACREDITADO ONAC</t>
  </si>
  <si>
    <t>MANTENIMIENTO - LIMPIEZA Y LUBRICACIÓN DE LOS RIELES PARA ASCENSOR NO PANORAMICO .</t>
  </si>
  <si>
    <t>MANTENIMIENTO - REVISIÓN Y OPTIMIZACIÓN SISTEMA DE CITÓFONO O ALARMA</t>
  </si>
  <si>
    <t>MANTENIMIENTO PLANTAS ELÉCTRICA S DE 32 KVA</t>
  </si>
  <si>
    <t>MANTENIMIENTO DEL SISTEMA DE LUBRICACIÓN DEL MOTOR DIÉSEL DEL GENERADOR: DRENAJE, VERIFICACIÓN DE FUGAS, CONTROL DE HORAS DE OPERACIÓN Y DISPOSICIÓN DEL ACEITE USADO. (CAMBIO DE ACEITE SERVICIO DE DRENAJE TOTAL DEL ACEITE LUBRICANTE DEL MOTOR DIÉSEL DEL GENERADOR, INCLUYENDO SUMINISTRO E; CAMBIO DE ARANDELA DEL TAPÓN)</t>
  </si>
  <si>
    <t>MANTENIMIENTO DE FILTROS DEL SISTEMA DEL GENERADOR: FILTRO DE ACEITE FILTRO DE COMBUSTIBLE (PRIMARIO Y SECUNDARIO) FILTRO DE AIRE INCLUYE PURGA DEL SISTEMA DE COMBUSTIBLE Y VERIFICACIÓN DE ESTANQUEIDAD.</t>
  </si>
  <si>
    <t>MANTENIMIENTO FILTRO TRAMPA LIMPIEZA, DRENAJE Y VERIFICACIÓN DEL FILTRO TRAMPA DE AGUA/COMBUSTIBLE. INCLUYE: ELIMINACIÓN DE SEDIMENTOS Y AGUA INSPECCIÓN DE CARCASA MANTENIMIENTO SI PRESENTA DETERIORO (CAMBIO DE SI PRESENTA DETERIORO)</t>
  </si>
  <si>
    <t>MANTENIMIENTO - AJUSTE DE RPM Y VOLTAJE CALIBRACIÓN DE VELOCIDAD DEL MOTOR (RPM) Y AJUSTE DEL REGULADOR DE VOLTAJE (AVR). INCLUYE: VERIFICACIÓN CON TACÓMETRO AJUSTE DE FRECUENCIA (HZ) PRUEBA CON CARGA SIMULADA ESTABILIZACIÓN DE SALIDA ELÉCTRICA</t>
  </si>
  <si>
    <t>MANTENIMIENTO - RETORQUE DE TORNILLERÍA Y MANGUERAS VERIFICACIÓN Y AJUSTE DE TORQUE EN: PERNOS DEL MOTOR SISTEMA DE ESCAPE SOPORTES ABRAZADERAS DE MANGUERAS CONFORME A ESPECIFICACIONES DEL FABRICANTE.</t>
  </si>
  <si>
    <t>MANTENIMIENTO DE CONECTORES MANTENIMIENTO DE CONECTORES ELÉCTRICOS DE POTENCIA Y CONTROL. INCLUYE: TERMINALES CERTIFICADOS PRENSADO ADECUADO AISLAMIENTO PRUEBAS DE CONTINUIDAD</t>
  </si>
  <si>
    <t>MANTENIMIENTO - REVISIÓN Y LAVADO DE RADIADOR LIMPIEZA INTERNA Y EXTERNA DEL RADIADOR. INCLUYE: DESINCRUSTACIÓN LIMPIEZA DE ALETAS VERIFICACIÓN DE FUGAS REPOSICIÓN DE REFRIGERANTE (CAMBIO DE REFRIGERANTE)</t>
  </si>
  <si>
    <t>MANTENIMIENTO - LIMPIEZA GENERAL LIMPIEZA INTEGRAL DEL GENERADOR: EXTERIOR E INTERIOR ELIMINACIÓN DE GRASA, POLVO Y RESIDUOS LIMPIEZA DE TABLERO Y VENTILACIÓN</t>
  </si>
  <si>
    <t>MANTENIMIENTO SISTEMA DE ARRANQUE REVISIÓN DEL SISTEMA DE ENCENDIDO: MOTOR DE ARRANQUE ALTERNADOR DE CARGA RELÉS Y CONEXIONES INCLUYE PRUEBAS DE FUNCIONAMIENTO.</t>
  </si>
  <si>
    <t>MANTENIMIENTO TABLERO REVISIÓN DEL TABLERO DE CONTROL: LIMPIEZA DE COMPONENTES AJUSTE DE BORNES VERIFICACIÓN DE PROTECCIONES PRUEBA DE ALARMAS</t>
  </si>
  <si>
    <t>MANTENIMIENTO AJUSTE ELÉCTRICA INSPECCIÓN DEL SISTEMA ELÉCTRICO: CABLEADO AISLAMIENTO CONEXIONES INCLUYE PRUEBAS CON MULTÍMETRO Y MEGGER.</t>
  </si>
  <si>
    <t>MANTENIMIENTO - CALIBRACIÓN DE SISTEMA DE INYECCIÓN E DEL SISTEMA DE INYECCIÓN DE COMBUSTIBLE: INYECTORES BOMBA DE INYECCIÓN PRESIÓN Y PULVERIZACIÓN</t>
  </si>
  <si>
    <t>MANTENIMIENTO - AJUSTES DEL MÓDULO PRINCIPAL CONTROL DEL MOTOR CONFIGURACIÓN DEL MÓDULO ELECTRÓNICO (CONTROLADOR): PARÁMETROS DE OPERACIÓN ALARMAS PROTECCIONES SINCRONIZACIÓN</t>
  </si>
  <si>
    <t>MANTENIMIENTO DEL CABLEADO DEL GENERADOR AL TABLERO PRINCIPAL: REVISIÓN DEL CABLEADO DE POTENCIA, CANALIZACIÓN, TERMINALES Y PRUEBAS DE CARGA. (CAMBIO DEL CABLEADO DEL GENERADOR AL TABLERO PRINCIPAL INISTRO E)</t>
  </si>
  <si>
    <t>MANTENIMIENTO DEL SISTEMA DE BATERÍAS: VERIFICACIÓN DE BORNES, CONEXIONES Y PRUEBA DE ARRANQUE. (CAMBIO DE BATERÍAS SUMINISTRO E)</t>
  </si>
  <si>
    <t>MANTENIMIENTO DEL SISTEMA DE LUBRICACIÓN DEL GENERADOR FG WILSON P30E1 - 30 KVA, CON ACEITE 15W-40, VERIFICACIÓN DE NIVEL, FUGAS Y PRUEBA DE FUNCIONAMIENTO. (CAMBIO DE ACEITE 15W-40 (INCLUYE MATERIAL TODO COSTO). PARA GENERADOR DE ENERGÍA FG WILSON P30E1 - 30 KVA)</t>
  </si>
  <si>
    <t>MANTENIMIENTO - REVISIÓN DEL SISTEMA DE ENFRIAMIENTO O REFRIGERACIÓN, SONDEO DEL RADIADOR (CAMBIO DE LÍQUIDO REFRIGERANTE SISTEMA DE REFRIGERACIÓN DEL MOTOR)</t>
  </si>
  <si>
    <t>MANTENIMIENTO Y PUESTA EN FUNCIONAMIENTO ALTERNADOR.</t>
  </si>
  <si>
    <t>MANTENIMIENTO - LIMPIEZA DEL SISTEMA DE ALIMENTACIÓN DE COMBUSTIBLE, MANGUERAS O TUBOS DE CONDUCCIÓN DE COMBUSTIBLE, Y MANTENIMIENTO DE COMPONENTES EN CASO DE QUE SEA REQUERIDO. (CAMBIO DE PIEZAS EN CASO DE QUE SEA REQUERIDO)</t>
  </si>
  <si>
    <t>MANTENIMIENTO DEL TANQUE DE COMBUSTIBLE: DESARME, ARME Y LAVADO DE TANQUE DE COMBUSTIBLE.</t>
  </si>
  <si>
    <t>MANTENIMIENTO DEL SISTEMA DE INYECCIÓN DESMONTE, MONTE, REVISIÓN Y LIMPIEZA DE INYECTORES Y BOMBA DE COMBUSTIBLE.</t>
  </si>
  <si>
    <t>MANTENIMIENTO O AJUSTE CORREA DEL VENTILADOR DEL MOTOR. (CAMBIO DE O AJUSTE CORREA DEL VENTILADOR DEL MOTOR)</t>
  </si>
  <si>
    <t>MANTENIMIENTO Y PUESTA EN FUNCIONAMIENTO MOTOR DE ARRANQUE.</t>
  </si>
  <si>
    <t>MANTENIMIENTO Y PUESTA EN FUNCIONAMIENTO BOMBA DE AGUA.</t>
  </si>
  <si>
    <t>MANTENIMIENTO - REVISIÓN DEL SISTEMA ELÉCTRICO DEL MOTOR DIESEL, REVISIÓN DEL CABLEADO Y MANTENIMIENTO EN CASO DE QUE SEA REQUERIDO. (CAMBIO DE EN CASO DE QUE SEA REQUERIDO)</t>
  </si>
  <si>
    <t>MANTENIMIENTO - RECUBRIMIENTO AISLAMIENTO BOBINAS CON PINTURA DIELÉCTRICA PARA BRINDAR LA PROTECCIÓN DE LA MISMA.</t>
  </si>
  <si>
    <t>MANTENIMIENTO DEL SISTEMA DE BATERÍA 1150 Y VERIFICACIÓN DE ARRANQUE. (CAMBIO DE BATERÍA NUEVA 1150)</t>
  </si>
  <si>
    <t>MANTENIMIENTO - REVISIÓN BREAKER Y SISTEMA ELÉCTRICO, MANTENIMIENTO DE COMPONENTES EN CASO DE SER REQUERIDO (CAMBIO DE PIEZAS EN CASO DE SER REQUERIDO; CAMBIO DE TERMINALES Y CABLES QUEMADOS)</t>
  </si>
  <si>
    <t>MANTENIMIENTO GENERADOR, DESMONTE, DESARME Y ARMADO, ENGRASE DE RODAMIENTOS Y REVISIÓN GENERAL DEL SISTEMA.</t>
  </si>
  <si>
    <t>MANTENIMIENTO (CAMBIO DE FISTOS Y PERILLAS INDUSTRIAL DE CUBIERTA)</t>
  </si>
  <si>
    <t>MANTENIMIENTO (CAMBIO DE TUBERÍA DE COBRE)</t>
  </si>
  <si>
    <t>MANTENIMIENTO - ENGRASAR LAS LLAVES DE GAS DE LOS QUEMADORES.</t>
  </si>
  <si>
    <t>MANTENIMIENTO - VERIFICACIÓN DEL ESTADO DE LAS COMPONENTES INTERNAS.</t>
  </si>
  <si>
    <t>MANTENIMIENTO PREVENTIVO Y CORRECTIVO DE LA PLANTA DE BOMBEO DE AGUA, INCLUYE REVISIÓN, LIMPIEZA, AJUSTE, PRUEBAS Y PUESTA EN FUNCIONAMIENTO.(ATODO COSTO)</t>
  </si>
  <si>
    <t xml:space="preserve">REPUESTOS </t>
  </si>
  <si>
    <t xml:space="preserve">CALDERA A VAPOR DE 40 BHP </t>
  </si>
  <si>
    <t>Pág. 9  de 44</t>
  </si>
  <si>
    <t>Pág. 24  de 44</t>
  </si>
  <si>
    <t xml:space="preserve">ESPECIFICACIONES TECNICAS DE OBLIGATORIO CUMPLIMIENTO </t>
  </si>
  <si>
    <r>
      <t>Código</t>
    </r>
    <r>
      <rPr>
        <sz val="11"/>
        <color theme="1"/>
        <rFont val="Arial Narrow"/>
        <family val="2"/>
      </rPr>
      <t>: FO-JEMGF-COADE-1997</t>
    </r>
  </si>
  <si>
    <r>
      <t>Versión:</t>
    </r>
    <r>
      <rPr>
        <sz val="11"/>
        <color theme="1"/>
        <rFont val="Arial Narrow"/>
        <family val="2"/>
      </rPr>
      <t xml:space="preserve"> 0</t>
    </r>
  </si>
  <si>
    <r>
      <t xml:space="preserve">Fecha de emisión: </t>
    </r>
    <r>
      <rPr>
        <sz val="11"/>
        <color theme="1"/>
        <rFont val="Arial Narrow"/>
        <family val="2"/>
      </rPr>
      <t>2024-01-10</t>
    </r>
  </si>
  <si>
    <r>
      <t xml:space="preserve"> PARTES Y LAMINAS DAÑADAS EN GENERAL  </t>
    </r>
    <r>
      <rPr>
        <sz val="11"/>
        <color rgb="FFFF0000"/>
        <rFont val="Arial Narrow"/>
        <family val="2"/>
      </rPr>
      <t xml:space="preserve"> </t>
    </r>
  </si>
  <si>
    <t xml:space="preserve">CUMPLE / NO CUMPLE </t>
  </si>
  <si>
    <t xml:space="preserve">DESCRIPCIÓN:    REPUESTOS EQUIPO FIJO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</si>
</sst>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1" formatCode="_-* #,##0_-;\-* #,##0_-;_-* &quot;-&quot;_-;_-@_-"/>
    <numFmt numFmtId="43" formatCode="_-* #,##0.00_-;\-* #,##0.00_-;_-* &quot;-&quot;??_-;_-@_-"/>
    <numFmt numFmtId="164" formatCode="&quot;$&quot;\ #,##0;\-&quot;$&quot;\ #,##0"/>
    <numFmt numFmtId="165" formatCode="&quot;$&quot;\ #,##0;[Red]\-&quot;$&quot;\ #,##0"/>
    <numFmt numFmtId="166" formatCode="&quot;$&quot;\ #,##0.00;\-&quot;$&quot;\ #,##0.00"/>
    <numFmt numFmtId="167" formatCode="_-&quot;$&quot;\ * #,##0.00_-;\-&quot;$&quot;\ * #,##0.00_-;_-&quot;$&quot;\ * &quot;-&quot;??_-;_-@_-"/>
    <numFmt numFmtId="168" formatCode="_-&quot;$&quot;* #,##0_-;\-&quot;$&quot;* #,##0_-;_-&quot;$&quot;* &quot;-&quot;_-;_-@_-"/>
    <numFmt numFmtId="169" formatCode="_(* #,##0.00_);_(* \(#,##0.00\);_(* &quot;-&quot;??_);_(@_)"/>
    <numFmt numFmtId="170" formatCode="&quot;$&quot;\ #,##0.00_);\(&quot;$&quot;\ #,##0.00\)"/>
    <numFmt numFmtId="171" formatCode="_(&quot;$&quot;\ * #,##0.00_);_(&quot;$&quot;\ * \(#,##0.00\);_(&quot;$&quot;\ * &quot;-&quot;??_);_(@_)"/>
    <numFmt numFmtId="172" formatCode="_-* #,##0.00\ _P_t_s_-;\-* #,##0.00\ _P_t_s_-;_-* &quot;-&quot;??\ _P_t_s_-;_-@_-"/>
    <numFmt numFmtId="173" formatCode="_-[$$-240A]\ * #,##0.00_-;\-[$$-240A]\ * #,##0.00_-;_-[$$-240A]\ * &quot;-&quot;??_-;_-@_-"/>
    <numFmt numFmtId="174" formatCode="[$$-240A]\ #,##0.00;\-[$$-240A]\ #,##0.00"/>
    <numFmt numFmtId="175" formatCode="00"/>
    <numFmt numFmtId="176" formatCode="000"/>
    <numFmt numFmtId="177" formatCode="_-[$$-240A]* #,##0_-;\-[$$-240A]* #,##0_-;_-[$$-240A]* &quot;-&quot;??_-;_-@_-"/>
    <numFmt numFmtId="178" formatCode="_-&quot;$&quot;\ * #,##0.00_-;\-&quot;$&quot;\ * #,##0.00_-;_-&quot;$&quot;\ * &quot;-&quot;_-;_-@_-"/>
    <numFmt numFmtId="179" formatCode="_-&quot;$&quot;* #,##0.00_-;\-&quot;$&quot;* #,##0.00_-;_-&quot;$&quot;* &quot;-&quot;_-;_-@_-"/>
    <numFmt numFmtId="180" formatCode="_-* #,##0\ _€_-;\-* #,##0\ _€_-;_-* &quot;-&quot;??\ _€_-;_-@_-"/>
    <numFmt numFmtId="181" formatCode="_ [$€-2]\ * #,##0.00_ ;_ [$€-2]\ * \-#,##0.00_ ;_ [$€-2]\ * &quot;-&quot;??_ "/>
    <numFmt numFmtId="182" formatCode="&quot;$&quot;\ #,##0.00"/>
    <numFmt numFmtId="183" formatCode="&quot;$&quot;\ #,##0"/>
    <numFmt numFmtId="184" formatCode="0;[Red]0"/>
  </numFmts>
  <fonts count="75">
    <font>
      <sz val="11"/>
      <color theme="1"/>
      <name val="Calibri"/>
      <family val="2"/>
      <scheme val="minor"/>
    </font>
    <font>
      <sz val="11"/>
      <color theme="1"/>
      <name val="Calibri"/>
      <family val="2"/>
      <scheme val="minor"/>
    </font>
    <font>
      <sz val="12"/>
      <color theme="1"/>
      <name val="Arial"/>
      <family val="2"/>
    </font>
    <font>
      <sz val="10"/>
      <name val="Arial"/>
      <family val="2"/>
    </font>
    <font>
      <sz val="10"/>
      <name val="Helv"/>
      <charset val="204"/>
    </font>
    <font>
      <u/>
      <sz val="11"/>
      <color theme="10"/>
      <name val="Calibri"/>
      <family val="2"/>
      <scheme val="minor"/>
    </font>
    <font>
      <sz val="12"/>
      <color rgb="FFFF0000"/>
      <name val="Arial"/>
      <family val="2"/>
    </font>
    <font>
      <sz val="7"/>
      <color theme="1"/>
      <name val="Calibri"/>
      <family val="2"/>
      <scheme val="minor"/>
    </font>
    <font>
      <sz val="12"/>
      <color theme="1"/>
      <name val="Calibri"/>
      <family val="2"/>
      <scheme val="minor"/>
    </font>
    <font>
      <u/>
      <sz val="12"/>
      <color theme="10"/>
      <name val="Arial"/>
      <family val="2"/>
    </font>
    <font>
      <b/>
      <sz val="10.5"/>
      <name val="Arial"/>
      <family val="2"/>
    </font>
    <font>
      <sz val="10.5"/>
      <color theme="1"/>
      <name val="Arial"/>
      <family val="2"/>
    </font>
    <font>
      <b/>
      <u/>
      <sz val="10.5"/>
      <color theme="1"/>
      <name val="Arial"/>
      <family val="2"/>
    </font>
    <font>
      <b/>
      <u/>
      <sz val="10.5"/>
      <color rgb="FFFF0000"/>
      <name val="Arial"/>
      <family val="2"/>
    </font>
    <font>
      <b/>
      <sz val="10.5"/>
      <color rgb="FFFF0000"/>
      <name val="Arial"/>
      <family val="2"/>
    </font>
    <font>
      <sz val="10.5"/>
      <name val="Arial"/>
      <family val="2"/>
    </font>
    <font>
      <b/>
      <sz val="10.5"/>
      <color theme="1"/>
      <name val="Arial"/>
      <family val="2"/>
    </font>
    <font>
      <sz val="10.5"/>
      <color rgb="FFFF0000"/>
      <name val="Arial"/>
      <family val="2"/>
    </font>
    <font>
      <sz val="10.5"/>
      <color indexed="8"/>
      <name val="Arial"/>
      <family val="2"/>
    </font>
    <font>
      <sz val="10.5"/>
      <color rgb="FF000000"/>
      <name val="Arial"/>
      <family val="2"/>
    </font>
    <font>
      <b/>
      <sz val="10.5"/>
      <color indexed="8"/>
      <name val="Arial"/>
      <family val="2"/>
    </font>
    <font>
      <b/>
      <sz val="10.5"/>
      <color rgb="FF000000"/>
      <name val="Arial"/>
      <family val="2"/>
    </font>
    <font>
      <sz val="10.5"/>
      <color theme="0"/>
      <name val="Arial"/>
      <family val="2"/>
    </font>
    <font>
      <u/>
      <sz val="10.5"/>
      <color theme="10"/>
      <name val="Arial"/>
      <family val="2"/>
    </font>
    <font>
      <sz val="10"/>
      <color theme="1"/>
      <name val="Arial"/>
      <family val="2"/>
    </font>
    <font>
      <b/>
      <sz val="12"/>
      <color theme="1"/>
      <name val="Arial"/>
      <family val="2"/>
    </font>
    <font>
      <sz val="12"/>
      <name val="Arial"/>
      <family val="2"/>
    </font>
    <font>
      <b/>
      <sz val="9"/>
      <color theme="1"/>
      <name val="Calibri"/>
      <family val="2"/>
      <scheme val="minor"/>
    </font>
    <font>
      <sz val="11"/>
      <color theme="1"/>
      <name val="Arial"/>
      <family val="2"/>
    </font>
    <font>
      <sz val="10"/>
      <color theme="1"/>
      <name val="Arial Narrow"/>
      <family val="2"/>
    </font>
    <font>
      <sz val="11"/>
      <color indexed="8"/>
      <name val="Calibri"/>
      <family val="2"/>
    </font>
    <font>
      <sz val="10"/>
      <color rgb="FF000000"/>
      <name val="Arial"/>
      <family val="2"/>
    </font>
    <font>
      <sz val="10"/>
      <color theme="0"/>
      <name val="Arial"/>
      <family val="2"/>
    </font>
    <font>
      <sz val="10"/>
      <color theme="1"/>
      <name val="Calibri"/>
      <family val="2"/>
      <scheme val="minor"/>
    </font>
    <font>
      <sz val="10"/>
      <name val="Calibri"/>
      <family val="2"/>
      <scheme val="minor"/>
    </font>
    <font>
      <b/>
      <sz val="10"/>
      <color theme="1"/>
      <name val="Arial"/>
      <family val="2"/>
    </font>
    <font>
      <b/>
      <sz val="10"/>
      <name val="Arial"/>
      <family val="2"/>
    </font>
    <font>
      <sz val="9"/>
      <color theme="1"/>
      <name val="Arial"/>
      <family val="2"/>
    </font>
    <font>
      <sz val="10"/>
      <color theme="3" tint="-0.499984740745262"/>
      <name val="Arial"/>
      <family val="2"/>
    </font>
    <font>
      <sz val="12"/>
      <color rgb="FF000000"/>
      <name val="Arial"/>
      <family val="2"/>
    </font>
    <font>
      <b/>
      <sz val="12"/>
      <name val="Arial"/>
      <family val="2"/>
    </font>
    <font>
      <sz val="10"/>
      <color indexed="8"/>
      <name val="MS Sans Serif"/>
      <family val="2"/>
    </font>
    <font>
      <sz val="10.5"/>
      <color rgb="FF333333"/>
      <name val="Arial"/>
      <family val="2"/>
    </font>
    <font>
      <sz val="11"/>
      <name val="Arial"/>
      <family val="2"/>
    </font>
    <font>
      <b/>
      <sz val="11"/>
      <name val="Arial"/>
      <family val="2"/>
    </font>
    <font>
      <b/>
      <u/>
      <sz val="12"/>
      <color theme="1"/>
      <name val="Arial"/>
      <family val="2"/>
    </font>
    <font>
      <b/>
      <u/>
      <sz val="12"/>
      <color rgb="FFFF0000"/>
      <name val="Arial"/>
      <family val="2"/>
    </font>
    <font>
      <b/>
      <sz val="12"/>
      <color rgb="FFFF0000"/>
      <name val="Arial"/>
      <family val="2"/>
    </font>
    <font>
      <sz val="11"/>
      <color rgb="FFFF0000"/>
      <name val="Arial"/>
      <family val="2"/>
    </font>
    <font>
      <sz val="12"/>
      <color indexed="8"/>
      <name val="Arial"/>
      <family val="2"/>
    </font>
    <font>
      <sz val="9"/>
      <color indexed="81"/>
      <name val="Tahoma"/>
      <family val="2"/>
    </font>
    <font>
      <b/>
      <sz val="9"/>
      <color indexed="81"/>
      <name val="Tahoma"/>
      <family val="2"/>
    </font>
    <font>
      <b/>
      <sz val="11"/>
      <color rgb="FF000000"/>
      <name val="Arial"/>
      <family val="2"/>
    </font>
    <font>
      <b/>
      <sz val="11"/>
      <color theme="1"/>
      <name val="Arial"/>
      <family val="2"/>
    </font>
    <font>
      <sz val="11"/>
      <color theme="1"/>
      <name val="Arial Narrow"/>
      <family val="2"/>
    </font>
    <font>
      <u/>
      <sz val="11"/>
      <color theme="10"/>
      <name val="Arial"/>
      <family val="2"/>
    </font>
    <font>
      <sz val="11"/>
      <name val="Calibri"/>
      <family val="2"/>
      <scheme val="minor"/>
    </font>
    <font>
      <sz val="10.5"/>
      <color theme="3" tint="-0.499984740745262"/>
      <name val="Arial"/>
      <family val="2"/>
    </font>
    <font>
      <sz val="10.5"/>
      <color rgb="FFFFFFFF"/>
      <name val="Arial"/>
      <family val="2"/>
    </font>
    <font>
      <b/>
      <sz val="12"/>
      <color rgb="FF000000"/>
      <name val="Arial"/>
      <family val="2"/>
    </font>
    <font>
      <sz val="10"/>
      <color rgb="FFFF0000"/>
      <name val="Arial"/>
      <family val="2"/>
    </font>
    <font>
      <sz val="11"/>
      <name val="ＭＳ ゴシック"/>
      <family val="3"/>
      <charset val="128"/>
    </font>
    <font>
      <b/>
      <sz val="8"/>
      <color rgb="FF000000"/>
      <name val="Arial"/>
      <family val="2"/>
    </font>
    <font>
      <sz val="11"/>
      <color rgb="FF000000"/>
      <name val="Calibri"/>
      <family val="2"/>
    </font>
    <font>
      <b/>
      <sz val="7"/>
      <color rgb="FF000000"/>
      <name val="Arial"/>
      <family val="2"/>
    </font>
    <font>
      <sz val="7"/>
      <color theme="1"/>
      <name val="Arial"/>
      <family val="2"/>
    </font>
    <font>
      <sz val="7"/>
      <color rgb="FF000000"/>
      <name val="Arial"/>
      <family val="2"/>
    </font>
    <font>
      <sz val="10"/>
      <color rgb="FF000000"/>
      <name val="Verdana"/>
      <family val="2"/>
    </font>
    <font>
      <sz val="11"/>
      <color rgb="FF000000"/>
      <name val="Arial Narrow"/>
      <family val="2"/>
    </font>
    <font>
      <b/>
      <sz val="11"/>
      <color theme="1"/>
      <name val="Arial Narrow"/>
      <family val="2"/>
    </font>
    <font>
      <b/>
      <sz val="11"/>
      <color rgb="FF000000"/>
      <name val="Arial Narrow"/>
      <family val="2"/>
    </font>
    <font>
      <sz val="11"/>
      <name val="Arial Narrow"/>
      <family val="2"/>
    </font>
    <font>
      <b/>
      <sz val="11"/>
      <name val="Arial Narrow"/>
      <family val="2"/>
    </font>
    <font>
      <sz val="11"/>
      <color rgb="FFFF0000"/>
      <name val="Arial Narrow"/>
      <family val="2"/>
    </font>
    <font>
      <sz val="11"/>
      <color rgb="FF0D0D0D"/>
      <name val="Arial Narrow"/>
      <family val="2"/>
    </font>
  </fonts>
  <fills count="3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0" tint="-0.14999847407452621"/>
        <bgColor indexed="64"/>
      </patternFill>
    </fill>
    <fill>
      <patternFill patternType="solid">
        <fgColor theme="3" tint="0.39997558519241921"/>
        <bgColor indexed="64"/>
      </patternFill>
    </fill>
    <fill>
      <patternFill patternType="solid">
        <fgColor theme="5" tint="0.59999389629810485"/>
        <bgColor indexed="64"/>
      </patternFill>
    </fill>
    <fill>
      <patternFill patternType="solid">
        <fgColor theme="2" tint="-9.9978637043366805E-2"/>
        <bgColor indexed="64"/>
      </patternFill>
    </fill>
    <fill>
      <patternFill patternType="solid">
        <fgColor theme="0" tint="-0.249977111117893"/>
        <bgColor indexed="64"/>
      </patternFill>
    </fill>
    <fill>
      <patternFill patternType="solid">
        <fgColor rgb="FFFFFFFF"/>
        <bgColor indexed="64"/>
      </patternFill>
    </fill>
    <fill>
      <patternFill patternType="solid">
        <fgColor rgb="FFFFC000"/>
        <bgColor indexed="64"/>
      </patternFill>
    </fill>
    <fill>
      <patternFill patternType="solid">
        <fgColor rgb="FFFFFFFF"/>
        <bgColor rgb="FFFFFFFF"/>
      </patternFill>
    </fill>
    <fill>
      <patternFill patternType="solid">
        <fgColor rgb="FF92D050"/>
        <bgColor indexed="64"/>
      </patternFill>
    </fill>
    <fill>
      <patternFill patternType="solid">
        <fgColor theme="6" tint="0.59999389629810485"/>
        <bgColor indexed="64"/>
      </patternFill>
    </fill>
    <fill>
      <patternFill patternType="solid">
        <fgColor rgb="FFFFFFFF"/>
        <bgColor rgb="FF000000"/>
      </patternFill>
    </fill>
    <fill>
      <patternFill patternType="solid">
        <fgColor theme="5" tint="0.79998168889431442"/>
        <bgColor indexed="64"/>
      </patternFill>
    </fill>
    <fill>
      <patternFill patternType="solid">
        <fgColor rgb="FFD9D9D9"/>
        <bgColor indexed="64"/>
      </patternFill>
    </fill>
    <fill>
      <patternFill patternType="solid">
        <fgColor rgb="FFD6DCE4"/>
        <bgColor indexed="64"/>
      </patternFill>
    </fill>
    <fill>
      <patternFill patternType="solid">
        <fgColor theme="0" tint="-0.34998626667073579"/>
        <bgColor indexed="64"/>
      </patternFill>
    </fill>
    <fill>
      <patternFill patternType="solid">
        <fgColor theme="5" tint="0.39997558519241921"/>
        <bgColor indexed="65"/>
      </patternFill>
    </fill>
    <fill>
      <patternFill patternType="solid">
        <fgColor theme="9" tint="0.39997558519241921"/>
        <bgColor indexed="65"/>
      </patternFill>
    </fill>
    <fill>
      <patternFill patternType="solid">
        <fgColor theme="9" tint="0.79992065187536243"/>
        <bgColor indexed="65"/>
      </patternFill>
    </fill>
    <fill>
      <patternFill patternType="solid">
        <fgColor theme="0" tint="-0.249977111117893"/>
        <bgColor indexed="65"/>
      </patternFill>
    </fill>
    <fill>
      <patternFill patternType="solid">
        <fgColor rgb="FF00B0F0"/>
      </patternFill>
    </fill>
    <fill>
      <patternFill patternType="solid">
        <fgColor theme="0"/>
      </patternFill>
    </fill>
    <fill>
      <patternFill patternType="solid">
        <fgColor rgb="FF00B050"/>
      </patternFill>
    </fill>
    <fill>
      <patternFill patternType="solid">
        <fgColor theme="3" tint="0.79992065187536243"/>
        <bgColor indexed="65"/>
      </patternFill>
    </fill>
    <fill>
      <patternFill patternType="solid">
        <fgColor rgb="FF92D050"/>
      </patternFill>
    </fill>
    <fill>
      <patternFill patternType="solid">
        <fgColor theme="2" tint="-9.9978637043366805E-2"/>
        <bgColor indexed="65"/>
      </patternFill>
    </fill>
    <fill>
      <patternFill patternType="solid">
        <fgColor rgb="FFFFFF00"/>
      </patternFill>
    </fill>
    <fill>
      <patternFill patternType="solid">
        <fgColor theme="0" tint="-0.14999847407452621"/>
        <bgColor indexed="65"/>
      </patternFill>
    </fill>
    <fill>
      <patternFill patternType="solid">
        <fgColor rgb="FFBFBFBF"/>
      </patternFill>
    </fill>
    <fill>
      <patternFill patternType="solid">
        <fgColor rgb="FFFFC000"/>
      </patternFill>
    </fill>
    <fill>
      <patternFill patternType="solid">
        <fgColor theme="1" tint="0.49992370372631001"/>
        <bgColor indexed="65"/>
      </patternFill>
    </fill>
    <fill>
      <patternFill patternType="solid">
        <fgColor theme="0" tint="-0.34998626667073579"/>
        <bgColor indexed="65"/>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rgb="FF000000"/>
      </right>
      <top style="medium">
        <color indexed="64"/>
      </top>
      <bottom/>
      <diagonal/>
    </border>
    <border>
      <left/>
      <right style="medium">
        <color rgb="FF000000"/>
      </right>
      <top/>
      <bottom/>
      <diagonal/>
    </border>
    <border>
      <left/>
      <right style="medium">
        <color rgb="FF000000"/>
      </right>
      <top/>
      <bottom style="medium">
        <color indexed="64"/>
      </bottom>
      <diagonal/>
    </border>
    <border>
      <left style="thin">
        <color indexed="64"/>
      </left>
      <right/>
      <top style="thin">
        <color indexed="64"/>
      </top>
      <bottom/>
      <diagonal/>
    </border>
    <border>
      <left/>
      <right style="thin">
        <color indexed="64"/>
      </right>
      <top/>
      <bottom/>
      <diagonal/>
    </border>
  </borders>
  <cellStyleXfs count="49">
    <xf numFmtId="0" fontId="0" fillId="0" borderId="0"/>
    <xf numFmtId="169" fontId="1" fillId="0" borderId="0" applyFont="0" applyFill="0" applyBorder="0" applyAlignment="0" applyProtection="0"/>
    <xf numFmtId="0" fontId="3" fillId="0" borderId="0"/>
    <xf numFmtId="0" fontId="4" fillId="0" borderId="0"/>
    <xf numFmtId="0" fontId="5" fillId="0" borderId="0" applyNumberFormat="0" applyFill="0" applyBorder="0" applyAlignment="0" applyProtection="0"/>
    <xf numFmtId="172" fontId="1" fillId="0" borderId="0" applyFont="0" applyFill="0" applyBorder="0" applyAlignment="0" applyProtection="0"/>
    <xf numFmtId="167" fontId="1" fillId="0" borderId="0" applyFont="0" applyFill="0" applyBorder="0" applyAlignment="0" applyProtection="0"/>
    <xf numFmtId="0" fontId="3" fillId="0" borderId="0"/>
    <xf numFmtId="0" fontId="30" fillId="0" borderId="0"/>
    <xf numFmtId="0" fontId="1" fillId="0" borderId="0"/>
    <xf numFmtId="9" fontId="1" fillId="0" borderId="0" applyFont="0" applyFill="0" applyBorder="0" applyAlignment="0" applyProtection="0"/>
    <xf numFmtId="168" fontId="1" fillId="0" borderId="0" applyFont="0" applyFill="0" applyBorder="0" applyAlignment="0" applyProtection="0"/>
    <xf numFmtId="180" fontId="3" fillId="0" borderId="0" applyFont="0" applyFill="0" applyBorder="0" applyAlignment="0" applyProtection="0"/>
    <xf numFmtId="181" fontId="41" fillId="0" borderId="0"/>
    <xf numFmtId="169" fontId="1" fillId="0" borderId="0" applyFont="0" applyFill="0" applyBorder="0" applyAlignment="0" applyProtection="0"/>
    <xf numFmtId="0" fontId="61" fillId="0" borderId="0"/>
    <xf numFmtId="0" fontId="3" fillId="0" borderId="0"/>
    <xf numFmtId="43"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9" fontId="67" fillId="0" borderId="0" applyFill="0" applyBorder="0" applyProtection="0">
      <alignment horizontal="left" vertical="center"/>
    </xf>
    <xf numFmtId="167"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3" fillId="0" borderId="0"/>
    <xf numFmtId="0" fontId="63" fillId="0" borderId="0"/>
  </cellStyleXfs>
  <cellXfs count="925">
    <xf numFmtId="0" fontId="0" fillId="0" borderId="0" xfId="0"/>
    <xf numFmtId="0" fontId="2" fillId="0" borderId="0" xfId="0" applyFont="1" applyAlignment="1">
      <alignment vertical="center"/>
    </xf>
    <xf numFmtId="0" fontId="8" fillId="0" borderId="0" xfId="0" applyFont="1"/>
    <xf numFmtId="0" fontId="6" fillId="0" borderId="0" xfId="4" applyFont="1" applyAlignment="1" applyProtection="1">
      <alignment vertical="center"/>
    </xf>
    <xf numFmtId="0" fontId="9" fillId="0" borderId="0" xfId="4" applyFont="1" applyAlignment="1" applyProtection="1">
      <alignment vertical="center"/>
    </xf>
    <xf numFmtId="0" fontId="11" fillId="0" borderId="0" xfId="0" applyFont="1"/>
    <xf numFmtId="0" fontId="10" fillId="0" borderId="0" xfId="0" applyFont="1" applyAlignment="1">
      <alignment horizontal="center" vertical="center"/>
    </xf>
    <xf numFmtId="0" fontId="11" fillId="0" borderId="0" xfId="0" applyFont="1" applyAlignment="1">
      <alignment vertical="center"/>
    </xf>
    <xf numFmtId="0" fontId="13" fillId="0" borderId="0" xfId="0" applyFont="1" applyAlignment="1">
      <alignment horizontal="center" vertical="center"/>
    </xf>
    <xf numFmtId="0" fontId="14" fillId="0" borderId="0" xfId="0" applyFont="1" applyAlignment="1">
      <alignment horizontal="center" vertical="center"/>
    </xf>
    <xf numFmtId="0" fontId="11" fillId="0" borderId="0" xfId="0" applyFont="1" applyAlignment="1">
      <alignment horizontal="justify" vertical="center"/>
    </xf>
    <xf numFmtId="0" fontId="10" fillId="0" borderId="0" xfId="0" applyFont="1" applyAlignment="1">
      <alignment horizontal="justify" vertical="center"/>
    </xf>
    <xf numFmtId="0" fontId="16" fillId="0" borderId="0" xfId="0" applyFont="1" applyAlignment="1">
      <alignment horizontal="justify" vertical="center"/>
    </xf>
    <xf numFmtId="0" fontId="15" fillId="0" borderId="0" xfId="2" applyFont="1" applyAlignment="1">
      <alignment horizontal="justify" vertical="center" wrapText="1"/>
    </xf>
    <xf numFmtId="0" fontId="16" fillId="0" borderId="0" xfId="0" applyFont="1" applyAlignment="1">
      <alignment vertical="center"/>
    </xf>
    <xf numFmtId="0" fontId="11" fillId="0" borderId="0" xfId="2" applyFont="1" applyAlignment="1">
      <alignment horizontal="justify" vertical="center" wrapText="1"/>
    </xf>
    <xf numFmtId="0" fontId="11" fillId="0" borderId="0" xfId="0" applyFont="1" applyAlignment="1">
      <alignment horizontal="left" vertical="center"/>
    </xf>
    <xf numFmtId="0" fontId="15" fillId="0" borderId="0" xfId="0" applyFont="1" applyAlignment="1">
      <alignment horizontal="left" vertical="center"/>
    </xf>
    <xf numFmtId="0" fontId="15" fillId="0" borderId="0" xfId="2" applyFont="1" applyAlignment="1">
      <alignment horizontal="left" vertical="center" wrapText="1"/>
    </xf>
    <xf numFmtId="0" fontId="11" fillId="0" borderId="0" xfId="0" applyFont="1" applyAlignment="1">
      <alignment horizontal="center" vertical="center"/>
    </xf>
    <xf numFmtId="169" fontId="15" fillId="0" borderId="0" xfId="1" applyFont="1" applyAlignment="1">
      <alignment vertical="center"/>
    </xf>
    <xf numFmtId="0" fontId="17" fillId="0" borderId="0" xfId="0" applyFont="1" applyAlignment="1">
      <alignment vertical="center"/>
    </xf>
    <xf numFmtId="0" fontId="18" fillId="2" borderId="1" xfId="0" applyFont="1" applyFill="1" applyBorder="1" applyAlignment="1">
      <alignment horizontal="center" wrapText="1"/>
    </xf>
    <xf numFmtId="169" fontId="18" fillId="2" borderId="1" xfId="1" applyFont="1" applyFill="1" applyBorder="1" applyAlignment="1">
      <alignment horizontal="center" vertical="center" wrapText="1"/>
    </xf>
    <xf numFmtId="0" fontId="16" fillId="2" borderId="0" xfId="0" applyFont="1" applyFill="1" applyAlignment="1">
      <alignment horizontal="left" vertical="center"/>
    </xf>
    <xf numFmtId="0" fontId="16" fillId="2" borderId="0" xfId="0" applyFont="1" applyFill="1" applyAlignment="1">
      <alignment vertical="center"/>
    </xf>
    <xf numFmtId="169" fontId="10" fillId="2" borderId="0" xfId="1" applyFont="1" applyFill="1" applyAlignment="1">
      <alignment vertical="center"/>
    </xf>
    <xf numFmtId="0" fontId="14" fillId="2" borderId="0" xfId="0" applyFont="1" applyFill="1" applyAlignment="1">
      <alignment vertical="center"/>
    </xf>
    <xf numFmtId="0" fontId="10" fillId="2" borderId="0" xfId="0" applyFont="1" applyFill="1" applyAlignment="1">
      <alignment horizontal="left" vertical="center"/>
    </xf>
    <xf numFmtId="0" fontId="15" fillId="2" borderId="0" xfId="2" applyFont="1" applyFill="1" applyAlignment="1">
      <alignment horizontal="left" vertical="center" wrapText="1"/>
    </xf>
    <xf numFmtId="0" fontId="11" fillId="2" borderId="0" xfId="0" applyFont="1" applyFill="1"/>
    <xf numFmtId="0" fontId="16" fillId="0" borderId="0" xfId="0" applyFont="1" applyAlignment="1">
      <alignment horizontal="left" vertical="center"/>
    </xf>
    <xf numFmtId="0" fontId="16" fillId="0" borderId="0" xfId="0" applyFont="1" applyAlignment="1">
      <alignment horizontal="center" vertical="center"/>
    </xf>
    <xf numFmtId="0" fontId="10" fillId="0" borderId="0" xfId="0" applyFont="1" applyAlignment="1">
      <alignment horizontal="left" vertical="center"/>
    </xf>
    <xf numFmtId="0" fontId="16" fillId="3" borderId="1" xfId="0" applyFont="1" applyFill="1" applyBorder="1" applyAlignment="1">
      <alignment horizontal="center" vertical="center" wrapText="1"/>
    </xf>
    <xf numFmtId="0" fontId="16" fillId="0" borderId="1" xfId="0" applyFont="1" applyBorder="1" applyAlignment="1">
      <alignment horizontal="center" vertical="center" wrapText="1"/>
    </xf>
    <xf numFmtId="0" fontId="19" fillId="2" borderId="1" xfId="0" applyFont="1" applyFill="1" applyBorder="1" applyAlignment="1">
      <alignment horizontal="center" vertical="center" textRotation="90" wrapText="1"/>
    </xf>
    <xf numFmtId="0" fontId="19" fillId="0" borderId="1" xfId="0" applyFont="1" applyBorder="1" applyAlignment="1">
      <alignment horizontal="center" vertical="center" wrapText="1"/>
    </xf>
    <xf numFmtId="3" fontId="22" fillId="0" borderId="1" xfId="0" applyNumberFormat="1" applyFont="1" applyBorder="1" applyAlignment="1">
      <alignment horizontal="center" vertical="center" wrapText="1"/>
    </xf>
    <xf numFmtId="0" fontId="19" fillId="0" borderId="1" xfId="0" applyFont="1" applyBorder="1" applyAlignment="1">
      <alignment horizontal="center" vertical="center"/>
    </xf>
    <xf numFmtId="0" fontId="19" fillId="0" borderId="0" xfId="0" applyFont="1" applyAlignment="1">
      <alignment horizontal="center" vertical="center" wrapText="1"/>
    </xf>
    <xf numFmtId="0" fontId="19" fillId="0" borderId="0" xfId="0" applyFont="1" applyAlignment="1">
      <alignment horizontal="center" vertical="center"/>
    </xf>
    <xf numFmtId="0" fontId="11" fillId="0" borderId="0" xfId="0" applyFont="1" applyAlignment="1">
      <alignment horizontal="justify" vertical="center" wrapText="1"/>
    </xf>
    <xf numFmtId="0" fontId="17" fillId="0" borderId="0" xfId="4" applyFont="1" applyAlignment="1" applyProtection="1">
      <alignment vertical="center"/>
    </xf>
    <xf numFmtId="0" fontId="23" fillId="0" borderId="0" xfId="4" applyFont="1" applyAlignment="1" applyProtection="1">
      <alignment vertical="center"/>
    </xf>
    <xf numFmtId="169" fontId="18" fillId="2" borderId="7" xfId="1" applyFont="1" applyFill="1" applyBorder="1" applyAlignment="1">
      <alignment horizontal="center" vertical="center" wrapText="1"/>
    </xf>
    <xf numFmtId="0" fontId="11" fillId="0" borderId="1" xfId="0" applyFont="1" applyBorder="1" applyAlignment="1">
      <alignment horizontal="center" vertical="center"/>
    </xf>
    <xf numFmtId="0" fontId="19" fillId="2" borderId="1" xfId="0" applyFont="1" applyFill="1" applyBorder="1" applyAlignment="1">
      <alignment horizontal="center" vertical="center" wrapText="1"/>
    </xf>
    <xf numFmtId="0" fontId="12" fillId="0" borderId="0" xfId="0" applyFont="1" applyAlignment="1">
      <alignment horizontal="center" vertical="center"/>
    </xf>
    <xf numFmtId="0" fontId="24" fillId="0" borderId="0" xfId="0" applyFont="1" applyAlignment="1">
      <alignment vertical="center"/>
    </xf>
    <xf numFmtId="0" fontId="15" fillId="0" borderId="0" xfId="0" applyFont="1" applyAlignment="1">
      <alignment vertical="center"/>
    </xf>
    <xf numFmtId="0" fontId="15" fillId="2" borderId="0" xfId="0" applyFont="1" applyFill="1" applyAlignment="1">
      <alignment vertical="justify" wrapText="1"/>
    </xf>
    <xf numFmtId="0" fontId="25" fillId="0" borderId="0" xfId="0" applyFont="1" applyAlignment="1" applyProtection="1">
      <alignment vertical="center"/>
      <protection locked="0"/>
    </xf>
    <xf numFmtId="0" fontId="2" fillId="0" borderId="0" xfId="0" applyFont="1" applyAlignment="1" applyProtection="1">
      <alignment vertical="center"/>
      <protection locked="0"/>
    </xf>
    <xf numFmtId="0" fontId="27" fillId="5" borderId="1" xfId="0" applyFont="1" applyFill="1" applyBorder="1" applyAlignment="1">
      <alignment horizontal="center" vertical="center"/>
    </xf>
    <xf numFmtId="0" fontId="25" fillId="0" borderId="0" xfId="0" applyFont="1" applyAlignment="1" applyProtection="1">
      <alignment horizontal="left" vertical="center"/>
      <protection locked="0"/>
    </xf>
    <xf numFmtId="0" fontId="3" fillId="0" borderId="1" xfId="0" applyFont="1" applyBorder="1" applyAlignment="1" applyProtection="1">
      <alignment vertical="center" wrapText="1"/>
      <protection locked="0"/>
    </xf>
    <xf numFmtId="0" fontId="26" fillId="0" borderId="0" xfId="0" applyFont="1" applyAlignment="1" applyProtection="1">
      <alignment vertical="center" wrapText="1"/>
      <protection locked="0"/>
    </xf>
    <xf numFmtId="0" fontId="26" fillId="0" borderId="0" xfId="0" applyFont="1" applyAlignment="1" applyProtection="1">
      <alignment horizontal="justify" vertical="center" wrapText="1"/>
      <protection locked="0"/>
    </xf>
    <xf numFmtId="0" fontId="15" fillId="0" borderId="0" xfId="0" applyFont="1" applyAlignment="1">
      <alignment vertical="justify" wrapText="1"/>
    </xf>
    <xf numFmtId="174" fontId="18" fillId="2" borderId="1" xfId="1" applyNumberFormat="1" applyFont="1" applyFill="1" applyBorder="1" applyAlignment="1">
      <alignment horizontal="right" vertical="center" wrapText="1"/>
    </xf>
    <xf numFmtId="0" fontId="0" fillId="0" borderId="1" xfId="0" applyBorder="1"/>
    <xf numFmtId="175" fontId="29" fillId="0" borderId="0" xfId="0" applyNumberFormat="1" applyFont="1"/>
    <xf numFmtId="176" fontId="29" fillId="0" borderId="0" xfId="0" applyNumberFormat="1" applyFont="1"/>
    <xf numFmtId="0" fontId="29" fillId="0" borderId="0" xfId="0" applyFont="1"/>
    <xf numFmtId="0" fontId="0" fillId="0" borderId="1" xfId="0" applyBorder="1" applyAlignment="1">
      <alignment vertical="center"/>
    </xf>
    <xf numFmtId="0" fontId="0" fillId="0" borderId="10" xfId="0" applyBorder="1"/>
    <xf numFmtId="168" fontId="0" fillId="0" borderId="0" xfId="0" applyNumberFormat="1" applyAlignment="1">
      <alignment vertical="center"/>
    </xf>
    <xf numFmtId="0" fontId="0" fillId="0" borderId="0" xfId="0" applyAlignment="1">
      <alignment vertical="center"/>
    </xf>
    <xf numFmtId="167" fontId="0" fillId="7" borderId="1" xfId="6" applyFont="1" applyFill="1" applyBorder="1" applyAlignment="1">
      <alignment vertical="center"/>
    </xf>
    <xf numFmtId="0" fontId="0" fillId="0" borderId="9" xfId="0" applyBorder="1" applyAlignment="1">
      <alignment vertical="center"/>
    </xf>
    <xf numFmtId="0" fontId="11" fillId="0" borderId="1" xfId="0" applyFont="1" applyBorder="1" applyAlignment="1">
      <alignment horizontal="center" vertical="center" wrapText="1"/>
    </xf>
    <xf numFmtId="0" fontId="0" fillId="0" borderId="2" xfId="0" applyBorder="1" applyAlignment="1">
      <alignment horizontal="left" vertical="center"/>
    </xf>
    <xf numFmtId="0" fontId="0" fillId="0" borderId="3" xfId="0" applyBorder="1" applyAlignment="1">
      <alignment horizontal="left" vertical="center"/>
    </xf>
    <xf numFmtId="0" fontId="0" fillId="0" borderId="7" xfId="0" applyBorder="1" applyAlignment="1">
      <alignment horizontal="left" vertical="center"/>
    </xf>
    <xf numFmtId="0" fontId="0" fillId="0" borderId="1" xfId="0" applyBorder="1" applyAlignment="1">
      <alignment horizontal="justify" vertical="center"/>
    </xf>
    <xf numFmtId="0" fontId="0" fillId="0" borderId="1" xfId="0" applyBorder="1" applyAlignment="1">
      <alignment horizontal="center"/>
    </xf>
    <xf numFmtId="0" fontId="11" fillId="0" borderId="1" xfId="0" applyFont="1" applyBorder="1" applyAlignment="1">
      <alignment horizontal="justify" vertical="center"/>
    </xf>
    <xf numFmtId="0" fontId="19" fillId="0" borderId="1" xfId="0" applyFont="1" applyBorder="1" applyAlignment="1">
      <alignment horizontal="left" vertical="center" wrapText="1"/>
    </xf>
    <xf numFmtId="0" fontId="19" fillId="0" borderId="0" xfId="0" applyFont="1" applyAlignment="1">
      <alignment horizontal="left" vertical="center" wrapText="1"/>
    </xf>
    <xf numFmtId="3" fontId="22" fillId="0" borderId="0" xfId="0" applyNumberFormat="1" applyFont="1" applyAlignment="1">
      <alignment horizontal="center" vertical="center" wrapText="1"/>
    </xf>
    <xf numFmtId="0" fontId="29" fillId="4" borderId="0" xfId="0" applyFont="1" applyFill="1"/>
    <xf numFmtId="173" fontId="15" fillId="9" borderId="13" xfId="0" applyNumberFormat="1" applyFont="1" applyFill="1" applyBorder="1" applyAlignment="1">
      <alignment horizontal="center" vertical="center" wrapText="1"/>
    </xf>
    <xf numFmtId="0" fontId="19" fillId="0" borderId="0" xfId="0" applyFont="1" applyAlignment="1">
      <alignment vertical="center" wrapText="1"/>
    </xf>
    <xf numFmtId="173" fontId="10" fillId="9" borderId="14" xfId="0" applyNumberFormat="1" applyFont="1" applyFill="1" applyBorder="1" applyAlignment="1">
      <alignment horizontal="center" vertical="center" wrapText="1"/>
    </xf>
    <xf numFmtId="0" fontId="19" fillId="0" borderId="1" xfId="0" applyFont="1" applyBorder="1" applyAlignment="1">
      <alignment horizontal="center" vertical="center" textRotation="90" wrapText="1"/>
    </xf>
    <xf numFmtId="0" fontId="31" fillId="0" borderId="1" xfId="0" applyFont="1" applyBorder="1" applyAlignment="1">
      <alignment horizontal="center" vertical="center" wrapText="1"/>
    </xf>
    <xf numFmtId="0" fontId="24" fillId="0" borderId="1" xfId="0" applyFont="1" applyBorder="1" applyAlignment="1">
      <alignment horizontal="center" vertical="center"/>
    </xf>
    <xf numFmtId="0" fontId="33" fillId="0" borderId="0" xfId="0" applyFont="1"/>
    <xf numFmtId="0" fontId="3" fillId="0" borderId="1" xfId="9" applyFont="1" applyBorder="1" applyAlignment="1">
      <alignment horizontal="justify" vertical="center" wrapText="1"/>
    </xf>
    <xf numFmtId="0" fontId="24" fillId="0" borderId="0" xfId="0" applyFont="1"/>
    <xf numFmtId="177" fontId="3" fillId="0" borderId="1" xfId="9" applyNumberFormat="1" applyFont="1" applyBorder="1" applyAlignment="1">
      <alignment horizontal="center" vertical="center" wrapText="1"/>
    </xf>
    <xf numFmtId="177" fontId="3" fillId="0" borderId="1" xfId="7" applyNumberFormat="1" applyBorder="1" applyAlignment="1">
      <alignment horizontal="center" vertical="center" wrapText="1"/>
    </xf>
    <xf numFmtId="0" fontId="31" fillId="0" borderId="0" xfId="0" applyFont="1" applyAlignment="1">
      <alignment horizontal="center" vertical="center" wrapText="1"/>
    </xf>
    <xf numFmtId="0" fontId="24" fillId="0" borderId="0" xfId="0" applyFont="1" applyAlignment="1">
      <alignment horizontal="center" vertical="center"/>
    </xf>
    <xf numFmtId="0" fontId="3" fillId="0" borderId="0" xfId="9" applyFont="1" applyAlignment="1">
      <alignment horizontal="justify" vertical="center" wrapText="1"/>
    </xf>
    <xf numFmtId="177" fontId="3" fillId="0" borderId="0" xfId="7" applyNumberFormat="1" applyAlignment="1">
      <alignment horizontal="center" vertical="center" wrapText="1"/>
    </xf>
    <xf numFmtId="3" fontId="32" fillId="0" borderId="0" xfId="0" applyNumberFormat="1" applyFont="1" applyAlignment="1">
      <alignment horizontal="center" vertical="center" wrapText="1"/>
    </xf>
    <xf numFmtId="0" fontId="31" fillId="0" borderId="9" xfId="0" applyFont="1" applyBorder="1" applyAlignment="1">
      <alignment horizontal="center" vertical="center" wrapText="1"/>
    </xf>
    <xf numFmtId="0" fontId="24" fillId="0" borderId="9" xfId="0" applyFont="1" applyBorder="1" applyAlignment="1">
      <alignment horizontal="center" vertical="center"/>
    </xf>
    <xf numFmtId="0" fontId="3" fillId="0" borderId="9" xfId="9" applyFont="1" applyBorder="1" applyAlignment="1">
      <alignment horizontal="justify" vertical="center" wrapText="1"/>
    </xf>
    <xf numFmtId="177" fontId="3" fillId="0" borderId="9" xfId="7" applyNumberFormat="1" applyBorder="1" applyAlignment="1">
      <alignment horizontal="center" vertical="center" wrapText="1"/>
    </xf>
    <xf numFmtId="0" fontId="26" fillId="0" borderId="0" xfId="0" applyFont="1" applyAlignment="1">
      <alignment horizontal="left" vertical="center" wrapText="1"/>
    </xf>
    <xf numFmtId="0" fontId="26" fillId="0" borderId="0" xfId="0" applyFont="1" applyAlignment="1">
      <alignment horizontal="center" vertical="center" wrapText="1"/>
    </xf>
    <xf numFmtId="0" fontId="3" fillId="0" borderId="1" xfId="7" applyBorder="1" applyAlignment="1">
      <alignment horizontal="left" vertical="center" wrapText="1"/>
    </xf>
    <xf numFmtId="0" fontId="3" fillId="0" borderId="1" xfId="7"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0" fontId="3" fillId="0" borderId="1" xfId="8" applyFont="1" applyBorder="1" applyAlignment="1">
      <alignment horizontal="justify" vertical="center" wrapText="1"/>
    </xf>
    <xf numFmtId="0" fontId="3" fillId="0" borderId="0" xfId="8" applyFont="1" applyAlignment="1">
      <alignment horizontal="justify" vertical="center" wrapText="1"/>
    </xf>
    <xf numFmtId="0" fontId="3" fillId="0" borderId="0" xfId="0" applyFont="1" applyAlignment="1">
      <alignment horizontal="center" vertical="center" wrapText="1"/>
    </xf>
    <xf numFmtId="0" fontId="3" fillId="0" borderId="1" xfId="0" applyFont="1" applyBorder="1" applyAlignment="1">
      <alignment horizontal="justify" vertical="center" wrapText="1"/>
    </xf>
    <xf numFmtId="0" fontId="3" fillId="0" borderId="0" xfId="0" applyFont="1" applyAlignment="1">
      <alignment horizontal="justify" vertical="center" wrapText="1"/>
    </xf>
    <xf numFmtId="177" fontId="3" fillId="0" borderId="1" xfId="2" applyNumberFormat="1" applyBorder="1" applyAlignment="1">
      <alignment horizontal="center" vertical="center" wrapText="1"/>
    </xf>
    <xf numFmtId="0" fontId="3" fillId="0" borderId="0" xfId="7" applyAlignment="1">
      <alignment horizontal="center" vertical="center" wrapText="1"/>
    </xf>
    <xf numFmtId="0" fontId="24" fillId="0" borderId="1" xfId="0" applyFont="1" applyBorder="1" applyAlignment="1">
      <alignment horizontal="justify" vertical="center"/>
    </xf>
    <xf numFmtId="3" fontId="32" fillId="0" borderId="1" xfId="0" applyNumberFormat="1" applyFont="1" applyBorder="1" applyAlignment="1">
      <alignment horizontal="center" vertical="center" wrapText="1"/>
    </xf>
    <xf numFmtId="0" fontId="24" fillId="0" borderId="0" xfId="0" applyFont="1" applyAlignment="1">
      <alignment horizontal="justify" vertical="center"/>
    </xf>
    <xf numFmtId="0" fontId="24" fillId="0" borderId="1" xfId="0" applyFont="1" applyBorder="1" applyAlignment="1">
      <alignment horizontal="justify" vertical="center" wrapText="1"/>
    </xf>
    <xf numFmtId="0" fontId="24" fillId="0" borderId="0" xfId="0" applyFont="1" applyAlignment="1">
      <alignment horizontal="justify" vertical="center" wrapText="1"/>
    </xf>
    <xf numFmtId="3" fontId="3" fillId="0" borderId="1" xfId="0" applyNumberFormat="1" applyFont="1" applyBorder="1" applyAlignment="1">
      <alignment horizontal="center" vertical="center" wrapText="1"/>
    </xf>
    <xf numFmtId="0" fontId="3" fillId="0" borderId="1" xfId="0" applyFont="1" applyBorder="1" applyAlignment="1">
      <alignment horizontal="center" vertical="center"/>
    </xf>
    <xf numFmtId="0" fontId="34" fillId="0" borderId="0" xfId="0" applyFont="1"/>
    <xf numFmtId="3" fontId="3" fillId="0" borderId="0" xfId="0" applyNumberFormat="1" applyFont="1" applyAlignment="1">
      <alignment horizontal="center" vertical="center" wrapText="1"/>
    </xf>
    <xf numFmtId="173" fontId="0" fillId="0" borderId="9" xfId="10" applyNumberFormat="1" applyFont="1" applyBorder="1" applyAlignment="1">
      <alignment vertical="center"/>
    </xf>
    <xf numFmtId="0" fontId="11" fillId="0" borderId="0" xfId="0" applyFont="1" applyAlignment="1">
      <alignment horizontal="center" vertical="center" wrapText="1"/>
    </xf>
    <xf numFmtId="167" fontId="29" fillId="0" borderId="0" xfId="0" applyNumberFormat="1" applyFont="1"/>
    <xf numFmtId="167" fontId="24" fillId="0" borderId="13" xfId="0" applyNumberFormat="1" applyFont="1" applyBorder="1"/>
    <xf numFmtId="174" fontId="24" fillId="0" borderId="0" xfId="0" applyNumberFormat="1" applyFont="1"/>
    <xf numFmtId="0" fontId="11" fillId="4" borderId="0" xfId="0" applyFont="1" applyFill="1" applyAlignment="1">
      <alignment vertical="center" wrapText="1"/>
    </xf>
    <xf numFmtId="174" fontId="0" fillId="0" borderId="0" xfId="0" applyNumberFormat="1"/>
    <xf numFmtId="169" fontId="18" fillId="0" borderId="1" xfId="1" applyFont="1" applyFill="1" applyBorder="1" applyAlignment="1">
      <alignment horizontal="center" vertical="center" wrapText="1"/>
    </xf>
    <xf numFmtId="174" fontId="18" fillId="0" borderId="1" xfId="1" applyNumberFormat="1" applyFont="1" applyFill="1" applyBorder="1" applyAlignment="1">
      <alignment horizontal="right" vertical="center" wrapText="1"/>
    </xf>
    <xf numFmtId="3" fontId="15" fillId="0" borderId="1" xfId="0" applyNumberFormat="1" applyFont="1" applyBorder="1" applyAlignment="1">
      <alignment horizontal="center" vertical="center" wrapText="1"/>
    </xf>
    <xf numFmtId="3" fontId="0" fillId="0" borderId="0" xfId="0" applyNumberFormat="1"/>
    <xf numFmtId="167" fontId="0" fillId="0" borderId="0" xfId="0" applyNumberFormat="1"/>
    <xf numFmtId="167" fontId="0" fillId="0" borderId="1" xfId="0" applyNumberFormat="1" applyBorder="1" applyAlignment="1">
      <alignment vertical="center"/>
    </xf>
    <xf numFmtId="167" fontId="0" fillId="0" borderId="0" xfId="0" applyNumberFormat="1" applyAlignment="1">
      <alignment vertical="center"/>
    </xf>
    <xf numFmtId="3" fontId="15" fillId="0" borderId="0" xfId="0" applyNumberFormat="1" applyFont="1" applyAlignment="1">
      <alignment horizontal="center" vertical="center" wrapText="1"/>
    </xf>
    <xf numFmtId="0" fontId="11" fillId="0" borderId="0" xfId="2" applyFont="1" applyAlignment="1">
      <alignment horizontal="center" vertical="center" wrapText="1"/>
    </xf>
    <xf numFmtId="0" fontId="16" fillId="9" borderId="11" xfId="0" applyFont="1" applyFill="1" applyBorder="1"/>
    <xf numFmtId="0" fontId="16" fillId="9" borderId="12" xfId="0" applyFont="1" applyFill="1" applyBorder="1"/>
    <xf numFmtId="167" fontId="16" fillId="9" borderId="14" xfId="0" applyNumberFormat="1" applyFont="1" applyFill="1" applyBorder="1"/>
    <xf numFmtId="3" fontId="29" fillId="0" borderId="0" xfId="0" applyNumberFormat="1" applyFont="1"/>
    <xf numFmtId="3" fontId="36" fillId="0" borderId="1" xfId="0" applyNumberFormat="1" applyFont="1" applyBorder="1" applyAlignment="1">
      <alignment horizontal="center" vertical="center" wrapText="1"/>
    </xf>
    <xf numFmtId="0" fontId="11" fillId="0" borderId="0" xfId="2" applyFont="1" applyAlignment="1">
      <alignment horizontal="left" vertical="center" wrapText="1"/>
    </xf>
    <xf numFmtId="3" fontId="3" fillId="0" borderId="1" xfId="0" applyNumberFormat="1" applyFont="1" applyBorder="1" applyAlignment="1">
      <alignment vertical="center" wrapText="1"/>
    </xf>
    <xf numFmtId="171" fontId="18" fillId="0" borderId="2" xfId="0" applyNumberFormat="1" applyFont="1" applyBorder="1" applyAlignment="1">
      <alignment horizontal="center" vertical="center" wrapText="1"/>
    </xf>
    <xf numFmtId="171" fontId="18" fillId="0" borderId="7" xfId="0" applyNumberFormat="1" applyFont="1" applyBorder="1" applyAlignment="1">
      <alignment horizontal="center" vertical="center" wrapText="1"/>
    </xf>
    <xf numFmtId="0" fontId="26" fillId="0" borderId="1" xfId="0" applyFont="1" applyBorder="1" applyAlignment="1">
      <alignment vertical="center"/>
    </xf>
    <xf numFmtId="0" fontId="19" fillId="0" borderId="1" xfId="0" applyFont="1" applyBorder="1" applyAlignment="1">
      <alignment horizontal="right" vertical="center"/>
    </xf>
    <xf numFmtId="0" fontId="37" fillId="0" borderId="1" xfId="0" applyFont="1" applyBorder="1" applyAlignment="1">
      <alignment horizontal="center" vertical="center"/>
    </xf>
    <xf numFmtId="0" fontId="3" fillId="0" borderId="1" xfId="9" applyFont="1" applyBorder="1" applyAlignment="1">
      <alignment horizontal="center" vertical="center"/>
    </xf>
    <xf numFmtId="0" fontId="38" fillId="0" borderId="1" xfId="0" applyFont="1" applyBorder="1" applyAlignment="1">
      <alignment horizontal="center" vertical="center"/>
    </xf>
    <xf numFmtId="0" fontId="31" fillId="0" borderId="1" xfId="7" applyFont="1" applyBorder="1" applyAlignment="1">
      <alignment horizontal="center" vertical="center"/>
    </xf>
    <xf numFmtId="0" fontId="37" fillId="0" borderId="2" xfId="8" applyFont="1" applyBorder="1" applyAlignment="1">
      <alignment horizontal="justify" vertical="center" wrapText="1"/>
    </xf>
    <xf numFmtId="0" fontId="31" fillId="2" borderId="1" xfId="7" applyFont="1" applyFill="1" applyBorder="1" applyAlignment="1">
      <alignment horizontal="center" vertical="center"/>
    </xf>
    <xf numFmtId="0" fontId="3" fillId="0" borderId="0" xfId="0" applyFont="1" applyAlignment="1">
      <alignment horizontal="center" vertical="center"/>
    </xf>
    <xf numFmtId="0" fontId="39" fillId="0" borderId="0" xfId="0" applyFont="1" applyAlignment="1">
      <alignment horizontal="justify" vertical="center" wrapText="1"/>
    </xf>
    <xf numFmtId="0" fontId="3" fillId="0" borderId="0" xfId="9" applyFont="1" applyAlignment="1">
      <alignment horizontal="center" vertical="center"/>
    </xf>
    <xf numFmtId="0" fontId="15" fillId="0" borderId="1" xfId="0" applyFont="1" applyBorder="1" applyAlignment="1">
      <alignment horizontal="center" vertical="center" wrapText="1"/>
    </xf>
    <xf numFmtId="171" fontId="0" fillId="0" borderId="0" xfId="0" applyNumberFormat="1"/>
    <xf numFmtId="0" fontId="21" fillId="0" borderId="0" xfId="0" applyFont="1" applyAlignment="1">
      <alignment horizontal="center" vertical="center" wrapText="1"/>
    </xf>
    <xf numFmtId="0" fontId="26" fillId="0" borderId="0" xfId="0" applyFont="1" applyAlignment="1" applyProtection="1">
      <alignment vertical="top" wrapText="1"/>
      <protection locked="0"/>
    </xf>
    <xf numFmtId="0" fontId="15" fillId="0" borderId="1" xfId="0" applyFont="1" applyBorder="1" applyAlignment="1">
      <alignment horizontal="center" vertical="center"/>
    </xf>
    <xf numFmtId="0" fontId="15" fillId="0" borderId="1" xfId="9" applyFont="1" applyBorder="1" applyAlignment="1">
      <alignment horizontal="center" vertical="center" wrapText="1"/>
    </xf>
    <xf numFmtId="0" fontId="15" fillId="0" borderId="2" xfId="9" applyFont="1" applyBorder="1" applyAlignment="1">
      <alignment horizontal="justify" vertical="center" wrapText="1"/>
    </xf>
    <xf numFmtId="0" fontId="15" fillId="0" borderId="0" xfId="0" applyFont="1" applyAlignment="1" applyProtection="1">
      <alignment horizontal="center" vertical="center" wrapText="1"/>
      <protection locked="0"/>
    </xf>
    <xf numFmtId="0" fontId="15" fillId="0" borderId="1" xfId="0" applyFont="1" applyBorder="1" applyAlignment="1" applyProtection="1">
      <alignment horizontal="center" vertical="center" wrapText="1"/>
      <protection locked="0"/>
    </xf>
    <xf numFmtId="0" fontId="15" fillId="0" borderId="0" xfId="0" applyFont="1" applyAlignment="1">
      <alignment horizontal="center" vertical="center"/>
    </xf>
    <xf numFmtId="0" fontId="15" fillId="0" borderId="2" xfId="0" applyFont="1" applyBorder="1" applyAlignment="1">
      <alignment horizontal="justify" vertical="center" wrapText="1"/>
    </xf>
    <xf numFmtId="0" fontId="15" fillId="0" borderId="1" xfId="7" applyFont="1" applyBorder="1" applyAlignment="1">
      <alignment horizontal="center" vertical="center" wrapText="1"/>
    </xf>
    <xf numFmtId="0" fontId="15" fillId="0" borderId="2" xfId="8" applyFont="1" applyBorder="1" applyAlignment="1">
      <alignment horizontal="justify" vertical="center" wrapText="1"/>
    </xf>
    <xf numFmtId="0" fontId="15" fillId="0" borderId="2" xfId="0" applyFont="1" applyBorder="1" applyAlignment="1">
      <alignment horizontal="left" vertical="center" wrapText="1"/>
    </xf>
    <xf numFmtId="1" fontId="15" fillId="0" borderId="1" xfId="0" applyNumberFormat="1" applyFont="1" applyBorder="1" applyAlignment="1">
      <alignment horizontal="center" vertical="center" wrapText="1"/>
    </xf>
    <xf numFmtId="0" fontId="15" fillId="0" borderId="0" xfId="0" applyFont="1" applyAlignment="1">
      <alignment horizontal="justify" vertical="center" wrapText="1"/>
    </xf>
    <xf numFmtId="1" fontId="15" fillId="0" borderId="0" xfId="0" applyNumberFormat="1" applyFont="1" applyAlignment="1" applyProtection="1">
      <alignment horizontal="center" vertical="center" wrapText="1"/>
      <protection locked="0"/>
    </xf>
    <xf numFmtId="0" fontId="15" fillId="0" borderId="4" xfId="0" applyFont="1" applyBorder="1" applyAlignment="1" applyProtection="1">
      <alignment horizontal="center" vertical="center" wrapText="1"/>
      <protection locked="0"/>
    </xf>
    <xf numFmtId="3" fontId="15" fillId="0" borderId="1" xfId="0" applyNumberFormat="1" applyFont="1" applyBorder="1" applyAlignment="1" applyProtection="1">
      <alignment horizontal="center" vertical="center" wrapText="1"/>
      <protection locked="0"/>
    </xf>
    <xf numFmtId="3" fontId="15" fillId="0" borderId="1" xfId="0" applyNumberFormat="1" applyFont="1" applyBorder="1" applyAlignment="1">
      <alignment horizontal="center" vertical="center"/>
    </xf>
    <xf numFmtId="0" fontId="15" fillId="0" borderId="2" xfId="2" applyFont="1" applyBorder="1" applyAlignment="1">
      <alignment horizontal="justify" vertical="center" wrapText="1" shrinkToFit="1"/>
    </xf>
    <xf numFmtId="0" fontId="15" fillId="0" borderId="1" xfId="2" applyFont="1" applyBorder="1" applyAlignment="1">
      <alignment horizontal="center" vertical="center" wrapText="1"/>
    </xf>
    <xf numFmtId="49" fontId="15" fillId="0" borderId="1" xfId="0" applyNumberFormat="1" applyFont="1" applyBorder="1" applyAlignment="1">
      <alignment horizontal="center" vertical="center" wrapText="1"/>
    </xf>
    <xf numFmtId="0" fontId="15" fillId="0" borderId="1" xfId="9" applyFont="1" applyBorder="1" applyAlignment="1">
      <alignment horizontal="center" vertical="center"/>
    </xf>
    <xf numFmtId="0" fontId="15" fillId="0" borderId="2" xfId="0" applyFont="1" applyBorder="1" applyAlignment="1">
      <alignment vertical="center" wrapText="1"/>
    </xf>
    <xf numFmtId="0" fontId="42" fillId="0" borderId="1" xfId="0" applyFont="1" applyBorder="1" applyAlignment="1">
      <alignment horizontal="center" vertical="center"/>
    </xf>
    <xf numFmtId="0" fontId="19" fillId="10" borderId="1" xfId="0" applyFont="1" applyFill="1" applyBorder="1" applyAlignment="1">
      <alignment horizontal="center" vertical="center"/>
    </xf>
    <xf numFmtId="0" fontId="11" fillId="0" borderId="1" xfId="0" applyFont="1" applyBorder="1" applyAlignment="1" applyProtection="1">
      <alignment horizontal="center" vertical="center"/>
      <protection locked="0"/>
    </xf>
    <xf numFmtId="0" fontId="19" fillId="10" borderId="1" xfId="0" applyFont="1" applyFill="1" applyBorder="1" applyAlignment="1">
      <alignment horizontal="center" vertical="center" wrapText="1"/>
    </xf>
    <xf numFmtId="0" fontId="11" fillId="0" borderId="1" xfId="0" applyFont="1" applyBorder="1" applyAlignment="1" applyProtection="1">
      <alignment horizontal="center" vertical="center" wrapText="1"/>
      <protection locked="0"/>
    </xf>
    <xf numFmtId="0" fontId="15" fillId="0" borderId="1" xfId="0" applyFont="1" applyBorder="1" applyAlignment="1">
      <alignment horizontal="left" vertical="center" wrapText="1"/>
    </xf>
    <xf numFmtId="0" fontId="11" fillId="2" borderId="0" xfId="0" applyFont="1" applyFill="1" applyAlignment="1">
      <alignment horizontal="center" vertical="center" wrapText="1"/>
    </xf>
    <xf numFmtId="0" fontId="19" fillId="0" borderId="2" xfId="0" applyFont="1" applyBorder="1" applyAlignment="1">
      <alignment horizontal="center" vertical="center" wrapText="1"/>
    </xf>
    <xf numFmtId="0" fontId="15" fillId="0" borderId="2" xfId="0" applyFont="1" applyBorder="1" applyAlignment="1" applyProtection="1">
      <alignment horizontal="center" vertical="center" wrapText="1"/>
      <protection locked="0"/>
    </xf>
    <xf numFmtId="178" fontId="11" fillId="0" borderId="0" xfId="0" applyNumberFormat="1" applyFont="1"/>
    <xf numFmtId="178" fontId="0" fillId="0" borderId="0" xfId="0" applyNumberFormat="1" applyAlignment="1">
      <alignment vertical="center"/>
    </xf>
    <xf numFmtId="41" fontId="11" fillId="0" borderId="0" xfId="0" applyNumberFormat="1" applyFont="1" applyAlignment="1">
      <alignment vertical="center"/>
    </xf>
    <xf numFmtId="167" fontId="11" fillId="0" borderId="0" xfId="0" applyNumberFormat="1" applyFont="1" applyAlignment="1">
      <alignment vertical="center"/>
    </xf>
    <xf numFmtId="0" fontId="15" fillId="0" borderId="1" xfId="0" applyFont="1" applyBorder="1" applyAlignment="1">
      <alignment horizontal="justify" vertical="justify" wrapText="1"/>
    </xf>
    <xf numFmtId="0" fontId="15" fillId="0" borderId="0" xfId="0" applyFont="1" applyAlignment="1">
      <alignment horizontal="center" vertical="center" wrapText="1"/>
    </xf>
    <xf numFmtId="0" fontId="2" fillId="0" borderId="0" xfId="0" applyFont="1"/>
    <xf numFmtId="0" fontId="40" fillId="0" borderId="0" xfId="0" applyFont="1" applyAlignment="1">
      <alignment horizontal="center" vertical="center"/>
    </xf>
    <xf numFmtId="0" fontId="45" fillId="0" borderId="0" xfId="0" applyFont="1" applyAlignment="1">
      <alignment horizontal="center" vertical="center"/>
    </xf>
    <xf numFmtId="0" fontId="46" fillId="0" borderId="0" xfId="0" applyFont="1" applyAlignment="1">
      <alignment horizontal="center" vertical="center"/>
    </xf>
    <xf numFmtId="0" fontId="47" fillId="0" borderId="0" xfId="0" applyFont="1" applyAlignment="1">
      <alignment horizontal="center" vertical="center"/>
    </xf>
    <xf numFmtId="0" fontId="26" fillId="0" borderId="0" xfId="0" applyFont="1" applyAlignment="1">
      <alignment vertical="center"/>
    </xf>
    <xf numFmtId="0" fontId="2" fillId="0" borderId="0" xfId="0" applyFont="1" applyAlignment="1">
      <alignment horizontal="justify" vertical="center"/>
    </xf>
    <xf numFmtId="0" fontId="40" fillId="0" borderId="0" xfId="0" applyFont="1" applyAlignment="1">
      <alignment horizontal="justify" vertical="center"/>
    </xf>
    <xf numFmtId="0" fontId="25" fillId="0" borderId="0" xfId="0" applyFont="1" applyAlignment="1">
      <alignment horizontal="justify" vertical="center"/>
    </xf>
    <xf numFmtId="0" fontId="26" fillId="0" borderId="0" xfId="2" applyFont="1" applyAlignment="1">
      <alignment horizontal="justify" vertical="center" wrapText="1"/>
    </xf>
    <xf numFmtId="0" fontId="26" fillId="0" borderId="0" xfId="0" applyFont="1" applyAlignment="1">
      <alignment vertical="justify" wrapText="1"/>
    </xf>
    <xf numFmtId="0" fontId="26" fillId="2" borderId="0" xfId="0" applyFont="1" applyFill="1" applyAlignment="1">
      <alignment vertical="justify" wrapText="1"/>
    </xf>
    <xf numFmtId="0" fontId="25" fillId="0" borderId="0" xfId="0" applyFont="1" applyAlignment="1">
      <alignment vertical="center"/>
    </xf>
    <xf numFmtId="0" fontId="2" fillId="0" borderId="0" xfId="0" applyFont="1" applyAlignment="1">
      <alignment horizontal="left" vertical="center"/>
    </xf>
    <xf numFmtId="0" fontId="2" fillId="0" borderId="0" xfId="2" applyFont="1" applyAlignment="1">
      <alignment horizontal="justify" vertical="center" wrapText="1"/>
    </xf>
    <xf numFmtId="0" fontId="26" fillId="0" borderId="0" xfId="0" applyFont="1" applyAlignment="1">
      <alignment horizontal="left" vertical="center"/>
    </xf>
    <xf numFmtId="0" fontId="26" fillId="0" borderId="0" xfId="2" applyFont="1" applyAlignment="1">
      <alignment horizontal="left" vertical="center" wrapText="1"/>
    </xf>
    <xf numFmtId="0" fontId="28" fillId="0" borderId="0" xfId="0" applyFont="1"/>
    <xf numFmtId="0" fontId="28" fillId="0" borderId="0" xfId="0" applyFont="1" applyAlignment="1">
      <alignment horizontal="left" vertical="center"/>
    </xf>
    <xf numFmtId="0" fontId="28" fillId="0" borderId="0" xfId="0" applyFont="1" applyAlignment="1">
      <alignment vertical="center"/>
    </xf>
    <xf numFmtId="0" fontId="43" fillId="0" borderId="0" xfId="0" applyFont="1" applyAlignment="1">
      <alignment horizontal="left" vertical="center"/>
    </xf>
    <xf numFmtId="169" fontId="26" fillId="0" borderId="0" xfId="1" applyFont="1" applyAlignment="1">
      <alignment vertical="center"/>
    </xf>
    <xf numFmtId="0" fontId="6" fillId="0" borderId="0" xfId="0" applyFont="1" applyAlignment="1">
      <alignment vertical="center"/>
    </xf>
    <xf numFmtId="0" fontId="49" fillId="2" borderId="1" xfId="0" applyFont="1" applyFill="1" applyBorder="1" applyAlignment="1">
      <alignment horizontal="center" wrapText="1"/>
    </xf>
    <xf numFmtId="169" fontId="49" fillId="0" borderId="1" xfId="1" applyFont="1" applyFill="1" applyBorder="1" applyAlignment="1">
      <alignment horizontal="center" vertical="center" wrapText="1"/>
    </xf>
    <xf numFmtId="174" fontId="49" fillId="0" borderId="1" xfId="1" applyNumberFormat="1" applyFont="1" applyFill="1" applyBorder="1" applyAlignment="1">
      <alignment horizontal="right" vertical="center" wrapText="1"/>
    </xf>
    <xf numFmtId="169" fontId="49" fillId="2" borderId="1" xfId="1" applyFont="1" applyFill="1" applyBorder="1" applyAlignment="1">
      <alignment horizontal="center" vertical="center" wrapText="1"/>
    </xf>
    <xf numFmtId="174" fontId="49" fillId="2" borderId="1" xfId="1" applyNumberFormat="1" applyFont="1" applyFill="1" applyBorder="1" applyAlignment="1">
      <alignment horizontal="right" vertical="center" wrapText="1"/>
    </xf>
    <xf numFmtId="169" fontId="49" fillId="2" borderId="7" xfId="1" applyFont="1" applyFill="1" applyBorder="1" applyAlignment="1">
      <alignment horizontal="center" vertical="center" wrapText="1"/>
    </xf>
    <xf numFmtId="0" fontId="14" fillId="0" borderId="0" xfId="0" applyFont="1" applyAlignment="1">
      <alignment horizontal="center" vertical="center" wrapText="1"/>
    </xf>
    <xf numFmtId="0" fontId="16" fillId="0" borderId="0" xfId="0" applyFont="1" applyAlignment="1">
      <alignment horizontal="center" vertical="center" wrapText="1"/>
    </xf>
    <xf numFmtId="179" fontId="16" fillId="0" borderId="0" xfId="0" applyNumberFormat="1" applyFont="1" applyAlignment="1">
      <alignment horizontal="center" vertical="center" wrapText="1"/>
    </xf>
    <xf numFmtId="0" fontId="2" fillId="0" borderId="0" xfId="0" applyFont="1" applyAlignment="1">
      <alignment horizontal="justify" vertical="center" wrapText="1"/>
    </xf>
    <xf numFmtId="0" fontId="52" fillId="0" borderId="0" xfId="0" applyFont="1" applyAlignment="1">
      <alignment horizontal="center" vertical="center" wrapText="1"/>
    </xf>
    <xf numFmtId="0" fontId="15" fillId="0" borderId="1" xfId="0" applyFont="1" applyBorder="1" applyAlignment="1" applyProtection="1">
      <alignment vertical="center" wrapText="1"/>
      <protection locked="0"/>
    </xf>
    <xf numFmtId="0" fontId="15" fillId="0" borderId="1" xfId="0" applyFont="1" applyBorder="1" applyAlignment="1">
      <alignment vertical="center"/>
    </xf>
    <xf numFmtId="0" fontId="19" fillId="12" borderId="0" xfId="0" applyFont="1" applyFill="1" applyAlignment="1">
      <alignment vertical="center" wrapText="1"/>
    </xf>
    <xf numFmtId="177" fontId="15" fillId="0" borderId="0" xfId="7" applyNumberFormat="1" applyFont="1" applyAlignment="1">
      <alignment horizontal="center" vertical="center" wrapText="1"/>
    </xf>
    <xf numFmtId="3" fontId="17" fillId="0" borderId="0" xfId="0" applyNumberFormat="1" applyFont="1" applyAlignment="1">
      <alignment horizontal="center" vertical="center" wrapText="1"/>
    </xf>
    <xf numFmtId="0" fontId="15" fillId="0" borderId="3" xfId="0" applyFont="1" applyBorder="1" applyAlignment="1" applyProtection="1">
      <alignment vertical="center" wrapText="1"/>
      <protection locked="0"/>
    </xf>
    <xf numFmtId="167" fontId="11" fillId="13" borderId="1" xfId="6" applyFont="1" applyFill="1" applyBorder="1" applyAlignment="1">
      <alignment vertical="center"/>
    </xf>
    <xf numFmtId="167" fontId="11" fillId="0" borderId="0" xfId="6" applyFont="1" applyFill="1" applyBorder="1" applyAlignment="1">
      <alignment vertical="center"/>
    </xf>
    <xf numFmtId="3" fontId="15" fillId="0" borderId="0" xfId="0" applyNumberFormat="1" applyFont="1" applyAlignment="1">
      <alignment horizontal="center" vertical="center"/>
    </xf>
    <xf numFmtId="3" fontId="15" fillId="0" borderId="3" xfId="0" applyNumberFormat="1" applyFont="1" applyBorder="1" applyAlignment="1" applyProtection="1">
      <alignment horizontal="center" vertical="center" wrapText="1"/>
      <protection locked="0"/>
    </xf>
    <xf numFmtId="0" fontId="11" fillId="0" borderId="0" xfId="0" applyFont="1" applyAlignment="1" applyProtection="1">
      <alignment horizontal="center" vertical="center" wrapText="1"/>
      <protection locked="0"/>
    </xf>
    <xf numFmtId="0" fontId="28" fillId="0" borderId="0" xfId="0" applyFont="1" applyAlignment="1">
      <alignment horizontal="center" vertical="center"/>
    </xf>
    <xf numFmtId="167" fontId="28" fillId="0" borderId="0" xfId="0" applyNumberFormat="1" applyFont="1"/>
    <xf numFmtId="0" fontId="54" fillId="0" borderId="0" xfId="0" applyFont="1"/>
    <xf numFmtId="0" fontId="53" fillId="0" borderId="0" xfId="0" applyFont="1" applyAlignment="1">
      <alignment horizontal="left" vertical="center"/>
    </xf>
    <xf numFmtId="0" fontId="53" fillId="0" borderId="0" xfId="0" applyFont="1" applyAlignment="1">
      <alignment horizontal="center" vertical="center"/>
    </xf>
    <xf numFmtId="0" fontId="44" fillId="0" borderId="0" xfId="0" applyFont="1" applyAlignment="1">
      <alignment horizontal="left" vertical="center"/>
    </xf>
    <xf numFmtId="0" fontId="48" fillId="0" borderId="0" xfId="4" applyFont="1" applyAlignment="1" applyProtection="1">
      <alignment vertical="center"/>
    </xf>
    <xf numFmtId="0" fontId="55" fillId="0" borderId="0" xfId="4" applyFont="1" applyAlignment="1" applyProtection="1">
      <alignment vertical="center"/>
    </xf>
    <xf numFmtId="0" fontId="43" fillId="0" borderId="0" xfId="0" applyFont="1" applyAlignment="1" applyProtection="1">
      <alignment vertical="center"/>
      <protection locked="0"/>
    </xf>
    <xf numFmtId="0" fontId="44" fillId="0" borderId="0" xfId="0" applyFont="1" applyAlignment="1" applyProtection="1">
      <alignment vertical="center" wrapText="1"/>
      <protection locked="0"/>
    </xf>
    <xf numFmtId="0" fontId="43" fillId="0" borderId="0" xfId="0" applyFont="1" applyAlignment="1" applyProtection="1">
      <alignment vertical="center" wrapText="1"/>
      <protection locked="0"/>
    </xf>
    <xf numFmtId="0" fontId="44" fillId="0" borderId="0" xfId="0" applyFont="1" applyAlignment="1" applyProtection="1">
      <alignment horizontal="left" vertical="center" wrapText="1"/>
      <protection locked="0"/>
    </xf>
    <xf numFmtId="0" fontId="44" fillId="2" borderId="0" xfId="0" applyFont="1" applyFill="1" applyAlignment="1">
      <alignment vertical="center"/>
    </xf>
    <xf numFmtId="0" fontId="44" fillId="0" borderId="0" xfId="0" applyFont="1" applyAlignment="1" applyProtection="1">
      <alignment horizontal="center" vertical="center" wrapText="1"/>
      <protection locked="0"/>
    </xf>
    <xf numFmtId="0" fontId="26" fillId="0" borderId="0" xfId="0" applyFont="1" applyAlignment="1">
      <alignment vertical="center" wrapText="1"/>
    </xf>
    <xf numFmtId="0" fontId="43" fillId="0" borderId="0" xfId="0" applyFont="1" applyAlignment="1" applyProtection="1">
      <alignment horizontal="left" vertical="center" wrapText="1"/>
      <protection locked="0"/>
    </xf>
    <xf numFmtId="0" fontId="3" fillId="0" borderId="0" xfId="0" applyFont="1" applyAlignment="1" applyProtection="1">
      <alignment vertical="center"/>
      <protection locked="0"/>
    </xf>
    <xf numFmtId="0" fontId="3" fillId="0" borderId="0" xfId="0" applyFont="1" applyAlignment="1" applyProtection="1">
      <alignment vertical="center" wrapText="1"/>
      <protection locked="0"/>
    </xf>
    <xf numFmtId="167" fontId="0" fillId="0" borderId="0" xfId="6" applyFont="1" applyFill="1"/>
    <xf numFmtId="167" fontId="0" fillId="0" borderId="0" xfId="6" applyFont="1"/>
    <xf numFmtId="167" fontId="8" fillId="0" borderId="0" xfId="6" applyFont="1" applyFill="1"/>
    <xf numFmtId="167" fontId="8" fillId="0" borderId="0" xfId="6" applyFont="1"/>
    <xf numFmtId="167" fontId="2" fillId="0" borderId="0" xfId="6" applyFont="1" applyFill="1" applyAlignment="1">
      <alignment vertical="center" wrapText="1"/>
    </xf>
    <xf numFmtId="0" fontId="2" fillId="0" borderId="0" xfId="0" applyFont="1" applyAlignment="1">
      <alignment vertical="center" wrapText="1"/>
    </xf>
    <xf numFmtId="167" fontId="2" fillId="0" borderId="0" xfId="6" applyFont="1" applyFill="1" applyAlignment="1" applyProtection="1">
      <alignment vertical="center"/>
      <protection locked="0"/>
    </xf>
    <xf numFmtId="167" fontId="2" fillId="0" borderId="0" xfId="6" applyFont="1" applyAlignment="1" applyProtection="1">
      <alignment vertical="center"/>
      <protection locked="0"/>
    </xf>
    <xf numFmtId="0" fontId="56" fillId="0" borderId="0" xfId="0" applyFont="1"/>
    <xf numFmtId="0" fontId="56" fillId="0" borderId="0" xfId="0" applyFont="1" applyAlignment="1">
      <alignment vertical="center"/>
    </xf>
    <xf numFmtId="37" fontId="10" fillId="0" borderId="0" xfId="14" applyNumberFormat="1" applyFont="1" applyBorder="1" applyAlignment="1">
      <alignment horizontal="center" vertical="center" wrapText="1"/>
    </xf>
    <xf numFmtId="0" fontId="10" fillId="0" borderId="0" xfId="0" applyFont="1" applyAlignment="1" applyProtection="1">
      <alignment horizontal="left" vertical="center" wrapText="1"/>
      <protection locked="0"/>
    </xf>
    <xf numFmtId="0" fontId="15" fillId="2" borderId="1" xfId="0" applyFont="1" applyFill="1" applyBorder="1" applyAlignment="1">
      <alignment horizontal="center" vertical="center" textRotation="90" wrapText="1"/>
    </xf>
    <xf numFmtId="0" fontId="15" fillId="2" borderId="1" xfId="0" applyFont="1" applyFill="1" applyBorder="1" applyAlignment="1">
      <alignment horizontal="center" vertical="center" wrapText="1"/>
    </xf>
    <xf numFmtId="182" fontId="56" fillId="0" borderId="0" xfId="0" applyNumberFormat="1" applyFont="1"/>
    <xf numFmtId="167" fontId="0" fillId="0" borderId="0" xfId="6" applyFont="1" applyFill="1" applyBorder="1"/>
    <xf numFmtId="0" fontId="15" fillId="0" borderId="1" xfId="0" applyFont="1" applyBorder="1" applyAlignment="1" applyProtection="1">
      <alignment horizontal="center" vertical="center" textRotation="90" wrapText="1"/>
      <protection locked="0"/>
    </xf>
    <xf numFmtId="0" fontId="11" fillId="0" borderId="9" xfId="0" applyFont="1" applyBorder="1" applyAlignment="1">
      <alignment horizontal="center" vertical="center" wrapText="1"/>
    </xf>
    <xf numFmtId="0" fontId="19" fillId="0" borderId="9" xfId="0" applyFont="1" applyBorder="1" applyAlignment="1">
      <alignment horizontal="left" vertical="center" wrapText="1"/>
    </xf>
    <xf numFmtId="0" fontId="19" fillId="0" borderId="9" xfId="0" applyFont="1" applyBorder="1" applyAlignment="1">
      <alignment horizontal="center" vertical="center"/>
    </xf>
    <xf numFmtId="3" fontId="22" fillId="0" borderId="8" xfId="0" applyNumberFormat="1" applyFont="1" applyBorder="1" applyAlignment="1">
      <alignment horizontal="center" vertical="center" wrapText="1"/>
    </xf>
    <xf numFmtId="0" fontId="57" fillId="2" borderId="1" xfId="0" applyFont="1" applyFill="1" applyBorder="1" applyAlignment="1">
      <alignment horizontal="center" vertical="center"/>
    </xf>
    <xf numFmtId="0" fontId="11" fillId="2" borderId="2" xfId="8" applyFont="1" applyFill="1" applyBorder="1" applyAlignment="1">
      <alignment horizontal="justify" vertical="center" wrapText="1"/>
    </xf>
    <xf numFmtId="0" fontId="57" fillId="2" borderId="0" xfId="0" applyFont="1" applyFill="1" applyAlignment="1">
      <alignment horizontal="center" vertical="center"/>
    </xf>
    <xf numFmtId="0" fontId="11" fillId="2" borderId="0" xfId="8" applyFont="1" applyFill="1" applyAlignment="1">
      <alignment horizontal="justify" vertical="center" wrapText="1"/>
    </xf>
    <xf numFmtId="164" fontId="11" fillId="13" borderId="1" xfId="6" applyNumberFormat="1" applyFont="1" applyFill="1" applyBorder="1" applyAlignment="1">
      <alignment vertical="center"/>
    </xf>
    <xf numFmtId="0" fontId="21" fillId="0" borderId="1" xfId="0" applyFont="1" applyBorder="1" applyAlignment="1">
      <alignment horizontal="center" vertical="center" wrapText="1"/>
    </xf>
    <xf numFmtId="0" fontId="19" fillId="0" borderId="1" xfId="0" applyFont="1" applyBorder="1" applyAlignment="1">
      <alignment vertical="center" wrapText="1"/>
    </xf>
    <xf numFmtId="0" fontId="11" fillId="0" borderId="1" xfId="0" applyFont="1" applyBorder="1"/>
    <xf numFmtId="0" fontId="11" fillId="0" borderId="1" xfId="0" applyFont="1" applyBorder="1" applyAlignment="1">
      <alignment vertical="center"/>
    </xf>
    <xf numFmtId="0" fontId="15" fillId="2" borderId="1" xfId="7" applyFont="1" applyFill="1" applyBorder="1" applyAlignment="1">
      <alignment horizontal="center" vertical="center"/>
    </xf>
    <xf numFmtId="167" fontId="19" fillId="0" borderId="1" xfId="6" applyFont="1" applyFill="1" applyBorder="1" applyAlignment="1">
      <alignment horizontal="center" vertical="center" wrapText="1"/>
    </xf>
    <xf numFmtId="0" fontId="15" fillId="0" borderId="1" xfId="9" applyFont="1" applyBorder="1" applyAlignment="1">
      <alignment horizontal="justify" vertical="center" wrapText="1"/>
    </xf>
    <xf numFmtId="0" fontId="11" fillId="0" borderId="9" xfId="0" applyFont="1" applyBorder="1" applyAlignment="1">
      <alignment horizontal="center" vertical="center"/>
    </xf>
    <xf numFmtId="167" fontId="21" fillId="0" borderId="1" xfId="6" applyFont="1" applyFill="1" applyBorder="1" applyAlignment="1">
      <alignment horizontal="center" vertical="center" wrapText="1"/>
    </xf>
    <xf numFmtId="0" fontId="11" fillId="0" borderId="1" xfId="0" applyFont="1" applyBorder="1" applyAlignment="1">
      <alignment horizontal="center"/>
    </xf>
    <xf numFmtId="171" fontId="21" fillId="0" borderId="1" xfId="0" applyNumberFormat="1" applyFont="1" applyBorder="1" applyAlignment="1">
      <alignment horizontal="center" vertical="center" wrapText="1"/>
    </xf>
    <xf numFmtId="0" fontId="19" fillId="0" borderId="1" xfId="0" applyFont="1" applyBorder="1" applyAlignment="1">
      <alignment vertical="center"/>
    </xf>
    <xf numFmtId="0" fontId="11" fillId="0" borderId="7" xfId="0" applyFont="1" applyBorder="1" applyAlignment="1">
      <alignment horizontal="center" vertical="center"/>
    </xf>
    <xf numFmtId="0" fontId="15" fillId="2" borderId="1" xfId="0" applyFont="1" applyFill="1" applyBorder="1" applyAlignment="1">
      <alignment vertical="top" wrapText="1"/>
    </xf>
    <xf numFmtId="0" fontId="15" fillId="2" borderId="1" xfId="7" applyFont="1" applyFill="1" applyBorder="1" applyAlignment="1">
      <alignment horizontal="center" vertical="center" wrapText="1"/>
    </xf>
    <xf numFmtId="0" fontId="15" fillId="2" borderId="1" xfId="2" applyFont="1" applyFill="1" applyBorder="1" applyAlignment="1">
      <alignment vertical="top" wrapText="1"/>
    </xf>
    <xf numFmtId="0" fontId="15" fillId="0" borderId="1" xfId="0" applyFont="1" applyBorder="1" applyAlignment="1">
      <alignment vertical="center" wrapText="1"/>
    </xf>
    <xf numFmtId="0" fontId="15" fillId="0" borderId="0" xfId="0" applyFont="1" applyAlignment="1">
      <alignment vertical="center" wrapText="1"/>
    </xf>
    <xf numFmtId="0" fontId="19" fillId="15" borderId="1" xfId="0" applyFont="1" applyFill="1" applyBorder="1" applyAlignment="1">
      <alignment horizontal="center" vertical="center" textRotation="90" wrapText="1"/>
    </xf>
    <xf numFmtId="0" fontId="19" fillId="15" borderId="1" xfId="0" applyFont="1" applyFill="1" applyBorder="1" applyAlignment="1">
      <alignment horizontal="center" vertical="center" wrapText="1"/>
    </xf>
    <xf numFmtId="3" fontId="58" fillId="0" borderId="1" xfId="0" applyNumberFormat="1" applyFont="1" applyBorder="1" applyAlignment="1">
      <alignment horizontal="center" vertical="center" wrapText="1"/>
    </xf>
    <xf numFmtId="0" fontId="15" fillId="0" borderId="7" xfId="0" applyFont="1" applyBorder="1" applyAlignment="1">
      <alignment vertical="center" wrapText="1"/>
    </xf>
    <xf numFmtId="0" fontId="15" fillId="0" borderId="8" xfId="0" applyFont="1" applyBorder="1" applyAlignment="1">
      <alignment vertical="center" wrapText="1"/>
    </xf>
    <xf numFmtId="0" fontId="15" fillId="0" borderId="8" xfId="0" applyFont="1" applyBorder="1" applyAlignment="1">
      <alignment horizontal="center" vertical="center" wrapText="1"/>
    </xf>
    <xf numFmtId="0" fontId="19" fillId="0" borderId="8" xfId="0" applyFont="1" applyBorder="1" applyAlignment="1">
      <alignment horizontal="center" vertical="center"/>
    </xf>
    <xf numFmtId="0" fontId="15" fillId="0" borderId="8" xfId="0" applyFont="1" applyBorder="1" applyAlignment="1" applyProtection="1">
      <alignment horizontal="center" vertical="center" wrapText="1"/>
      <protection locked="0"/>
    </xf>
    <xf numFmtId="3" fontId="58" fillId="0" borderId="8" xfId="0" applyNumberFormat="1" applyFont="1" applyBorder="1" applyAlignment="1">
      <alignment horizontal="center" vertical="center" wrapText="1"/>
    </xf>
    <xf numFmtId="0" fontId="19" fillId="0" borderId="1" xfId="0" applyFont="1" applyBorder="1" applyAlignment="1">
      <alignment horizontal="justify" vertical="center" wrapText="1"/>
    </xf>
    <xf numFmtId="0" fontId="11" fillId="0" borderId="1" xfId="0" applyFont="1" applyBorder="1" applyAlignment="1">
      <alignment vertical="center" wrapText="1"/>
    </xf>
    <xf numFmtId="167" fontId="29" fillId="16" borderId="0" xfId="6" applyFont="1" applyFill="1"/>
    <xf numFmtId="0" fontId="29" fillId="16" borderId="0" xfId="0" applyFont="1" applyFill="1"/>
    <xf numFmtId="0" fontId="19" fillId="0" borderId="8" xfId="0" applyFont="1" applyBorder="1" applyAlignment="1">
      <alignment horizontal="center" vertical="center" wrapText="1"/>
    </xf>
    <xf numFmtId="0" fontId="11" fillId="0" borderId="2" xfId="0" applyFont="1" applyBorder="1" applyAlignment="1">
      <alignment horizontal="center" vertical="center"/>
    </xf>
    <xf numFmtId="0" fontId="19" fillId="0" borderId="1" xfId="0" applyFont="1" applyBorder="1" applyAlignment="1">
      <alignment horizontal="justify" vertical="center"/>
    </xf>
    <xf numFmtId="167" fontId="25" fillId="9" borderId="13" xfId="0" applyNumberFormat="1" applyFont="1" applyFill="1" applyBorder="1" applyAlignment="1">
      <alignment vertical="center"/>
    </xf>
    <xf numFmtId="0" fontId="26" fillId="0" borderId="4" xfId="0" applyFont="1" applyBorder="1" applyAlignment="1" applyProtection="1">
      <alignment horizontal="center" vertical="center" wrapText="1"/>
      <protection locked="0"/>
    </xf>
    <xf numFmtId="0" fontId="26" fillId="0" borderId="0" xfId="0" applyFont="1" applyAlignment="1">
      <alignment horizontal="center" vertical="center"/>
    </xf>
    <xf numFmtId="0" fontId="26" fillId="0" borderId="0" xfId="0" applyFont="1" applyAlignment="1">
      <alignment horizontal="justify" vertical="center" wrapText="1"/>
    </xf>
    <xf numFmtId="1" fontId="26" fillId="0" borderId="0" xfId="0" applyNumberFormat="1" applyFont="1" applyAlignment="1" applyProtection="1">
      <alignment horizontal="center" vertical="center" wrapText="1"/>
      <protection locked="0"/>
    </xf>
    <xf numFmtId="0" fontId="26" fillId="0" borderId="0" xfId="0" applyFont="1" applyAlignment="1" applyProtection="1">
      <alignment horizontal="center" vertical="center" wrapText="1"/>
      <protection locked="0"/>
    </xf>
    <xf numFmtId="0" fontId="11" fillId="0" borderId="1" xfId="0" applyFont="1" applyBorder="1" applyAlignment="1">
      <alignment horizontal="left" vertical="center" wrapText="1"/>
    </xf>
    <xf numFmtId="167" fontId="29" fillId="0" borderId="0" xfId="6" applyFont="1"/>
    <xf numFmtId="167" fontId="29" fillId="0" borderId="0" xfId="6" applyFont="1" applyFill="1"/>
    <xf numFmtId="0" fontId="11" fillId="0" borderId="1" xfId="0" applyFont="1" applyBorder="1" applyAlignment="1">
      <alignment horizontal="justify" vertical="center" wrapText="1"/>
    </xf>
    <xf numFmtId="3" fontId="17" fillId="0" borderId="1" xfId="0" applyNumberFormat="1" applyFont="1" applyBorder="1" applyAlignment="1">
      <alignment horizontal="center" vertical="center" wrapText="1"/>
    </xf>
    <xf numFmtId="167" fontId="0" fillId="0" borderId="0" xfId="6" applyFont="1" applyBorder="1"/>
    <xf numFmtId="173" fontId="15" fillId="0" borderId="1" xfId="0" applyNumberFormat="1" applyFont="1" applyBorder="1" applyAlignment="1">
      <alignment horizontal="center" vertical="center" wrapText="1"/>
    </xf>
    <xf numFmtId="173" fontId="17" fillId="0" borderId="1" xfId="0" applyNumberFormat="1" applyFont="1" applyBorder="1" applyAlignment="1" applyProtection="1">
      <alignment horizontal="center" vertical="center" wrapText="1"/>
      <protection locked="0"/>
    </xf>
    <xf numFmtId="175" fontId="16" fillId="0" borderId="0" xfId="0" applyNumberFormat="1" applyFont="1" applyAlignment="1">
      <alignment horizontal="center"/>
    </xf>
    <xf numFmtId="167" fontId="24" fillId="0" borderId="0" xfId="6" applyFont="1" applyFill="1" applyAlignment="1" applyProtection="1">
      <alignment vertical="center"/>
      <protection locked="0"/>
    </xf>
    <xf numFmtId="0" fontId="24" fillId="0" borderId="0" xfId="0" applyFont="1" applyAlignment="1" applyProtection="1">
      <alignment vertical="center"/>
      <protection locked="0"/>
    </xf>
    <xf numFmtId="0" fontId="15" fillId="0" borderId="1" xfId="2" applyFont="1" applyBorder="1" applyAlignment="1">
      <alignment horizontal="justify" vertical="center" wrapText="1" shrinkToFit="1"/>
    </xf>
    <xf numFmtId="49" fontId="15" fillId="0" borderId="0" xfId="0" applyNumberFormat="1" applyFont="1" applyAlignment="1">
      <alignment horizontal="center" vertical="center" wrapText="1"/>
    </xf>
    <xf numFmtId="0" fontId="15" fillId="0" borderId="0" xfId="2" applyFont="1" applyAlignment="1">
      <alignment horizontal="justify" vertical="center" wrapText="1" shrinkToFit="1"/>
    </xf>
    <xf numFmtId="0" fontId="15" fillId="0" borderId="0" xfId="2" applyFont="1" applyAlignment="1">
      <alignment horizontal="center" vertical="center" wrapText="1"/>
    </xf>
    <xf numFmtId="0" fontId="10" fillId="0" borderId="0" xfId="0" applyFont="1" applyAlignment="1" applyProtection="1">
      <alignment horizontal="right" vertical="center" wrapText="1"/>
      <protection locked="0"/>
    </xf>
    <xf numFmtId="3" fontId="10" fillId="0" borderId="0" xfId="0" applyNumberFormat="1" applyFont="1" applyAlignment="1" applyProtection="1">
      <alignment horizontal="center" vertical="center" wrapText="1"/>
      <protection locked="0"/>
    </xf>
    <xf numFmtId="167" fontId="2" fillId="0" borderId="0" xfId="6" applyFont="1" applyFill="1" applyBorder="1" applyAlignment="1" applyProtection="1">
      <alignment vertical="center"/>
      <protection locked="0"/>
    </xf>
    <xf numFmtId="175" fontId="11" fillId="0" borderId="0" xfId="0" applyNumberFormat="1" applyFont="1"/>
    <xf numFmtId="176" fontId="11" fillId="0" borderId="0" xfId="0" applyNumberFormat="1" applyFont="1"/>
    <xf numFmtId="173" fontId="15" fillId="0" borderId="0" xfId="0" applyNumberFormat="1" applyFont="1" applyAlignment="1">
      <alignment horizontal="center" vertical="center" wrapText="1"/>
    </xf>
    <xf numFmtId="173" fontId="17" fillId="0" borderId="0" xfId="0" applyNumberFormat="1" applyFont="1" applyAlignment="1" applyProtection="1">
      <alignment horizontal="center" vertical="center" wrapText="1"/>
      <protection locked="0"/>
    </xf>
    <xf numFmtId="3" fontId="22" fillId="2" borderId="1" xfId="0" applyNumberFormat="1" applyFont="1" applyFill="1" applyBorder="1" applyAlignment="1">
      <alignment horizontal="center" vertical="center" wrapText="1"/>
    </xf>
    <xf numFmtId="0" fontId="15" fillId="2" borderId="1" xfId="0" applyFont="1" applyFill="1" applyBorder="1" applyAlignment="1" applyProtection="1">
      <alignment horizontal="center" vertical="center" wrapText="1"/>
      <protection locked="0"/>
    </xf>
    <xf numFmtId="0" fontId="22" fillId="0" borderId="1" xfId="0" applyFont="1" applyBorder="1" applyAlignment="1">
      <alignment horizontal="center" vertical="center" wrapText="1"/>
    </xf>
    <xf numFmtId="0" fontId="19" fillId="2" borderId="9" xfId="0" applyFont="1" applyFill="1" applyBorder="1" applyAlignment="1">
      <alignment horizontal="center" vertical="center" textRotation="90" wrapText="1"/>
    </xf>
    <xf numFmtId="0" fontId="19" fillId="2" borderId="9" xfId="0" applyFont="1" applyFill="1" applyBorder="1" applyAlignment="1">
      <alignment horizontal="center" vertical="center" wrapText="1"/>
    </xf>
    <xf numFmtId="0" fontId="15" fillId="0" borderId="0" xfId="2" applyFont="1" applyAlignment="1">
      <alignment vertical="center" wrapText="1" shrinkToFit="1"/>
    </xf>
    <xf numFmtId="0" fontId="58" fillId="0" borderId="1" xfId="0" applyFont="1" applyBorder="1" applyAlignment="1">
      <alignment horizontal="center" vertical="center" wrapText="1"/>
    </xf>
    <xf numFmtId="166" fontId="19" fillId="15" borderId="1" xfId="0" applyNumberFormat="1" applyFont="1" applyFill="1" applyBorder="1" applyAlignment="1">
      <alignment vertical="center" wrapText="1"/>
    </xf>
    <xf numFmtId="166" fontId="15" fillId="0" borderId="0" xfId="0" applyNumberFormat="1" applyFont="1" applyAlignment="1">
      <alignment horizontal="center" vertical="center" wrapText="1"/>
    </xf>
    <xf numFmtId="166" fontId="19" fillId="15" borderId="0" xfId="0" applyNumberFormat="1" applyFont="1" applyFill="1" applyAlignment="1">
      <alignment vertical="center" wrapText="1"/>
    </xf>
    <xf numFmtId="3" fontId="58" fillId="0" borderId="0" xfId="0" applyNumberFormat="1" applyFont="1" applyAlignment="1">
      <alignment horizontal="center" vertical="center" wrapText="1"/>
    </xf>
    <xf numFmtId="183" fontId="11" fillId="13" borderId="1" xfId="6" applyNumberFormat="1" applyFont="1" applyFill="1" applyBorder="1" applyAlignment="1">
      <alignment vertical="center"/>
    </xf>
    <xf numFmtId="167" fontId="25" fillId="3" borderId="13" xfId="0" applyNumberFormat="1" applyFont="1" applyFill="1" applyBorder="1" applyAlignment="1">
      <alignment vertical="center"/>
    </xf>
    <xf numFmtId="167" fontId="25" fillId="8" borderId="13" xfId="0" applyNumberFormat="1" applyFont="1" applyFill="1" applyBorder="1" applyAlignment="1">
      <alignment vertical="center"/>
    </xf>
    <xf numFmtId="0" fontId="11" fillId="13" borderId="1" xfId="0" applyFont="1" applyFill="1" applyBorder="1" applyAlignment="1">
      <alignment horizontal="center" vertical="center" wrapText="1"/>
    </xf>
    <xf numFmtId="0" fontId="15" fillId="13" borderId="1" xfId="0" applyFont="1" applyFill="1" applyBorder="1" applyAlignment="1" applyProtection="1">
      <alignment horizontal="center" vertical="center" textRotation="90" wrapText="1"/>
      <protection locked="0"/>
    </xf>
    <xf numFmtId="0" fontId="15" fillId="13" borderId="1" xfId="0" applyFont="1" applyFill="1" applyBorder="1" applyAlignment="1" applyProtection="1">
      <alignment horizontal="center" vertical="center" wrapText="1"/>
      <protection locked="0"/>
    </xf>
    <xf numFmtId="0" fontId="19" fillId="13" borderId="1" xfId="0" applyFont="1" applyFill="1" applyBorder="1" applyAlignment="1">
      <alignment horizontal="center" vertical="center" wrapText="1"/>
    </xf>
    <xf numFmtId="49" fontId="3" fillId="13" borderId="1" xfId="0" applyNumberFormat="1" applyFont="1" applyFill="1" applyBorder="1" applyAlignment="1">
      <alignment horizontal="center" vertical="center" wrapText="1"/>
    </xf>
    <xf numFmtId="0" fontId="3" fillId="13" borderId="1" xfId="2" applyFill="1" applyBorder="1" applyAlignment="1">
      <alignment horizontal="justify" vertical="center" wrapText="1" shrinkToFit="1"/>
    </xf>
    <xf numFmtId="0" fontId="3" fillId="13" borderId="1" xfId="0" applyFont="1" applyFill="1" applyBorder="1" applyAlignment="1">
      <alignment horizontal="center" vertical="center" wrapText="1"/>
    </xf>
    <xf numFmtId="0" fontId="3" fillId="13" borderId="1" xfId="0" applyFont="1" applyFill="1" applyBorder="1" applyAlignment="1" applyProtection="1">
      <alignment horizontal="center" vertical="center" wrapText="1"/>
      <protection locked="0"/>
    </xf>
    <xf numFmtId="0" fontId="3" fillId="13" borderId="1" xfId="2" applyFill="1" applyBorder="1" applyAlignment="1">
      <alignment horizontal="center" vertical="center" wrapText="1"/>
    </xf>
    <xf numFmtId="173" fontId="3" fillId="13" borderId="1" xfId="0" applyNumberFormat="1" applyFont="1" applyFill="1" applyBorder="1" applyAlignment="1">
      <alignment horizontal="center" vertical="center" wrapText="1"/>
    </xf>
    <xf numFmtId="173" fontId="60" fillId="13" borderId="1" xfId="0" applyNumberFormat="1" applyFont="1" applyFill="1" applyBorder="1" applyAlignment="1" applyProtection="1">
      <alignment horizontal="center" vertical="center" wrapText="1"/>
      <protection locked="0"/>
    </xf>
    <xf numFmtId="0" fontId="19" fillId="13" borderId="1" xfId="0" applyFont="1" applyFill="1" applyBorder="1" applyAlignment="1">
      <alignment horizontal="center" vertical="center" textRotation="90" wrapText="1"/>
    </xf>
    <xf numFmtId="0" fontId="19" fillId="13" borderId="1" xfId="0" applyFont="1" applyFill="1" applyBorder="1" applyAlignment="1">
      <alignment horizontal="justify" vertical="center" wrapText="1"/>
    </xf>
    <xf numFmtId="0" fontId="19" fillId="13" borderId="1" xfId="0" applyFont="1" applyFill="1" applyBorder="1" applyAlignment="1">
      <alignment horizontal="center" vertical="center"/>
    </xf>
    <xf numFmtId="0" fontId="22" fillId="13" borderId="1" xfId="0" applyFont="1" applyFill="1" applyBorder="1" applyAlignment="1">
      <alignment horizontal="center" vertical="center" wrapText="1"/>
    </xf>
    <xf numFmtId="3" fontId="22" fillId="13" borderId="1" xfId="0" applyNumberFormat="1" applyFont="1" applyFill="1" applyBorder="1" applyAlignment="1">
      <alignment horizontal="center" vertical="center" wrapText="1"/>
    </xf>
    <xf numFmtId="1" fontId="56" fillId="2" borderId="1" xfId="0" applyNumberFormat="1" applyFont="1" applyFill="1" applyBorder="1" applyAlignment="1">
      <alignment vertical="center" wrapText="1"/>
    </xf>
    <xf numFmtId="0" fontId="3" fillId="2" borderId="1" xfId="0" applyFont="1" applyFill="1" applyBorder="1" applyAlignment="1">
      <alignment vertical="center" wrapText="1"/>
    </xf>
    <xf numFmtId="49" fontId="62" fillId="18" borderId="1" xfId="0" applyNumberFormat="1" applyFont="1" applyFill="1" applyBorder="1" applyAlignment="1">
      <alignment horizontal="center" vertical="center"/>
    </xf>
    <xf numFmtId="49" fontId="62" fillId="18" borderId="1" xfId="0" applyNumberFormat="1" applyFont="1" applyFill="1" applyBorder="1" applyAlignment="1">
      <alignment horizontal="center" vertical="center" wrapText="1"/>
    </xf>
    <xf numFmtId="0" fontId="56" fillId="0" borderId="1" xfId="0" applyFont="1" applyBorder="1"/>
    <xf numFmtId="0" fontId="0" fillId="2" borderId="1" xfId="0" applyFill="1" applyBorder="1" applyAlignment="1">
      <alignment horizontal="center" vertical="center"/>
    </xf>
    <xf numFmtId="1" fontId="0" fillId="2" borderId="1" xfId="0" applyNumberFormat="1" applyFill="1" applyBorder="1" applyAlignment="1">
      <alignment horizontal="center" vertical="center"/>
    </xf>
    <xf numFmtId="1" fontId="0" fillId="2" borderId="1" xfId="0" applyNumberFormat="1" applyFill="1" applyBorder="1" applyAlignment="1">
      <alignment vertical="center"/>
    </xf>
    <xf numFmtId="0" fontId="64" fillId="17" borderId="26" xfId="0" applyFont="1" applyFill="1" applyBorder="1" applyAlignment="1">
      <alignment horizontal="center" vertical="center" textRotation="90" wrapText="1"/>
    </xf>
    <xf numFmtId="0" fontId="64" fillId="17" borderId="25" xfId="0" applyFont="1" applyFill="1" applyBorder="1" applyAlignment="1">
      <alignment horizontal="center" vertical="center" textRotation="90" wrapText="1"/>
    </xf>
    <xf numFmtId="0" fontId="65" fillId="0" borderId="26" xfId="0" applyFont="1" applyBorder="1" applyAlignment="1">
      <alignment horizontal="justify" vertical="center"/>
    </xf>
    <xf numFmtId="0" fontId="65" fillId="0" borderId="25" xfId="0" applyFont="1" applyBorder="1" applyAlignment="1">
      <alignment horizontal="justify" vertical="center" wrapText="1"/>
    </xf>
    <xf numFmtId="0" fontId="66" fillId="10" borderId="25" xfId="0" applyFont="1" applyFill="1" applyBorder="1" applyAlignment="1">
      <alignment horizontal="justify" vertical="center" wrapText="1"/>
    </xf>
    <xf numFmtId="0" fontId="65" fillId="0" borderId="25" xfId="0" applyFont="1" applyBorder="1" applyAlignment="1">
      <alignment horizontal="justify" vertical="center"/>
    </xf>
    <xf numFmtId="0" fontId="66" fillId="10" borderId="25" xfId="0" applyFont="1" applyFill="1" applyBorder="1" applyAlignment="1">
      <alignment horizontal="center" vertical="center" wrapText="1"/>
    </xf>
    <xf numFmtId="0" fontId="64" fillId="17" borderId="25" xfId="0" applyFont="1" applyFill="1" applyBorder="1" applyAlignment="1">
      <alignment horizontal="center" vertical="center" textRotation="90"/>
    </xf>
    <xf numFmtId="0" fontId="66" fillId="10" borderId="26" xfId="0" applyFont="1" applyFill="1" applyBorder="1" applyAlignment="1">
      <alignment horizontal="center" vertical="center"/>
    </xf>
    <xf numFmtId="0" fontId="66" fillId="10" borderId="25" xfId="0" applyFont="1" applyFill="1" applyBorder="1" applyAlignment="1">
      <alignment horizontal="center" vertical="center"/>
    </xf>
    <xf numFmtId="0" fontId="66" fillId="10" borderId="22" xfId="0" applyFont="1" applyFill="1" applyBorder="1" applyAlignment="1">
      <alignment horizontal="center" vertical="center" wrapText="1"/>
    </xf>
    <xf numFmtId="0" fontId="66" fillId="0" borderId="22" xfId="0" applyFont="1" applyBorder="1" applyAlignment="1">
      <alignment horizontal="center" vertical="center" wrapText="1"/>
    </xf>
    <xf numFmtId="0" fontId="66" fillId="0" borderId="25" xfId="0" applyFont="1" applyBorder="1" applyAlignment="1">
      <alignment horizontal="center" vertical="center" wrapText="1"/>
    </xf>
    <xf numFmtId="0" fontId="66" fillId="0" borderId="25" xfId="0" applyFont="1" applyBorder="1" applyAlignment="1">
      <alignment horizontal="center" vertical="center"/>
    </xf>
    <xf numFmtId="0" fontId="66" fillId="10" borderId="27" xfId="0" applyFont="1" applyFill="1" applyBorder="1" applyAlignment="1">
      <alignment horizontal="center" vertical="center"/>
    </xf>
    <xf numFmtId="0" fontId="66" fillId="0" borderId="27" xfId="0" applyFont="1" applyBorder="1" applyAlignment="1">
      <alignment horizontal="center" vertical="center" wrapText="1"/>
    </xf>
    <xf numFmtId="0" fontId="66" fillId="17" borderId="25" xfId="0" applyFont="1" applyFill="1" applyBorder="1" applyAlignment="1">
      <alignment horizontal="center" vertical="center" textRotation="90" wrapText="1"/>
    </xf>
    <xf numFmtId="0" fontId="66" fillId="0" borderId="26" xfId="0" applyFont="1" applyBorder="1" applyAlignment="1">
      <alignment horizontal="center" vertical="center"/>
    </xf>
    <xf numFmtId="0" fontId="0" fillId="0" borderId="0" xfId="0" applyAlignment="1">
      <alignment vertical="center" wrapText="1"/>
    </xf>
    <xf numFmtId="0" fontId="66" fillId="0" borderId="13" xfId="0" applyFont="1" applyBorder="1" applyAlignment="1">
      <alignment horizontal="center" vertical="center" wrapText="1"/>
    </xf>
    <xf numFmtId="0" fontId="66" fillId="0" borderId="27" xfId="0" applyFont="1" applyBorder="1" applyAlignment="1">
      <alignment horizontal="center" vertical="center"/>
    </xf>
    <xf numFmtId="0" fontId="66" fillId="10" borderId="27" xfId="0" applyFont="1" applyFill="1" applyBorder="1" applyAlignment="1">
      <alignment horizontal="center" vertical="center" wrapText="1"/>
    </xf>
    <xf numFmtId="0" fontId="0" fillId="0" borderId="21" xfId="0" applyBorder="1" applyAlignment="1">
      <alignment vertical="center" wrapText="1"/>
    </xf>
    <xf numFmtId="0" fontId="19" fillId="0" borderId="0" xfId="0" applyFont="1" applyAlignment="1">
      <alignment horizontal="center" vertical="center" wrapText="1"/>
    </xf>
    <xf numFmtId="0" fontId="11" fillId="0" borderId="0" xfId="0" applyFont="1" applyAlignment="1">
      <alignment horizontal="center" vertical="center" wrapText="1"/>
    </xf>
    <xf numFmtId="0" fontId="19"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167" fontId="19" fillId="2" borderId="1" xfId="0" applyNumberFormat="1" applyFont="1" applyFill="1" applyBorder="1" applyAlignment="1">
      <alignment horizontal="right" vertical="center" wrapText="1"/>
    </xf>
    <xf numFmtId="164" fontId="19" fillId="2" borderId="1" xfId="0" applyNumberFormat="1" applyFont="1" applyFill="1" applyBorder="1" applyAlignment="1">
      <alignment horizontal="right" vertical="center" wrapText="1"/>
    </xf>
    <xf numFmtId="0" fontId="11" fillId="0" borderId="0" xfId="2" applyFont="1" applyAlignment="1">
      <alignment horizontal="center" vertical="center" wrapText="1"/>
    </xf>
    <xf numFmtId="0" fontId="11" fillId="8" borderId="0" xfId="2" applyFont="1" applyFill="1" applyAlignment="1">
      <alignment horizontal="center" vertical="center" wrapText="1"/>
    </xf>
    <xf numFmtId="0" fontId="11" fillId="0" borderId="0" xfId="2" applyFont="1" applyAlignment="1">
      <alignment horizontal="left" vertical="center" wrapText="1"/>
    </xf>
    <xf numFmtId="0" fontId="11" fillId="8" borderId="0" xfId="2" applyFont="1" applyFill="1" applyAlignment="1">
      <alignment horizontal="left" vertical="center" wrapText="1"/>
    </xf>
    <xf numFmtId="0" fontId="11" fillId="0" borderId="0" xfId="2" applyFont="1" applyAlignment="1">
      <alignment horizontal="justify" vertical="center" wrapText="1"/>
    </xf>
    <xf numFmtId="0" fontId="19" fillId="0" borderId="1" xfId="0" applyFont="1" applyBorder="1" applyAlignment="1">
      <alignment horizontal="center" vertical="center" wrapText="1"/>
    </xf>
    <xf numFmtId="165" fontId="0" fillId="0" borderId="0" xfId="0" applyNumberFormat="1" applyAlignment="1">
      <alignment horizontal="center" vertical="center"/>
    </xf>
    <xf numFmtId="0" fontId="0" fillId="0" borderId="0" xfId="0" applyAlignment="1">
      <alignment horizontal="center" vertical="center"/>
    </xf>
    <xf numFmtId="0" fontId="18" fillId="2" borderId="2" xfId="0" applyFont="1" applyFill="1" applyBorder="1" applyAlignment="1">
      <alignment horizontal="center" vertical="center" wrapText="1"/>
    </xf>
    <xf numFmtId="0" fontId="18" fillId="2" borderId="7" xfId="0" applyFont="1" applyFill="1" applyBorder="1" applyAlignment="1">
      <alignment horizontal="center" vertical="center" wrapText="1"/>
    </xf>
    <xf numFmtId="0" fontId="3" fillId="0" borderId="2" xfId="0" applyFont="1" applyBorder="1" applyAlignment="1" applyProtection="1">
      <alignment horizontal="center" vertical="center" wrapText="1"/>
      <protection locked="0"/>
    </xf>
    <xf numFmtId="0" fontId="3" fillId="0" borderId="7" xfId="0" applyFont="1" applyBorder="1" applyAlignment="1" applyProtection="1">
      <alignment horizontal="center" vertical="center" wrapText="1"/>
      <protection locked="0"/>
    </xf>
    <xf numFmtId="0" fontId="0" fillId="0" borderId="2" xfId="0" applyBorder="1" applyAlignment="1">
      <alignment horizontal="justify" vertical="center"/>
    </xf>
    <xf numFmtId="0" fontId="0" fillId="0" borderId="3" xfId="0" applyBorder="1" applyAlignment="1">
      <alignment horizontal="justify" vertical="center"/>
    </xf>
    <xf numFmtId="0" fontId="0" fillId="0" borderId="7" xfId="0" applyBorder="1" applyAlignment="1">
      <alignment horizontal="justify" vertical="center"/>
    </xf>
    <xf numFmtId="171" fontId="18" fillId="0" borderId="2" xfId="0" applyNumberFormat="1" applyFont="1" applyBorder="1" applyAlignment="1">
      <alignment horizontal="center" vertical="center" wrapText="1"/>
    </xf>
    <xf numFmtId="171" fontId="18" fillId="0" borderId="7" xfId="0" applyNumberFormat="1" applyFont="1" applyBorder="1" applyAlignment="1">
      <alignment horizontal="center" vertical="center" wrapText="1"/>
    </xf>
    <xf numFmtId="171" fontId="0" fillId="6" borderId="1" xfId="0" applyNumberFormat="1" applyFill="1" applyBorder="1" applyAlignment="1">
      <alignment horizontal="center" vertical="center"/>
    </xf>
    <xf numFmtId="0" fontId="0" fillId="6" borderId="1" xfId="0" applyFill="1" applyBorder="1" applyAlignment="1">
      <alignment horizontal="center"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7" xfId="0" applyBorder="1" applyAlignment="1">
      <alignment horizontal="left" vertical="center"/>
    </xf>
    <xf numFmtId="0" fontId="18" fillId="0" borderId="2" xfId="0" applyFont="1" applyBorder="1" applyAlignment="1">
      <alignment horizontal="center" vertical="center" wrapText="1"/>
    </xf>
    <xf numFmtId="0" fontId="18" fillId="0" borderId="7" xfId="0" applyFont="1" applyBorder="1" applyAlignment="1">
      <alignment horizontal="center" vertical="center" wrapText="1"/>
    </xf>
    <xf numFmtId="0" fontId="3" fillId="0" borderId="2" xfId="0" applyFont="1" applyBorder="1" applyAlignment="1">
      <alignment horizontal="justify" vertical="center" wrapText="1"/>
    </xf>
    <xf numFmtId="0" fontId="3" fillId="0" borderId="3" xfId="0" applyFont="1" applyBorder="1" applyAlignment="1">
      <alignment horizontal="justify" vertical="center" wrapText="1"/>
    </xf>
    <xf numFmtId="0" fontId="3" fillId="0" borderId="7" xfId="0" applyFont="1" applyBorder="1" applyAlignment="1">
      <alignment horizontal="justify" vertical="center" wrapText="1"/>
    </xf>
    <xf numFmtId="0" fontId="29" fillId="0" borderId="2" xfId="0" applyFont="1" applyBorder="1" applyAlignment="1">
      <alignment horizontal="justify" vertical="center"/>
    </xf>
    <xf numFmtId="0" fontId="29" fillId="0" borderId="3" xfId="0" applyFont="1" applyBorder="1" applyAlignment="1">
      <alignment horizontal="justify" vertical="center"/>
    </xf>
    <xf numFmtId="0" fontId="29" fillId="0" borderId="7" xfId="0" applyFont="1" applyBorder="1" applyAlignment="1">
      <alignment horizontal="justify" vertical="center"/>
    </xf>
    <xf numFmtId="0" fontId="16" fillId="0" borderId="0" xfId="0" applyFont="1" applyAlignment="1">
      <alignment horizontal="center" vertical="center"/>
    </xf>
    <xf numFmtId="0" fontId="27" fillId="5" borderId="2" xfId="0" applyFont="1" applyFill="1" applyBorder="1" applyAlignment="1">
      <alignment horizontal="center" vertical="center"/>
    </xf>
    <xf numFmtId="0" fontId="27" fillId="5" borderId="3" xfId="0" applyFont="1" applyFill="1" applyBorder="1" applyAlignment="1">
      <alignment horizontal="center" vertical="center"/>
    </xf>
    <xf numFmtId="0" fontId="27" fillId="5" borderId="7" xfId="0" applyFont="1" applyFill="1" applyBorder="1" applyAlignment="1">
      <alignment horizontal="center" vertical="center"/>
    </xf>
    <xf numFmtId="0" fontId="3" fillId="0" borderId="2" xfId="0" applyFont="1" applyBorder="1" applyAlignment="1" applyProtection="1">
      <alignment horizontal="left" vertical="center" wrapText="1"/>
      <protection locked="0"/>
    </xf>
    <xf numFmtId="0" fontId="3" fillId="0" borderId="3" xfId="0" applyFont="1" applyBorder="1" applyAlignment="1" applyProtection="1">
      <alignment horizontal="left" vertical="center" wrapText="1"/>
      <protection locked="0"/>
    </xf>
    <xf numFmtId="0" fontId="3" fillId="0" borderId="7" xfId="0" applyFont="1" applyBorder="1" applyAlignment="1" applyProtection="1">
      <alignment horizontal="left" vertical="center" wrapText="1"/>
      <protection locked="0"/>
    </xf>
    <xf numFmtId="0" fontId="26" fillId="0" borderId="0" xfId="0" applyFont="1" applyAlignment="1" applyProtection="1">
      <alignment horizontal="justify" vertical="center" wrapText="1"/>
      <protection locked="0"/>
    </xf>
    <xf numFmtId="167" fontId="28" fillId="0" borderId="2" xfId="6" applyFont="1" applyFill="1" applyBorder="1" applyAlignment="1">
      <alignment horizontal="center" vertical="center"/>
    </xf>
    <xf numFmtId="167" fontId="28" fillId="0" borderId="7" xfId="6" applyFont="1" applyFill="1" applyBorder="1" applyAlignment="1">
      <alignment horizontal="center" vertical="center"/>
    </xf>
    <xf numFmtId="167" fontId="28" fillId="0" borderId="2" xfId="0" applyNumberFormat="1" applyFont="1" applyBorder="1" applyAlignment="1">
      <alignment horizontal="center" vertical="center"/>
    </xf>
    <xf numFmtId="167" fontId="28" fillId="0" borderId="7" xfId="0" applyNumberFormat="1" applyFont="1" applyBorder="1" applyAlignment="1">
      <alignment horizontal="center" vertical="center"/>
    </xf>
    <xf numFmtId="0" fontId="11" fillId="0" borderId="1" xfId="0" applyFont="1" applyBorder="1" applyAlignment="1">
      <alignment horizontal="left" vertical="center"/>
    </xf>
    <xf numFmtId="0" fontId="20" fillId="3" borderId="1" xfId="0" applyFont="1" applyFill="1" applyBorder="1" applyAlignment="1">
      <alignment horizontal="center" vertical="center" wrapText="1"/>
    </xf>
    <xf numFmtId="0" fontId="11" fillId="0" borderId="2" xfId="2" applyFont="1" applyBorder="1" applyAlignment="1">
      <alignment horizontal="center" vertical="center" wrapText="1"/>
    </xf>
    <xf numFmtId="0" fontId="11" fillId="0" borderId="7" xfId="2" applyFont="1" applyBorder="1" applyAlignment="1">
      <alignment horizontal="center" vertical="center" wrapText="1"/>
    </xf>
    <xf numFmtId="0" fontId="16" fillId="2" borderId="0" xfId="0" applyFont="1" applyFill="1" applyAlignment="1">
      <alignment horizontal="center" vertical="center"/>
    </xf>
    <xf numFmtId="0" fontId="16" fillId="3" borderId="2" xfId="0" applyFont="1" applyFill="1" applyBorder="1" applyAlignment="1">
      <alignment horizontal="center" vertical="center" wrapText="1"/>
    </xf>
    <xf numFmtId="0" fontId="16" fillId="3" borderId="3" xfId="0" applyFont="1" applyFill="1" applyBorder="1" applyAlignment="1">
      <alignment horizontal="center" vertical="center" wrapText="1"/>
    </xf>
    <xf numFmtId="0" fontId="16" fillId="3" borderId="7" xfId="0" applyFont="1" applyFill="1" applyBorder="1" applyAlignment="1">
      <alignment horizontal="center" vertical="center" wrapText="1"/>
    </xf>
    <xf numFmtId="0" fontId="11" fillId="0" borderId="2" xfId="2" applyFont="1" applyBorder="1" applyAlignment="1">
      <alignment horizontal="justify" vertical="center" wrapText="1"/>
    </xf>
    <xf numFmtId="0" fontId="11" fillId="0" borderId="3" xfId="2" applyFont="1" applyBorder="1" applyAlignment="1">
      <alignment horizontal="justify" vertical="center" wrapText="1"/>
    </xf>
    <xf numFmtId="0" fontId="11" fillId="0" borderId="7" xfId="2" applyFont="1" applyBorder="1" applyAlignment="1">
      <alignment horizontal="justify" vertical="center" wrapText="1"/>
    </xf>
    <xf numFmtId="0" fontId="15" fillId="2" borderId="1" xfId="3" applyFont="1" applyFill="1" applyBorder="1" applyAlignment="1">
      <alignment horizontal="center" wrapText="1"/>
    </xf>
    <xf numFmtId="0" fontId="19" fillId="0" borderId="1" xfId="0" applyFont="1" applyBorder="1" applyAlignment="1">
      <alignment horizontal="left" vertical="center" wrapText="1"/>
    </xf>
    <xf numFmtId="0" fontId="19" fillId="2" borderId="1" xfId="0" applyFont="1" applyFill="1" applyBorder="1" applyAlignment="1">
      <alignment horizontal="left" vertical="center" wrapText="1"/>
    </xf>
    <xf numFmtId="0" fontId="19" fillId="2" borderId="8" xfId="0" applyFont="1" applyFill="1" applyBorder="1" applyAlignment="1">
      <alignment horizontal="left" vertical="center" wrapText="1"/>
    </xf>
    <xf numFmtId="0" fontId="19" fillId="2" borderId="2" xfId="0" applyFont="1" applyFill="1" applyBorder="1" applyAlignment="1">
      <alignment horizontal="left" vertical="center" wrapText="1"/>
    </xf>
    <xf numFmtId="0" fontId="19" fillId="2" borderId="3" xfId="0" applyFont="1" applyFill="1" applyBorder="1" applyAlignment="1">
      <alignment horizontal="left" vertical="center" wrapText="1"/>
    </xf>
    <xf numFmtId="0" fontId="19" fillId="2" borderId="7" xfId="0" applyFont="1" applyFill="1" applyBorder="1" applyAlignment="1">
      <alignment horizontal="left" vertical="center" wrapText="1"/>
    </xf>
    <xf numFmtId="0" fontId="19" fillId="2" borderId="9" xfId="0" applyFont="1" applyFill="1" applyBorder="1" applyAlignment="1">
      <alignment horizontal="left" vertical="center" wrapText="1"/>
    </xf>
    <xf numFmtId="0" fontId="11" fillId="0" borderId="2" xfId="2" applyFont="1" applyBorder="1" applyAlignment="1">
      <alignment horizontal="left" vertical="center" wrapText="1"/>
    </xf>
    <xf numFmtId="0" fontId="11" fillId="0" borderId="3" xfId="2" applyFont="1" applyBorder="1" applyAlignment="1">
      <alignment horizontal="left" vertical="center" wrapText="1"/>
    </xf>
    <xf numFmtId="0" fontId="11" fillId="0" borderId="7" xfId="2" applyFont="1" applyBorder="1" applyAlignment="1">
      <alignment horizontal="left" vertical="center" wrapText="1"/>
    </xf>
    <xf numFmtId="0" fontId="20" fillId="3" borderId="2" xfId="0" applyFont="1" applyFill="1" applyBorder="1" applyAlignment="1">
      <alignment horizontal="center" vertical="center" wrapText="1"/>
    </xf>
    <xf numFmtId="0" fontId="20" fillId="3" borderId="7" xfId="0" applyFont="1" applyFill="1" applyBorder="1" applyAlignment="1">
      <alignment horizontal="center" vertical="center" wrapText="1"/>
    </xf>
    <xf numFmtId="0" fontId="11" fillId="0" borderId="0" xfId="0" applyFont="1" applyAlignment="1">
      <alignment horizontal="justify" vertical="justify" wrapText="1"/>
    </xf>
    <xf numFmtId="0" fontId="10" fillId="0" borderId="0" xfId="0" applyFont="1" applyAlignment="1">
      <alignment horizontal="center" vertical="center"/>
    </xf>
    <xf numFmtId="173" fontId="15" fillId="0" borderId="2" xfId="2" applyNumberFormat="1" applyFont="1" applyBorder="1" applyAlignment="1">
      <alignment horizontal="right" vertical="center" wrapText="1"/>
    </xf>
    <xf numFmtId="173" fontId="15" fillId="0" borderId="3" xfId="2" applyNumberFormat="1" applyFont="1" applyBorder="1" applyAlignment="1">
      <alignment horizontal="right" vertical="center" wrapText="1"/>
    </xf>
    <xf numFmtId="173" fontId="15" fillId="0" borderId="7" xfId="2" applyNumberFormat="1" applyFont="1" applyBorder="1" applyAlignment="1">
      <alignment horizontal="right" vertical="center" wrapText="1"/>
    </xf>
    <xf numFmtId="0" fontId="16" fillId="0" borderId="0" xfId="0" applyFont="1" applyAlignment="1">
      <alignment horizontal="left" vertical="center"/>
    </xf>
    <xf numFmtId="0" fontId="10" fillId="0" borderId="0" xfId="0" applyFont="1" applyAlignment="1">
      <alignment horizontal="justify" vertical="center"/>
    </xf>
    <xf numFmtId="0" fontId="11" fillId="0" borderId="0" xfId="0" applyFont="1" applyAlignment="1">
      <alignment horizontal="justify" vertical="center" wrapText="1"/>
    </xf>
    <xf numFmtId="0" fontId="15" fillId="0" borderId="0" xfId="0" applyFont="1" applyAlignment="1">
      <alignment horizontal="justify" vertical="justify" wrapText="1"/>
    </xf>
    <xf numFmtId="0" fontId="10" fillId="0" borderId="0" xfId="0" applyFont="1" applyAlignment="1">
      <alignment horizontal="left" vertical="center" wrapText="1"/>
    </xf>
    <xf numFmtId="0" fontId="10" fillId="0" borderId="0" xfId="0" applyFont="1" applyAlignment="1">
      <alignment horizontal="justify" vertical="center" wrapText="1"/>
    </xf>
    <xf numFmtId="169" fontId="15" fillId="0" borderId="2" xfId="2" applyNumberFormat="1" applyFont="1" applyBorder="1" applyAlignment="1">
      <alignment horizontal="center" vertical="center" wrapText="1"/>
    </xf>
    <xf numFmtId="169" fontId="15" fillId="0" borderId="3" xfId="2" applyNumberFormat="1" applyFont="1" applyBorder="1" applyAlignment="1">
      <alignment horizontal="center" vertical="center" wrapText="1"/>
    </xf>
    <xf numFmtId="0" fontId="15" fillId="0" borderId="7" xfId="2" applyFont="1" applyBorder="1" applyAlignment="1">
      <alignment horizontal="center" vertical="center" wrapText="1"/>
    </xf>
    <xf numFmtId="0" fontId="14" fillId="0" borderId="5" xfId="0" applyFont="1" applyBorder="1" applyAlignment="1">
      <alignment horizontal="center" vertical="center" wrapText="1"/>
    </xf>
    <xf numFmtId="0" fontId="14" fillId="0" borderId="6" xfId="0" applyFont="1" applyBorder="1" applyAlignment="1">
      <alignment horizontal="center" vertical="center" wrapText="1"/>
    </xf>
    <xf numFmtId="0" fontId="11" fillId="0" borderId="0" xfId="0" applyFont="1" applyAlignment="1">
      <alignment horizontal="left" vertical="center"/>
    </xf>
    <xf numFmtId="0" fontId="21" fillId="0" borderId="4" xfId="0" applyFont="1" applyBorder="1" applyAlignment="1">
      <alignment horizontal="center" vertical="center" wrapText="1"/>
    </xf>
    <xf numFmtId="0" fontId="21" fillId="0" borderId="0" xfId="0" applyFont="1" applyAlignment="1">
      <alignment horizontal="center" vertical="center" wrapText="1"/>
    </xf>
    <xf numFmtId="0" fontId="7" fillId="0" borderId="0" xfId="0" applyFont="1" applyAlignment="1">
      <alignment horizontal="left"/>
    </xf>
    <xf numFmtId="0" fontId="11" fillId="0" borderId="0" xfId="0" applyFont="1" applyAlignment="1">
      <alignment horizontal="left" vertical="center" wrapText="1"/>
    </xf>
    <xf numFmtId="0" fontId="24" fillId="0" borderId="0" xfId="0" applyFont="1" applyAlignment="1">
      <alignment horizontal="center"/>
    </xf>
    <xf numFmtId="0" fontId="24" fillId="0" borderId="0" xfId="0" applyFont="1" applyAlignment="1">
      <alignment horizontal="center" vertical="center"/>
    </xf>
    <xf numFmtId="0" fontId="3" fillId="0" borderId="0" xfId="4" applyFont="1" applyAlignment="1" applyProtection="1">
      <alignment horizontal="center" vertical="center"/>
    </xf>
    <xf numFmtId="168" fontId="16" fillId="0" borderId="2" xfId="0" applyNumberFormat="1" applyFont="1" applyBorder="1" applyAlignment="1">
      <alignment horizontal="center" vertical="center" wrapText="1"/>
    </xf>
    <xf numFmtId="168" fontId="16" fillId="0" borderId="7" xfId="0" applyNumberFormat="1" applyFont="1" applyBorder="1" applyAlignment="1">
      <alignment horizontal="center" vertical="center" wrapText="1"/>
    </xf>
    <xf numFmtId="0" fontId="19" fillId="0" borderId="2" xfId="0" applyFont="1" applyBorder="1" applyAlignment="1">
      <alignment horizontal="center" vertical="center" wrapText="1"/>
    </xf>
    <xf numFmtId="0" fontId="19" fillId="0" borderId="7" xfId="0" applyFont="1" applyBorder="1" applyAlignment="1">
      <alignment horizontal="center" vertical="center" wrapText="1"/>
    </xf>
    <xf numFmtId="0" fontId="19" fillId="0" borderId="2" xfId="0" applyFont="1" applyBorder="1" applyAlignment="1">
      <alignment horizontal="left" vertical="center" wrapText="1"/>
    </xf>
    <xf numFmtId="0" fontId="19" fillId="0" borderId="3" xfId="0" applyFont="1" applyBorder="1" applyAlignment="1">
      <alignment horizontal="left" vertical="center" wrapText="1"/>
    </xf>
    <xf numFmtId="0" fontId="19" fillId="0" borderId="7" xfId="0" applyFont="1" applyBorder="1" applyAlignment="1">
      <alignment horizontal="left" vertical="center" wrapText="1"/>
    </xf>
    <xf numFmtId="0" fontId="11" fillId="2" borderId="0" xfId="0" applyFont="1" applyFill="1" applyAlignment="1">
      <alignment horizontal="center" vertical="center" wrapText="1"/>
    </xf>
    <xf numFmtId="0" fontId="21" fillId="9" borderId="11" xfId="0" applyFont="1" applyFill="1" applyBorder="1" applyAlignment="1">
      <alignment horizontal="center" vertical="center" wrapText="1"/>
    </xf>
    <xf numFmtId="0" fontId="21" fillId="9" borderId="12" xfId="0" applyFont="1" applyFill="1" applyBorder="1" applyAlignment="1">
      <alignment horizontal="center" vertical="center" wrapText="1"/>
    </xf>
    <xf numFmtId="0" fontId="21" fillId="9" borderId="13" xfId="0" applyFont="1" applyFill="1" applyBorder="1" applyAlignment="1">
      <alignment horizontal="center" vertical="center" wrapText="1"/>
    </xf>
    <xf numFmtId="0" fontId="11" fillId="0" borderId="1" xfId="0" applyFont="1" applyBorder="1" applyAlignment="1">
      <alignment horizontal="center" vertical="center" wrapText="1"/>
    </xf>
    <xf numFmtId="167" fontId="19" fillId="0" borderId="1" xfId="0" applyNumberFormat="1" applyFont="1" applyBorder="1" applyAlignment="1">
      <alignment horizontal="right" vertical="center" wrapText="1"/>
    </xf>
    <xf numFmtId="164" fontId="19" fillId="0" borderId="1" xfId="0" applyNumberFormat="1" applyFont="1" applyBorder="1" applyAlignment="1">
      <alignment horizontal="right" vertical="center" wrapText="1"/>
    </xf>
    <xf numFmtId="0" fontId="10" fillId="9" borderId="11" xfId="0" applyFont="1" applyFill="1" applyBorder="1" applyAlignment="1">
      <alignment horizontal="left" vertical="center" wrapText="1"/>
    </xf>
    <xf numFmtId="0" fontId="10" fillId="9" borderId="12" xfId="0" applyFont="1" applyFill="1" applyBorder="1" applyAlignment="1">
      <alignment horizontal="left" vertical="center" wrapText="1"/>
    </xf>
    <xf numFmtId="0" fontId="10" fillId="9" borderId="13" xfId="0" applyFont="1" applyFill="1" applyBorder="1" applyAlignment="1">
      <alignment horizontal="left" vertical="center" wrapText="1"/>
    </xf>
    <xf numFmtId="173" fontId="0" fillId="0" borderId="8" xfId="0" applyNumberFormat="1" applyBorder="1" applyAlignment="1">
      <alignment horizontal="center" vertical="center"/>
    </xf>
    <xf numFmtId="173" fontId="0" fillId="0" borderId="10" xfId="0" applyNumberFormat="1" applyBorder="1" applyAlignment="1">
      <alignment horizontal="center" vertical="center"/>
    </xf>
    <xf numFmtId="0" fontId="0" fillId="0" borderId="1" xfId="0" applyBorder="1" applyAlignment="1">
      <alignment horizontal="left" vertical="center"/>
    </xf>
    <xf numFmtId="0" fontId="31" fillId="0" borderId="0" xfId="0" applyFont="1" applyAlignment="1">
      <alignment horizontal="center" vertical="center" wrapText="1"/>
    </xf>
    <xf numFmtId="0" fontId="3" fillId="0" borderId="0" xfId="0" applyFont="1" applyAlignment="1" applyProtection="1">
      <alignment horizontal="center" vertical="center" wrapText="1"/>
      <protection locked="0"/>
    </xf>
    <xf numFmtId="0" fontId="0" fillId="0" borderId="0" xfId="0" applyAlignment="1">
      <alignment horizontal="justify" vertical="center"/>
    </xf>
    <xf numFmtId="175" fontId="35" fillId="0" borderId="11" xfId="0" applyNumberFormat="1" applyFont="1" applyBorder="1" applyAlignment="1">
      <alignment horizontal="center"/>
    </xf>
    <xf numFmtId="175" fontId="35" fillId="0" borderId="12" xfId="0" applyNumberFormat="1" applyFont="1" applyBorder="1" applyAlignment="1">
      <alignment horizontal="center"/>
    </xf>
    <xf numFmtId="175" fontId="35" fillId="0" borderId="13" xfId="0" applyNumberFormat="1" applyFont="1" applyBorder="1" applyAlignment="1">
      <alignment horizontal="center"/>
    </xf>
    <xf numFmtId="0" fontId="16" fillId="0" borderId="0" xfId="0" applyFont="1" applyAlignment="1">
      <alignment horizontal="justify" vertical="center" wrapText="1"/>
    </xf>
    <xf numFmtId="0" fontId="16" fillId="0" borderId="0" xfId="0" applyFont="1" applyAlignment="1">
      <alignment horizontal="justify" vertical="top" wrapText="1"/>
    </xf>
    <xf numFmtId="0" fontId="0" fillId="0" borderId="8" xfId="0" applyBorder="1" applyAlignment="1">
      <alignment horizontal="center" vertical="center"/>
    </xf>
    <xf numFmtId="0" fontId="0" fillId="0" borderId="9" xfId="0" applyBorder="1" applyAlignment="1">
      <alignment horizontal="center" vertical="center"/>
    </xf>
    <xf numFmtId="171" fontId="18" fillId="0" borderId="2" xfId="0" applyNumberFormat="1" applyFont="1" applyBorder="1" applyAlignment="1">
      <alignment horizontal="right" vertical="center" wrapText="1"/>
    </xf>
    <xf numFmtId="171" fontId="18" fillId="0" borderId="7" xfId="0" applyNumberFormat="1" applyFont="1" applyBorder="1" applyAlignment="1">
      <alignment horizontal="right" vertical="center" wrapText="1"/>
    </xf>
    <xf numFmtId="0" fontId="19" fillId="15" borderId="1" xfId="0" applyFont="1" applyFill="1" applyBorder="1" applyAlignment="1">
      <alignment horizontal="center" vertical="center" wrapText="1"/>
    </xf>
    <xf numFmtId="0" fontId="19" fillId="15" borderId="2" xfId="0" applyFont="1" applyFill="1" applyBorder="1" applyAlignment="1">
      <alignment horizontal="center" vertical="center" wrapText="1"/>
    </xf>
    <xf numFmtId="0" fontId="19" fillId="15" borderId="3" xfId="0" applyFont="1" applyFill="1" applyBorder="1" applyAlignment="1">
      <alignment horizontal="center" vertical="center" wrapText="1"/>
    </xf>
    <xf numFmtId="0" fontId="19" fillId="15" borderId="7" xfId="0" applyFont="1" applyFill="1" applyBorder="1" applyAlignment="1">
      <alignment horizontal="center" vertical="center" wrapText="1"/>
    </xf>
    <xf numFmtId="0" fontId="21" fillId="15" borderId="15" xfId="0" applyFont="1" applyFill="1" applyBorder="1" applyAlignment="1">
      <alignment horizontal="center" vertical="center" wrapText="1"/>
    </xf>
    <xf numFmtId="0" fontId="19" fillId="2" borderId="2"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19" fillId="2" borderId="7" xfId="0" applyFont="1" applyFill="1" applyBorder="1" applyAlignment="1">
      <alignment horizontal="center" vertical="center" wrapText="1"/>
    </xf>
    <xf numFmtId="0" fontId="21" fillId="0" borderId="1" xfId="0" applyFont="1" applyBorder="1" applyAlignment="1">
      <alignment horizontal="right" vertical="center" wrapText="1"/>
    </xf>
    <xf numFmtId="175" fontId="25" fillId="3" borderId="11" xfId="0" applyNumberFormat="1" applyFont="1" applyFill="1" applyBorder="1" applyAlignment="1">
      <alignment horizontal="center" vertical="center"/>
    </xf>
    <xf numFmtId="175" fontId="25" fillId="3" borderId="12" xfId="0" applyNumberFormat="1" applyFont="1" applyFill="1" applyBorder="1" applyAlignment="1">
      <alignment horizontal="center" vertical="center"/>
    </xf>
    <xf numFmtId="175" fontId="25" fillId="3" borderId="13" xfId="0" applyNumberFormat="1" applyFont="1" applyFill="1" applyBorder="1" applyAlignment="1">
      <alignment horizontal="center" vertical="center"/>
    </xf>
    <xf numFmtId="166" fontId="19" fillId="15" borderId="2" xfId="0" applyNumberFormat="1" applyFont="1" applyFill="1" applyBorder="1" applyAlignment="1">
      <alignment horizontal="right" vertical="center" wrapText="1"/>
    </xf>
    <xf numFmtId="166" fontId="19" fillId="15" borderId="3" xfId="0" applyNumberFormat="1" applyFont="1" applyFill="1" applyBorder="1" applyAlignment="1">
      <alignment horizontal="right" vertical="center" wrapText="1"/>
    </xf>
    <xf numFmtId="166" fontId="19" fillId="15" borderId="7" xfId="0" applyNumberFormat="1" applyFont="1" applyFill="1" applyBorder="1" applyAlignment="1">
      <alignment horizontal="right" vertical="center" wrapText="1"/>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7" xfId="0" applyFont="1" applyFill="1" applyBorder="1" applyAlignment="1">
      <alignment horizontal="center" vertical="center" wrapText="1"/>
    </xf>
    <xf numFmtId="164" fontId="19" fillId="2" borderId="2" xfId="0" applyNumberFormat="1" applyFont="1" applyFill="1" applyBorder="1" applyAlignment="1">
      <alignment horizontal="right" vertical="center" wrapText="1"/>
    </xf>
    <xf numFmtId="164" fontId="19" fillId="2" borderId="3" xfId="0" applyNumberFormat="1" applyFont="1" applyFill="1" applyBorder="1" applyAlignment="1">
      <alignment horizontal="right" vertical="center" wrapText="1"/>
    </xf>
    <xf numFmtId="164" fontId="19" fillId="2" borderId="7" xfId="0" applyNumberFormat="1" applyFont="1" applyFill="1" applyBorder="1" applyAlignment="1">
      <alignment horizontal="right" vertical="center" wrapText="1"/>
    </xf>
    <xf numFmtId="0" fontId="11" fillId="0" borderId="0" xfId="0" applyFont="1" applyAlignment="1" applyProtection="1">
      <alignment horizontal="center" vertical="center" wrapText="1"/>
      <protection locked="0"/>
    </xf>
    <xf numFmtId="0" fontId="19" fillId="15" borderId="0" xfId="0" applyFont="1" applyFill="1" applyAlignment="1">
      <alignment horizontal="center" vertical="center" wrapText="1"/>
    </xf>
    <xf numFmtId="0" fontId="16" fillId="0" borderId="15" xfId="0" applyFont="1" applyBorder="1" applyAlignment="1">
      <alignment horizontal="center" vertical="center" wrapText="1"/>
    </xf>
    <xf numFmtId="0" fontId="21" fillId="2" borderId="0" xfId="0" applyFont="1" applyFill="1" applyAlignment="1">
      <alignment horizontal="center" vertical="center" wrapText="1"/>
    </xf>
    <xf numFmtId="0" fontId="21" fillId="0" borderId="0" xfId="0" applyFont="1" applyAlignment="1">
      <alignment horizontal="left" vertical="center" wrapText="1"/>
    </xf>
    <xf numFmtId="3" fontId="15" fillId="0" borderId="2" xfId="6" applyNumberFormat="1" applyFont="1" applyFill="1" applyBorder="1" applyAlignment="1" applyProtection="1">
      <alignment horizontal="right" vertical="center" wrapText="1"/>
      <protection locked="0"/>
    </xf>
    <xf numFmtId="3" fontId="15" fillId="0" borderId="3" xfId="6" applyNumberFormat="1" applyFont="1" applyFill="1" applyBorder="1" applyAlignment="1" applyProtection="1">
      <alignment horizontal="right" vertical="center" wrapText="1"/>
      <protection locked="0"/>
    </xf>
    <xf numFmtId="3" fontId="15" fillId="0" borderId="7" xfId="6" applyNumberFormat="1" applyFont="1" applyFill="1" applyBorder="1" applyAlignment="1" applyProtection="1">
      <alignment horizontal="right" vertical="center" wrapText="1"/>
      <protection locked="0"/>
    </xf>
    <xf numFmtId="166" fontId="19" fillId="2" borderId="1" xfId="0" applyNumberFormat="1" applyFont="1" applyFill="1" applyBorder="1" applyAlignment="1">
      <alignment horizontal="right" vertical="center" wrapText="1"/>
    </xf>
    <xf numFmtId="0" fontId="15" fillId="0" borderId="2" xfId="0" applyFont="1" applyBorder="1" applyAlignment="1" applyProtection="1">
      <alignment horizontal="center" vertical="center" wrapText="1"/>
      <protection locked="0"/>
    </xf>
    <xf numFmtId="0" fontId="15" fillId="0" borderId="3" xfId="0" applyFont="1" applyBorder="1" applyAlignment="1" applyProtection="1">
      <alignment horizontal="center" vertical="center" wrapText="1"/>
      <protection locked="0"/>
    </xf>
    <xf numFmtId="0" fontId="15" fillId="0" borderId="1" xfId="0" applyFont="1" applyBorder="1" applyAlignment="1" applyProtection="1">
      <alignment horizontal="center" vertical="center" wrapText="1"/>
      <protection locked="0"/>
    </xf>
    <xf numFmtId="168" fontId="15" fillId="0" borderId="1" xfId="11" applyFont="1" applyFill="1" applyBorder="1" applyAlignment="1" applyProtection="1">
      <alignment horizontal="right" vertical="center" wrapText="1"/>
      <protection locked="0"/>
    </xf>
    <xf numFmtId="168" fontId="15" fillId="0" borderId="3" xfId="11" applyFont="1" applyFill="1" applyBorder="1" applyAlignment="1" applyProtection="1">
      <alignment horizontal="right" vertical="center" wrapText="1"/>
      <protection locked="0"/>
    </xf>
    <xf numFmtId="168" fontId="15" fillId="0" borderId="7" xfId="11" applyFont="1" applyFill="1" applyBorder="1" applyAlignment="1" applyProtection="1">
      <alignment horizontal="right" vertical="center" wrapText="1"/>
      <protection locked="0"/>
    </xf>
    <xf numFmtId="0" fontId="19" fillId="2" borderId="0" xfId="0" applyFont="1" applyFill="1" applyAlignment="1">
      <alignment horizontal="center" vertical="center" wrapText="1"/>
    </xf>
    <xf numFmtId="0" fontId="11" fillId="0" borderId="0" xfId="0" applyFont="1" applyAlignment="1">
      <alignment horizontal="center" vertical="center"/>
    </xf>
    <xf numFmtId="0" fontId="11" fillId="0" borderId="0" xfId="0" applyFont="1" applyAlignment="1">
      <alignment horizontal="center"/>
    </xf>
    <xf numFmtId="183" fontId="19" fillId="2" borderId="2" xfId="0" applyNumberFormat="1" applyFont="1" applyFill="1" applyBorder="1" applyAlignment="1">
      <alignment horizontal="right" vertical="center" wrapText="1"/>
    </xf>
    <xf numFmtId="183" fontId="19" fillId="2" borderId="3" xfId="0" applyNumberFormat="1" applyFont="1" applyFill="1" applyBorder="1" applyAlignment="1">
      <alignment horizontal="right" vertical="center" wrapText="1"/>
    </xf>
    <xf numFmtId="183" fontId="19" fillId="2" borderId="7" xfId="0" applyNumberFormat="1" applyFont="1" applyFill="1" applyBorder="1" applyAlignment="1">
      <alignment horizontal="right" vertical="center" wrapText="1"/>
    </xf>
    <xf numFmtId="175" fontId="16" fillId="0" borderId="0" xfId="0" applyNumberFormat="1" applyFont="1" applyAlignment="1">
      <alignment horizontal="center"/>
    </xf>
    <xf numFmtId="0" fontId="16" fillId="0" borderId="0" xfId="0" applyFont="1" applyAlignment="1" applyProtection="1">
      <alignment horizontal="center" vertical="center" wrapText="1"/>
      <protection locked="0"/>
    </xf>
    <xf numFmtId="0" fontId="15" fillId="0" borderId="7" xfId="0" applyFont="1" applyBorder="1" applyAlignment="1" applyProtection="1">
      <alignment horizontal="center" vertical="center" wrapText="1"/>
      <protection locked="0"/>
    </xf>
    <xf numFmtId="0" fontId="15" fillId="0" borderId="16" xfId="0" applyFont="1" applyBorder="1" applyAlignment="1" applyProtection="1">
      <alignment horizontal="center" vertical="center" wrapText="1"/>
      <protection locked="0"/>
    </xf>
    <xf numFmtId="0" fontId="15" fillId="0" borderId="15" xfId="0" applyFont="1" applyBorder="1" applyAlignment="1" applyProtection="1">
      <alignment horizontal="center" vertical="center" wrapText="1"/>
      <protection locked="0"/>
    </xf>
    <xf numFmtId="0" fontId="15" fillId="0" borderId="17" xfId="0" applyFont="1" applyBorder="1" applyAlignment="1" applyProtection="1">
      <alignment horizontal="center" vertical="center" wrapText="1"/>
      <protection locked="0"/>
    </xf>
    <xf numFmtId="0" fontId="16" fillId="0" borderId="15" xfId="0" applyFont="1" applyBorder="1" applyAlignment="1" applyProtection="1">
      <alignment horizontal="center" vertical="center" wrapText="1"/>
      <protection locked="0"/>
    </xf>
    <xf numFmtId="0" fontId="15" fillId="0" borderId="2" xfId="0" applyFont="1" applyBorder="1" applyAlignment="1" applyProtection="1">
      <alignment horizontal="center" wrapText="1"/>
      <protection locked="0"/>
    </xf>
    <xf numFmtId="0" fontId="15" fillId="0" borderId="7" xfId="0" applyFont="1" applyBorder="1" applyAlignment="1" applyProtection="1">
      <alignment horizontal="center" wrapText="1"/>
      <protection locked="0"/>
    </xf>
    <xf numFmtId="0" fontId="10" fillId="13" borderId="2" xfId="0" applyFont="1" applyFill="1" applyBorder="1" applyAlignment="1" applyProtection="1">
      <alignment horizontal="center" vertical="center" wrapText="1"/>
      <protection locked="0"/>
    </xf>
    <xf numFmtId="0" fontId="10" fillId="13" borderId="3" xfId="0" applyFont="1" applyFill="1" applyBorder="1" applyAlignment="1" applyProtection="1">
      <alignment horizontal="center" vertical="center" wrapText="1"/>
      <protection locked="0"/>
    </xf>
    <xf numFmtId="0" fontId="10" fillId="13" borderId="7" xfId="0" applyFont="1" applyFill="1" applyBorder="1" applyAlignment="1" applyProtection="1">
      <alignment horizontal="center" vertical="center" wrapText="1"/>
      <protection locked="0"/>
    </xf>
    <xf numFmtId="0" fontId="10" fillId="13" borderId="2" xfId="0" applyFont="1" applyFill="1" applyBorder="1" applyAlignment="1" applyProtection="1">
      <alignment horizontal="center" wrapText="1"/>
      <protection locked="0"/>
    </xf>
    <xf numFmtId="0" fontId="10" fillId="13" borderId="7" xfId="0" applyFont="1" applyFill="1" applyBorder="1" applyAlignment="1" applyProtection="1">
      <alignment horizontal="center" wrapText="1"/>
      <protection locked="0"/>
    </xf>
    <xf numFmtId="0" fontId="15" fillId="13" borderId="16" xfId="0" applyFont="1" applyFill="1" applyBorder="1" applyAlignment="1" applyProtection="1">
      <alignment horizontal="center" vertical="center" wrapText="1"/>
      <protection locked="0"/>
    </xf>
    <xf numFmtId="0" fontId="15" fillId="13" borderId="15" xfId="0" applyFont="1" applyFill="1" applyBorder="1" applyAlignment="1" applyProtection="1">
      <alignment horizontal="center" vertical="center" wrapText="1"/>
      <protection locked="0"/>
    </xf>
    <xf numFmtId="0" fontId="15" fillId="13" borderId="17" xfId="0" applyFont="1" applyFill="1" applyBorder="1" applyAlignment="1" applyProtection="1">
      <alignment horizontal="center" vertical="center" wrapText="1"/>
      <protection locked="0"/>
    </xf>
    <xf numFmtId="0" fontId="15" fillId="13" borderId="2" xfId="0" applyFont="1" applyFill="1" applyBorder="1" applyAlignment="1" applyProtection="1">
      <alignment horizontal="center" vertical="center" wrapText="1"/>
      <protection locked="0"/>
    </xf>
    <xf numFmtId="173" fontId="15" fillId="13" borderId="2" xfId="6" applyNumberFormat="1" applyFont="1" applyFill="1" applyBorder="1" applyAlignment="1" applyProtection="1">
      <alignment horizontal="center" vertical="center" wrapText="1"/>
      <protection locked="0"/>
    </xf>
    <xf numFmtId="173" fontId="15" fillId="13" borderId="3" xfId="6" applyNumberFormat="1" applyFont="1" applyFill="1" applyBorder="1" applyAlignment="1" applyProtection="1">
      <alignment horizontal="center" vertical="center" wrapText="1"/>
      <protection locked="0"/>
    </xf>
    <xf numFmtId="173" fontId="15" fillId="13" borderId="7" xfId="6" applyNumberFormat="1" applyFont="1" applyFill="1" applyBorder="1" applyAlignment="1" applyProtection="1">
      <alignment horizontal="center" vertical="center" wrapText="1"/>
      <protection locked="0"/>
    </xf>
    <xf numFmtId="0" fontId="18" fillId="0" borderId="1" xfId="0" applyFont="1" applyBorder="1" applyAlignment="1">
      <alignment horizontal="center" vertical="center" wrapText="1"/>
    </xf>
    <xf numFmtId="0" fontId="11" fillId="0" borderId="1" xfId="2" applyFont="1" applyBorder="1" applyAlignment="1">
      <alignment horizontal="justify" vertical="center" wrapText="1"/>
    </xf>
    <xf numFmtId="173" fontId="11" fillId="0" borderId="1" xfId="6" applyNumberFormat="1" applyFont="1" applyFill="1" applyBorder="1" applyAlignment="1">
      <alignment horizontal="left" vertical="center"/>
    </xf>
    <xf numFmtId="0" fontId="15" fillId="0" borderId="2" xfId="0" applyFont="1" applyBorder="1" applyAlignment="1" applyProtection="1">
      <alignment horizontal="left" vertical="center" wrapText="1"/>
      <protection locked="0"/>
    </xf>
    <xf numFmtId="0" fontId="15" fillId="0" borderId="3" xfId="0" applyFont="1" applyBorder="1" applyAlignment="1" applyProtection="1">
      <alignment horizontal="left" vertical="center" wrapText="1"/>
      <protection locked="0"/>
    </xf>
    <xf numFmtId="0" fontId="15" fillId="0" borderId="7" xfId="0" applyFont="1" applyBorder="1" applyAlignment="1" applyProtection="1">
      <alignment horizontal="left" vertical="center" wrapText="1"/>
      <protection locked="0"/>
    </xf>
    <xf numFmtId="0" fontId="15" fillId="0" borderId="0" xfId="0" applyFont="1" applyAlignment="1">
      <alignment horizontal="center" vertical="center" wrapText="1"/>
    </xf>
    <xf numFmtId="0" fontId="10" fillId="0" borderId="0" xfId="0" applyFont="1" applyAlignment="1">
      <alignment horizontal="center" vertical="center" wrapText="1"/>
    </xf>
    <xf numFmtId="0" fontId="15" fillId="2" borderId="1" xfId="0" applyFont="1" applyFill="1" applyBorder="1" applyAlignment="1">
      <alignment horizontal="center" vertical="center" wrapText="1"/>
    </xf>
    <xf numFmtId="0" fontId="39" fillId="0" borderId="1" xfId="0" applyFont="1" applyBorder="1" applyAlignment="1">
      <alignment horizontal="left" vertical="center" wrapText="1"/>
    </xf>
    <xf numFmtId="0" fontId="15" fillId="0" borderId="2" xfId="0" applyFont="1" applyBorder="1" applyAlignment="1">
      <alignment horizontal="center" vertical="center" wrapText="1"/>
    </xf>
    <xf numFmtId="0" fontId="15" fillId="0" borderId="7" xfId="0" applyFont="1" applyBorder="1" applyAlignment="1">
      <alignment horizontal="center" vertical="center" wrapText="1"/>
    </xf>
    <xf numFmtId="0" fontId="11" fillId="0" borderId="1" xfId="0" applyFont="1" applyBorder="1" applyAlignment="1">
      <alignment horizontal="justify" vertical="center" wrapText="1"/>
    </xf>
    <xf numFmtId="178" fontId="15" fillId="0" borderId="2" xfId="11" applyNumberFormat="1" applyFont="1" applyFill="1" applyBorder="1" applyAlignment="1">
      <alignment horizontal="center" vertical="center" wrapText="1"/>
    </xf>
    <xf numFmtId="178" fontId="15" fillId="0" borderId="7" xfId="11" applyNumberFormat="1" applyFont="1" applyFill="1" applyBorder="1" applyAlignment="1">
      <alignment horizontal="center" vertical="center" wrapText="1"/>
    </xf>
    <xf numFmtId="0" fontId="15" fillId="0" borderId="1" xfId="0" applyFont="1" applyBorder="1" applyAlignment="1">
      <alignment horizontal="center" vertical="center" wrapText="1"/>
    </xf>
    <xf numFmtId="0" fontId="15" fillId="0" borderId="1" xfId="0" applyFont="1" applyBorder="1" applyAlignment="1">
      <alignment horizontal="justify" vertical="center" wrapText="1"/>
    </xf>
    <xf numFmtId="178" fontId="15" fillId="0" borderId="1" xfId="11" applyNumberFormat="1" applyFont="1" applyFill="1" applyBorder="1" applyAlignment="1">
      <alignment horizontal="center" vertical="center" wrapText="1"/>
    </xf>
    <xf numFmtId="173" fontId="11" fillId="13" borderId="1" xfId="6" applyNumberFormat="1" applyFont="1" applyFill="1" applyBorder="1" applyAlignment="1">
      <alignment horizontal="left" vertical="center"/>
    </xf>
    <xf numFmtId="0" fontId="18" fillId="13" borderId="1" xfId="0" applyFont="1" applyFill="1" applyBorder="1" applyAlignment="1">
      <alignment horizontal="center" vertical="center" wrapText="1"/>
    </xf>
    <xf numFmtId="0" fontId="2" fillId="0" borderId="1" xfId="0" applyFont="1" applyBorder="1" applyAlignment="1">
      <alignment horizontal="left" vertical="center"/>
    </xf>
    <xf numFmtId="173" fontId="26" fillId="0" borderId="2" xfId="2" applyNumberFormat="1" applyFont="1" applyBorder="1" applyAlignment="1">
      <alignment horizontal="right" vertical="center" wrapText="1"/>
    </xf>
    <xf numFmtId="173" fontId="26" fillId="0" borderId="3" xfId="2" applyNumberFormat="1" applyFont="1" applyBorder="1" applyAlignment="1">
      <alignment horizontal="right" vertical="center" wrapText="1"/>
    </xf>
    <xf numFmtId="173" fontId="26" fillId="0" borderId="7" xfId="2" applyNumberFormat="1" applyFont="1" applyBorder="1" applyAlignment="1">
      <alignment horizontal="right" vertical="center" wrapText="1"/>
    </xf>
    <xf numFmtId="0" fontId="26" fillId="2" borderId="1" xfId="3" applyFont="1" applyFill="1" applyBorder="1" applyAlignment="1">
      <alignment horizontal="center" wrapText="1"/>
    </xf>
    <xf numFmtId="179" fontId="16" fillId="0" borderId="1" xfId="0" applyNumberFormat="1" applyFont="1" applyBorder="1" applyAlignment="1">
      <alignment horizontal="center" vertical="center" wrapText="1"/>
    </xf>
    <xf numFmtId="0" fontId="11" fillId="0" borderId="1" xfId="0" applyFont="1" applyBorder="1" applyAlignment="1">
      <alignment horizontal="justify" vertical="center"/>
    </xf>
    <xf numFmtId="169" fontId="26" fillId="0" borderId="2" xfId="2" applyNumberFormat="1" applyFont="1" applyBorder="1" applyAlignment="1">
      <alignment horizontal="center" vertical="center" wrapText="1"/>
    </xf>
    <xf numFmtId="169" fontId="26" fillId="0" borderId="3" xfId="2" applyNumberFormat="1" applyFont="1" applyBorder="1" applyAlignment="1">
      <alignment horizontal="center" vertical="center" wrapText="1"/>
    </xf>
    <xf numFmtId="0" fontId="26" fillId="0" borderId="7" xfId="2" applyFont="1" applyBorder="1" applyAlignment="1">
      <alignment horizontal="center" vertical="center" wrapText="1"/>
    </xf>
    <xf numFmtId="0" fontId="2" fillId="0" borderId="0" xfId="0" applyFont="1" applyAlignment="1">
      <alignment horizontal="justify" vertical="center" wrapText="1"/>
    </xf>
    <xf numFmtId="0" fontId="40" fillId="0" borderId="0" xfId="0" applyFont="1" applyAlignment="1">
      <alignment horizontal="left" vertical="center" wrapText="1"/>
    </xf>
    <xf numFmtId="0" fontId="26" fillId="0" borderId="0" xfId="0" applyFont="1" applyAlignment="1">
      <alignment horizontal="justify" vertical="center" wrapText="1"/>
    </xf>
    <xf numFmtId="0" fontId="40" fillId="0" borderId="0" xfId="0" applyFont="1" applyAlignment="1">
      <alignment horizontal="justify" vertical="center" wrapText="1"/>
    </xf>
    <xf numFmtId="0" fontId="40" fillId="0" borderId="0" xfId="0" applyFont="1" applyAlignment="1">
      <alignment horizontal="justify" vertical="center"/>
    </xf>
    <xf numFmtId="0" fontId="25" fillId="0" borderId="0" xfId="0" applyFont="1" applyAlignment="1">
      <alignment horizontal="left" vertical="center"/>
    </xf>
    <xf numFmtId="0" fontId="26" fillId="0" borderId="0" xfId="0" applyFont="1" applyAlignment="1">
      <alignment horizontal="justify" vertical="justify" wrapText="1"/>
    </xf>
    <xf numFmtId="0" fontId="2" fillId="0" borderId="0" xfId="0" applyFont="1" applyAlignment="1">
      <alignment horizontal="justify" vertical="justify" wrapText="1"/>
    </xf>
    <xf numFmtId="0" fontId="2" fillId="0" borderId="0" xfId="0" applyFont="1" applyAlignment="1">
      <alignment horizontal="justify" vertical="center"/>
    </xf>
    <xf numFmtId="0" fontId="25" fillId="0" borderId="0" xfId="0" applyFont="1" applyAlignment="1">
      <alignment horizontal="justify" vertical="center" wrapText="1"/>
    </xf>
    <xf numFmtId="0" fontId="40" fillId="0" borderId="0" xfId="0" applyFont="1" applyAlignment="1">
      <alignment horizontal="center" vertical="center"/>
    </xf>
    <xf numFmtId="0" fontId="25" fillId="0" borderId="0" xfId="0" applyFont="1" applyAlignment="1">
      <alignment horizontal="center" vertical="center"/>
    </xf>
    <xf numFmtId="0" fontId="15" fillId="4" borderId="2" xfId="0" applyFont="1" applyFill="1" applyBorder="1" applyAlignment="1">
      <alignment horizontal="center" vertical="center" wrapText="1"/>
    </xf>
    <xf numFmtId="0" fontId="15" fillId="4" borderId="7" xfId="0" applyFont="1" applyFill="1" applyBorder="1" applyAlignment="1">
      <alignment horizontal="center" vertical="center" wrapText="1"/>
    </xf>
    <xf numFmtId="0" fontId="11" fillId="0" borderId="9" xfId="0" applyFont="1" applyBorder="1" applyAlignment="1">
      <alignment horizontal="justify" vertical="center" wrapText="1"/>
    </xf>
    <xf numFmtId="0" fontId="39" fillId="2" borderId="1" xfId="0" applyFont="1" applyFill="1" applyBorder="1" applyAlignment="1">
      <alignment horizontal="left" vertical="center" wrapText="1"/>
    </xf>
    <xf numFmtId="0" fontId="39" fillId="2" borderId="8" xfId="0" applyFont="1" applyFill="1" applyBorder="1" applyAlignment="1">
      <alignment horizontal="left" vertical="center" wrapText="1"/>
    </xf>
    <xf numFmtId="0" fontId="39" fillId="2" borderId="2" xfId="0" applyFont="1" applyFill="1" applyBorder="1" applyAlignment="1">
      <alignment horizontal="left" vertical="center" wrapText="1"/>
    </xf>
    <xf numFmtId="0" fontId="39" fillId="2" borderId="3" xfId="0" applyFont="1" applyFill="1" applyBorder="1" applyAlignment="1">
      <alignment horizontal="left" vertical="center" wrapText="1"/>
    </xf>
    <xf numFmtId="0" fontId="39" fillId="2" borderId="7" xfId="0" applyFont="1" applyFill="1" applyBorder="1" applyAlignment="1">
      <alignment horizontal="left" vertical="center" wrapText="1"/>
    </xf>
    <xf numFmtId="0" fontId="39" fillId="2" borderId="9" xfId="0" applyFont="1" applyFill="1" applyBorder="1" applyAlignment="1">
      <alignment horizontal="left" vertical="center" wrapText="1"/>
    </xf>
    <xf numFmtId="175" fontId="25" fillId="8" borderId="11" xfId="0" applyNumberFormat="1" applyFont="1" applyFill="1" applyBorder="1" applyAlignment="1">
      <alignment horizontal="center" vertical="center"/>
    </xf>
    <xf numFmtId="175" fontId="25" fillId="8" borderId="12" xfId="0" applyNumberFormat="1" applyFont="1" applyFill="1" applyBorder="1" applyAlignment="1">
      <alignment horizontal="center" vertical="center"/>
    </xf>
    <xf numFmtId="175" fontId="25" fillId="8" borderId="13" xfId="0" applyNumberFormat="1" applyFont="1" applyFill="1" applyBorder="1" applyAlignment="1">
      <alignment horizontal="center" vertical="center"/>
    </xf>
    <xf numFmtId="0" fontId="16" fillId="0" borderId="0" xfId="0" applyFont="1" applyAlignment="1">
      <alignment horizontal="center" vertical="center" wrapText="1"/>
    </xf>
    <xf numFmtId="0" fontId="21" fillId="4" borderId="0" xfId="0" applyFont="1" applyFill="1" applyAlignment="1">
      <alignment horizontal="left" vertical="center" wrapText="1"/>
    </xf>
    <xf numFmtId="167" fontId="15" fillId="2" borderId="1" xfId="0" applyNumberFormat="1" applyFont="1" applyFill="1" applyBorder="1" applyAlignment="1">
      <alignment horizontal="right" vertical="center" wrapText="1"/>
    </xf>
    <xf numFmtId="164" fontId="15" fillId="2" borderId="1" xfId="0" applyNumberFormat="1" applyFont="1" applyFill="1" applyBorder="1" applyAlignment="1">
      <alignment horizontal="right" vertical="center" wrapText="1"/>
    </xf>
    <xf numFmtId="167" fontId="11" fillId="0" borderId="0" xfId="0" applyNumberFormat="1" applyFont="1" applyAlignment="1">
      <alignment horizontal="center" vertical="center" wrapText="1"/>
    </xf>
    <xf numFmtId="0" fontId="11" fillId="13" borderId="1" xfId="2" applyFont="1" applyFill="1" applyBorder="1" applyAlignment="1">
      <alignment horizontal="justify" vertical="center" wrapText="1"/>
    </xf>
    <xf numFmtId="175" fontId="25" fillId="9" borderId="11" xfId="0" applyNumberFormat="1" applyFont="1" applyFill="1" applyBorder="1" applyAlignment="1">
      <alignment horizontal="center" vertical="center"/>
    </xf>
    <xf numFmtId="175" fontId="25" fillId="9" borderId="12" xfId="0" applyNumberFormat="1" applyFont="1" applyFill="1" applyBorder="1" applyAlignment="1">
      <alignment horizontal="center" vertical="center"/>
    </xf>
    <xf numFmtId="175" fontId="25" fillId="9" borderId="13" xfId="0" applyNumberFormat="1" applyFont="1" applyFill="1" applyBorder="1" applyAlignment="1">
      <alignment horizontal="center" vertical="center"/>
    </xf>
    <xf numFmtId="0" fontId="59" fillId="14" borderId="4" xfId="0" applyFont="1" applyFill="1" applyBorder="1" applyAlignment="1">
      <alignment horizontal="center" vertical="center" wrapText="1"/>
    </xf>
    <xf numFmtId="0" fontId="59" fillId="14" borderId="0" xfId="0" applyFont="1" applyFill="1" applyAlignment="1">
      <alignment horizontal="center" vertical="center" wrapText="1"/>
    </xf>
    <xf numFmtId="0" fontId="59" fillId="11" borderId="4" xfId="0" applyFont="1" applyFill="1" applyBorder="1" applyAlignment="1">
      <alignment horizontal="center" vertical="center" wrapText="1"/>
    </xf>
    <xf numFmtId="0" fontId="59" fillId="11" borderId="0" xfId="0" applyFont="1" applyFill="1" applyAlignment="1">
      <alignment horizontal="center" vertical="center" wrapText="1"/>
    </xf>
    <xf numFmtId="0" fontId="19" fillId="2" borderId="16" xfId="0" applyFont="1" applyFill="1" applyBorder="1" applyAlignment="1">
      <alignment horizontal="center" vertical="center" wrapText="1"/>
    </xf>
    <xf numFmtId="0" fontId="19" fillId="2" borderId="15" xfId="0" applyFont="1" applyFill="1" applyBorder="1" applyAlignment="1">
      <alignment horizontal="center" vertical="center" wrapText="1"/>
    </xf>
    <xf numFmtId="0" fontId="19" fillId="2" borderId="17" xfId="0" applyFont="1" applyFill="1" applyBorder="1" applyAlignment="1">
      <alignment horizontal="center" vertical="center" wrapText="1"/>
    </xf>
    <xf numFmtId="164" fontId="19" fillId="2" borderId="2" xfId="0" applyNumberFormat="1" applyFont="1" applyFill="1" applyBorder="1" applyAlignment="1">
      <alignment horizontal="center" vertical="center" wrapText="1"/>
    </xf>
    <xf numFmtId="164" fontId="19" fillId="2" borderId="3" xfId="0" applyNumberFormat="1" applyFont="1" applyFill="1" applyBorder="1" applyAlignment="1">
      <alignment horizontal="center" vertical="center" wrapText="1"/>
    </xf>
    <xf numFmtId="164" fontId="19" fillId="2" borderId="7" xfId="0" applyNumberFormat="1" applyFont="1" applyFill="1" applyBorder="1" applyAlignment="1">
      <alignment horizontal="center" vertical="center" wrapText="1"/>
    </xf>
    <xf numFmtId="0" fontId="21" fillId="0" borderId="11" xfId="0" applyFont="1" applyBorder="1" applyAlignment="1">
      <alignment horizontal="left" vertical="center" wrapText="1"/>
    </xf>
    <xf numFmtId="0" fontId="21" fillId="0" borderId="12" xfId="0" applyFont="1" applyBorder="1" applyAlignment="1">
      <alignment horizontal="left" vertical="center" wrapText="1"/>
    </xf>
    <xf numFmtId="0" fontId="21" fillId="0" borderId="13" xfId="0" applyFont="1" applyBorder="1" applyAlignment="1">
      <alignment horizontal="left" vertical="center" wrapText="1"/>
    </xf>
    <xf numFmtId="0" fontId="21" fillId="0" borderId="11" xfId="0" applyFont="1" applyBorder="1" applyAlignment="1">
      <alignment horizontal="center" vertical="center" wrapText="1"/>
    </xf>
    <xf numFmtId="0" fontId="21" fillId="0" borderId="12" xfId="0" applyFont="1" applyBorder="1" applyAlignment="1">
      <alignment horizontal="center" vertical="center" wrapText="1"/>
    </xf>
    <xf numFmtId="0" fontId="21" fillId="0" borderId="13" xfId="0" applyFont="1" applyBorder="1" applyAlignment="1">
      <alignment horizontal="center" vertical="center" wrapText="1"/>
    </xf>
    <xf numFmtId="0" fontId="21" fillId="2" borderId="1" xfId="0" applyFont="1" applyFill="1" applyBorder="1" applyAlignment="1">
      <alignment horizontal="center" vertical="center" wrapText="1"/>
    </xf>
    <xf numFmtId="0" fontId="15" fillId="0" borderId="1" xfId="0" applyFont="1" applyBorder="1" applyAlignment="1" applyProtection="1">
      <alignment horizontal="justify" vertical="center" wrapText="1"/>
      <protection locked="0"/>
    </xf>
    <xf numFmtId="0" fontId="15" fillId="0" borderId="1" xfId="0" applyFont="1" applyBorder="1" applyAlignment="1" applyProtection="1">
      <alignment horizontal="justify" vertical="justify" wrapText="1"/>
      <protection locked="0"/>
    </xf>
    <xf numFmtId="167" fontId="11" fillId="0" borderId="2" xfId="6" applyFont="1" applyFill="1" applyBorder="1" applyAlignment="1">
      <alignment horizontal="center" vertical="center"/>
    </xf>
    <xf numFmtId="167" fontId="11" fillId="0" borderId="7" xfId="6" applyFont="1" applyFill="1" applyBorder="1" applyAlignment="1">
      <alignment horizontal="center" vertical="center"/>
    </xf>
    <xf numFmtId="167" fontId="18" fillId="0" borderId="1" xfId="6" applyFont="1" applyFill="1" applyBorder="1" applyAlignment="1">
      <alignment horizontal="center" vertical="center" wrapText="1"/>
    </xf>
    <xf numFmtId="0" fontId="44" fillId="0" borderId="0" xfId="0" applyFont="1" applyAlignment="1" applyProtection="1">
      <alignment horizontal="center" vertical="center" wrapText="1"/>
      <protection locked="0"/>
    </xf>
    <xf numFmtId="170" fontId="15" fillId="0" borderId="2" xfId="6" applyNumberFormat="1" applyFont="1" applyFill="1" applyBorder="1" applyAlignment="1" applyProtection="1">
      <alignment horizontal="center" vertical="center" wrapText="1"/>
      <protection locked="0"/>
    </xf>
    <xf numFmtId="170" fontId="15" fillId="0" borderId="3" xfId="6" applyNumberFormat="1" applyFont="1" applyFill="1" applyBorder="1" applyAlignment="1" applyProtection="1">
      <alignment horizontal="center" vertical="center" wrapText="1"/>
      <protection locked="0"/>
    </xf>
    <xf numFmtId="170" fontId="15" fillId="0" borderId="7" xfId="6" applyNumberFormat="1" applyFont="1" applyFill="1" applyBorder="1" applyAlignment="1" applyProtection="1">
      <alignment horizontal="center" vertical="center" wrapText="1"/>
      <protection locked="0"/>
    </xf>
    <xf numFmtId="0" fontId="19" fillId="0" borderId="15" xfId="0" applyFont="1" applyBorder="1" applyAlignment="1">
      <alignment horizontal="left" vertical="center" wrapText="1"/>
    </xf>
    <xf numFmtId="0" fontId="44" fillId="2" borderId="0" xfId="0" applyFont="1" applyFill="1" applyAlignment="1">
      <alignment horizontal="center" vertical="center"/>
    </xf>
    <xf numFmtId="0" fontId="43" fillId="0" borderId="0" xfId="0" applyFont="1" applyAlignment="1" applyProtection="1">
      <alignment horizontal="left" vertical="center" wrapText="1"/>
      <protection locked="0"/>
    </xf>
    <xf numFmtId="0" fontId="2" fillId="0" borderId="0" xfId="0" applyFont="1" applyAlignment="1">
      <alignment horizontal="left" vertical="center" wrapText="1"/>
    </xf>
    <xf numFmtId="0" fontId="25" fillId="0" borderId="0" xfId="0" applyFont="1" applyAlignment="1">
      <alignment horizontal="justify" vertical="top" wrapText="1"/>
    </xf>
    <xf numFmtId="0" fontId="15" fillId="4" borderId="16" xfId="0" applyFont="1" applyFill="1" applyBorder="1" applyAlignment="1">
      <alignment horizontal="center" vertical="center" wrapText="1"/>
    </xf>
    <xf numFmtId="0" fontId="15" fillId="4" borderId="17" xfId="0" applyFont="1" applyFill="1" applyBorder="1" applyAlignment="1">
      <alignment horizontal="center" vertical="center" wrapText="1"/>
    </xf>
    <xf numFmtId="178" fontId="15" fillId="0" borderId="16" xfId="11" applyNumberFormat="1" applyFont="1" applyFill="1" applyBorder="1" applyAlignment="1">
      <alignment horizontal="center" vertical="center" wrapText="1"/>
    </xf>
    <xf numFmtId="178" fontId="15" fillId="0" borderId="17" xfId="11" applyNumberFormat="1" applyFont="1" applyFill="1" applyBorder="1" applyAlignment="1">
      <alignment horizontal="center" vertical="center" wrapText="1"/>
    </xf>
    <xf numFmtId="0" fontId="18" fillId="4" borderId="1" xfId="0" applyFont="1" applyFill="1" applyBorder="1" applyAlignment="1">
      <alignment horizontal="center" vertical="center" wrapText="1"/>
    </xf>
    <xf numFmtId="0" fontId="24" fillId="0" borderId="0" xfId="2" applyFont="1" applyAlignment="1">
      <alignment horizontal="justify" vertical="center" wrapText="1"/>
    </xf>
    <xf numFmtId="0" fontId="16" fillId="0" borderId="0" xfId="0" applyFont="1" applyAlignment="1">
      <alignment horizontal="center"/>
    </xf>
    <xf numFmtId="0" fontId="11" fillId="2" borderId="1" xfId="0" applyFont="1" applyFill="1" applyBorder="1" applyAlignment="1">
      <alignment horizontal="justify" vertical="justify" wrapText="1"/>
    </xf>
    <xf numFmtId="0" fontId="15" fillId="2" borderId="2" xfId="0" applyFont="1" applyFill="1" applyBorder="1" applyAlignment="1">
      <alignment horizontal="center" vertical="center" wrapText="1"/>
    </xf>
    <xf numFmtId="0" fontId="15" fillId="2" borderId="3" xfId="0"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0" borderId="3" xfId="0" applyFont="1" applyBorder="1" applyAlignment="1">
      <alignment horizontal="center" vertical="center" wrapText="1"/>
    </xf>
    <xf numFmtId="167" fontId="15" fillId="2" borderId="2" xfId="0" applyNumberFormat="1" applyFont="1" applyFill="1" applyBorder="1" applyAlignment="1">
      <alignment horizontal="right" vertical="center" wrapText="1"/>
    </xf>
    <xf numFmtId="167" fontId="15" fillId="2" borderId="3" xfId="0" applyNumberFormat="1" applyFont="1" applyFill="1" applyBorder="1" applyAlignment="1">
      <alignment horizontal="right" vertical="center" wrapText="1"/>
    </xf>
    <xf numFmtId="167" fontId="15" fillId="2" borderId="7" xfId="0" applyNumberFormat="1" applyFont="1" applyFill="1" applyBorder="1" applyAlignment="1">
      <alignment horizontal="right" vertical="center" wrapText="1"/>
    </xf>
    <xf numFmtId="0" fontId="16" fillId="2" borderId="15" xfId="0" applyFont="1" applyFill="1" applyBorder="1" applyAlignment="1">
      <alignment horizontal="center" vertical="center" wrapText="1"/>
    </xf>
    <xf numFmtId="166" fontId="19" fillId="15" borderId="1" xfId="0" applyNumberFormat="1" applyFont="1" applyFill="1" applyBorder="1" applyAlignment="1">
      <alignment horizontal="right" vertical="center" wrapText="1"/>
    </xf>
    <xf numFmtId="0" fontId="21" fillId="2" borderId="9" xfId="0" applyFont="1" applyFill="1" applyBorder="1" applyAlignment="1">
      <alignment horizontal="center" vertical="center" wrapText="1"/>
    </xf>
    <xf numFmtId="0" fontId="18" fillId="13" borderId="2" xfId="0" applyFont="1" applyFill="1" applyBorder="1" applyAlignment="1">
      <alignment horizontal="center" vertical="center" wrapText="1"/>
    </xf>
    <xf numFmtId="0" fontId="18" fillId="13" borderId="7" xfId="0" applyFont="1" applyFill="1" applyBorder="1" applyAlignment="1">
      <alignment horizontal="center" vertical="center" wrapText="1"/>
    </xf>
    <xf numFmtId="0" fontId="19"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7" xfId="0" applyFont="1" applyBorder="1" applyAlignment="1">
      <alignment horizontal="center" vertical="center" wrapText="1"/>
    </xf>
    <xf numFmtId="167" fontId="19" fillId="0" borderId="2" xfId="0" applyNumberFormat="1" applyFont="1" applyBorder="1" applyAlignment="1">
      <alignment horizontal="right" vertical="center" wrapText="1"/>
    </xf>
    <xf numFmtId="167" fontId="19" fillId="0" borderId="3" xfId="0" applyNumberFormat="1" applyFont="1" applyBorder="1" applyAlignment="1">
      <alignment horizontal="right" vertical="center" wrapText="1"/>
    </xf>
    <xf numFmtId="167" fontId="19" fillId="0" borderId="7" xfId="0" applyNumberFormat="1" applyFont="1" applyBorder="1" applyAlignment="1">
      <alignment horizontal="right" vertical="center" wrapText="1"/>
    </xf>
    <xf numFmtId="0" fontId="11" fillId="2" borderId="2" xfId="0" applyFont="1" applyFill="1" applyBorder="1" applyAlignment="1">
      <alignment horizontal="justify" vertical="center" wrapText="1"/>
    </xf>
    <xf numFmtId="0" fontId="11" fillId="2" borderId="3" xfId="0" applyFont="1" applyFill="1" applyBorder="1" applyAlignment="1">
      <alignment horizontal="justify" vertical="center" wrapText="1"/>
    </xf>
    <xf numFmtId="0" fontId="11" fillId="2" borderId="7" xfId="0" applyFont="1" applyFill="1" applyBorder="1" applyAlignment="1">
      <alignment horizontal="justify" vertical="center" wrapText="1"/>
    </xf>
    <xf numFmtId="0" fontId="64" fillId="17" borderId="21" xfId="0" applyFont="1" applyFill="1" applyBorder="1" applyAlignment="1">
      <alignment vertical="center" wrapText="1"/>
    </xf>
    <xf numFmtId="0" fontId="64" fillId="17" borderId="0" xfId="0" applyFont="1" applyFill="1" applyAlignment="1">
      <alignment vertical="center" wrapText="1"/>
    </xf>
    <xf numFmtId="0" fontId="64" fillId="17" borderId="29" xfId="0" applyFont="1" applyFill="1" applyBorder="1" applyAlignment="1">
      <alignment vertical="center" wrapText="1"/>
    </xf>
    <xf numFmtId="0" fontId="64" fillId="17" borderId="23" xfId="0" applyFont="1" applyFill="1" applyBorder="1" applyAlignment="1">
      <alignment vertical="center"/>
    </xf>
    <xf numFmtId="0" fontId="64" fillId="17" borderId="24" xfId="0" applyFont="1" applyFill="1" applyBorder="1" applyAlignment="1">
      <alignment vertical="center"/>
    </xf>
    <xf numFmtId="0" fontId="64" fillId="17" borderId="30" xfId="0" applyFont="1" applyFill="1" applyBorder="1" applyAlignment="1">
      <alignment vertical="center"/>
    </xf>
    <xf numFmtId="0" fontId="64" fillId="17" borderId="18" xfId="0" applyFont="1" applyFill="1" applyBorder="1" applyAlignment="1">
      <alignment horizontal="center" vertical="center" wrapText="1"/>
    </xf>
    <xf numFmtId="0" fontId="64" fillId="17" borderId="19" xfId="0" applyFont="1" applyFill="1" applyBorder="1" applyAlignment="1">
      <alignment horizontal="center" vertical="center" wrapText="1"/>
    </xf>
    <xf numFmtId="0" fontId="64" fillId="17" borderId="20" xfId="0" applyFont="1" applyFill="1" applyBorder="1" applyAlignment="1">
      <alignment horizontal="center" vertical="center" wrapText="1"/>
    </xf>
    <xf numFmtId="0" fontId="64" fillId="17" borderId="23" xfId="0" applyFont="1" applyFill="1" applyBorder="1" applyAlignment="1">
      <alignment horizontal="center" vertical="center" wrapText="1"/>
    </xf>
    <xf numFmtId="0" fontId="64" fillId="17" borderId="24" xfId="0" applyFont="1" applyFill="1" applyBorder="1" applyAlignment="1">
      <alignment horizontal="center" vertical="center" wrapText="1"/>
    </xf>
    <xf numFmtId="0" fontId="64" fillId="17" borderId="25" xfId="0" applyFont="1" applyFill="1" applyBorder="1" applyAlignment="1">
      <alignment horizontal="center" vertical="center" wrapText="1"/>
    </xf>
    <xf numFmtId="0" fontId="52" fillId="17" borderId="11" xfId="0" applyFont="1" applyFill="1" applyBorder="1" applyAlignment="1">
      <alignment horizontal="center" vertical="center"/>
    </xf>
    <xf numFmtId="0" fontId="52" fillId="17" borderId="12" xfId="0" applyFont="1" applyFill="1" applyBorder="1" applyAlignment="1">
      <alignment horizontal="center" vertical="center"/>
    </xf>
    <xf numFmtId="0" fontId="52" fillId="17" borderId="13" xfId="0" applyFont="1" applyFill="1" applyBorder="1" applyAlignment="1">
      <alignment horizontal="center" vertical="center"/>
    </xf>
    <xf numFmtId="0" fontId="64" fillId="17" borderId="11" xfId="0" applyFont="1" applyFill="1" applyBorder="1" applyAlignment="1">
      <alignment horizontal="center" vertical="center" wrapText="1"/>
    </xf>
    <xf numFmtId="0" fontId="64" fillId="17" borderId="12" xfId="0" applyFont="1" applyFill="1" applyBorder="1" applyAlignment="1">
      <alignment horizontal="center" vertical="center" wrapText="1"/>
    </xf>
    <xf numFmtId="0" fontId="64" fillId="17" borderId="13" xfId="0" applyFont="1" applyFill="1" applyBorder="1" applyAlignment="1">
      <alignment horizontal="center" vertical="center" wrapText="1"/>
    </xf>
    <xf numFmtId="0" fontId="63" fillId="17" borderId="11" xfId="0" applyFont="1" applyFill="1" applyBorder="1" applyAlignment="1">
      <alignment horizontal="center" vertical="center" wrapText="1"/>
    </xf>
    <xf numFmtId="0" fontId="63" fillId="17" borderId="12" xfId="0" applyFont="1" applyFill="1" applyBorder="1" applyAlignment="1">
      <alignment horizontal="center" vertical="center" wrapText="1"/>
    </xf>
    <xf numFmtId="0" fontId="63" fillId="17" borderId="13" xfId="0" applyFont="1" applyFill="1" applyBorder="1" applyAlignment="1">
      <alignment horizontal="center" vertical="center" wrapText="1"/>
    </xf>
    <xf numFmtId="0" fontId="66" fillId="17" borderId="11" xfId="0" applyFont="1" applyFill="1" applyBorder="1" applyAlignment="1">
      <alignment horizontal="center" vertical="center"/>
    </xf>
    <xf numFmtId="0" fontId="66" fillId="17" borderId="12" xfId="0" applyFont="1" applyFill="1" applyBorder="1" applyAlignment="1">
      <alignment horizontal="center" vertical="center"/>
    </xf>
    <xf numFmtId="0" fontId="66" fillId="17" borderId="13" xfId="0" applyFont="1" applyFill="1" applyBorder="1" applyAlignment="1">
      <alignment horizontal="center" vertical="center"/>
    </xf>
    <xf numFmtId="0" fontId="64" fillId="17" borderId="18" xfId="0" applyFont="1" applyFill="1" applyBorder="1" applyAlignment="1">
      <alignment vertical="center"/>
    </xf>
    <xf numFmtId="0" fontId="64" fillId="17" borderId="19" xfId="0" applyFont="1" applyFill="1" applyBorder="1" applyAlignment="1">
      <alignment vertical="center"/>
    </xf>
    <xf numFmtId="0" fontId="64" fillId="17" borderId="28" xfId="0" applyFont="1" applyFill="1" applyBorder="1" applyAlignment="1">
      <alignment vertical="center"/>
    </xf>
    <xf numFmtId="0" fontId="64" fillId="17" borderId="20" xfId="0" applyFont="1" applyFill="1" applyBorder="1" applyAlignment="1">
      <alignment vertical="center"/>
    </xf>
    <xf numFmtId="0" fontId="64" fillId="17" borderId="22" xfId="0" applyFont="1" applyFill="1" applyBorder="1" applyAlignment="1">
      <alignment vertical="center" wrapText="1"/>
    </xf>
    <xf numFmtId="0" fontId="64" fillId="17" borderId="25" xfId="0" applyFont="1" applyFill="1" applyBorder="1" applyAlignment="1">
      <alignment vertical="center"/>
    </xf>
    <xf numFmtId="0" fontId="65" fillId="0" borderId="11" xfId="0" applyFont="1" applyBorder="1" applyAlignment="1">
      <alignment horizontal="justify" vertical="center"/>
    </xf>
    <xf numFmtId="0" fontId="65" fillId="0" borderId="12" xfId="0" applyFont="1" applyBorder="1" applyAlignment="1">
      <alignment horizontal="justify" vertical="center"/>
    </xf>
    <xf numFmtId="0" fontId="65" fillId="0" borderId="13" xfId="0" applyFont="1" applyBorder="1" applyAlignment="1">
      <alignment horizontal="justify" vertical="center"/>
    </xf>
    <xf numFmtId="0" fontId="64" fillId="17" borderId="11" xfId="0" applyFont="1" applyFill="1" applyBorder="1" applyAlignment="1">
      <alignment horizontal="center" vertical="center" textRotation="90"/>
    </xf>
    <xf numFmtId="0" fontId="64" fillId="17" borderId="12" xfId="0" applyFont="1" applyFill="1" applyBorder="1" applyAlignment="1">
      <alignment horizontal="center" vertical="center" textRotation="90"/>
    </xf>
    <xf numFmtId="0" fontId="64" fillId="17" borderId="13" xfId="0" applyFont="1" applyFill="1" applyBorder="1" applyAlignment="1">
      <alignment horizontal="center" vertical="center" textRotation="90"/>
    </xf>
    <xf numFmtId="0" fontId="64" fillId="17" borderId="11" xfId="0" applyFont="1" applyFill="1" applyBorder="1" applyAlignment="1">
      <alignment horizontal="center" vertical="center" textRotation="90" wrapText="1"/>
    </xf>
    <xf numFmtId="0" fontId="64" fillId="17" borderId="13" xfId="0" applyFont="1" applyFill="1" applyBorder="1" applyAlignment="1">
      <alignment horizontal="center" vertical="center" textRotation="90" wrapText="1"/>
    </xf>
    <xf numFmtId="0" fontId="64" fillId="17" borderId="18" xfId="0" applyFont="1" applyFill="1" applyBorder="1" applyAlignment="1">
      <alignment vertical="center" wrapText="1"/>
    </xf>
    <xf numFmtId="0" fontId="64" fillId="17" borderId="19" xfId="0" applyFont="1" applyFill="1" applyBorder="1" applyAlignment="1">
      <alignment vertical="center" wrapText="1"/>
    </xf>
    <xf numFmtId="0" fontId="64" fillId="17" borderId="28" xfId="0" applyFont="1" applyFill="1" applyBorder="1" applyAlignment="1">
      <alignment vertical="center" wrapText="1"/>
    </xf>
    <xf numFmtId="0" fontId="64" fillId="17" borderId="11" xfId="0" applyFont="1" applyFill="1" applyBorder="1" applyAlignment="1">
      <alignment horizontal="center" vertical="center"/>
    </xf>
    <xf numFmtId="0" fontId="64" fillId="17" borderId="12" xfId="0" applyFont="1" applyFill="1" applyBorder="1" applyAlignment="1">
      <alignment horizontal="center" vertical="center"/>
    </xf>
    <xf numFmtId="0" fontId="64" fillId="17" borderId="13" xfId="0" applyFont="1" applyFill="1" applyBorder="1" applyAlignment="1">
      <alignment horizontal="center" vertical="center"/>
    </xf>
    <xf numFmtId="0" fontId="54" fillId="2" borderId="0" xfId="0" applyFont="1" applyFill="1"/>
    <xf numFmtId="0" fontId="69" fillId="0" borderId="0" xfId="0" applyFont="1" applyAlignment="1">
      <alignment horizontal="center"/>
    </xf>
    <xf numFmtId="0" fontId="54" fillId="2" borderId="1" xfId="0" applyFont="1" applyFill="1" applyBorder="1" applyAlignment="1">
      <alignment horizontal="center" vertical="center"/>
    </xf>
    <xf numFmtId="0" fontId="69" fillId="2" borderId="2" xfId="0" applyFont="1" applyFill="1" applyBorder="1" applyAlignment="1">
      <alignment horizontal="left" vertical="center"/>
    </xf>
    <xf numFmtId="0" fontId="69" fillId="2" borderId="3" xfId="0" applyFont="1" applyFill="1" applyBorder="1" applyAlignment="1">
      <alignment horizontal="left" vertical="center"/>
    </xf>
    <xf numFmtId="0" fontId="69" fillId="2" borderId="7" xfId="0" applyFont="1" applyFill="1" applyBorder="1" applyAlignment="1">
      <alignment horizontal="left" vertical="center"/>
    </xf>
    <xf numFmtId="0" fontId="69" fillId="2" borderId="1" xfId="0" applyFont="1" applyFill="1" applyBorder="1" applyAlignment="1">
      <alignment horizontal="center" vertical="center" wrapText="1"/>
    </xf>
    <xf numFmtId="0" fontId="54" fillId="0" borderId="1" xfId="0" applyFont="1" applyBorder="1"/>
    <xf numFmtId="0" fontId="69" fillId="2" borderId="2" xfId="0" applyFont="1" applyFill="1" applyBorder="1" applyAlignment="1">
      <alignment horizontal="left"/>
    </xf>
    <xf numFmtId="0" fontId="69" fillId="2" borderId="3" xfId="0" applyFont="1" applyFill="1" applyBorder="1" applyAlignment="1">
      <alignment horizontal="left"/>
    </xf>
    <xf numFmtId="0" fontId="69" fillId="2" borderId="7" xfId="0" applyFont="1" applyFill="1" applyBorder="1" applyAlignment="1">
      <alignment horizontal="left"/>
    </xf>
    <xf numFmtId="0" fontId="70" fillId="23" borderId="1" xfId="0" applyFont="1" applyFill="1" applyBorder="1" applyAlignment="1">
      <alignment horizontal="center" vertical="center" wrapText="1"/>
    </xf>
    <xf numFmtId="0" fontId="70" fillId="23" borderId="2" xfId="0" applyFont="1" applyFill="1" applyBorder="1" applyAlignment="1">
      <alignment horizontal="center" vertical="center" wrapText="1"/>
    </xf>
    <xf numFmtId="0" fontId="70" fillId="23" borderId="3" xfId="0" applyFont="1" applyFill="1" applyBorder="1" applyAlignment="1">
      <alignment horizontal="center" vertical="center" wrapText="1"/>
    </xf>
    <xf numFmtId="0" fontId="70" fillId="23" borderId="7" xfId="0" applyFont="1" applyFill="1" applyBorder="1" applyAlignment="1">
      <alignment horizontal="center" vertical="center" wrapText="1"/>
    </xf>
    <xf numFmtId="0" fontId="70" fillId="23" borderId="1" xfId="0" applyFont="1" applyFill="1" applyBorder="1" applyAlignment="1">
      <alignment horizontal="center" vertical="center" wrapText="1"/>
    </xf>
    <xf numFmtId="0" fontId="70" fillId="9" borderId="1" xfId="0" applyFont="1" applyFill="1" applyBorder="1" applyAlignment="1">
      <alignment horizontal="center" vertical="center" textRotation="90" wrapText="1"/>
    </xf>
    <xf numFmtId="0" fontId="70" fillId="19" borderId="1" xfId="0" applyFont="1" applyFill="1" applyBorder="1" applyAlignment="1">
      <alignment horizontal="center" vertical="center" textRotation="90" wrapText="1"/>
    </xf>
    <xf numFmtId="0" fontId="70" fillId="19" borderId="1" xfId="0" applyFont="1" applyFill="1" applyBorder="1" applyAlignment="1">
      <alignment horizontal="center" vertical="center" wrapText="1"/>
    </xf>
    <xf numFmtId="0" fontId="69" fillId="22" borderId="15" xfId="0" applyFont="1" applyFill="1" applyBorder="1" applyAlignment="1">
      <alignment horizontal="center" vertical="center" wrapText="1"/>
    </xf>
    <xf numFmtId="0" fontId="70" fillId="21" borderId="2" xfId="0" applyFont="1" applyFill="1" applyBorder="1" applyAlignment="1">
      <alignment horizontal="center" vertical="center"/>
    </xf>
    <xf numFmtId="0" fontId="70" fillId="21" borderId="3" xfId="0" applyFont="1" applyFill="1" applyBorder="1" applyAlignment="1">
      <alignment horizontal="center" vertical="center"/>
    </xf>
    <xf numFmtId="0" fontId="70" fillId="21" borderId="7" xfId="0" applyFont="1" applyFill="1" applyBorder="1" applyAlignment="1">
      <alignment horizontal="center" vertical="center"/>
    </xf>
    <xf numFmtId="0" fontId="70" fillId="32" borderId="2" xfId="0" applyFont="1" applyFill="1" applyBorder="1" applyAlignment="1">
      <alignment horizontal="center" vertical="center" wrapText="1"/>
    </xf>
    <xf numFmtId="0" fontId="70" fillId="32" borderId="3" xfId="0" applyFont="1" applyFill="1" applyBorder="1" applyAlignment="1">
      <alignment horizontal="center" vertical="center" wrapText="1"/>
    </xf>
    <xf numFmtId="0" fontId="70" fillId="32" borderId="7" xfId="0" applyFont="1" applyFill="1" applyBorder="1" applyAlignment="1">
      <alignment horizontal="center" vertical="center" wrapText="1"/>
    </xf>
    <xf numFmtId="0" fontId="68" fillId="0" borderId="1" xfId="0" applyFont="1" applyBorder="1" applyAlignment="1">
      <alignment horizontal="center" vertical="center"/>
    </xf>
    <xf numFmtId="0" fontId="68" fillId="0" borderId="1" xfId="0" applyFont="1" applyBorder="1" applyAlignment="1">
      <alignment horizontal="center" vertical="center" wrapText="1"/>
    </xf>
    <xf numFmtId="0" fontId="68" fillId="2" borderId="1" xfId="0" applyFont="1" applyFill="1" applyBorder="1" applyAlignment="1">
      <alignment horizontal="center" vertical="center" wrapText="1"/>
    </xf>
    <xf numFmtId="0" fontId="68" fillId="25" borderId="1" xfId="0" applyFont="1" applyFill="1" applyBorder="1" applyAlignment="1">
      <alignment horizontal="center" vertical="center" wrapText="1"/>
    </xf>
    <xf numFmtId="0" fontId="68" fillId="2" borderId="1" xfId="0" applyFont="1" applyFill="1" applyBorder="1" applyAlignment="1">
      <alignment horizontal="center" vertical="center"/>
    </xf>
    <xf numFmtId="12" fontId="68" fillId="0" borderId="1" xfId="0" applyNumberFormat="1" applyFont="1" applyBorder="1" applyAlignment="1">
      <alignment horizontal="center" vertical="center" wrapText="1"/>
    </xf>
    <xf numFmtId="0" fontId="71" fillId="2" borderId="1" xfId="9" applyFont="1" applyFill="1" applyBorder="1" applyAlignment="1">
      <alignment horizontal="center" vertical="center"/>
    </xf>
    <xf numFmtId="0" fontId="54" fillId="2" borderId="1" xfId="0" applyFont="1" applyFill="1" applyBorder="1" applyAlignment="1">
      <alignment horizontal="center" vertical="center" wrapText="1"/>
    </xf>
    <xf numFmtId="0" fontId="54" fillId="0" borderId="1" xfId="0" applyFont="1" applyBorder="1" applyAlignment="1">
      <alignment horizontal="center" vertical="center" wrapText="1"/>
    </xf>
    <xf numFmtId="0" fontId="71" fillId="0" borderId="1" xfId="0" applyFont="1" applyBorder="1" applyAlignment="1">
      <alignment horizontal="center" vertical="center" wrapText="1"/>
    </xf>
    <xf numFmtId="0" fontId="71" fillId="2" borderId="1" xfId="0" applyFont="1" applyFill="1" applyBorder="1" applyAlignment="1">
      <alignment horizontal="center" vertical="center" wrapText="1"/>
    </xf>
    <xf numFmtId="0" fontId="71" fillId="2" borderId="1" xfId="0" applyFont="1" applyFill="1" applyBorder="1" applyAlignment="1">
      <alignment horizontal="center" vertical="center"/>
    </xf>
    <xf numFmtId="0" fontId="54" fillId="0" borderId="1" xfId="0" applyFont="1" applyBorder="1" applyAlignment="1">
      <alignment horizontal="center" vertical="center"/>
    </xf>
    <xf numFmtId="0" fontId="68" fillId="35" borderId="1" xfId="0" applyFont="1" applyFill="1" applyBorder="1" applyAlignment="1">
      <alignment horizontal="left" vertical="center" wrapText="1"/>
    </xf>
    <xf numFmtId="0" fontId="71" fillId="0" borderId="1" xfId="0" applyFont="1" applyBorder="1" applyAlignment="1">
      <alignment horizontal="center" vertical="center"/>
    </xf>
    <xf numFmtId="0" fontId="70" fillId="23" borderId="1" xfId="0" applyFont="1" applyFill="1" applyBorder="1" applyAlignment="1">
      <alignment horizontal="left" vertical="center" wrapText="1"/>
    </xf>
    <xf numFmtId="0" fontId="70" fillId="24" borderId="18" xfId="0" applyFont="1" applyFill="1" applyBorder="1" applyAlignment="1">
      <alignment horizontal="center" vertical="center" wrapText="1"/>
    </xf>
    <xf numFmtId="0" fontId="70" fillId="24" borderId="19" xfId="0" applyFont="1" applyFill="1" applyBorder="1" applyAlignment="1">
      <alignment horizontal="center" vertical="center" wrapText="1"/>
    </xf>
    <xf numFmtId="0" fontId="70" fillId="24" borderId="20" xfId="0" applyFont="1" applyFill="1" applyBorder="1" applyAlignment="1">
      <alignment horizontal="center" vertical="center" wrapText="1"/>
    </xf>
    <xf numFmtId="0" fontId="68" fillId="0" borderId="1" xfId="0" applyFont="1" applyBorder="1" applyAlignment="1">
      <alignment horizontal="left" vertical="center" wrapText="1"/>
    </xf>
    <xf numFmtId="0" fontId="68" fillId="0" borderId="1" xfId="0" applyFont="1" applyBorder="1" applyAlignment="1">
      <alignment horizontal="left" wrapText="1"/>
    </xf>
    <xf numFmtId="0" fontId="69" fillId="2" borderId="1" xfId="0" applyFont="1" applyFill="1" applyBorder="1" applyAlignment="1">
      <alignment horizontal="left" vertical="center" wrapText="1"/>
    </xf>
    <xf numFmtId="0" fontId="54" fillId="2" borderId="4" xfId="0" applyFont="1" applyFill="1" applyBorder="1" applyAlignment="1">
      <alignment horizontal="center" wrapText="1"/>
    </xf>
    <xf numFmtId="0" fontId="54" fillId="2" borderId="32" xfId="0" applyFont="1" applyFill="1" applyBorder="1" applyAlignment="1">
      <alignment horizontal="center" wrapText="1"/>
    </xf>
    <xf numFmtId="0" fontId="68" fillId="0" borderId="31" xfId="0" applyFont="1" applyBorder="1" applyAlignment="1">
      <alignment horizontal="center" vertical="center" wrapText="1"/>
    </xf>
    <xf numFmtId="0" fontId="68" fillId="0" borderId="5" xfId="0" applyFont="1" applyBorder="1" applyAlignment="1">
      <alignment horizontal="center" vertical="center" wrapText="1"/>
    </xf>
    <xf numFmtId="0" fontId="68" fillId="0" borderId="6" xfId="0" applyFont="1" applyBorder="1" applyAlignment="1">
      <alignment horizontal="center" vertical="center" wrapText="1"/>
    </xf>
    <xf numFmtId="0" fontId="54" fillId="0" borderId="1" xfId="0" applyFont="1" applyBorder="1" applyAlignment="1">
      <alignment horizontal="left" vertical="center" wrapText="1"/>
    </xf>
    <xf numFmtId="0" fontId="68" fillId="25" borderId="1" xfId="0" applyFont="1" applyFill="1" applyBorder="1" applyAlignment="1">
      <alignment horizontal="center" vertical="center"/>
    </xf>
    <xf numFmtId="1" fontId="68" fillId="0" borderId="1" xfId="1" applyNumberFormat="1" applyFont="1" applyBorder="1" applyAlignment="1">
      <alignment horizontal="center" vertical="center" wrapText="1"/>
    </xf>
    <xf numFmtId="0" fontId="70" fillId="28" borderId="21" xfId="0" applyFont="1" applyFill="1" applyBorder="1" applyAlignment="1">
      <alignment horizontal="center" vertical="center" wrapText="1"/>
    </xf>
    <xf numFmtId="0" fontId="70" fillId="28" borderId="0" xfId="0" applyFont="1" applyFill="1" applyAlignment="1">
      <alignment horizontal="center" vertical="center" wrapText="1"/>
    </xf>
    <xf numFmtId="0" fontId="70" fillId="28" borderId="32" xfId="0" applyFont="1" applyFill="1" applyBorder="1" applyAlignment="1">
      <alignment horizontal="center" vertical="center" wrapText="1"/>
    </xf>
    <xf numFmtId="0" fontId="72" fillId="23" borderId="4" xfId="0" applyFont="1" applyFill="1" applyBorder="1" applyAlignment="1">
      <alignment horizontal="center" vertical="center" wrapText="1"/>
    </xf>
    <xf numFmtId="0" fontId="72" fillId="23" borderId="0" xfId="0" applyFont="1" applyFill="1" applyAlignment="1">
      <alignment horizontal="center" vertical="center" wrapText="1"/>
    </xf>
    <xf numFmtId="0" fontId="71" fillId="25" borderId="1" xfId="0" applyFont="1" applyFill="1" applyBorder="1" applyAlignment="1">
      <alignment horizontal="center" vertical="center" wrapText="1"/>
    </xf>
    <xf numFmtId="0" fontId="70" fillId="30" borderId="8" xfId="0" applyFont="1" applyFill="1" applyBorder="1" applyAlignment="1">
      <alignment horizontal="center" vertical="center" wrapText="1"/>
    </xf>
    <xf numFmtId="0" fontId="70" fillId="31" borderId="2" xfId="0" applyFont="1" applyFill="1" applyBorder="1" applyAlignment="1">
      <alignment horizontal="left" vertical="center" wrapText="1"/>
    </xf>
    <xf numFmtId="0" fontId="70" fillId="31" borderId="3" xfId="0" applyFont="1" applyFill="1" applyBorder="1" applyAlignment="1">
      <alignment horizontal="left" vertical="center" wrapText="1"/>
    </xf>
    <xf numFmtId="0" fontId="70" fillId="31" borderId="7" xfId="0" applyFont="1" applyFill="1" applyBorder="1" applyAlignment="1">
      <alignment horizontal="left" vertical="center" wrapText="1"/>
    </xf>
    <xf numFmtId="0" fontId="74" fillId="0" borderId="1" xfId="0" applyFont="1" applyBorder="1" applyAlignment="1">
      <alignment horizontal="center" vertical="center" wrapText="1"/>
    </xf>
    <xf numFmtId="0" fontId="54" fillId="25" borderId="1" xfId="0" applyFont="1" applyFill="1" applyBorder="1" applyAlignment="1">
      <alignment horizontal="center" vertical="center" wrapText="1"/>
    </xf>
    <xf numFmtId="0" fontId="54" fillId="25" borderId="1" xfId="0" applyFont="1" applyFill="1" applyBorder="1" applyAlignment="1">
      <alignment horizontal="center" vertical="center"/>
    </xf>
    <xf numFmtId="0" fontId="68" fillId="0" borderId="1" xfId="0" applyFont="1" applyBorder="1" applyAlignment="1">
      <alignment horizontal="left" vertical="center"/>
    </xf>
    <xf numFmtId="0" fontId="70" fillId="35" borderId="1" xfId="0" applyFont="1" applyFill="1" applyBorder="1" applyAlignment="1">
      <alignment horizontal="left" vertical="center" wrapText="1"/>
    </xf>
    <xf numFmtId="0" fontId="54" fillId="0" borderId="1" xfId="0" applyFont="1" applyBorder="1" applyAlignment="1">
      <alignment horizontal="left" vertical="center"/>
    </xf>
    <xf numFmtId="0" fontId="71" fillId="0" borderId="1" xfId="0" applyFont="1" applyFill="1" applyBorder="1" applyAlignment="1">
      <alignment horizontal="left" vertical="center" wrapText="1"/>
    </xf>
    <xf numFmtId="0" fontId="69" fillId="0" borderId="0" xfId="0" applyFont="1" applyBorder="1" applyAlignment="1">
      <alignment horizontal="left"/>
    </xf>
    <xf numFmtId="0" fontId="69" fillId="0" borderId="0" xfId="0" applyFont="1" applyFill="1" applyAlignment="1">
      <alignment horizontal="center"/>
    </xf>
    <xf numFmtId="0" fontId="0" fillId="0" borderId="0" xfId="0" applyFill="1"/>
    <xf numFmtId="0" fontId="54" fillId="0" borderId="0" xfId="0" applyFont="1" applyFill="1"/>
    <xf numFmtId="0" fontId="72" fillId="0" borderId="0" xfId="0" applyFont="1" applyFill="1" applyAlignment="1">
      <alignment horizontal="center" vertical="center" wrapText="1"/>
    </xf>
    <xf numFmtId="0" fontId="72" fillId="0" borderId="0" xfId="0" applyFont="1" applyFill="1" applyAlignment="1">
      <alignment horizontal="center" vertical="center" wrapText="1"/>
    </xf>
    <xf numFmtId="0" fontId="54" fillId="0" borderId="0" xfId="0" applyFont="1" applyFill="1" applyBorder="1" applyAlignment="1">
      <alignment horizontal="center" vertical="center"/>
    </xf>
    <xf numFmtId="0" fontId="70" fillId="0" borderId="0" xfId="0" applyFont="1" applyFill="1" applyBorder="1" applyAlignment="1" applyProtection="1">
      <alignment horizontal="center" vertical="center"/>
      <protection locked="0"/>
    </xf>
    <xf numFmtId="0" fontId="54" fillId="0" borderId="0" xfId="0" applyFont="1" applyFill="1" applyBorder="1" applyAlignment="1">
      <alignment horizontal="center" vertical="center" wrapText="1"/>
    </xf>
    <xf numFmtId="184" fontId="68" fillId="0" borderId="0" xfId="0" applyNumberFormat="1" applyFont="1" applyFill="1" applyBorder="1" applyAlignment="1" applyProtection="1">
      <alignment horizontal="center" vertical="center"/>
      <protection locked="0"/>
    </xf>
    <xf numFmtId="0" fontId="68" fillId="0" borderId="0" xfId="0" applyFont="1" applyFill="1" applyBorder="1" applyAlignment="1" applyProtection="1">
      <alignment horizontal="center" vertical="center" wrapText="1"/>
      <protection locked="0"/>
    </xf>
    <xf numFmtId="0" fontId="68" fillId="0" borderId="0" xfId="0" applyFont="1" applyFill="1" applyBorder="1" applyAlignment="1" applyProtection="1">
      <alignment horizontal="center" vertical="center"/>
      <protection locked="0"/>
    </xf>
    <xf numFmtId="0" fontId="69" fillId="0" borderId="0" xfId="0" applyFont="1" applyFill="1" applyBorder="1" applyAlignment="1">
      <alignment horizontal="left"/>
    </xf>
    <xf numFmtId="0" fontId="70" fillId="32" borderId="31" xfId="0" applyFont="1" applyFill="1" applyBorder="1" applyAlignment="1">
      <alignment horizontal="center" vertical="center" wrapText="1"/>
    </xf>
    <xf numFmtId="0" fontId="70" fillId="32" borderId="5" xfId="0" applyFont="1" applyFill="1" applyBorder="1" applyAlignment="1">
      <alignment horizontal="center" vertical="center" wrapText="1"/>
    </xf>
    <xf numFmtId="0" fontId="70" fillId="32" borderId="6" xfId="0" applyFont="1" applyFill="1" applyBorder="1" applyAlignment="1">
      <alignment horizontal="center" vertical="center" wrapText="1"/>
    </xf>
    <xf numFmtId="0" fontId="68" fillId="35" borderId="8" xfId="0" applyFont="1" applyFill="1" applyBorder="1" applyAlignment="1">
      <alignment horizontal="left" vertical="center" wrapText="1"/>
    </xf>
    <xf numFmtId="0" fontId="70" fillId="35" borderId="8" xfId="0" applyFont="1" applyFill="1" applyBorder="1" applyAlignment="1">
      <alignment horizontal="left" vertical="center" wrapText="1"/>
    </xf>
    <xf numFmtId="0" fontId="70" fillId="20" borderId="10" xfId="0" applyFont="1" applyFill="1" applyBorder="1" applyAlignment="1">
      <alignment horizontal="center" vertical="center" wrapText="1"/>
    </xf>
    <xf numFmtId="0" fontId="70" fillId="26" borderId="10" xfId="0" applyFont="1" applyFill="1" applyBorder="1" applyAlignment="1">
      <alignment horizontal="center" vertical="center" wrapText="1"/>
    </xf>
    <xf numFmtId="0" fontId="68" fillId="28" borderId="10" xfId="0" applyFont="1" applyFill="1" applyBorder="1" applyAlignment="1">
      <alignment horizontal="center" vertical="center"/>
    </xf>
    <xf numFmtId="0" fontId="70" fillId="28" borderId="10" xfId="0" applyFont="1" applyFill="1" applyBorder="1" applyAlignment="1">
      <alignment horizontal="center" vertical="center"/>
    </xf>
    <xf numFmtId="0" fontId="70" fillId="33" borderId="10" xfId="0" applyFont="1" applyFill="1" applyBorder="1" applyAlignment="1">
      <alignment horizontal="center" vertical="center" wrapText="1"/>
    </xf>
    <xf numFmtId="0" fontId="70" fillId="26" borderId="10" xfId="0" applyFont="1" applyFill="1" applyBorder="1" applyAlignment="1">
      <alignment horizontal="center" vertical="center"/>
    </xf>
    <xf numFmtId="0" fontId="70" fillId="34" borderId="10" xfId="0" applyFont="1" applyFill="1" applyBorder="1" applyAlignment="1">
      <alignment horizontal="center" vertical="center" wrapText="1"/>
    </xf>
    <xf numFmtId="0" fontId="68" fillId="35" borderId="9" xfId="0" applyFont="1" applyFill="1" applyBorder="1" applyAlignment="1">
      <alignment horizontal="left" vertical="center" wrapText="1"/>
    </xf>
    <xf numFmtId="0" fontId="72" fillId="31" borderId="9" xfId="0" applyFont="1" applyFill="1" applyBorder="1" applyAlignment="1">
      <alignment horizontal="left" vertical="center" wrapText="1"/>
    </xf>
    <xf numFmtId="0" fontId="70" fillId="3" borderId="1" xfId="0" applyFont="1" applyFill="1" applyBorder="1" applyAlignment="1">
      <alignment horizontal="center" vertical="center" wrapText="1"/>
    </xf>
    <xf numFmtId="0" fontId="70" fillId="3" borderId="1" xfId="0" applyFont="1" applyFill="1" applyBorder="1" applyAlignment="1">
      <alignment horizontal="center" vertical="center" textRotation="90" wrapText="1"/>
    </xf>
    <xf numFmtId="0" fontId="70" fillId="23" borderId="8" xfId="0" applyFont="1" applyFill="1" applyBorder="1" applyAlignment="1">
      <alignment horizontal="center" vertical="center" wrapText="1"/>
    </xf>
    <xf numFmtId="0" fontId="70" fillId="23" borderId="31" xfId="0" applyFont="1" applyFill="1" applyBorder="1" applyAlignment="1">
      <alignment horizontal="center" vertical="center" wrapText="1"/>
    </xf>
    <xf numFmtId="0" fontId="70" fillId="23" borderId="5" xfId="0" applyFont="1" applyFill="1" applyBorder="1" applyAlignment="1">
      <alignment horizontal="center" vertical="center" wrapText="1"/>
    </xf>
    <xf numFmtId="0" fontId="70" fillId="23" borderId="6" xfId="0" applyFont="1" applyFill="1" applyBorder="1" applyAlignment="1">
      <alignment horizontal="center" vertical="center" wrapText="1"/>
    </xf>
    <xf numFmtId="0" fontId="70" fillId="24" borderId="10" xfId="0" applyFont="1" applyFill="1" applyBorder="1" applyAlignment="1">
      <alignment horizontal="center" vertical="center" wrapText="1"/>
    </xf>
    <xf numFmtId="0" fontId="69" fillId="2" borderId="31" xfId="0" applyFont="1" applyFill="1" applyBorder="1" applyAlignment="1">
      <alignment horizontal="left" vertical="center" wrapText="1"/>
    </xf>
    <xf numFmtId="0" fontId="69" fillId="2" borderId="5" xfId="0" applyFont="1" applyFill="1" applyBorder="1" applyAlignment="1">
      <alignment horizontal="left" vertical="center" wrapText="1"/>
    </xf>
    <xf numFmtId="0" fontId="69" fillId="2" borderId="6" xfId="0" applyFont="1" applyFill="1" applyBorder="1" applyAlignment="1">
      <alignment horizontal="left" vertical="center" wrapText="1"/>
    </xf>
    <xf numFmtId="0" fontId="69" fillId="2" borderId="8" xfId="0" applyFont="1" applyFill="1" applyBorder="1" applyAlignment="1">
      <alignment horizontal="center" vertical="center" wrapText="1"/>
    </xf>
    <xf numFmtId="0" fontId="69" fillId="2" borderId="8" xfId="0" applyFont="1" applyFill="1" applyBorder="1" applyAlignment="1">
      <alignment horizontal="left" vertical="center" wrapText="1"/>
    </xf>
    <xf numFmtId="0" fontId="70" fillId="28" borderId="31" xfId="0" applyFont="1" applyFill="1" applyBorder="1" applyAlignment="1">
      <alignment horizontal="center" vertical="center"/>
    </xf>
    <xf numFmtId="0" fontId="70" fillId="28" borderId="5" xfId="0" applyFont="1" applyFill="1" applyBorder="1" applyAlignment="1">
      <alignment horizontal="center" vertical="center"/>
    </xf>
    <xf numFmtId="0" fontId="70" fillId="28" borderId="6" xfId="0" applyFont="1" applyFill="1" applyBorder="1" applyAlignment="1">
      <alignment horizontal="center" vertical="center"/>
    </xf>
    <xf numFmtId="0" fontId="70" fillId="29" borderId="8" xfId="0" applyFont="1" applyFill="1" applyBorder="1" applyAlignment="1">
      <alignment horizontal="center" vertical="center" wrapText="1"/>
    </xf>
    <xf numFmtId="182" fontId="70" fillId="30" borderId="8" xfId="0" applyNumberFormat="1" applyFont="1" applyFill="1" applyBorder="1" applyAlignment="1">
      <alignment horizontal="center" vertical="center" wrapText="1"/>
    </xf>
    <xf numFmtId="0" fontId="70" fillId="31" borderId="31" xfId="0" applyFont="1" applyFill="1" applyBorder="1" applyAlignment="1">
      <alignment horizontal="left" vertical="center" wrapText="1"/>
    </xf>
    <xf numFmtId="0" fontId="70" fillId="31" borderId="5" xfId="0" applyFont="1" applyFill="1" applyBorder="1" applyAlignment="1">
      <alignment horizontal="left" vertical="center" wrapText="1"/>
    </xf>
    <xf numFmtId="0" fontId="70" fillId="31" borderId="6" xfId="0" applyFont="1" applyFill="1" applyBorder="1" applyAlignment="1">
      <alignment horizontal="left" vertical="center" wrapText="1"/>
    </xf>
    <xf numFmtId="0" fontId="70" fillId="24" borderId="21" xfId="0" applyFont="1" applyFill="1" applyBorder="1" applyAlignment="1">
      <alignment horizontal="center" vertical="center" wrapText="1"/>
    </xf>
    <xf numFmtId="0" fontId="70" fillId="24" borderId="0" xfId="0" applyFont="1" applyFill="1" applyBorder="1" applyAlignment="1">
      <alignment horizontal="center" vertical="center" wrapText="1"/>
    </xf>
    <xf numFmtId="0" fontId="70" fillId="24" borderId="22" xfId="0" applyFont="1" applyFill="1" applyBorder="1" applyAlignment="1">
      <alignment horizontal="center" vertical="center" wrapText="1"/>
    </xf>
    <xf numFmtId="0" fontId="70" fillId="24" borderId="23" xfId="0" applyFont="1" applyFill="1" applyBorder="1" applyAlignment="1">
      <alignment horizontal="center" vertical="center" wrapText="1"/>
    </xf>
    <xf numFmtId="0" fontId="70" fillId="24" borderId="24" xfId="0" applyFont="1" applyFill="1" applyBorder="1" applyAlignment="1">
      <alignment horizontal="center" vertical="center" wrapText="1"/>
    </xf>
    <xf numFmtId="0" fontId="70" fillId="24" borderId="25" xfId="0" applyFont="1" applyFill="1" applyBorder="1" applyAlignment="1">
      <alignment horizontal="center" vertical="center" wrapText="1"/>
    </xf>
    <xf numFmtId="0" fontId="68" fillId="26" borderId="16" xfId="0" applyFont="1" applyFill="1" applyBorder="1" applyAlignment="1">
      <alignment horizontal="center" vertical="center" wrapText="1"/>
    </xf>
    <xf numFmtId="0" fontId="68" fillId="26" borderId="15" xfId="0" applyFont="1" applyFill="1" applyBorder="1" applyAlignment="1">
      <alignment horizontal="center" vertical="center" wrapText="1"/>
    </xf>
    <xf numFmtId="0" fontId="68" fillId="26" borderId="17" xfId="0" applyFont="1" applyFill="1" applyBorder="1" applyAlignment="1">
      <alignment horizontal="center" vertical="center" wrapText="1"/>
    </xf>
    <xf numFmtId="0" fontId="68" fillId="27" borderId="4" xfId="0" applyFont="1" applyFill="1" applyBorder="1" applyAlignment="1">
      <alignment horizontal="center" vertical="center" wrapText="1"/>
    </xf>
    <xf numFmtId="0" fontId="68" fillId="27" borderId="0" xfId="0" applyFont="1" applyFill="1" applyBorder="1" applyAlignment="1">
      <alignment horizontal="center" vertical="center" wrapText="1"/>
    </xf>
    <xf numFmtId="0" fontId="68" fillId="27" borderId="32" xfId="0" applyFont="1" applyFill="1" applyBorder="1" applyAlignment="1">
      <alignment horizontal="center" vertical="center" wrapText="1"/>
    </xf>
    <xf numFmtId="0" fontId="70" fillId="24" borderId="10" xfId="0" applyFont="1" applyFill="1" applyBorder="1" applyAlignment="1">
      <alignment horizontal="center" vertical="center"/>
    </xf>
    <xf numFmtId="0" fontId="69" fillId="2" borderId="16" xfId="0" applyFont="1" applyFill="1" applyBorder="1" applyAlignment="1">
      <alignment horizontal="left" vertical="center"/>
    </xf>
    <xf numFmtId="0" fontId="69" fillId="2" borderId="15" xfId="0" applyFont="1" applyFill="1" applyBorder="1" applyAlignment="1">
      <alignment horizontal="left" vertical="center"/>
    </xf>
    <xf numFmtId="0" fontId="69" fillId="2" borderId="17" xfId="0" applyFont="1" applyFill="1" applyBorder="1" applyAlignment="1">
      <alignment horizontal="left" vertical="center"/>
    </xf>
    <xf numFmtId="0" fontId="69" fillId="2" borderId="9" xfId="0" applyFont="1" applyFill="1" applyBorder="1" applyAlignment="1">
      <alignment horizontal="center" vertical="center" wrapText="1"/>
    </xf>
    <xf numFmtId="0" fontId="69" fillId="2" borderId="9" xfId="0" applyFont="1" applyFill="1" applyBorder="1" applyAlignment="1">
      <alignment horizontal="left" vertical="center" wrapText="1"/>
    </xf>
    <xf numFmtId="0" fontId="70" fillId="28" borderId="16" xfId="0" applyFont="1" applyFill="1" applyBorder="1" applyAlignment="1">
      <alignment horizontal="center" vertical="center"/>
    </xf>
    <xf numFmtId="0" fontId="70" fillId="28" borderId="15" xfId="0" applyFont="1" applyFill="1" applyBorder="1" applyAlignment="1">
      <alignment horizontal="center" vertical="center"/>
    </xf>
    <xf numFmtId="0" fontId="70" fillId="28" borderId="17" xfId="0" applyFont="1" applyFill="1" applyBorder="1" applyAlignment="1">
      <alignment horizontal="center" vertical="center"/>
    </xf>
    <xf numFmtId="0" fontId="68" fillId="28" borderId="4" xfId="0" applyFont="1" applyFill="1" applyBorder="1" applyAlignment="1">
      <alignment horizontal="center" vertical="center" wrapText="1"/>
    </xf>
    <xf numFmtId="0" fontId="68" fillId="28" borderId="0" xfId="0" applyFont="1" applyFill="1" applyBorder="1" applyAlignment="1">
      <alignment horizontal="center" vertical="center" wrapText="1"/>
    </xf>
    <xf numFmtId="0" fontId="68" fillId="28" borderId="32" xfId="0" applyFont="1" applyFill="1" applyBorder="1" applyAlignment="1">
      <alignment horizontal="center" vertical="center" wrapText="1"/>
    </xf>
    <xf numFmtId="0" fontId="70" fillId="26" borderId="0" xfId="0" applyFont="1" applyFill="1" applyBorder="1" applyAlignment="1">
      <alignment horizontal="center" vertical="center"/>
    </xf>
    <xf numFmtId="0" fontId="70" fillId="29" borderId="9" xfId="0" applyFont="1" applyFill="1" applyBorder="1" applyAlignment="1">
      <alignment horizontal="center" vertical="center" wrapText="1"/>
    </xf>
    <xf numFmtId="0" fontId="72" fillId="23" borderId="10" xfId="0" applyFont="1" applyFill="1" applyBorder="1" applyAlignment="1">
      <alignment horizontal="center" vertical="center" wrapText="1"/>
    </xf>
    <xf numFmtId="0" fontId="72" fillId="23" borderId="0" xfId="0" applyFont="1" applyFill="1" applyBorder="1" applyAlignment="1">
      <alignment horizontal="center" vertical="center" wrapText="1"/>
    </xf>
    <xf numFmtId="0" fontId="72" fillId="23" borderId="32" xfId="0" applyFont="1" applyFill="1" applyBorder="1" applyAlignment="1">
      <alignment horizontal="center" vertical="center" wrapText="1"/>
    </xf>
    <xf numFmtId="0" fontId="70" fillId="30" borderId="9" xfId="0" applyFont="1" applyFill="1" applyBorder="1" applyAlignment="1">
      <alignment horizontal="center" vertical="center" wrapText="1"/>
    </xf>
    <xf numFmtId="0" fontId="70" fillId="31" borderId="16" xfId="0" applyFont="1" applyFill="1" applyBorder="1" applyAlignment="1">
      <alignment horizontal="left" vertical="center" wrapText="1"/>
    </xf>
    <xf numFmtId="0" fontId="70" fillId="31" borderId="15" xfId="0" applyFont="1" applyFill="1" applyBorder="1" applyAlignment="1">
      <alignment horizontal="left" vertical="center" wrapText="1"/>
    </xf>
    <xf numFmtId="0" fontId="70" fillId="31" borderId="17" xfId="0" applyFont="1" applyFill="1" applyBorder="1" applyAlignment="1">
      <alignment horizontal="left" vertical="center" wrapText="1"/>
    </xf>
    <xf numFmtId="0" fontId="69" fillId="22" borderId="9" xfId="0" applyFont="1" applyFill="1" applyBorder="1" applyAlignment="1">
      <alignment horizontal="center" vertical="center" wrapText="1"/>
    </xf>
  </cellXfs>
  <cellStyles count="49">
    <cellStyle name="BodyStyle" xfId="20" xr:uid="{00000000-0005-0000-0000-000000000000}"/>
    <cellStyle name="Estilo 1" xfId="3" xr:uid="{00000000-0005-0000-0000-000001000000}"/>
    <cellStyle name="Estilo 1 2" xfId="15" xr:uid="{00000000-0005-0000-0000-000002000000}"/>
    <cellStyle name="Hipervínculo" xfId="4" builtinId="8"/>
    <cellStyle name="Millares" xfId="1" builtinId="3"/>
    <cellStyle name="Millares [0] 2" xfId="25" xr:uid="{00000000-0005-0000-0000-000005000000}"/>
    <cellStyle name="Millares [0] 2 2" xfId="36" xr:uid="{00000000-0005-0000-0000-000006000000}"/>
    <cellStyle name="Millares 10" xfId="40" xr:uid="{00000000-0005-0000-0000-000007000000}"/>
    <cellStyle name="Millares 11" xfId="41" xr:uid="{00000000-0005-0000-0000-000008000000}"/>
    <cellStyle name="Millares 12" xfId="39" xr:uid="{00000000-0005-0000-0000-000009000000}"/>
    <cellStyle name="Millares 13" xfId="42" xr:uid="{00000000-0005-0000-0000-00000A000000}"/>
    <cellStyle name="Millares 14" xfId="43" xr:uid="{00000000-0005-0000-0000-00000B000000}"/>
    <cellStyle name="Millares 15" xfId="44" xr:uid="{00000000-0005-0000-0000-00000C000000}"/>
    <cellStyle name="Millares 16" xfId="12" xr:uid="{00000000-0005-0000-0000-00000D000000}"/>
    <cellStyle name="Millares 17" xfId="26" xr:uid="{00000000-0005-0000-0000-00000E000000}"/>
    <cellStyle name="Millares 2" xfId="14" xr:uid="{00000000-0005-0000-0000-00000F000000}"/>
    <cellStyle name="Millares 2 2" xfId="19" xr:uid="{00000000-0005-0000-0000-000010000000}"/>
    <cellStyle name="Millares 2 2 2" xfId="24" xr:uid="{00000000-0005-0000-0000-000011000000}"/>
    <cellStyle name="Millares 2 2 2 2" xfId="35" xr:uid="{00000000-0005-0000-0000-000012000000}"/>
    <cellStyle name="Millares 2 2 3" xfId="46" xr:uid="{00000000-0005-0000-0000-000013000000}"/>
    <cellStyle name="Millares 2 2 4" xfId="30" xr:uid="{00000000-0005-0000-0000-000014000000}"/>
    <cellStyle name="Millares 3" xfId="17" xr:uid="{00000000-0005-0000-0000-000015000000}"/>
    <cellStyle name="Millares 3 2" xfId="22" xr:uid="{00000000-0005-0000-0000-000016000000}"/>
    <cellStyle name="Millares 3 2 2" xfId="34" xr:uid="{00000000-0005-0000-0000-000017000000}"/>
    <cellStyle name="Millares 3 3" xfId="45" xr:uid="{00000000-0005-0000-0000-000018000000}"/>
    <cellStyle name="Millares 3 4" xfId="28" xr:uid="{00000000-0005-0000-0000-000019000000}"/>
    <cellStyle name="Millares 4" xfId="33" xr:uid="{00000000-0005-0000-0000-00001A000000}"/>
    <cellStyle name="Millares 5" xfId="31" xr:uid="{00000000-0005-0000-0000-00001B000000}"/>
    <cellStyle name="Millares 6" xfId="5" xr:uid="{00000000-0005-0000-0000-00001C000000}"/>
    <cellStyle name="Millares 7" xfId="37" xr:uid="{00000000-0005-0000-0000-00001D000000}"/>
    <cellStyle name="Millares 8" xfId="32" xr:uid="{00000000-0005-0000-0000-00001E000000}"/>
    <cellStyle name="Millares 9" xfId="38" xr:uid="{00000000-0005-0000-0000-00001F000000}"/>
    <cellStyle name="Moneda" xfId="6" builtinId="4"/>
    <cellStyle name="Moneda [0]" xfId="11" builtinId="7"/>
    <cellStyle name="Moneda 2" xfId="18" xr:uid="{00000000-0005-0000-0000-000022000000}"/>
    <cellStyle name="Moneda 2 2" xfId="23" xr:uid="{00000000-0005-0000-0000-000023000000}"/>
    <cellStyle name="Moneda 2 3" xfId="29" xr:uid="{00000000-0005-0000-0000-000024000000}"/>
    <cellStyle name="Moneda 3" xfId="21" xr:uid="{00000000-0005-0000-0000-000025000000}"/>
    <cellStyle name="Moneda 4" xfId="27" xr:uid="{00000000-0005-0000-0000-000026000000}"/>
    <cellStyle name="Normal" xfId="0" builtinId="0"/>
    <cellStyle name="Normal 10 2 10" xfId="16" xr:uid="{00000000-0005-0000-0000-000028000000}"/>
    <cellStyle name="Normal 2 2" xfId="2" xr:uid="{00000000-0005-0000-0000-000029000000}"/>
    <cellStyle name="Normal 2 3" xfId="48" xr:uid="{00000000-0005-0000-0000-00002A000000}"/>
    <cellStyle name="Normal 2 4" xfId="13" xr:uid="{00000000-0005-0000-0000-00002B000000}"/>
    <cellStyle name="Normal 6" xfId="9" xr:uid="{00000000-0005-0000-0000-00002C000000}"/>
    <cellStyle name="Normal 6 2" xfId="8" xr:uid="{00000000-0005-0000-0000-00002D000000}"/>
    <cellStyle name="Normal 6 3" xfId="47" xr:uid="{00000000-0005-0000-0000-00002E000000}"/>
    <cellStyle name="Normal 7 2" xfId="7" xr:uid="{00000000-0005-0000-0000-00002F000000}"/>
    <cellStyle name="Porcentaje" xfId="10" builtinId="5"/>
  </cellStyles>
  <dxfs count="9">
    <dxf>
      <font>
        <color rgb="FF9C0006"/>
      </font>
      <fill>
        <patternFill>
          <bgColor rgb="FFFFC7CE"/>
        </patternFill>
      </fill>
    </dxf>
    <dxf>
      <fill>
        <patternFill>
          <bgColor rgb="FFFFF2CC"/>
        </patternFill>
      </fill>
    </dxf>
    <dxf>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jpeg"/><Relationship Id="rId13" Type="http://schemas.openxmlformats.org/officeDocument/2006/relationships/image" Target="../media/image14.jpeg"/><Relationship Id="rId18" Type="http://schemas.openxmlformats.org/officeDocument/2006/relationships/image" Target="../media/image19.jpeg"/><Relationship Id="rId3" Type="http://schemas.openxmlformats.org/officeDocument/2006/relationships/image" Target="../media/image4.jpeg"/><Relationship Id="rId21" Type="http://schemas.openxmlformats.org/officeDocument/2006/relationships/image" Target="../media/image22.jpeg"/><Relationship Id="rId7" Type="http://schemas.openxmlformats.org/officeDocument/2006/relationships/image" Target="../media/image8.jpeg"/><Relationship Id="rId12" Type="http://schemas.openxmlformats.org/officeDocument/2006/relationships/image" Target="../media/image13.jpeg"/><Relationship Id="rId17" Type="http://schemas.openxmlformats.org/officeDocument/2006/relationships/image" Target="../media/image18.jpeg"/><Relationship Id="rId2" Type="http://schemas.openxmlformats.org/officeDocument/2006/relationships/image" Target="../media/image2.jpeg"/><Relationship Id="rId16" Type="http://schemas.openxmlformats.org/officeDocument/2006/relationships/image" Target="../media/image17.jpeg"/><Relationship Id="rId20" Type="http://schemas.openxmlformats.org/officeDocument/2006/relationships/image" Target="../media/image21.jpeg"/><Relationship Id="rId1" Type="http://schemas.openxmlformats.org/officeDocument/2006/relationships/image" Target="../media/image3.jpeg"/><Relationship Id="rId6" Type="http://schemas.openxmlformats.org/officeDocument/2006/relationships/image" Target="../media/image7.jpeg"/><Relationship Id="rId11" Type="http://schemas.openxmlformats.org/officeDocument/2006/relationships/image" Target="../media/image12.jpeg"/><Relationship Id="rId5" Type="http://schemas.openxmlformats.org/officeDocument/2006/relationships/image" Target="../media/image6.jpeg"/><Relationship Id="rId15" Type="http://schemas.openxmlformats.org/officeDocument/2006/relationships/image" Target="../media/image16.jpeg"/><Relationship Id="rId10" Type="http://schemas.openxmlformats.org/officeDocument/2006/relationships/image" Target="../media/image11.jpeg"/><Relationship Id="rId19" Type="http://schemas.openxmlformats.org/officeDocument/2006/relationships/image" Target="../media/image20.jpeg"/><Relationship Id="rId4" Type="http://schemas.openxmlformats.org/officeDocument/2006/relationships/image" Target="../media/image5.jpeg"/><Relationship Id="rId9" Type="http://schemas.openxmlformats.org/officeDocument/2006/relationships/image" Target="../media/image10.jpeg"/><Relationship Id="rId14" Type="http://schemas.openxmlformats.org/officeDocument/2006/relationships/image" Target="../media/image15.jpeg"/><Relationship Id="rId22" Type="http://schemas.openxmlformats.org/officeDocument/2006/relationships/image" Target="../media/image23.jpeg"/></Relationships>
</file>

<file path=xl/drawings/drawing1.xml><?xml version="1.0" encoding="utf-8"?>
<xdr:wsDr xmlns:xdr="http://schemas.openxmlformats.org/drawingml/2006/spreadsheetDrawing" xmlns:a="http://schemas.openxmlformats.org/drawingml/2006/main">
  <xdr:twoCellAnchor editAs="oneCell">
    <xdr:from>
      <xdr:col>4</xdr:col>
      <xdr:colOff>1228725</xdr:colOff>
      <xdr:row>2</xdr:row>
      <xdr:rowOff>38100</xdr:rowOff>
    </xdr:from>
    <xdr:to>
      <xdr:col>5</xdr:col>
      <xdr:colOff>3175</xdr:colOff>
      <xdr:row>4</xdr:row>
      <xdr:rowOff>41275</xdr:rowOff>
    </xdr:to>
    <xdr:pic>
      <xdr:nvPicPr>
        <xdr:cNvPr id="2" name="2 Imagen" descr="C:\Documents and Settings\calidadpubejc\Mis documentos\Mis imágenes\EJERCITO NUEVO ESCUDO.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305300" y="438150"/>
          <a:ext cx="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1060449</xdr:colOff>
      <xdr:row>2</xdr:row>
      <xdr:rowOff>35983</xdr:rowOff>
    </xdr:from>
    <xdr:to>
      <xdr:col>5</xdr:col>
      <xdr:colOff>321204</xdr:colOff>
      <xdr:row>4</xdr:row>
      <xdr:rowOff>100674</xdr:rowOff>
    </xdr:to>
    <xdr:pic>
      <xdr:nvPicPr>
        <xdr:cNvPr id="3" name="2 Imagen" descr="C:\Documents and Settings\calidadpubejc\Mis documentos\Mis imágenes\EJERCITO NUEVO ESCUDO.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156199" y="416983"/>
          <a:ext cx="424922" cy="445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1228725</xdr:colOff>
      <xdr:row>2</xdr:row>
      <xdr:rowOff>38100</xdr:rowOff>
    </xdr:from>
    <xdr:to>
      <xdr:col>5</xdr:col>
      <xdr:colOff>7711</xdr:colOff>
      <xdr:row>4</xdr:row>
      <xdr:rowOff>20109</xdr:rowOff>
    </xdr:to>
    <xdr:pic>
      <xdr:nvPicPr>
        <xdr:cNvPr id="2" name="2 Imagen" descr="C:\Documents and Settings\calidadpubejc\Mis documentos\Mis imágenes\EJERCITO NUEVO ESCUD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486400" y="419100"/>
          <a:ext cx="3175" cy="384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1060449</xdr:colOff>
      <xdr:row>2</xdr:row>
      <xdr:rowOff>35983</xdr:rowOff>
    </xdr:from>
    <xdr:to>
      <xdr:col>5</xdr:col>
      <xdr:colOff>321204</xdr:colOff>
      <xdr:row>4</xdr:row>
      <xdr:rowOff>79508</xdr:rowOff>
    </xdr:to>
    <xdr:pic>
      <xdr:nvPicPr>
        <xdr:cNvPr id="3" name="2 Imagen" descr="C:\Documents and Settings\calidadpubejc\Mis documentos\Mis imágenes\EJERCITO NUEVO ESCUDO.jpg">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384799" y="416983"/>
          <a:ext cx="422805" cy="445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984250</xdr:colOff>
      <xdr:row>260</xdr:row>
      <xdr:rowOff>1762125</xdr:rowOff>
    </xdr:from>
    <xdr:to>
      <xdr:col>9</xdr:col>
      <xdr:colOff>476251</xdr:colOff>
      <xdr:row>260</xdr:row>
      <xdr:rowOff>3683000</xdr:rowOff>
    </xdr:to>
    <xdr:pic>
      <xdr:nvPicPr>
        <xdr:cNvPr id="4" name="Imagen 6" descr="F:\WhatsApp Image 2021-07-01 at 15.26.11 (6).jpeg">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594850" y="78733650"/>
          <a:ext cx="2016126" cy="1714500"/>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2</xdr:col>
      <xdr:colOff>1632854</xdr:colOff>
      <xdr:row>260</xdr:row>
      <xdr:rowOff>122466</xdr:rowOff>
    </xdr:from>
    <xdr:to>
      <xdr:col>3</xdr:col>
      <xdr:colOff>553716</xdr:colOff>
      <xdr:row>260</xdr:row>
      <xdr:rowOff>1820333</xdr:rowOff>
    </xdr:to>
    <xdr:pic>
      <xdr:nvPicPr>
        <xdr:cNvPr id="5" name="Imagen 7" descr="F:\WhatsApp Image 2021-07-01 at 15.26.12 (2).jpeg">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114521" y="103045383"/>
          <a:ext cx="1238612" cy="1697867"/>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0</xdr:col>
      <xdr:colOff>421820</xdr:colOff>
      <xdr:row>260</xdr:row>
      <xdr:rowOff>136071</xdr:rowOff>
    </xdr:from>
    <xdr:to>
      <xdr:col>2</xdr:col>
      <xdr:colOff>1224643</xdr:colOff>
      <xdr:row>260</xdr:row>
      <xdr:rowOff>1767416</xdr:rowOff>
    </xdr:to>
    <xdr:pic>
      <xdr:nvPicPr>
        <xdr:cNvPr id="6" name="Imagen 8" descr="F:\WhatsApp Image 2021-07-01 at 15.26.13 (1).jpeg">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421820" y="103058988"/>
          <a:ext cx="2284490" cy="1631345"/>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4</xdr:col>
      <xdr:colOff>1504</xdr:colOff>
      <xdr:row>260</xdr:row>
      <xdr:rowOff>136072</xdr:rowOff>
    </xdr:from>
    <xdr:to>
      <xdr:col>5</xdr:col>
      <xdr:colOff>698500</xdr:colOff>
      <xdr:row>260</xdr:row>
      <xdr:rowOff>1788584</xdr:rowOff>
    </xdr:to>
    <xdr:pic>
      <xdr:nvPicPr>
        <xdr:cNvPr id="7" name="Imagen 9" descr="F:\WhatsApp Image 2021-07-01 at 15.26.14 (1).jpeg">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4584087" y="103058989"/>
          <a:ext cx="1861163" cy="1652512"/>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6</xdr:col>
      <xdr:colOff>3025</xdr:colOff>
      <xdr:row>260</xdr:row>
      <xdr:rowOff>128517</xdr:rowOff>
    </xdr:from>
    <xdr:to>
      <xdr:col>7</xdr:col>
      <xdr:colOff>784678</xdr:colOff>
      <xdr:row>260</xdr:row>
      <xdr:rowOff>1778000</xdr:rowOff>
    </xdr:to>
    <xdr:pic>
      <xdr:nvPicPr>
        <xdr:cNvPr id="8" name="Imagen 10" descr="F:\WhatsApp Image 2021-07-01 at 15.26.14 (2).jpeg">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617608" y="103051434"/>
          <a:ext cx="1734153" cy="1649483"/>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0</xdr:col>
      <xdr:colOff>419548</xdr:colOff>
      <xdr:row>260</xdr:row>
      <xdr:rowOff>1825605</xdr:rowOff>
    </xdr:from>
    <xdr:to>
      <xdr:col>2</xdr:col>
      <xdr:colOff>1206499</xdr:colOff>
      <xdr:row>260</xdr:row>
      <xdr:rowOff>3686174</xdr:rowOff>
    </xdr:to>
    <xdr:pic>
      <xdr:nvPicPr>
        <xdr:cNvPr id="9" name="Imagen 11" descr="F:\WhatsApp Image 2021-07-01 at 15.26.14 (3).jpeg">
          <a:extLst>
            <a:ext uri="{FF2B5EF4-FFF2-40B4-BE49-F238E27FC236}">
              <a16:creationId xmlns:a16="http://schemas.microsoft.com/office/drawing/2014/main" id="{00000000-0008-0000-0100-000009000000}"/>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19548" y="78797130"/>
          <a:ext cx="2158551" cy="1682769"/>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2</xdr:col>
      <xdr:colOff>1587500</xdr:colOff>
      <xdr:row>260</xdr:row>
      <xdr:rowOff>1841499</xdr:rowOff>
    </xdr:from>
    <xdr:to>
      <xdr:col>3</xdr:col>
      <xdr:colOff>539750</xdr:colOff>
      <xdr:row>260</xdr:row>
      <xdr:rowOff>3692523</xdr:rowOff>
    </xdr:to>
    <xdr:pic>
      <xdr:nvPicPr>
        <xdr:cNvPr id="10" name="Imagen 12" descr="F:\WhatsApp Image 2021-07-01 at 15.26.15.jpeg">
          <a:extLst>
            <a:ext uri="{FF2B5EF4-FFF2-40B4-BE49-F238E27FC236}">
              <a16:creationId xmlns:a16="http://schemas.microsoft.com/office/drawing/2014/main" id="{00000000-0008-0000-0100-00000A000000}"/>
            </a:ext>
          </a:extLst>
        </xdr:cNvPr>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2959100" y="78813024"/>
          <a:ext cx="2105025" cy="1651001"/>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3</xdr:col>
      <xdr:colOff>777875</xdr:colOff>
      <xdr:row>260</xdr:row>
      <xdr:rowOff>1793875</xdr:rowOff>
    </xdr:from>
    <xdr:to>
      <xdr:col>5</xdr:col>
      <xdr:colOff>682624</xdr:colOff>
      <xdr:row>260</xdr:row>
      <xdr:rowOff>3686175</xdr:rowOff>
    </xdr:to>
    <xdr:pic>
      <xdr:nvPicPr>
        <xdr:cNvPr id="11" name="Imagen 13" descr="F:\WhatsApp Image 2021-07-01 at 15.26.11 (3).jpeg">
          <a:extLst>
            <a:ext uri="{FF2B5EF4-FFF2-40B4-BE49-F238E27FC236}">
              <a16:creationId xmlns:a16="http://schemas.microsoft.com/office/drawing/2014/main" id="{00000000-0008-0000-0100-00000B000000}"/>
            </a:ext>
          </a:extLst>
        </xdr:cNvPr>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5302250" y="78765400"/>
          <a:ext cx="1971674" cy="1695450"/>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5</xdr:col>
      <xdr:colOff>888999</xdr:colOff>
      <xdr:row>260</xdr:row>
      <xdr:rowOff>1809749</xdr:rowOff>
    </xdr:from>
    <xdr:to>
      <xdr:col>7</xdr:col>
      <xdr:colOff>809624</xdr:colOff>
      <xdr:row>260</xdr:row>
      <xdr:rowOff>3686173</xdr:rowOff>
    </xdr:to>
    <xdr:pic>
      <xdr:nvPicPr>
        <xdr:cNvPr id="12" name="Imagen 14" descr="F:\WhatsApp Image 2021-07-01 at 15.26.11 (2).jpeg">
          <a:extLst>
            <a:ext uri="{FF2B5EF4-FFF2-40B4-BE49-F238E27FC236}">
              <a16:creationId xmlns:a16="http://schemas.microsoft.com/office/drawing/2014/main" id="{00000000-0008-0000-0100-00000C000000}"/>
            </a:ext>
          </a:extLst>
        </xdr:cNvPr>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7480299" y="78781274"/>
          <a:ext cx="1939925" cy="1682751"/>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7</xdr:col>
      <xdr:colOff>984250</xdr:colOff>
      <xdr:row>260</xdr:row>
      <xdr:rowOff>127000</xdr:rowOff>
    </xdr:from>
    <xdr:to>
      <xdr:col>9</xdr:col>
      <xdr:colOff>428624</xdr:colOff>
      <xdr:row>260</xdr:row>
      <xdr:rowOff>1788583</xdr:rowOff>
    </xdr:to>
    <xdr:pic>
      <xdr:nvPicPr>
        <xdr:cNvPr id="13" name="Imagen 15" descr="F:\WhatsApp Image 2021-07-01 at 15.26.12 (3).jpeg">
          <a:extLst>
            <a:ext uri="{FF2B5EF4-FFF2-40B4-BE49-F238E27FC236}">
              <a16:creationId xmlns:a16="http://schemas.microsoft.com/office/drawing/2014/main" id="{00000000-0008-0000-0100-00000D000000}"/>
            </a:ext>
          </a:extLst>
        </xdr:cNvPr>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8551333" y="103049917"/>
          <a:ext cx="1973791" cy="1661583"/>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0</xdr:col>
      <xdr:colOff>201083</xdr:colOff>
      <xdr:row>359</xdr:row>
      <xdr:rowOff>21168</xdr:rowOff>
    </xdr:from>
    <xdr:to>
      <xdr:col>2</xdr:col>
      <xdr:colOff>890270</xdr:colOff>
      <xdr:row>369</xdr:row>
      <xdr:rowOff>179294</xdr:rowOff>
    </xdr:to>
    <xdr:pic>
      <xdr:nvPicPr>
        <xdr:cNvPr id="14" name="Imagen 3" descr="C:\Users\EDGAR~1.OTA\AppData\Local\Temp\Rar$DI00.449\PHOTO-2021-07-10-09-00-22-01.jpg">
          <a:extLst>
            <a:ext uri="{FF2B5EF4-FFF2-40B4-BE49-F238E27FC236}">
              <a16:creationId xmlns:a16="http://schemas.microsoft.com/office/drawing/2014/main" id="{00000000-0008-0000-0100-00000E000000}"/>
            </a:ext>
          </a:extLst>
        </xdr:cNvPr>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201083" y="146403609"/>
          <a:ext cx="2179569" cy="2063126"/>
        </a:xfrm>
        <a:prstGeom prst="rect">
          <a:avLst/>
        </a:prstGeom>
        <a:noFill/>
        <a:ln>
          <a:noFill/>
        </a:ln>
      </xdr:spPr>
    </xdr:pic>
    <xdr:clientData/>
  </xdr:twoCellAnchor>
  <xdr:twoCellAnchor editAs="oneCell">
    <xdr:from>
      <xdr:col>2</xdr:col>
      <xdr:colOff>885265</xdr:colOff>
      <xdr:row>359</xdr:row>
      <xdr:rowOff>1</xdr:rowOff>
    </xdr:from>
    <xdr:to>
      <xdr:col>4</xdr:col>
      <xdr:colOff>111125</xdr:colOff>
      <xdr:row>369</xdr:row>
      <xdr:rowOff>168089</xdr:rowOff>
    </xdr:to>
    <xdr:pic>
      <xdr:nvPicPr>
        <xdr:cNvPr id="15" name="Imagen 5" descr="C:\Users\EDGAR~1.OTA\AppData\Local\Temp\Rar$DI48.219\PHOTO-2021-07-10-09-00-22-02.jpg">
          <a:extLst>
            <a:ext uri="{FF2B5EF4-FFF2-40B4-BE49-F238E27FC236}">
              <a16:creationId xmlns:a16="http://schemas.microsoft.com/office/drawing/2014/main" id="{00000000-0008-0000-0100-00000F000000}"/>
            </a:ext>
          </a:extLst>
        </xdr:cNvPr>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2375647" y="146382442"/>
          <a:ext cx="2329890" cy="2073088"/>
        </a:xfrm>
        <a:prstGeom prst="rect">
          <a:avLst/>
        </a:prstGeom>
        <a:noFill/>
        <a:ln>
          <a:noFill/>
        </a:ln>
      </xdr:spPr>
    </xdr:pic>
    <xdr:clientData/>
  </xdr:twoCellAnchor>
  <xdr:twoCellAnchor editAs="oneCell">
    <xdr:from>
      <xdr:col>4</xdr:col>
      <xdr:colOff>134470</xdr:colOff>
      <xdr:row>359</xdr:row>
      <xdr:rowOff>10584</xdr:rowOff>
    </xdr:from>
    <xdr:to>
      <xdr:col>6</xdr:col>
      <xdr:colOff>358986</xdr:colOff>
      <xdr:row>369</xdr:row>
      <xdr:rowOff>156883</xdr:rowOff>
    </xdr:to>
    <xdr:pic>
      <xdr:nvPicPr>
        <xdr:cNvPr id="16" name="Imagen 6" descr="C:\Users\EDGAR~1.OTA\AppData\Local\Temp\Rar$DI56.184\PHOTO-2021-07-10-09-00-22-07.jpg">
          <a:extLst>
            <a:ext uri="{FF2B5EF4-FFF2-40B4-BE49-F238E27FC236}">
              <a16:creationId xmlns:a16="http://schemas.microsoft.com/office/drawing/2014/main" id="{00000000-0008-0000-0100-000010000000}"/>
            </a:ext>
          </a:extLst>
        </xdr:cNvPr>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4728882" y="146393025"/>
          <a:ext cx="2252780" cy="2051299"/>
        </a:xfrm>
        <a:prstGeom prst="rect">
          <a:avLst/>
        </a:prstGeom>
        <a:noFill/>
        <a:ln>
          <a:noFill/>
        </a:ln>
      </xdr:spPr>
    </xdr:pic>
    <xdr:clientData/>
  </xdr:twoCellAnchor>
  <xdr:twoCellAnchor editAs="oneCell">
    <xdr:from>
      <xdr:col>6</xdr:col>
      <xdr:colOff>336177</xdr:colOff>
      <xdr:row>359</xdr:row>
      <xdr:rowOff>31752</xdr:rowOff>
    </xdr:from>
    <xdr:to>
      <xdr:col>8</xdr:col>
      <xdr:colOff>526676</xdr:colOff>
      <xdr:row>369</xdr:row>
      <xdr:rowOff>168088</xdr:rowOff>
    </xdr:to>
    <xdr:pic>
      <xdr:nvPicPr>
        <xdr:cNvPr id="17" name="Imagen 7" descr="C:\Users\EDGAR~1.OTA\AppData\Local\Temp\Rar$DI63.862\PHOTO-2021-07-10-09-00-22-04.jpg">
          <a:extLst>
            <a:ext uri="{FF2B5EF4-FFF2-40B4-BE49-F238E27FC236}">
              <a16:creationId xmlns:a16="http://schemas.microsoft.com/office/drawing/2014/main" id="{00000000-0008-0000-0100-000011000000}"/>
            </a:ext>
          </a:extLst>
        </xdr:cNvPr>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6958853" y="146414193"/>
          <a:ext cx="2285999" cy="2041336"/>
        </a:xfrm>
        <a:prstGeom prst="rect">
          <a:avLst/>
        </a:prstGeom>
        <a:noFill/>
        <a:ln>
          <a:noFill/>
        </a:ln>
      </xdr:spPr>
    </xdr:pic>
    <xdr:clientData/>
  </xdr:twoCellAnchor>
  <xdr:twoCellAnchor editAs="oneCell">
    <xdr:from>
      <xdr:col>8</xdr:col>
      <xdr:colOff>508000</xdr:colOff>
      <xdr:row>359</xdr:row>
      <xdr:rowOff>42336</xdr:rowOff>
    </xdr:from>
    <xdr:to>
      <xdr:col>9</xdr:col>
      <xdr:colOff>1434353</xdr:colOff>
      <xdr:row>369</xdr:row>
      <xdr:rowOff>168088</xdr:rowOff>
    </xdr:to>
    <xdr:pic>
      <xdr:nvPicPr>
        <xdr:cNvPr id="18" name="Imagen 8" descr="C:\Users\EDGAR~1.OTA\AppData\Local\Temp\Rar$DI76.730\PHOTO-2021-07-10-09-00-22-05.jpg">
          <a:extLst>
            <a:ext uri="{FF2B5EF4-FFF2-40B4-BE49-F238E27FC236}">
              <a16:creationId xmlns:a16="http://schemas.microsoft.com/office/drawing/2014/main" id="{00000000-0008-0000-0100-000012000000}"/>
            </a:ext>
          </a:extLst>
        </xdr:cNvPr>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9226176" y="146424777"/>
          <a:ext cx="2304677" cy="2030752"/>
        </a:xfrm>
        <a:prstGeom prst="rect">
          <a:avLst/>
        </a:prstGeom>
        <a:noFill/>
        <a:ln>
          <a:noFill/>
        </a:ln>
      </xdr:spPr>
    </xdr:pic>
    <xdr:clientData/>
  </xdr:twoCellAnchor>
  <xdr:twoCellAnchor editAs="oneCell">
    <xdr:from>
      <xdr:col>0</xdr:col>
      <xdr:colOff>201706</xdr:colOff>
      <xdr:row>369</xdr:row>
      <xdr:rowOff>143812</xdr:rowOff>
    </xdr:from>
    <xdr:to>
      <xdr:col>2</xdr:col>
      <xdr:colOff>889622</xdr:colOff>
      <xdr:row>380</xdr:row>
      <xdr:rowOff>134472</xdr:rowOff>
    </xdr:to>
    <xdr:pic>
      <xdr:nvPicPr>
        <xdr:cNvPr id="19" name="Imagen 9" descr="C:\Users\EDGAR~1.OTA\AppData\Local\Temp\Rar$DI93.928\PHOTO-2021-07-10-09-00-22-11.jpg">
          <a:extLst>
            <a:ext uri="{FF2B5EF4-FFF2-40B4-BE49-F238E27FC236}">
              <a16:creationId xmlns:a16="http://schemas.microsoft.com/office/drawing/2014/main" id="{00000000-0008-0000-0100-000013000000}"/>
            </a:ext>
          </a:extLst>
        </xdr:cNvPr>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201706" y="148431253"/>
          <a:ext cx="2178298" cy="2086160"/>
        </a:xfrm>
        <a:prstGeom prst="rect">
          <a:avLst/>
        </a:prstGeom>
        <a:noFill/>
        <a:ln>
          <a:noFill/>
        </a:ln>
      </xdr:spPr>
    </xdr:pic>
    <xdr:clientData/>
  </xdr:twoCellAnchor>
  <xdr:twoCellAnchor editAs="oneCell">
    <xdr:from>
      <xdr:col>2</xdr:col>
      <xdr:colOff>874060</xdr:colOff>
      <xdr:row>369</xdr:row>
      <xdr:rowOff>156262</xdr:rowOff>
    </xdr:from>
    <xdr:to>
      <xdr:col>4</xdr:col>
      <xdr:colOff>168088</xdr:colOff>
      <xdr:row>380</xdr:row>
      <xdr:rowOff>123265</xdr:rowOff>
    </xdr:to>
    <xdr:pic>
      <xdr:nvPicPr>
        <xdr:cNvPr id="20" name="Imagen 10" descr="C:\Users\EDGAR~1.OTA\AppData\Local\Temp\Rar$DI10.3412\PHOTO-2021-07-10-09-00-22-14.jpg">
          <a:extLst>
            <a:ext uri="{FF2B5EF4-FFF2-40B4-BE49-F238E27FC236}">
              <a16:creationId xmlns:a16="http://schemas.microsoft.com/office/drawing/2014/main" id="{00000000-0008-0000-0100-000014000000}"/>
            </a:ext>
          </a:extLst>
        </xdr:cNvPr>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2364442" y="148443703"/>
          <a:ext cx="2398058" cy="2062503"/>
        </a:xfrm>
        <a:prstGeom prst="rect">
          <a:avLst/>
        </a:prstGeom>
        <a:noFill/>
        <a:ln>
          <a:noFill/>
        </a:ln>
      </xdr:spPr>
    </xdr:pic>
    <xdr:clientData/>
  </xdr:twoCellAnchor>
  <xdr:twoCellAnchor editAs="oneCell">
    <xdr:from>
      <xdr:col>4</xdr:col>
      <xdr:colOff>131359</xdr:colOff>
      <xdr:row>369</xdr:row>
      <xdr:rowOff>155636</xdr:rowOff>
    </xdr:from>
    <xdr:to>
      <xdr:col>6</xdr:col>
      <xdr:colOff>347383</xdr:colOff>
      <xdr:row>380</xdr:row>
      <xdr:rowOff>134471</xdr:rowOff>
    </xdr:to>
    <xdr:pic>
      <xdr:nvPicPr>
        <xdr:cNvPr id="21" name="Imagen 11" descr="C:\Users\EDGAR~1.OTA\AppData\Local\Temp\Rar$DI99.769\PHOTO-2021-07-10-09-00-22-12.jpg">
          <a:extLst>
            <a:ext uri="{FF2B5EF4-FFF2-40B4-BE49-F238E27FC236}">
              <a16:creationId xmlns:a16="http://schemas.microsoft.com/office/drawing/2014/main" id="{00000000-0008-0000-0100-000015000000}"/>
            </a:ext>
          </a:extLst>
        </xdr:cNvPr>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4725771" y="148443077"/>
          <a:ext cx="2244288" cy="2074335"/>
        </a:xfrm>
        <a:prstGeom prst="rect">
          <a:avLst/>
        </a:prstGeom>
        <a:noFill/>
        <a:ln>
          <a:noFill/>
        </a:ln>
      </xdr:spPr>
    </xdr:pic>
    <xdr:clientData/>
  </xdr:twoCellAnchor>
  <xdr:twoCellAnchor editAs="oneCell">
    <xdr:from>
      <xdr:col>6</xdr:col>
      <xdr:colOff>350497</xdr:colOff>
      <xdr:row>369</xdr:row>
      <xdr:rowOff>145053</xdr:rowOff>
    </xdr:from>
    <xdr:to>
      <xdr:col>8</xdr:col>
      <xdr:colOff>515471</xdr:colOff>
      <xdr:row>380</xdr:row>
      <xdr:rowOff>134471</xdr:rowOff>
    </xdr:to>
    <xdr:pic>
      <xdr:nvPicPr>
        <xdr:cNvPr id="22" name="Imagen 12" descr="C:\Users\EDGAR~1.OTA\AppData\Local\Temp\Rar$DI14.1498\PHOTO-2021-07-10-09-00-22-18.jpg">
          <a:extLst>
            <a:ext uri="{FF2B5EF4-FFF2-40B4-BE49-F238E27FC236}">
              <a16:creationId xmlns:a16="http://schemas.microsoft.com/office/drawing/2014/main" id="{00000000-0008-0000-0100-000016000000}"/>
            </a:ext>
          </a:extLst>
        </xdr:cNvPr>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bwMode="auto">
        <a:xfrm>
          <a:off x="6973173" y="148432494"/>
          <a:ext cx="2260474" cy="2084918"/>
        </a:xfrm>
        <a:prstGeom prst="rect">
          <a:avLst/>
        </a:prstGeom>
        <a:noFill/>
        <a:ln>
          <a:noFill/>
        </a:ln>
      </xdr:spPr>
    </xdr:pic>
    <xdr:clientData/>
  </xdr:twoCellAnchor>
  <xdr:twoCellAnchor editAs="oneCell">
    <xdr:from>
      <xdr:col>8</xdr:col>
      <xdr:colOff>509246</xdr:colOff>
      <xdr:row>369</xdr:row>
      <xdr:rowOff>143808</xdr:rowOff>
    </xdr:from>
    <xdr:to>
      <xdr:col>9</xdr:col>
      <xdr:colOff>1440579</xdr:colOff>
      <xdr:row>380</xdr:row>
      <xdr:rowOff>156883</xdr:rowOff>
    </xdr:to>
    <xdr:pic>
      <xdr:nvPicPr>
        <xdr:cNvPr id="23" name="Imagen 13" descr="C:\Users\EDGAR~1.OTA\AppData\Local\Temp\Rar$DI13.4480\PHOTO-2021-07-10-09-00-22-17.jpg">
          <a:extLst>
            <a:ext uri="{FF2B5EF4-FFF2-40B4-BE49-F238E27FC236}">
              <a16:creationId xmlns:a16="http://schemas.microsoft.com/office/drawing/2014/main" id="{00000000-0008-0000-0100-000017000000}"/>
            </a:ext>
          </a:extLst>
        </xdr:cNvPr>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9227422" y="148431249"/>
          <a:ext cx="2309657" cy="2108575"/>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hyperlink" Target="https://mecleven.com/es/repuestos-schindler/7770-kit-correapoleas-trapezoidal-schindler-qks11.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T1068"/>
  <sheetViews>
    <sheetView view="pageBreakPreview" topLeftCell="A627" zoomScale="90" zoomScaleNormal="90" zoomScaleSheetLayoutView="90" workbookViewId="0">
      <selection activeCell="A1055" sqref="A1055:XFD1070"/>
    </sheetView>
  </sheetViews>
  <sheetFormatPr baseColWidth="10" defaultColWidth="10.73046875" defaultRowHeight="14.25"/>
  <cols>
    <col min="1" max="1" width="5.86328125" customWidth="1"/>
    <col min="2" max="2" width="12.59765625" customWidth="1"/>
    <col min="3" max="3" width="34.73046875" customWidth="1"/>
    <col min="4" max="4" width="11.73046875" customWidth="1"/>
    <col min="5" max="5" width="17.3984375" customWidth="1"/>
    <col min="6" max="6" width="13" customWidth="1"/>
    <col min="7" max="7" width="14.265625" customWidth="1"/>
    <col min="8" max="8" width="17.1328125" customWidth="1"/>
    <col min="9" max="9" width="18.3984375" customWidth="1"/>
    <col min="10" max="10" width="26.73046875" customWidth="1"/>
    <col min="11" max="11" width="19.73046875" customWidth="1"/>
    <col min="12" max="12" width="22.3984375" hidden="1" customWidth="1"/>
    <col min="13" max="13" width="38.1328125" customWidth="1"/>
    <col min="14" max="14" width="34.86328125" customWidth="1"/>
    <col min="15" max="15" width="16.3984375" bestFit="1" customWidth="1"/>
    <col min="16" max="16" width="17.59765625" bestFit="1" customWidth="1"/>
    <col min="17" max="17" width="32.86328125" customWidth="1"/>
  </cols>
  <sheetData>
    <row r="1" spans="1:10">
      <c r="A1" s="485" t="s">
        <v>0</v>
      </c>
      <c r="B1" s="485"/>
      <c r="C1" s="485"/>
      <c r="D1" s="485"/>
      <c r="E1" s="485"/>
      <c r="F1" s="485"/>
      <c r="G1" s="485"/>
      <c r="H1" s="485"/>
      <c r="I1" s="485"/>
      <c r="J1" s="485"/>
    </row>
    <row r="2" spans="1:10">
      <c r="A2" s="485" t="s">
        <v>1</v>
      </c>
      <c r="B2" s="485"/>
      <c r="C2" s="485"/>
      <c r="D2" s="485"/>
      <c r="E2" s="485"/>
      <c r="F2" s="485"/>
      <c r="G2" s="485"/>
      <c r="H2" s="485"/>
      <c r="I2" s="485"/>
      <c r="J2" s="485"/>
    </row>
    <row r="3" spans="1:10">
      <c r="A3" s="485"/>
      <c r="B3" s="485"/>
      <c r="C3" s="485"/>
      <c r="D3" s="485"/>
      <c r="E3" s="485"/>
      <c r="F3" s="485"/>
      <c r="G3" s="485"/>
      <c r="H3" s="485"/>
      <c r="I3" s="5"/>
      <c r="J3" s="5"/>
    </row>
    <row r="4" spans="1:10">
      <c r="A4" s="6"/>
      <c r="B4" s="6"/>
      <c r="C4" s="6"/>
      <c r="D4" s="6"/>
      <c r="E4" s="6"/>
      <c r="F4" s="6"/>
      <c r="G4" s="7"/>
      <c r="H4" s="7"/>
      <c r="I4" s="5"/>
      <c r="J4" s="5"/>
    </row>
    <row r="5" spans="1:10">
      <c r="A5" s="6"/>
      <c r="B5" s="6"/>
      <c r="C5" s="6"/>
      <c r="D5" s="6"/>
      <c r="E5" s="6"/>
      <c r="F5" s="6"/>
      <c r="G5" s="7"/>
      <c r="H5" s="7"/>
      <c r="I5" s="5"/>
      <c r="J5" s="5"/>
    </row>
    <row r="6" spans="1:10">
      <c r="A6" s="448" t="s">
        <v>55</v>
      </c>
      <c r="B6" s="448"/>
      <c r="C6" s="448"/>
      <c r="D6" s="448"/>
      <c r="E6" s="448"/>
      <c r="F6" s="448"/>
      <c r="G6" s="448"/>
      <c r="H6" s="448"/>
      <c r="I6" s="448"/>
      <c r="J6" s="448"/>
    </row>
    <row r="7" spans="1:10">
      <c r="A7" s="448" t="s">
        <v>56</v>
      </c>
      <c r="B7" s="448"/>
      <c r="C7" s="448"/>
      <c r="D7" s="448"/>
      <c r="E7" s="448"/>
      <c r="F7" s="448"/>
      <c r="G7" s="448"/>
      <c r="H7" s="448"/>
      <c r="I7" s="448"/>
      <c r="J7" s="448"/>
    </row>
    <row r="8" spans="1:10">
      <c r="A8" s="448" t="s">
        <v>57</v>
      </c>
      <c r="B8" s="448"/>
      <c r="C8" s="448"/>
      <c r="D8" s="448"/>
      <c r="E8" s="448"/>
      <c r="F8" s="448"/>
      <c r="G8" s="448"/>
      <c r="H8" s="448"/>
      <c r="I8" s="448"/>
      <c r="J8" s="448"/>
    </row>
    <row r="9" spans="1:10">
      <c r="A9" s="48"/>
      <c r="B9" s="48"/>
      <c r="C9" s="48"/>
      <c r="D9" s="48"/>
      <c r="E9" s="48"/>
      <c r="F9" s="48"/>
      <c r="G9" s="48"/>
      <c r="H9" s="48"/>
      <c r="I9" s="48"/>
      <c r="J9" s="48"/>
    </row>
    <row r="10" spans="1:10">
      <c r="A10" s="48"/>
      <c r="B10" s="48"/>
      <c r="C10" s="48"/>
      <c r="D10" s="48"/>
      <c r="E10" s="48"/>
      <c r="F10" s="48"/>
      <c r="G10" s="48"/>
      <c r="H10" s="48"/>
      <c r="I10" s="48"/>
      <c r="J10" s="48"/>
    </row>
    <row r="11" spans="1:10">
      <c r="A11" s="48"/>
      <c r="B11" s="48"/>
      <c r="C11" s="48"/>
      <c r="D11" s="48"/>
      <c r="E11" s="48"/>
      <c r="F11" s="48"/>
      <c r="G11" s="48"/>
      <c r="H11" s="48"/>
      <c r="I11" s="48"/>
      <c r="J11" s="48"/>
    </row>
    <row r="12" spans="1:10">
      <c r="A12" s="8"/>
      <c r="B12" s="8"/>
      <c r="C12" s="9"/>
      <c r="D12" s="9"/>
      <c r="E12" s="9"/>
      <c r="F12" s="9"/>
      <c r="H12" s="50"/>
      <c r="I12" s="50" t="s">
        <v>58</v>
      </c>
      <c r="J12" s="50"/>
    </row>
    <row r="13" spans="1:10">
      <c r="A13" s="7"/>
      <c r="B13" s="7"/>
      <c r="C13" s="7"/>
      <c r="D13" s="7"/>
      <c r="E13" s="7"/>
      <c r="F13" s="7"/>
      <c r="H13" s="50"/>
      <c r="I13" s="50" t="s">
        <v>59</v>
      </c>
      <c r="J13" s="50"/>
    </row>
    <row r="14" spans="1:10">
      <c r="A14" s="7"/>
      <c r="B14" s="7"/>
      <c r="C14" s="7"/>
      <c r="D14" s="7"/>
      <c r="E14" s="7"/>
      <c r="F14" s="7"/>
      <c r="H14" s="50"/>
      <c r="I14" s="50" t="s">
        <v>60</v>
      </c>
      <c r="J14" s="50"/>
    </row>
    <row r="15" spans="1:10">
      <c r="A15" s="7"/>
      <c r="B15" s="7"/>
      <c r="C15" s="7"/>
      <c r="D15" s="7"/>
      <c r="E15" s="7"/>
      <c r="F15" s="7"/>
      <c r="G15" s="7"/>
      <c r="H15" s="7"/>
      <c r="I15" s="5"/>
      <c r="J15" s="5"/>
    </row>
    <row r="16" spans="1:10" ht="74.25" customHeight="1">
      <c r="A16" s="491" t="s">
        <v>61</v>
      </c>
      <c r="B16" s="491"/>
      <c r="C16" s="491"/>
      <c r="D16" s="491"/>
      <c r="E16" s="491"/>
      <c r="F16" s="491"/>
      <c r="G16" s="491"/>
      <c r="H16" s="491"/>
      <c r="I16" s="491"/>
      <c r="J16" s="491"/>
    </row>
    <row r="17" spans="1:10">
      <c r="A17" s="10"/>
      <c r="B17" s="10"/>
      <c r="C17" s="10"/>
      <c r="D17" s="10"/>
      <c r="E17" s="10"/>
      <c r="F17" s="10"/>
      <c r="G17" s="10"/>
      <c r="H17" s="10"/>
      <c r="I17" s="5"/>
      <c r="J17" s="5"/>
    </row>
    <row r="18" spans="1:10" ht="15.75" customHeight="1">
      <c r="A18" s="493" t="s">
        <v>2</v>
      </c>
      <c r="B18" s="493"/>
      <c r="C18" s="493"/>
      <c r="D18" s="493"/>
      <c r="E18" s="493"/>
      <c r="F18" s="493"/>
      <c r="G18" s="493"/>
      <c r="H18" s="493"/>
      <c r="I18" s="493"/>
      <c r="J18" s="493"/>
    </row>
    <row r="19" spans="1:10" ht="10.5" customHeight="1">
      <c r="A19" s="10"/>
      <c r="B19" s="10"/>
      <c r="C19" s="10"/>
      <c r="D19" s="10"/>
      <c r="E19" s="10"/>
      <c r="F19" s="10"/>
      <c r="G19" s="10"/>
      <c r="H19" s="10"/>
      <c r="I19" s="5"/>
      <c r="J19" s="5"/>
    </row>
    <row r="20" spans="1:10" ht="89.25" customHeight="1">
      <c r="A20" s="494" t="s">
        <v>443</v>
      </c>
      <c r="B20" s="494"/>
      <c r="C20" s="494"/>
      <c r="D20" s="494"/>
      <c r="E20" s="494"/>
      <c r="F20" s="494"/>
      <c r="G20" s="494"/>
      <c r="H20" s="494"/>
      <c r="I20" s="494"/>
      <c r="J20" s="494"/>
    </row>
    <row r="21" spans="1:10">
      <c r="A21" s="10"/>
      <c r="B21" s="10"/>
      <c r="C21" s="10"/>
      <c r="D21" s="10"/>
      <c r="E21" s="10"/>
      <c r="F21" s="10"/>
      <c r="G21" s="10"/>
      <c r="H21" s="10"/>
      <c r="I21" s="5"/>
      <c r="J21" s="5"/>
    </row>
    <row r="22" spans="1:10">
      <c r="A22" s="490" t="s">
        <v>3</v>
      </c>
      <c r="B22" s="490"/>
      <c r="C22" s="490"/>
      <c r="D22" s="490"/>
      <c r="E22" s="490"/>
      <c r="F22" s="490"/>
      <c r="G22" s="490"/>
      <c r="H22" s="490"/>
      <c r="I22" s="5"/>
      <c r="J22" s="5"/>
    </row>
    <row r="23" spans="1:10" ht="10.5" customHeight="1">
      <c r="A23" s="10"/>
      <c r="B23" s="10"/>
      <c r="C23" s="10"/>
      <c r="D23" s="10"/>
      <c r="E23" s="10"/>
      <c r="F23" s="10"/>
      <c r="G23" s="10"/>
      <c r="H23" s="10"/>
      <c r="I23" s="5"/>
      <c r="J23" s="5"/>
    </row>
    <row r="24" spans="1:10" ht="80.25" customHeight="1">
      <c r="A24" s="484" t="s">
        <v>62</v>
      </c>
      <c r="B24" s="484"/>
      <c r="C24" s="484"/>
      <c r="D24" s="484"/>
      <c r="E24" s="484"/>
      <c r="F24" s="484"/>
      <c r="G24" s="484"/>
      <c r="H24" s="484"/>
      <c r="I24" s="484"/>
      <c r="J24" s="484"/>
    </row>
    <row r="25" spans="1:10">
      <c r="A25" s="10"/>
      <c r="B25" s="10"/>
      <c r="C25" s="10"/>
      <c r="D25" s="10"/>
      <c r="E25" s="10"/>
      <c r="F25" s="10"/>
      <c r="G25" s="10"/>
      <c r="H25" s="10"/>
      <c r="I25" s="5"/>
      <c r="J25" s="5"/>
    </row>
    <row r="26" spans="1:10">
      <c r="A26" s="490" t="s">
        <v>4</v>
      </c>
      <c r="B26" s="490"/>
      <c r="C26" s="490"/>
      <c r="D26" s="490"/>
      <c r="E26" s="490"/>
      <c r="F26" s="490"/>
      <c r="G26" s="490"/>
      <c r="H26" s="490"/>
      <c r="I26" s="5"/>
      <c r="J26" s="5"/>
    </row>
    <row r="27" spans="1:10">
      <c r="A27" s="11"/>
      <c r="B27" s="11"/>
      <c r="C27" s="11"/>
      <c r="D27" s="11"/>
      <c r="E27" s="11"/>
      <c r="F27" s="11"/>
      <c r="G27" s="11"/>
      <c r="H27" s="11"/>
      <c r="I27" s="5"/>
      <c r="J27" s="5"/>
    </row>
    <row r="28" spans="1:10">
      <c r="A28" s="489" t="s">
        <v>5</v>
      </c>
      <c r="B28" s="489"/>
      <c r="C28" s="489"/>
      <c r="D28" s="489"/>
      <c r="E28" s="489"/>
      <c r="F28" s="489"/>
      <c r="G28" s="489"/>
      <c r="H28" s="489"/>
      <c r="I28" s="5"/>
      <c r="J28" s="5"/>
    </row>
    <row r="29" spans="1:10" ht="10.5" customHeight="1">
      <c r="A29" s="12"/>
      <c r="B29" s="12"/>
      <c r="C29" s="12"/>
      <c r="D29" s="12"/>
      <c r="E29" s="11"/>
      <c r="F29" s="11"/>
      <c r="G29" s="11"/>
      <c r="H29" s="11"/>
      <c r="I29" s="5"/>
      <c r="J29" s="5"/>
    </row>
    <row r="30" spans="1:10" ht="48" customHeight="1">
      <c r="A30" s="491" t="s">
        <v>360</v>
      </c>
      <c r="B30" s="491"/>
      <c r="C30" s="491"/>
      <c r="D30" s="491"/>
      <c r="E30" s="491"/>
      <c r="F30" s="491"/>
      <c r="G30" s="491"/>
      <c r="H30" s="491"/>
      <c r="I30" s="491"/>
      <c r="J30" s="491"/>
    </row>
    <row r="31" spans="1:10">
      <c r="A31" s="10"/>
      <c r="B31" s="10"/>
      <c r="C31" s="10"/>
      <c r="D31" s="10"/>
      <c r="E31" s="10"/>
      <c r="F31" s="10"/>
      <c r="G31" s="10"/>
      <c r="H31" s="10"/>
      <c r="I31" s="5"/>
      <c r="J31" s="5"/>
    </row>
    <row r="32" spans="1:10">
      <c r="A32" s="489" t="s">
        <v>6</v>
      </c>
      <c r="B32" s="489"/>
      <c r="C32" s="489"/>
      <c r="D32" s="489"/>
      <c r="E32" s="489"/>
      <c r="F32" s="489"/>
      <c r="G32" s="489"/>
      <c r="H32" s="489"/>
      <c r="I32" s="5"/>
      <c r="J32" s="5"/>
    </row>
    <row r="33" spans="1:10" ht="27.75" customHeight="1">
      <c r="A33" s="491" t="s">
        <v>361</v>
      </c>
      <c r="B33" s="491"/>
      <c r="C33" s="491"/>
      <c r="D33" s="491"/>
      <c r="E33" s="491"/>
      <c r="F33" s="491"/>
      <c r="G33" s="491"/>
      <c r="H33" s="491"/>
      <c r="I33" s="491"/>
      <c r="J33" s="491"/>
    </row>
    <row r="34" spans="1:10" ht="69.75" customHeight="1">
      <c r="A34" s="491" t="s">
        <v>362</v>
      </c>
      <c r="B34" s="491"/>
      <c r="C34" s="491"/>
      <c r="D34" s="491"/>
      <c r="E34" s="491"/>
      <c r="F34" s="491"/>
      <c r="G34" s="491"/>
      <c r="H34" s="491"/>
      <c r="I34" s="491"/>
      <c r="J34" s="491"/>
    </row>
    <row r="35" spans="1:10" ht="48" customHeight="1">
      <c r="A35" s="534" t="s">
        <v>363</v>
      </c>
      <c r="B35" s="534"/>
      <c r="C35" s="534"/>
      <c r="D35" s="534"/>
      <c r="E35" s="534"/>
      <c r="F35" s="534"/>
      <c r="G35" s="534"/>
      <c r="H35" s="534"/>
      <c r="I35" s="534"/>
      <c r="J35" s="534"/>
    </row>
    <row r="36" spans="1:10" ht="44.25" customHeight="1">
      <c r="A36" s="534" t="s">
        <v>364</v>
      </c>
      <c r="B36" s="534"/>
      <c r="C36" s="534"/>
      <c r="D36" s="534"/>
      <c r="E36" s="534"/>
      <c r="F36" s="534"/>
      <c r="G36" s="534"/>
      <c r="H36" s="534"/>
      <c r="I36" s="534"/>
      <c r="J36" s="534"/>
    </row>
    <row r="37" spans="1:10" ht="234.75" customHeight="1">
      <c r="A37" s="491" t="s">
        <v>365</v>
      </c>
      <c r="B37" s="491"/>
      <c r="C37" s="491"/>
      <c r="D37" s="491"/>
      <c r="E37" s="491"/>
      <c r="F37" s="491"/>
      <c r="G37" s="491"/>
      <c r="H37" s="491"/>
      <c r="I37" s="491"/>
      <c r="J37" s="491"/>
    </row>
    <row r="38" spans="1:10" ht="51.75" customHeight="1">
      <c r="A38" s="535" t="s">
        <v>366</v>
      </c>
      <c r="B38" s="535"/>
      <c r="C38" s="535"/>
      <c r="D38" s="535"/>
      <c r="E38" s="535"/>
      <c r="F38" s="535"/>
      <c r="G38" s="535"/>
      <c r="H38" s="535"/>
      <c r="I38" s="535"/>
      <c r="J38" s="535"/>
    </row>
    <row r="39" spans="1:10" s="129" customFormat="1" ht="37.5" customHeight="1">
      <c r="A39" s="534" t="s">
        <v>367</v>
      </c>
      <c r="B39" s="534"/>
      <c r="C39" s="534"/>
      <c r="D39" s="534"/>
      <c r="E39" s="534"/>
      <c r="F39" s="534"/>
      <c r="G39" s="534"/>
      <c r="H39" s="534"/>
      <c r="I39" s="534"/>
      <c r="J39" s="534"/>
    </row>
    <row r="40" spans="1:10" s="129" customFormat="1" ht="55.5" customHeight="1">
      <c r="A40" s="534" t="s">
        <v>368</v>
      </c>
      <c r="B40" s="534"/>
      <c r="C40" s="534"/>
      <c r="D40" s="534"/>
      <c r="E40" s="534"/>
      <c r="F40" s="534"/>
      <c r="G40" s="534"/>
      <c r="H40" s="534"/>
      <c r="I40" s="534"/>
      <c r="J40" s="534"/>
    </row>
    <row r="41" spans="1:10" ht="74.25" customHeight="1">
      <c r="A41" s="534" t="s">
        <v>369</v>
      </c>
      <c r="B41" s="491"/>
      <c r="C41" s="491"/>
      <c r="D41" s="491"/>
      <c r="E41" s="491"/>
      <c r="F41" s="491"/>
      <c r="G41" s="491"/>
      <c r="H41" s="491"/>
      <c r="I41" s="491"/>
      <c r="J41" s="491"/>
    </row>
    <row r="42" spans="1:10" ht="74.25" customHeight="1">
      <c r="A42" s="534" t="s">
        <v>370</v>
      </c>
      <c r="B42" s="491"/>
      <c r="C42" s="491"/>
      <c r="D42" s="491"/>
      <c r="E42" s="491"/>
      <c r="F42" s="491"/>
      <c r="G42" s="491"/>
      <c r="H42" s="491"/>
      <c r="I42" s="491"/>
      <c r="J42" s="491"/>
    </row>
    <row r="43" spans="1:10">
      <c r="A43" s="42"/>
      <c r="B43" s="42"/>
      <c r="C43" s="42"/>
      <c r="D43" s="42"/>
      <c r="E43" s="42"/>
      <c r="F43" s="42"/>
      <c r="G43" s="42"/>
      <c r="H43" s="42"/>
      <c r="I43" s="42"/>
      <c r="J43" s="42"/>
    </row>
    <row r="44" spans="1:10">
      <c r="A44" s="489" t="s">
        <v>7</v>
      </c>
      <c r="B44" s="489"/>
      <c r="C44" s="489"/>
      <c r="D44" s="489"/>
      <c r="E44" s="489"/>
      <c r="F44" s="489"/>
      <c r="G44" s="489"/>
      <c r="H44" s="489"/>
      <c r="I44" s="5"/>
      <c r="J44" s="5"/>
    </row>
    <row r="45" spans="1:10">
      <c r="A45" s="12"/>
      <c r="B45" s="12"/>
      <c r="C45" s="12"/>
      <c r="D45" s="12"/>
      <c r="E45" s="11"/>
      <c r="F45" s="11"/>
      <c r="G45" s="10"/>
      <c r="H45" s="10"/>
      <c r="I45" s="5"/>
      <c r="J45" s="5"/>
    </row>
    <row r="46" spans="1:10" ht="19.5" customHeight="1">
      <c r="A46" s="492" t="s">
        <v>8</v>
      </c>
      <c r="B46" s="492"/>
      <c r="C46" s="492"/>
      <c r="D46" s="492"/>
      <c r="E46" s="492"/>
      <c r="F46" s="492"/>
      <c r="G46" s="492"/>
      <c r="H46" s="492"/>
      <c r="I46" s="492"/>
      <c r="J46" s="492"/>
    </row>
    <row r="47" spans="1:10">
      <c r="A47" s="13"/>
      <c r="B47" s="13"/>
      <c r="C47" s="13"/>
      <c r="D47" s="13"/>
      <c r="E47" s="13"/>
      <c r="F47" s="13"/>
      <c r="G47" s="13"/>
      <c r="H47" s="13"/>
      <c r="I47" s="5"/>
      <c r="J47" s="5"/>
    </row>
    <row r="48" spans="1:10">
      <c r="A48" s="489" t="s">
        <v>9</v>
      </c>
      <c r="B48" s="489"/>
      <c r="C48" s="489"/>
      <c r="D48" s="489"/>
      <c r="E48" s="489"/>
      <c r="F48" s="489"/>
      <c r="G48" s="489"/>
      <c r="H48" s="489"/>
      <c r="I48" s="5"/>
      <c r="J48" s="5"/>
    </row>
    <row r="49" spans="1:11">
      <c r="A49" s="59"/>
      <c r="B49" s="59"/>
      <c r="C49" s="59"/>
      <c r="D49" s="59"/>
      <c r="E49" s="59"/>
      <c r="F49" s="59"/>
      <c r="G49" s="59"/>
      <c r="H49" s="59"/>
      <c r="I49" s="59"/>
      <c r="J49" s="59"/>
    </row>
    <row r="50" spans="1:11" s="53" customFormat="1" ht="38.25" customHeight="1">
      <c r="A50" s="52"/>
      <c r="B50" s="455" t="s">
        <v>63</v>
      </c>
      <c r="C50" s="455"/>
      <c r="D50" s="455"/>
      <c r="E50" s="455"/>
      <c r="F50" s="455"/>
      <c r="G50" s="455"/>
      <c r="H50" s="455"/>
      <c r="I50" s="455"/>
      <c r="J50" s="455"/>
      <c r="K50" s="57"/>
    </row>
    <row r="51" spans="1:11" s="53" customFormat="1" ht="33.75" customHeight="1">
      <c r="A51" s="52"/>
      <c r="B51" s="455" t="s">
        <v>64</v>
      </c>
      <c r="C51" s="455"/>
      <c r="D51" s="455"/>
      <c r="E51" s="455"/>
      <c r="F51" s="455"/>
      <c r="G51" s="455"/>
      <c r="H51" s="455"/>
      <c r="I51" s="455"/>
      <c r="J51" s="455"/>
      <c r="K51" s="57"/>
    </row>
    <row r="52" spans="1:11" s="53" customFormat="1" ht="15">
      <c r="A52" s="52"/>
      <c r="B52" s="58"/>
      <c r="C52" s="58"/>
      <c r="D52" s="58"/>
      <c r="E52" s="58"/>
      <c r="F52" s="58"/>
      <c r="G52" s="58"/>
      <c r="H52" s="58"/>
      <c r="I52" s="58"/>
      <c r="J52" s="58"/>
      <c r="K52" s="57"/>
    </row>
    <row r="53" spans="1:11" s="53" customFormat="1" ht="15">
      <c r="A53" s="52"/>
      <c r="B53" s="449" t="s">
        <v>32</v>
      </c>
      <c r="C53" s="450"/>
      <c r="D53" s="451"/>
      <c r="E53" s="54" t="s">
        <v>65</v>
      </c>
      <c r="F53" s="55"/>
      <c r="G53" s="55"/>
      <c r="H53" s="55"/>
      <c r="I53" s="55"/>
      <c r="J53" s="55"/>
      <c r="K53" s="55"/>
    </row>
    <row r="54" spans="1:11" s="53" customFormat="1" ht="15">
      <c r="A54" s="52"/>
      <c r="B54" s="452" t="s">
        <v>66</v>
      </c>
      <c r="C54" s="453"/>
      <c r="D54" s="454"/>
      <c r="E54" s="56" t="s">
        <v>67</v>
      </c>
      <c r="F54" s="55"/>
      <c r="G54" s="55"/>
      <c r="H54" s="55"/>
      <c r="I54" s="55"/>
      <c r="J54" s="55"/>
      <c r="K54" s="55"/>
    </row>
    <row r="55" spans="1:11">
      <c r="A55" s="51"/>
      <c r="B55" s="51"/>
      <c r="C55" s="51"/>
      <c r="D55" s="51"/>
      <c r="E55" s="51"/>
      <c r="F55" s="51"/>
      <c r="G55" s="51"/>
      <c r="H55" s="51"/>
      <c r="I55" s="51"/>
      <c r="J55" s="51"/>
    </row>
    <row r="56" spans="1:11">
      <c r="A56" s="14" t="s">
        <v>10</v>
      </c>
      <c r="B56" s="14"/>
      <c r="C56" s="14"/>
      <c r="D56" s="14"/>
      <c r="E56" s="14"/>
      <c r="F56" s="14"/>
      <c r="G56" s="14"/>
      <c r="H56" s="14"/>
      <c r="I56" s="14"/>
      <c r="J56" s="14"/>
    </row>
    <row r="57" spans="1:11">
      <c r="A57" s="14"/>
      <c r="B57" s="14"/>
      <c r="C57" s="14"/>
      <c r="D57" s="14"/>
      <c r="E57" s="14"/>
      <c r="F57" s="14"/>
      <c r="G57" s="14"/>
      <c r="H57" s="14"/>
      <c r="I57" s="14"/>
      <c r="J57" s="14"/>
    </row>
    <row r="58" spans="1:11">
      <c r="A58" s="14" t="s">
        <v>52</v>
      </c>
      <c r="B58" s="14"/>
      <c r="C58" s="14"/>
      <c r="D58" s="14"/>
      <c r="E58" s="14"/>
      <c r="F58" s="14"/>
      <c r="G58" s="14"/>
      <c r="H58" s="14"/>
      <c r="I58" s="14"/>
      <c r="J58" s="14"/>
    </row>
    <row r="59" spans="1:11">
      <c r="A59" s="14"/>
      <c r="B59" s="14"/>
      <c r="C59" s="14"/>
      <c r="D59" s="14"/>
      <c r="E59" s="14"/>
      <c r="F59" s="14"/>
      <c r="G59" s="14"/>
      <c r="H59" s="14"/>
      <c r="I59" s="14"/>
      <c r="J59" s="14"/>
    </row>
    <row r="60" spans="1:11">
      <c r="A60" s="16" t="s">
        <v>54</v>
      </c>
      <c r="B60" s="31"/>
      <c r="C60" s="31"/>
      <c r="D60" s="31"/>
      <c r="E60" s="31"/>
      <c r="F60" s="31"/>
      <c r="G60" s="31"/>
      <c r="H60" s="31"/>
      <c r="I60" s="31"/>
      <c r="J60" s="31"/>
    </row>
    <row r="61" spans="1:11">
      <c r="A61" s="16" t="s">
        <v>53</v>
      </c>
      <c r="B61" s="31"/>
      <c r="C61" s="31"/>
      <c r="D61" s="31"/>
      <c r="E61" s="31"/>
      <c r="F61" s="31"/>
      <c r="G61" s="31"/>
      <c r="H61" s="31"/>
      <c r="I61" s="31"/>
      <c r="J61" s="31"/>
    </row>
    <row r="62" spans="1:11">
      <c r="A62" s="7" t="s">
        <v>68</v>
      </c>
      <c r="B62" s="14"/>
      <c r="C62" s="14"/>
      <c r="D62" s="14"/>
      <c r="E62" s="14"/>
      <c r="F62" s="14"/>
      <c r="G62" s="14"/>
      <c r="H62" s="14"/>
      <c r="I62" s="14"/>
      <c r="J62" s="14"/>
    </row>
    <row r="63" spans="1:11">
      <c r="A63" s="12"/>
      <c r="B63" s="12"/>
      <c r="C63" s="12"/>
      <c r="D63" s="12"/>
      <c r="E63" s="11"/>
      <c r="F63" s="11"/>
      <c r="G63" s="13"/>
      <c r="H63" s="13"/>
      <c r="I63" s="5"/>
      <c r="J63" s="5"/>
    </row>
    <row r="64" spans="1:11" ht="15.75" customHeight="1">
      <c r="A64" s="14" t="s">
        <v>69</v>
      </c>
      <c r="B64" s="14"/>
      <c r="C64" s="14"/>
      <c r="D64" s="14"/>
      <c r="E64" s="14"/>
      <c r="F64" s="14"/>
      <c r="G64" s="14"/>
      <c r="H64" s="14"/>
      <c r="I64" s="5"/>
      <c r="J64" s="5"/>
    </row>
    <row r="65" spans="1:10" ht="13.5" customHeight="1">
      <c r="A65" s="12"/>
      <c r="B65" s="12"/>
      <c r="C65" s="12"/>
      <c r="D65" s="12"/>
      <c r="E65" s="12"/>
      <c r="F65" s="12"/>
      <c r="G65" s="15"/>
      <c r="H65" s="15"/>
      <c r="I65" s="5"/>
      <c r="J65" s="5"/>
    </row>
    <row r="66" spans="1:10">
      <c r="A66" s="7" t="s">
        <v>51</v>
      </c>
      <c r="B66" s="7"/>
      <c r="C66" s="7"/>
      <c r="D66" s="7"/>
      <c r="E66" s="7"/>
      <c r="F66" s="7"/>
      <c r="G66" s="7"/>
      <c r="H66" s="7"/>
      <c r="I66" s="5"/>
      <c r="J66" s="5"/>
    </row>
    <row r="67" spans="1:10">
      <c r="A67" s="7" t="s">
        <v>373</v>
      </c>
      <c r="B67" s="7"/>
      <c r="C67" s="7"/>
      <c r="D67" s="7"/>
      <c r="E67" s="7"/>
      <c r="F67" s="7"/>
      <c r="G67" s="7"/>
      <c r="H67" s="7"/>
      <c r="I67" s="5"/>
      <c r="J67" s="5"/>
    </row>
    <row r="68" spans="1:10">
      <c r="A68" s="7" t="s">
        <v>11</v>
      </c>
      <c r="B68" s="7"/>
      <c r="C68" s="7"/>
      <c r="D68" s="7"/>
      <c r="E68" s="7"/>
      <c r="F68" s="7"/>
      <c r="G68" s="7"/>
      <c r="H68" s="7"/>
      <c r="I68" s="5"/>
      <c r="J68" s="5"/>
    </row>
    <row r="69" spans="1:10">
      <c r="A69" s="7"/>
      <c r="B69" s="16"/>
      <c r="C69" s="16"/>
      <c r="D69" s="16"/>
      <c r="E69" s="16"/>
      <c r="F69" s="16"/>
      <c r="G69" s="16"/>
      <c r="H69" s="16"/>
      <c r="I69" s="5"/>
      <c r="J69" s="5"/>
    </row>
    <row r="70" spans="1:10" ht="15.75" customHeight="1">
      <c r="A70" s="14" t="s">
        <v>371</v>
      </c>
      <c r="B70" s="14"/>
      <c r="C70" s="14"/>
      <c r="D70" s="14"/>
      <c r="E70" s="14"/>
      <c r="F70" s="14"/>
      <c r="G70" s="14"/>
      <c r="H70" s="14"/>
      <c r="I70" s="5"/>
      <c r="J70" s="5"/>
    </row>
    <row r="71" spans="1:10" ht="13.5" customHeight="1">
      <c r="A71" s="12"/>
      <c r="B71" s="12"/>
      <c r="C71" s="12"/>
      <c r="D71" s="12"/>
      <c r="E71" s="12"/>
      <c r="F71" s="12"/>
      <c r="G71" s="15"/>
      <c r="H71" s="15"/>
      <c r="I71" s="5"/>
      <c r="J71" s="5"/>
    </row>
    <row r="72" spans="1:10">
      <c r="A72" s="7" t="s">
        <v>372</v>
      </c>
      <c r="B72" s="7"/>
      <c r="C72" s="7"/>
      <c r="D72" s="7"/>
      <c r="E72" s="7"/>
      <c r="F72" s="7"/>
      <c r="G72" s="7"/>
      <c r="H72" s="7"/>
      <c r="I72" s="5"/>
      <c r="J72" s="5"/>
    </row>
    <row r="73" spans="1:10">
      <c r="A73" s="7" t="s">
        <v>374</v>
      </c>
      <c r="B73" s="7"/>
      <c r="C73" s="7"/>
      <c r="D73" s="7"/>
      <c r="E73" s="7"/>
      <c r="F73" s="7"/>
      <c r="G73" s="7"/>
      <c r="H73" s="7"/>
      <c r="I73" s="5"/>
      <c r="J73" s="5"/>
    </row>
    <row r="74" spans="1:10">
      <c r="A74" s="7" t="s">
        <v>11</v>
      </c>
      <c r="B74" s="7"/>
      <c r="C74" s="7"/>
      <c r="D74" s="7"/>
      <c r="E74" s="7"/>
      <c r="F74" s="7"/>
      <c r="G74" s="7"/>
      <c r="H74" s="7"/>
      <c r="I74" s="5"/>
      <c r="J74" s="5"/>
    </row>
    <row r="75" spans="1:10">
      <c r="A75" s="7"/>
      <c r="B75" s="7"/>
      <c r="C75" s="7"/>
      <c r="D75" s="7"/>
      <c r="E75" s="7"/>
      <c r="F75" s="7"/>
      <c r="G75" s="7"/>
      <c r="H75" s="7"/>
      <c r="I75" s="5"/>
      <c r="J75" s="5"/>
    </row>
    <row r="76" spans="1:10" ht="15.75" customHeight="1">
      <c r="A76" s="14" t="s">
        <v>375</v>
      </c>
      <c r="B76" s="14"/>
      <c r="C76" s="14"/>
      <c r="D76" s="14"/>
      <c r="E76" s="14"/>
      <c r="F76" s="14"/>
      <c r="G76" s="14"/>
      <c r="H76" s="14"/>
      <c r="I76" s="5"/>
      <c r="J76" s="5"/>
    </row>
    <row r="77" spans="1:10" ht="13.5" customHeight="1">
      <c r="A77" s="12"/>
      <c r="B77" s="12"/>
      <c r="C77" s="12"/>
      <c r="D77" s="12"/>
      <c r="E77" s="12"/>
      <c r="F77" s="12"/>
      <c r="G77" s="15"/>
      <c r="H77" s="15"/>
      <c r="I77" s="5"/>
      <c r="J77" s="5"/>
    </row>
    <row r="78" spans="1:10">
      <c r="A78" s="7" t="s">
        <v>376</v>
      </c>
      <c r="B78" s="7"/>
      <c r="C78" s="7"/>
      <c r="D78" s="7"/>
      <c r="E78" s="7"/>
      <c r="F78" s="7"/>
      <c r="G78" s="7"/>
      <c r="H78" s="7"/>
      <c r="I78" s="5"/>
      <c r="J78" s="5"/>
    </row>
    <row r="79" spans="1:10">
      <c r="A79" s="7" t="s">
        <v>377</v>
      </c>
      <c r="B79" s="7"/>
      <c r="C79" s="7"/>
      <c r="D79" s="7"/>
      <c r="E79" s="7"/>
      <c r="F79" s="7"/>
      <c r="G79" s="7"/>
      <c r="H79" s="7"/>
      <c r="I79" s="5"/>
      <c r="J79" s="5"/>
    </row>
    <row r="80" spans="1:10">
      <c r="A80" s="7" t="s">
        <v>11</v>
      </c>
      <c r="B80" s="7"/>
      <c r="C80" s="7"/>
      <c r="D80" s="7"/>
      <c r="E80" s="7"/>
      <c r="F80" s="7"/>
      <c r="G80" s="7"/>
      <c r="H80" s="7"/>
      <c r="I80" s="5"/>
      <c r="J80" s="5"/>
    </row>
    <row r="81" spans="1:10">
      <c r="A81" s="7"/>
      <c r="B81" s="7"/>
      <c r="C81" s="7"/>
      <c r="D81" s="7"/>
      <c r="E81" s="7"/>
      <c r="F81" s="7"/>
      <c r="G81" s="7"/>
      <c r="H81" s="7"/>
      <c r="I81" s="5"/>
      <c r="J81" s="5"/>
    </row>
    <row r="82" spans="1:10">
      <c r="A82" s="489" t="s">
        <v>12</v>
      </c>
      <c r="B82" s="489"/>
      <c r="C82" s="489"/>
      <c r="D82" s="489"/>
      <c r="E82" s="489"/>
      <c r="F82" s="489"/>
      <c r="G82" s="489"/>
      <c r="H82" s="489"/>
      <c r="I82" s="5"/>
      <c r="J82" s="5"/>
    </row>
    <row r="83" spans="1:10">
      <c r="A83" s="7"/>
      <c r="B83" s="7"/>
      <c r="C83" s="7"/>
      <c r="D83" s="7"/>
      <c r="E83" s="17"/>
      <c r="F83" s="17"/>
      <c r="G83" s="18"/>
      <c r="H83" s="18"/>
      <c r="I83" s="5"/>
      <c r="J83" s="5"/>
    </row>
    <row r="84" spans="1:10" ht="15" customHeight="1">
      <c r="A84" s="484" t="s">
        <v>378</v>
      </c>
      <c r="B84" s="484"/>
      <c r="C84" s="484"/>
      <c r="D84" s="484"/>
      <c r="E84" s="484"/>
      <c r="F84" s="484"/>
      <c r="G84" s="484"/>
      <c r="H84" s="484"/>
      <c r="I84" s="484"/>
      <c r="J84" s="484"/>
    </row>
    <row r="85" spans="1:10">
      <c r="A85" s="18"/>
      <c r="B85" s="18"/>
      <c r="C85" s="18"/>
      <c r="D85" s="18"/>
      <c r="E85" s="18"/>
      <c r="F85" s="18"/>
      <c r="G85" s="18"/>
      <c r="H85" s="18"/>
      <c r="I85" s="5"/>
      <c r="J85" s="5"/>
    </row>
    <row r="86" spans="1:10">
      <c r="A86" s="489" t="s">
        <v>13</v>
      </c>
      <c r="B86" s="489"/>
      <c r="C86" s="489"/>
      <c r="D86" s="489"/>
      <c r="E86" s="489"/>
      <c r="F86" s="489"/>
      <c r="G86" s="489"/>
      <c r="H86" s="489"/>
      <c r="I86" s="5"/>
      <c r="J86" s="5"/>
    </row>
    <row r="87" spans="1:10">
      <c r="A87" s="16"/>
      <c r="B87" s="16"/>
      <c r="C87" s="19"/>
      <c r="D87" s="19"/>
      <c r="E87" s="17"/>
      <c r="F87" s="17"/>
      <c r="G87" s="18"/>
      <c r="H87" s="18"/>
      <c r="I87" s="5"/>
      <c r="J87" s="5"/>
    </row>
    <row r="88" spans="1:10">
      <c r="A88" s="460" t="s">
        <v>14</v>
      </c>
      <c r="B88" s="460"/>
      <c r="C88" s="460"/>
      <c r="D88" s="460"/>
      <c r="E88" s="460"/>
      <c r="F88" s="460"/>
      <c r="G88" s="495">
        <v>0</v>
      </c>
      <c r="H88" s="496"/>
      <c r="I88" s="497"/>
      <c r="J88" s="5"/>
    </row>
    <row r="89" spans="1:10">
      <c r="A89" s="460" t="s">
        <v>15</v>
      </c>
      <c r="B89" s="460"/>
      <c r="C89" s="460"/>
      <c r="D89" s="460"/>
      <c r="E89" s="460"/>
      <c r="F89" s="460"/>
      <c r="G89" s="486">
        <v>354225600</v>
      </c>
      <c r="H89" s="487"/>
      <c r="I89" s="488"/>
      <c r="J89" s="5"/>
    </row>
    <row r="90" spans="1:10">
      <c r="A90" s="460" t="s">
        <v>27</v>
      </c>
      <c r="B90" s="460"/>
      <c r="C90" s="460"/>
      <c r="D90" s="460"/>
      <c r="E90" s="460"/>
      <c r="F90" s="460"/>
      <c r="G90" s="486">
        <v>354225600</v>
      </c>
      <c r="H90" s="487"/>
      <c r="I90" s="488"/>
      <c r="J90" s="5"/>
    </row>
    <row r="91" spans="1:10">
      <c r="A91" s="16"/>
      <c r="B91" s="7"/>
      <c r="C91" s="7"/>
      <c r="D91" s="20"/>
      <c r="E91" s="21"/>
      <c r="F91" s="17"/>
      <c r="G91" s="18"/>
      <c r="H91" s="18"/>
      <c r="I91" s="5"/>
      <c r="J91" s="5"/>
    </row>
    <row r="92" spans="1:10" ht="18" customHeight="1">
      <c r="A92" s="471" t="s">
        <v>16</v>
      </c>
      <c r="B92" s="471"/>
      <c r="C92" s="471"/>
      <c r="D92" s="471"/>
      <c r="E92" s="471"/>
      <c r="F92" s="471"/>
      <c r="G92" s="471"/>
      <c r="H92" s="22" t="s">
        <v>17</v>
      </c>
      <c r="I92" s="22" t="s">
        <v>18</v>
      </c>
      <c r="J92" s="22" t="s">
        <v>19</v>
      </c>
    </row>
    <row r="93" spans="1:10">
      <c r="A93" s="472" t="s">
        <v>20</v>
      </c>
      <c r="B93" s="472"/>
      <c r="C93" s="472"/>
      <c r="D93" s="472"/>
      <c r="E93" s="472"/>
      <c r="F93" s="472"/>
      <c r="G93" s="472"/>
      <c r="H93" s="131"/>
      <c r="I93" s="132">
        <v>61625600</v>
      </c>
      <c r="J93" s="132">
        <f t="shared" ref="J93:J98" si="0">+H93+I93</f>
        <v>61625600</v>
      </c>
    </row>
    <row r="94" spans="1:10">
      <c r="A94" s="473" t="s">
        <v>21</v>
      </c>
      <c r="B94" s="473"/>
      <c r="C94" s="473"/>
      <c r="D94" s="473"/>
      <c r="E94" s="473"/>
      <c r="F94" s="473"/>
      <c r="G94" s="473"/>
      <c r="H94" s="23"/>
      <c r="I94" s="60">
        <v>36000000</v>
      </c>
      <c r="J94" s="60">
        <f t="shared" si="0"/>
        <v>36000000</v>
      </c>
    </row>
    <row r="95" spans="1:10">
      <c r="A95" s="474" t="s">
        <v>28</v>
      </c>
      <c r="B95" s="474"/>
      <c r="C95" s="474"/>
      <c r="D95" s="474"/>
      <c r="E95" s="474"/>
      <c r="F95" s="474"/>
      <c r="G95" s="474"/>
      <c r="H95" s="23"/>
      <c r="I95" s="60">
        <v>8600000</v>
      </c>
      <c r="J95" s="60">
        <f t="shared" si="0"/>
        <v>8600000</v>
      </c>
    </row>
    <row r="96" spans="1:10">
      <c r="A96" s="475" t="s">
        <v>29</v>
      </c>
      <c r="B96" s="476"/>
      <c r="C96" s="476"/>
      <c r="D96" s="476"/>
      <c r="E96" s="476"/>
      <c r="F96" s="476"/>
      <c r="G96" s="477"/>
      <c r="H96" s="45"/>
      <c r="I96" s="60">
        <v>248000000</v>
      </c>
      <c r="J96" s="60">
        <f t="shared" si="0"/>
        <v>248000000</v>
      </c>
    </row>
    <row r="97" spans="1:17">
      <c r="A97" s="478" t="s">
        <v>22</v>
      </c>
      <c r="B97" s="478"/>
      <c r="C97" s="478"/>
      <c r="D97" s="478"/>
      <c r="E97" s="478"/>
      <c r="F97" s="478"/>
      <c r="G97" s="478"/>
      <c r="H97" s="23"/>
      <c r="I97" s="60">
        <f>+G97+H97</f>
        <v>0</v>
      </c>
      <c r="J97" s="60">
        <f t="shared" si="0"/>
        <v>0</v>
      </c>
    </row>
    <row r="98" spans="1:17">
      <c r="A98" s="473" t="s">
        <v>23</v>
      </c>
      <c r="B98" s="473"/>
      <c r="C98" s="473"/>
      <c r="D98" s="473"/>
      <c r="E98" s="473"/>
      <c r="F98" s="473"/>
      <c r="G98" s="473"/>
      <c r="H98" s="23"/>
      <c r="I98" s="60">
        <f>+G98+H98</f>
        <v>0</v>
      </c>
      <c r="J98" s="60">
        <f t="shared" si="0"/>
        <v>0</v>
      </c>
    </row>
    <row r="99" spans="1:17">
      <c r="A99" s="471" t="s">
        <v>24</v>
      </c>
      <c r="B99" s="471"/>
      <c r="C99" s="471"/>
      <c r="D99" s="471"/>
      <c r="E99" s="471"/>
      <c r="F99" s="471"/>
      <c r="G99" s="471"/>
      <c r="H99" s="23">
        <f>SUM(H93:H98)</f>
        <v>0</v>
      </c>
      <c r="I99" s="60">
        <f>SUM(I93:I98)</f>
        <v>354225600</v>
      </c>
      <c r="J99" s="60">
        <f>SUM(J93:J98)</f>
        <v>354225600</v>
      </c>
    </row>
    <row r="100" spans="1:17">
      <c r="A100" s="24"/>
      <c r="B100" s="25"/>
      <c r="C100" s="25"/>
      <c r="D100" s="26"/>
      <c r="E100" s="27"/>
      <c r="F100" s="28"/>
      <c r="G100" s="29"/>
      <c r="H100" s="29"/>
      <c r="I100" s="30"/>
      <c r="J100" s="30"/>
    </row>
    <row r="101" spans="1:17">
      <c r="A101" s="464" t="s">
        <v>36</v>
      </c>
      <c r="B101" s="464"/>
      <c r="C101" s="464"/>
      <c r="D101" s="464"/>
      <c r="E101" s="464"/>
      <c r="F101" s="464"/>
      <c r="G101" s="464"/>
      <c r="H101" s="464"/>
      <c r="I101" s="464"/>
      <c r="J101" s="464"/>
    </row>
    <row r="102" spans="1:17">
      <c r="A102" s="464" t="s">
        <v>82</v>
      </c>
      <c r="B102" s="464"/>
      <c r="C102" s="464"/>
      <c r="D102" s="464"/>
      <c r="E102" s="464"/>
      <c r="F102" s="464"/>
      <c r="G102" s="464"/>
      <c r="H102" s="464"/>
      <c r="I102" s="464"/>
      <c r="J102" s="464"/>
    </row>
    <row r="103" spans="1:17" ht="38.25" customHeight="1">
      <c r="A103" s="461" t="s">
        <v>32</v>
      </c>
      <c r="B103" s="461"/>
      <c r="C103" s="461" t="s">
        <v>31</v>
      </c>
      <c r="D103" s="461"/>
      <c r="E103" s="465" t="s">
        <v>33</v>
      </c>
      <c r="F103" s="466"/>
      <c r="G103" s="467"/>
      <c r="H103" s="34" t="s">
        <v>34</v>
      </c>
      <c r="I103" s="482" t="s">
        <v>35</v>
      </c>
      <c r="J103" s="483"/>
      <c r="M103" s="76" t="s">
        <v>291</v>
      </c>
      <c r="N103" s="76" t="s">
        <v>292</v>
      </c>
      <c r="O103" t="s">
        <v>381</v>
      </c>
      <c r="P103" t="s">
        <v>380</v>
      </c>
    </row>
    <row r="104" spans="1:17" ht="54.75" customHeight="1">
      <c r="A104" s="440" t="s">
        <v>70</v>
      </c>
      <c r="B104" s="441"/>
      <c r="C104" s="462" t="s">
        <v>76</v>
      </c>
      <c r="D104" s="463"/>
      <c r="E104" s="468" t="s">
        <v>75</v>
      </c>
      <c r="F104" s="469"/>
      <c r="G104" s="470"/>
      <c r="H104" s="71">
        <v>16</v>
      </c>
      <c r="I104" s="456">
        <v>26625600</v>
      </c>
      <c r="J104" s="457"/>
      <c r="K104" s="65" t="s">
        <v>71</v>
      </c>
      <c r="M104" s="136">
        <f>M105-O104</f>
        <v>13575360</v>
      </c>
      <c r="N104" s="136">
        <v>8350240</v>
      </c>
      <c r="O104" s="68">
        <v>2400000</v>
      </c>
      <c r="P104" s="68">
        <v>2300000</v>
      </c>
      <c r="Q104" s="137">
        <f>+M104+N104+O104+P104</f>
        <v>26625600</v>
      </c>
    </row>
    <row r="105" spans="1:17" ht="30" customHeight="1">
      <c r="A105" s="440" t="s">
        <v>70</v>
      </c>
      <c r="B105" s="441"/>
      <c r="C105" s="462" t="s">
        <v>38</v>
      </c>
      <c r="D105" s="463"/>
      <c r="E105" s="468" t="s">
        <v>77</v>
      </c>
      <c r="F105" s="469"/>
      <c r="G105" s="470"/>
      <c r="H105" s="71">
        <v>16</v>
      </c>
      <c r="I105" s="456">
        <v>15000000</v>
      </c>
      <c r="J105" s="457"/>
      <c r="K105" s="65" t="s">
        <v>72</v>
      </c>
      <c r="M105" s="135">
        <f>I104*0.6</f>
        <v>15975360</v>
      </c>
      <c r="N105" s="135">
        <f>I104*0.4</f>
        <v>10650240</v>
      </c>
    </row>
    <row r="106" spans="1:17" ht="22.5" customHeight="1">
      <c r="A106" s="440" t="s">
        <v>70</v>
      </c>
      <c r="B106" s="441"/>
      <c r="C106" s="462" t="s">
        <v>78</v>
      </c>
      <c r="D106" s="463"/>
      <c r="E106" s="479" t="s">
        <v>79</v>
      </c>
      <c r="F106" s="480"/>
      <c r="G106" s="481"/>
      <c r="H106" s="71">
        <v>16</v>
      </c>
      <c r="I106" s="456">
        <f>15000000-1500000</f>
        <v>13500000</v>
      </c>
      <c r="J106" s="457"/>
      <c r="K106" s="536" t="s">
        <v>73</v>
      </c>
      <c r="N106" s="135"/>
      <c r="P106">
        <v>1</v>
      </c>
      <c r="Q106">
        <v>4</v>
      </c>
    </row>
    <row r="107" spans="1:17" ht="22.5" customHeight="1">
      <c r="A107" s="440" t="s">
        <v>70</v>
      </c>
      <c r="B107" s="441"/>
      <c r="C107" s="428" t="s">
        <v>285</v>
      </c>
      <c r="D107" s="429"/>
      <c r="E107" s="437" t="s">
        <v>284</v>
      </c>
      <c r="F107" s="438"/>
      <c r="G107" s="439"/>
      <c r="H107" s="71">
        <v>16</v>
      </c>
      <c r="I107" s="456">
        <v>1500000</v>
      </c>
      <c r="J107" s="457"/>
      <c r="K107" s="537"/>
      <c r="N107" s="135"/>
    </row>
    <row r="108" spans="1:17" ht="56.25" customHeight="1">
      <c r="A108" s="440" t="s">
        <v>70</v>
      </c>
      <c r="B108" s="441"/>
      <c r="C108" s="462" t="s">
        <v>80</v>
      </c>
      <c r="D108" s="463"/>
      <c r="E108" s="468" t="s">
        <v>81</v>
      </c>
      <c r="F108" s="469"/>
      <c r="G108" s="470"/>
      <c r="H108" s="71">
        <v>16</v>
      </c>
      <c r="I108" s="456">
        <v>5000000</v>
      </c>
      <c r="J108" s="457"/>
      <c r="K108" s="61" t="s">
        <v>74</v>
      </c>
      <c r="P108">
        <v>55</v>
      </c>
      <c r="Q108">
        <f>P108*Q106</f>
        <v>220</v>
      </c>
    </row>
    <row r="109" spans="1:17" ht="26.25" customHeight="1">
      <c r="A109" s="440" t="s">
        <v>70</v>
      </c>
      <c r="B109" s="441"/>
      <c r="C109" s="462" t="s">
        <v>86</v>
      </c>
      <c r="D109" s="463"/>
      <c r="E109" s="468" t="s">
        <v>85</v>
      </c>
      <c r="F109" s="469"/>
      <c r="G109" s="470"/>
      <c r="H109" s="71">
        <v>16</v>
      </c>
      <c r="I109" s="456">
        <v>11000000</v>
      </c>
      <c r="J109" s="457"/>
      <c r="K109" s="65" t="s">
        <v>83</v>
      </c>
    </row>
    <row r="110" spans="1:17" ht="30" customHeight="1">
      <c r="A110" s="440" t="s">
        <v>70</v>
      </c>
      <c r="B110" s="441"/>
      <c r="C110" s="462" t="s">
        <v>86</v>
      </c>
      <c r="D110" s="463"/>
      <c r="E110" s="468" t="s">
        <v>85</v>
      </c>
      <c r="F110" s="469"/>
      <c r="G110" s="470"/>
      <c r="H110" s="71">
        <v>16</v>
      </c>
      <c r="I110" s="458">
        <v>25000000</v>
      </c>
      <c r="J110" s="459"/>
      <c r="K110" s="65" t="s">
        <v>84</v>
      </c>
    </row>
    <row r="111" spans="1:17" ht="63" customHeight="1">
      <c r="A111" s="440" t="s">
        <v>70</v>
      </c>
      <c r="B111" s="441"/>
      <c r="C111" s="462" t="s">
        <v>89</v>
      </c>
      <c r="D111" s="463"/>
      <c r="E111" s="468" t="s">
        <v>88</v>
      </c>
      <c r="F111" s="469"/>
      <c r="G111" s="470"/>
      <c r="H111" s="71">
        <v>16</v>
      </c>
      <c r="I111" s="433">
        <v>8600000</v>
      </c>
      <c r="J111" s="434"/>
      <c r="K111" s="66" t="s">
        <v>87</v>
      </c>
    </row>
    <row r="112" spans="1:17" s="68" customFormat="1" ht="31.5" customHeight="1">
      <c r="A112" s="440" t="s">
        <v>70</v>
      </c>
      <c r="B112" s="441"/>
      <c r="C112" s="428" t="s">
        <v>91</v>
      </c>
      <c r="D112" s="429"/>
      <c r="E112" s="442" t="s">
        <v>96</v>
      </c>
      <c r="F112" s="443"/>
      <c r="G112" s="444"/>
      <c r="H112" s="71">
        <v>16</v>
      </c>
      <c r="I112" s="147"/>
      <c r="J112" s="148">
        <v>10000000</v>
      </c>
      <c r="K112" s="435">
        <f>SUM(I112:J120)</f>
        <v>73000000</v>
      </c>
    </row>
    <row r="113" spans="1:14" s="68" customFormat="1">
      <c r="A113" s="440" t="s">
        <v>70</v>
      </c>
      <c r="B113" s="441"/>
      <c r="C113" s="428" t="s">
        <v>269</v>
      </c>
      <c r="D113" s="429"/>
      <c r="E113" s="445" t="s">
        <v>268</v>
      </c>
      <c r="F113" s="446"/>
      <c r="G113" s="447"/>
      <c r="H113" s="71">
        <v>16</v>
      </c>
      <c r="I113" s="433">
        <v>6000000</v>
      </c>
      <c r="J113" s="434"/>
      <c r="K113" s="436"/>
    </row>
    <row r="114" spans="1:14" s="68" customFormat="1" ht="48.75" customHeight="1">
      <c r="A114" s="440" t="s">
        <v>70</v>
      </c>
      <c r="B114" s="441"/>
      <c r="C114" s="428" t="s">
        <v>92</v>
      </c>
      <c r="D114" s="429"/>
      <c r="E114" s="442" t="s">
        <v>97</v>
      </c>
      <c r="F114" s="443"/>
      <c r="G114" s="444"/>
      <c r="H114" s="71">
        <v>16</v>
      </c>
      <c r="I114" s="147"/>
      <c r="J114" s="148">
        <v>12000000</v>
      </c>
      <c r="K114" s="436"/>
      <c r="M114" s="69">
        <v>73000000</v>
      </c>
    </row>
    <row r="115" spans="1:14" s="68" customFormat="1" ht="26.25" customHeight="1">
      <c r="A115" s="440" t="s">
        <v>70</v>
      </c>
      <c r="B115" s="441"/>
      <c r="C115" s="428" t="s">
        <v>38</v>
      </c>
      <c r="D115" s="429"/>
      <c r="E115" s="430" t="s">
        <v>77</v>
      </c>
      <c r="F115" s="431"/>
      <c r="G115" s="432"/>
      <c r="H115" s="71">
        <v>16</v>
      </c>
      <c r="I115" s="538">
        <v>5000000</v>
      </c>
      <c r="J115" s="539"/>
      <c r="K115" s="436"/>
      <c r="M115" s="137">
        <f>M114-K112</f>
        <v>0</v>
      </c>
    </row>
    <row r="116" spans="1:14" s="68" customFormat="1" ht="51.75" customHeight="1">
      <c r="A116" s="440" t="s">
        <v>70</v>
      </c>
      <c r="B116" s="441"/>
      <c r="C116" s="428" t="s">
        <v>93</v>
      </c>
      <c r="D116" s="429"/>
      <c r="E116" s="442" t="s">
        <v>98</v>
      </c>
      <c r="F116" s="443"/>
      <c r="G116" s="444"/>
      <c r="H116" s="71">
        <v>16</v>
      </c>
      <c r="I116" s="433">
        <v>15000000</v>
      </c>
      <c r="J116" s="434"/>
      <c r="K116" s="436"/>
    </row>
    <row r="117" spans="1:14" ht="33" customHeight="1">
      <c r="A117" s="440" t="s">
        <v>70</v>
      </c>
      <c r="B117" s="441"/>
      <c r="C117" s="428" t="s">
        <v>271</v>
      </c>
      <c r="D117" s="429"/>
      <c r="E117" s="445" t="s">
        <v>270</v>
      </c>
      <c r="F117" s="446"/>
      <c r="G117" s="447"/>
      <c r="H117" s="71">
        <v>16</v>
      </c>
      <c r="I117" s="433">
        <v>2000000</v>
      </c>
      <c r="J117" s="434"/>
      <c r="K117" s="436"/>
    </row>
    <row r="118" spans="1:14" ht="25.5" customHeight="1">
      <c r="A118" s="440" t="s">
        <v>70</v>
      </c>
      <c r="B118" s="441"/>
      <c r="C118" s="428" t="s">
        <v>94</v>
      </c>
      <c r="D118" s="429"/>
      <c r="E118" s="442" t="s">
        <v>99</v>
      </c>
      <c r="F118" s="443"/>
      <c r="G118" s="444"/>
      <c r="H118" s="71">
        <v>16</v>
      </c>
      <c r="I118" s="433">
        <v>15000000</v>
      </c>
      <c r="J118" s="434"/>
      <c r="K118" s="436"/>
    </row>
    <row r="119" spans="1:14" ht="49.5" customHeight="1">
      <c r="A119" s="440" t="s">
        <v>70</v>
      </c>
      <c r="B119" s="441"/>
      <c r="C119" s="428" t="s">
        <v>95</v>
      </c>
      <c r="D119" s="429"/>
      <c r="E119" s="442" t="s">
        <v>100</v>
      </c>
      <c r="F119" s="443"/>
      <c r="G119" s="444"/>
      <c r="H119" s="71">
        <v>16</v>
      </c>
      <c r="I119" s="433">
        <v>3000000</v>
      </c>
      <c r="J119" s="434"/>
      <c r="K119" s="436"/>
    </row>
    <row r="120" spans="1:14" ht="33.75" customHeight="1">
      <c r="A120" s="440" t="s">
        <v>70</v>
      </c>
      <c r="B120" s="441"/>
      <c r="C120" s="428" t="s">
        <v>273</v>
      </c>
      <c r="D120" s="429"/>
      <c r="E120" s="430" t="s">
        <v>272</v>
      </c>
      <c r="F120" s="431"/>
      <c r="G120" s="432"/>
      <c r="H120" s="71">
        <v>16</v>
      </c>
      <c r="I120" s="433">
        <v>5000000</v>
      </c>
      <c r="J120" s="434"/>
      <c r="K120" s="436"/>
    </row>
    <row r="121" spans="1:14" ht="33.75" customHeight="1">
      <c r="A121" s="440" t="s">
        <v>70</v>
      </c>
      <c r="B121" s="441"/>
      <c r="C121" s="428" t="s">
        <v>285</v>
      </c>
      <c r="D121" s="429"/>
      <c r="E121" s="437" t="s">
        <v>284</v>
      </c>
      <c r="F121" s="438"/>
      <c r="G121" s="439"/>
      <c r="H121" s="71">
        <v>16</v>
      </c>
      <c r="I121" s="433">
        <v>500000</v>
      </c>
      <c r="J121" s="434"/>
      <c r="K121" s="527" t="s">
        <v>288</v>
      </c>
      <c r="M121" s="525">
        <v>20000000</v>
      </c>
      <c r="N121">
        <v>30000000</v>
      </c>
    </row>
    <row r="122" spans="1:14" ht="33.75" customHeight="1">
      <c r="A122" s="426" t="s">
        <v>70</v>
      </c>
      <c r="B122" s="427"/>
      <c r="C122" s="510" t="s">
        <v>275</v>
      </c>
      <c r="D122" s="511"/>
      <c r="E122" s="512" t="s">
        <v>274</v>
      </c>
      <c r="F122" s="513"/>
      <c r="G122" s="514"/>
      <c r="H122" s="71">
        <v>16</v>
      </c>
      <c r="I122" s="433">
        <v>8500000</v>
      </c>
      <c r="J122" s="434"/>
      <c r="K122" s="527"/>
      <c r="M122" s="526"/>
    </row>
    <row r="123" spans="1:14" ht="33.75" customHeight="1">
      <c r="A123" s="426" t="s">
        <v>70</v>
      </c>
      <c r="B123" s="427"/>
      <c r="C123" s="428" t="s">
        <v>330</v>
      </c>
      <c r="D123" s="429"/>
      <c r="E123" s="430" t="s">
        <v>329</v>
      </c>
      <c r="F123" s="431"/>
      <c r="G123" s="432"/>
      <c r="H123" s="71">
        <v>16</v>
      </c>
      <c r="I123" s="433">
        <v>500000</v>
      </c>
      <c r="J123" s="434"/>
      <c r="K123" s="527"/>
      <c r="M123" s="526"/>
    </row>
    <row r="124" spans="1:14" ht="33.75" customHeight="1">
      <c r="A124" s="426" t="s">
        <v>70</v>
      </c>
      <c r="B124" s="427"/>
      <c r="C124" s="428" t="s">
        <v>95</v>
      </c>
      <c r="D124" s="429"/>
      <c r="E124" s="430" t="s">
        <v>100</v>
      </c>
      <c r="F124" s="431"/>
      <c r="G124" s="432"/>
      <c r="H124" s="71">
        <v>16</v>
      </c>
      <c r="I124" s="433">
        <v>8000000</v>
      </c>
      <c r="J124" s="434"/>
      <c r="K124" s="527"/>
      <c r="M124" s="526"/>
    </row>
    <row r="125" spans="1:14" ht="33.75" customHeight="1">
      <c r="A125" s="426" t="s">
        <v>70</v>
      </c>
      <c r="B125" s="427"/>
      <c r="C125" s="428" t="s">
        <v>93</v>
      </c>
      <c r="D125" s="429"/>
      <c r="E125" s="430" t="s">
        <v>335</v>
      </c>
      <c r="F125" s="431"/>
      <c r="G125" s="432"/>
      <c r="H125" s="71">
        <v>16</v>
      </c>
      <c r="I125" s="433">
        <v>500000</v>
      </c>
      <c r="J125" s="434"/>
      <c r="K125" s="527"/>
      <c r="M125" s="526"/>
    </row>
    <row r="126" spans="1:14" ht="33.75" customHeight="1">
      <c r="A126" s="426" t="s">
        <v>70</v>
      </c>
      <c r="B126" s="427"/>
      <c r="C126" s="428" t="s">
        <v>78</v>
      </c>
      <c r="D126" s="429"/>
      <c r="E126" s="72" t="s">
        <v>79</v>
      </c>
      <c r="F126" s="73"/>
      <c r="G126" s="74"/>
      <c r="H126" s="71">
        <v>16</v>
      </c>
      <c r="I126" s="433">
        <v>2000000</v>
      </c>
      <c r="J126" s="434"/>
      <c r="K126" s="527"/>
      <c r="M126" s="526"/>
    </row>
    <row r="127" spans="1:14" ht="33.75" customHeight="1">
      <c r="A127" s="426" t="s">
        <v>70</v>
      </c>
      <c r="B127" s="427"/>
      <c r="C127" s="428" t="s">
        <v>275</v>
      </c>
      <c r="D127" s="429"/>
      <c r="E127" s="430" t="s">
        <v>274</v>
      </c>
      <c r="F127" s="431"/>
      <c r="G127" s="432"/>
      <c r="H127" s="71">
        <v>16</v>
      </c>
      <c r="I127" s="433">
        <v>10000000</v>
      </c>
      <c r="J127" s="434"/>
      <c r="K127" s="70" t="s">
        <v>289</v>
      </c>
      <c r="M127" s="124">
        <v>10000000</v>
      </c>
    </row>
    <row r="128" spans="1:14" ht="33.75" customHeight="1">
      <c r="A128" s="426" t="s">
        <v>70</v>
      </c>
      <c r="B128" s="427"/>
      <c r="C128" s="428" t="s">
        <v>277</v>
      </c>
      <c r="D128" s="429"/>
      <c r="E128" s="430" t="s">
        <v>276</v>
      </c>
      <c r="F128" s="431"/>
      <c r="G128" s="432"/>
      <c r="H128" s="71">
        <v>16</v>
      </c>
      <c r="I128" s="433">
        <f>3500000*10</f>
        <v>35000000</v>
      </c>
      <c r="J128" s="434"/>
      <c r="K128" s="65" t="s">
        <v>90</v>
      </c>
    </row>
    <row r="129" spans="1:20" ht="33.75" customHeight="1">
      <c r="A129" s="426" t="s">
        <v>70</v>
      </c>
      <c r="B129" s="427"/>
      <c r="C129" s="428" t="s">
        <v>280</v>
      </c>
      <c r="D129" s="429"/>
      <c r="E129" s="430" t="s">
        <v>279</v>
      </c>
      <c r="F129" s="431"/>
      <c r="G129" s="432"/>
      <c r="H129" s="71">
        <v>16</v>
      </c>
      <c r="I129" s="433">
        <f>1500000*10</f>
        <v>15000000</v>
      </c>
      <c r="J129" s="434"/>
      <c r="K129" s="65" t="s">
        <v>278</v>
      </c>
    </row>
    <row r="130" spans="1:20" ht="33.75" customHeight="1">
      <c r="A130" s="426" t="s">
        <v>70</v>
      </c>
      <c r="B130" s="427"/>
      <c r="C130" s="428" t="s">
        <v>277</v>
      </c>
      <c r="D130" s="429"/>
      <c r="E130" s="430" t="s">
        <v>276</v>
      </c>
      <c r="F130" s="431"/>
      <c r="G130" s="432"/>
      <c r="H130" s="71">
        <v>16</v>
      </c>
      <c r="I130" s="433">
        <v>15000000</v>
      </c>
      <c r="J130" s="434"/>
      <c r="K130" s="65" t="s">
        <v>282</v>
      </c>
      <c r="M130" s="424">
        <v>30000000</v>
      </c>
    </row>
    <row r="131" spans="1:20" ht="33.75" customHeight="1">
      <c r="A131" s="426" t="s">
        <v>70</v>
      </c>
      <c r="B131" s="427"/>
      <c r="C131" s="428" t="s">
        <v>277</v>
      </c>
      <c r="D131" s="429"/>
      <c r="E131" s="430" t="s">
        <v>276</v>
      </c>
      <c r="F131" s="431"/>
      <c r="G131" s="432"/>
      <c r="H131" s="71">
        <v>16</v>
      </c>
      <c r="I131" s="433">
        <v>7000000</v>
      </c>
      <c r="J131" s="434"/>
      <c r="K131" s="65" t="s">
        <v>287</v>
      </c>
      <c r="M131" s="424"/>
    </row>
    <row r="132" spans="1:20" ht="55.5" customHeight="1">
      <c r="A132" s="426" t="s">
        <v>70</v>
      </c>
      <c r="B132" s="427"/>
      <c r="C132" s="428" t="s">
        <v>80</v>
      </c>
      <c r="D132" s="429"/>
      <c r="E132" s="430" t="s">
        <v>81</v>
      </c>
      <c r="F132" s="431"/>
      <c r="G132" s="432"/>
      <c r="H132" s="71">
        <v>16</v>
      </c>
      <c r="I132" s="433">
        <v>8000000</v>
      </c>
      <c r="J132" s="434"/>
      <c r="K132" s="75" t="s">
        <v>281</v>
      </c>
      <c r="M132" s="425"/>
    </row>
    <row r="133" spans="1:20" ht="63" customHeight="1">
      <c r="A133" s="426" t="s">
        <v>70</v>
      </c>
      <c r="B133" s="427"/>
      <c r="C133" s="428" t="s">
        <v>92</v>
      </c>
      <c r="D133" s="429"/>
      <c r="E133" s="430" t="s">
        <v>97</v>
      </c>
      <c r="F133" s="431"/>
      <c r="G133" s="432"/>
      <c r="H133" s="71">
        <v>16</v>
      </c>
      <c r="I133" s="433">
        <v>30000000</v>
      </c>
      <c r="J133" s="434"/>
      <c r="K133" s="65" t="s">
        <v>283</v>
      </c>
    </row>
    <row r="134" spans="1:20" ht="33.75" customHeight="1">
      <c r="A134" s="426" t="s">
        <v>70</v>
      </c>
      <c r="B134" s="427"/>
      <c r="C134" s="428" t="s">
        <v>285</v>
      </c>
      <c r="D134" s="429"/>
      <c r="E134" s="437" t="s">
        <v>284</v>
      </c>
      <c r="F134" s="438"/>
      <c r="G134" s="439"/>
      <c r="H134" s="71">
        <v>16</v>
      </c>
      <c r="I134" s="433">
        <v>35000000</v>
      </c>
      <c r="J134" s="434"/>
      <c r="K134" s="65" t="s">
        <v>286</v>
      </c>
    </row>
    <row r="135" spans="1:20" ht="30" customHeight="1">
      <c r="A135" s="498"/>
      <c r="B135" s="498"/>
      <c r="C135" s="498"/>
      <c r="D135" s="498"/>
      <c r="E135" s="498"/>
      <c r="F135" s="498"/>
      <c r="G135" s="499"/>
      <c r="H135" s="35" t="s">
        <v>19</v>
      </c>
      <c r="I135" s="508">
        <f>SUM(I104:J134)</f>
        <v>354225600</v>
      </c>
      <c r="J135" s="509"/>
      <c r="K135" s="67">
        <f>J99-I135</f>
        <v>0</v>
      </c>
      <c r="M135" s="130"/>
    </row>
    <row r="136" spans="1:20">
      <c r="A136" s="62"/>
      <c r="B136" s="62"/>
      <c r="C136" s="62"/>
      <c r="D136" s="63"/>
      <c r="E136" s="63"/>
      <c r="F136" s="62"/>
      <c r="G136" s="64"/>
      <c r="H136" s="64"/>
      <c r="I136" s="64"/>
      <c r="J136" s="64"/>
      <c r="K136" s="64"/>
      <c r="L136" s="64"/>
      <c r="M136" s="64"/>
      <c r="N136" s="64"/>
      <c r="O136" s="64"/>
      <c r="P136" s="64"/>
      <c r="Q136" s="64"/>
      <c r="R136" s="64"/>
      <c r="S136" s="64"/>
      <c r="T136" s="64"/>
    </row>
    <row r="137" spans="1:20">
      <c r="A137" s="500" t="s">
        <v>25</v>
      </c>
      <c r="B137" s="500"/>
      <c r="C137" s="500"/>
      <c r="D137" s="500"/>
      <c r="E137" s="500"/>
      <c r="F137" s="500"/>
      <c r="G137" s="500"/>
      <c r="H137" s="500"/>
      <c r="I137" s="500"/>
      <c r="J137" s="5"/>
    </row>
    <row r="138" spans="1:20">
      <c r="A138" s="31"/>
      <c r="B138" s="31"/>
      <c r="C138" s="31"/>
      <c r="D138" s="31"/>
      <c r="E138" s="31"/>
      <c r="F138" s="31"/>
      <c r="G138" s="31"/>
      <c r="H138" s="31"/>
      <c r="I138" s="31"/>
      <c r="J138" s="5"/>
    </row>
    <row r="139" spans="1:20">
      <c r="A139" s="448" t="s">
        <v>290</v>
      </c>
      <c r="B139" s="448"/>
      <c r="C139" s="448"/>
      <c r="D139" s="448"/>
      <c r="E139" s="448"/>
      <c r="F139" s="448"/>
      <c r="G139" s="448"/>
      <c r="H139" s="448"/>
      <c r="I139" s="448"/>
      <c r="J139" s="448"/>
    </row>
    <row r="140" spans="1:20">
      <c r="A140" s="501" t="s">
        <v>20</v>
      </c>
      <c r="B140" s="502"/>
      <c r="C140" s="502"/>
      <c r="D140" s="502"/>
      <c r="E140" s="502"/>
      <c r="F140" s="502"/>
      <c r="G140" s="502"/>
      <c r="H140" s="502"/>
      <c r="I140" s="502"/>
      <c r="J140" s="502"/>
    </row>
    <row r="141" spans="1:20">
      <c r="A141" s="412" t="s">
        <v>57</v>
      </c>
      <c r="B141" s="412"/>
      <c r="C141" s="412"/>
      <c r="D141" s="412"/>
      <c r="E141" s="412"/>
      <c r="F141" s="412"/>
      <c r="G141" s="412"/>
      <c r="H141" s="412"/>
      <c r="I141" s="412"/>
      <c r="J141" s="412"/>
    </row>
    <row r="142" spans="1:20">
      <c r="A142" s="40"/>
      <c r="B142" s="40"/>
      <c r="C142" s="40"/>
      <c r="D142" s="40"/>
      <c r="E142" s="40"/>
      <c r="F142" s="40"/>
      <c r="G142" s="40"/>
      <c r="H142" s="40"/>
      <c r="I142" s="40"/>
      <c r="J142" s="40"/>
    </row>
    <row r="143" spans="1:20">
      <c r="A143" s="412" t="s">
        <v>296</v>
      </c>
      <c r="B143" s="412"/>
      <c r="C143" s="412"/>
      <c r="D143" s="412"/>
      <c r="E143" s="412"/>
      <c r="F143" s="412"/>
      <c r="G143" s="412"/>
      <c r="H143" s="412"/>
      <c r="I143" s="412"/>
      <c r="J143" s="412"/>
    </row>
    <row r="144" spans="1:20">
      <c r="A144" s="412"/>
      <c r="B144" s="412"/>
      <c r="C144" s="412"/>
      <c r="D144" s="412"/>
      <c r="E144" s="412"/>
      <c r="F144" s="412"/>
      <c r="G144" s="412"/>
      <c r="H144" s="412"/>
      <c r="I144" s="412"/>
      <c r="J144" s="412"/>
    </row>
    <row r="145" spans="1:11">
      <c r="A145" s="413" t="s">
        <v>293</v>
      </c>
      <c r="B145" s="413"/>
      <c r="C145" s="413"/>
      <c r="D145" s="413"/>
      <c r="E145" s="413"/>
      <c r="F145" s="413"/>
      <c r="G145" s="413"/>
      <c r="H145" s="413"/>
      <c r="I145" s="413"/>
      <c r="J145" s="413"/>
    </row>
    <row r="146" spans="1:11" ht="18" customHeight="1">
      <c r="A146" s="414" t="s">
        <v>39</v>
      </c>
      <c r="B146" s="414"/>
      <c r="C146" s="414"/>
      <c r="D146" s="414" t="s">
        <v>40</v>
      </c>
      <c r="E146" s="414"/>
      <c r="F146" s="414"/>
      <c r="G146" s="414"/>
      <c r="H146" s="414" t="s">
        <v>26</v>
      </c>
      <c r="I146" s="414"/>
      <c r="J146" s="414"/>
    </row>
    <row r="147" spans="1:11" ht="51" customHeight="1">
      <c r="A147" s="414" t="s">
        <v>76</v>
      </c>
      <c r="B147" s="414"/>
      <c r="C147" s="414"/>
      <c r="D147" s="415" t="s">
        <v>75</v>
      </c>
      <c r="E147" s="415"/>
      <c r="F147" s="415"/>
      <c r="G147" s="415"/>
      <c r="H147" s="416">
        <v>8350240</v>
      </c>
      <c r="I147" s="417"/>
      <c r="J147" s="417"/>
      <c r="K147" s="135"/>
    </row>
    <row r="148" spans="1:11" ht="56.25" customHeight="1">
      <c r="A148" s="36" t="s">
        <v>41</v>
      </c>
      <c r="B148" s="47" t="s">
        <v>42</v>
      </c>
      <c r="C148" s="47" t="s">
        <v>43</v>
      </c>
      <c r="D148" s="47" t="s">
        <v>44</v>
      </c>
      <c r="E148" s="47" t="s">
        <v>45</v>
      </c>
      <c r="F148" s="47" t="s">
        <v>46</v>
      </c>
      <c r="G148" s="47" t="s">
        <v>47</v>
      </c>
      <c r="H148" s="47" t="s">
        <v>48</v>
      </c>
      <c r="I148" s="47" t="s">
        <v>49</v>
      </c>
      <c r="J148" s="47" t="s">
        <v>50</v>
      </c>
    </row>
    <row r="149" spans="1:11" ht="34.5" customHeight="1">
      <c r="A149" s="37">
        <v>1</v>
      </c>
      <c r="B149" s="46">
        <v>3331101</v>
      </c>
      <c r="C149" s="77" t="s">
        <v>294</v>
      </c>
      <c r="D149" s="46" t="s">
        <v>295</v>
      </c>
      <c r="E149" s="46">
        <v>0</v>
      </c>
      <c r="F149" s="46">
        <v>1000</v>
      </c>
      <c r="G149" s="46">
        <v>1000</v>
      </c>
      <c r="H149" s="149">
        <v>15101506</v>
      </c>
      <c r="I149" s="38">
        <v>234504</v>
      </c>
      <c r="J149" s="38">
        <f>I149*F149</f>
        <v>234504000</v>
      </c>
    </row>
    <row r="150" spans="1:11">
      <c r="A150" s="40"/>
      <c r="B150" s="19"/>
      <c r="C150" s="10"/>
      <c r="D150" s="19"/>
      <c r="E150" s="19"/>
      <c r="F150" s="19"/>
      <c r="G150" s="19"/>
      <c r="H150" s="19"/>
      <c r="I150" s="80"/>
      <c r="J150" s="80"/>
    </row>
    <row r="151" spans="1:11" ht="18" customHeight="1">
      <c r="A151" s="414" t="s">
        <v>39</v>
      </c>
      <c r="B151" s="414"/>
      <c r="C151" s="414"/>
      <c r="D151" s="414" t="s">
        <v>40</v>
      </c>
      <c r="E151" s="414"/>
      <c r="F151" s="414"/>
      <c r="G151" s="414"/>
      <c r="H151" s="414" t="s">
        <v>26</v>
      </c>
      <c r="I151" s="414"/>
      <c r="J151" s="414"/>
    </row>
    <row r="152" spans="1:11" ht="51" customHeight="1">
      <c r="A152" s="414" t="s">
        <v>76</v>
      </c>
      <c r="B152" s="414"/>
      <c r="C152" s="414"/>
      <c r="D152" s="415" t="s">
        <v>75</v>
      </c>
      <c r="E152" s="415"/>
      <c r="F152" s="415"/>
      <c r="G152" s="415"/>
      <c r="H152" s="416">
        <v>13575360</v>
      </c>
      <c r="I152" s="417"/>
      <c r="J152" s="417"/>
      <c r="K152" s="135"/>
    </row>
    <row r="153" spans="1:11" ht="56.25" customHeight="1">
      <c r="A153" s="36" t="s">
        <v>41</v>
      </c>
      <c r="B153" s="47" t="s">
        <v>42</v>
      </c>
      <c r="C153" s="47" t="s">
        <v>43</v>
      </c>
      <c r="D153" s="47" t="s">
        <v>44</v>
      </c>
      <c r="E153" s="47" t="s">
        <v>45</v>
      </c>
      <c r="F153" s="47" t="s">
        <v>46</v>
      </c>
      <c r="G153" s="47" t="s">
        <v>47</v>
      </c>
      <c r="H153" s="47" t="s">
        <v>48</v>
      </c>
      <c r="I153" s="47" t="s">
        <v>49</v>
      </c>
      <c r="J153" s="47" t="s">
        <v>50</v>
      </c>
    </row>
    <row r="154" spans="1:11" ht="15">
      <c r="A154" s="37">
        <v>2</v>
      </c>
      <c r="B154" s="37">
        <v>3335102</v>
      </c>
      <c r="C154" s="78" t="s">
        <v>297</v>
      </c>
      <c r="D154" s="46" t="s">
        <v>295</v>
      </c>
      <c r="E154" s="46">
        <v>0</v>
      </c>
      <c r="F154" s="46">
        <v>1600</v>
      </c>
      <c r="G154" s="39">
        <v>1600</v>
      </c>
      <c r="H154" s="149">
        <v>15101505</v>
      </c>
      <c r="I154" s="38">
        <v>389657</v>
      </c>
      <c r="J154" s="38">
        <f>I154*F154</f>
        <v>623451200</v>
      </c>
    </row>
    <row r="155" spans="1:11">
      <c r="A155" s="40"/>
      <c r="B155" s="40"/>
      <c r="C155" s="79"/>
      <c r="D155" s="19"/>
      <c r="E155" s="19"/>
      <c r="F155" s="19"/>
      <c r="G155" s="41"/>
      <c r="H155" s="41"/>
      <c r="I155" s="80"/>
      <c r="J155" s="80"/>
    </row>
    <row r="156" spans="1:11">
      <c r="A156" s="40"/>
      <c r="B156" s="19"/>
      <c r="C156" s="10"/>
      <c r="D156" s="19"/>
      <c r="E156" s="19"/>
      <c r="F156" s="19"/>
      <c r="G156" s="19"/>
      <c r="H156" s="19"/>
      <c r="I156" s="80"/>
      <c r="J156" s="80"/>
    </row>
    <row r="157" spans="1:11">
      <c r="A157" s="40"/>
      <c r="B157" s="19"/>
      <c r="C157" s="10"/>
      <c r="D157" s="19"/>
      <c r="E157" s="19"/>
      <c r="F157" s="19"/>
      <c r="G157" s="19"/>
      <c r="H157" s="19"/>
      <c r="I157" s="80"/>
      <c r="J157" s="80"/>
    </row>
    <row r="158" spans="1:11" ht="18" customHeight="1">
      <c r="A158" s="414" t="s">
        <v>39</v>
      </c>
      <c r="B158" s="414"/>
      <c r="C158" s="414"/>
      <c r="D158" s="414" t="s">
        <v>40</v>
      </c>
      <c r="E158" s="414"/>
      <c r="F158" s="414"/>
      <c r="G158" s="414"/>
      <c r="H158" s="414" t="s">
        <v>26</v>
      </c>
      <c r="I158" s="414"/>
      <c r="J158" s="414"/>
    </row>
    <row r="159" spans="1:11" ht="41.25" customHeight="1">
      <c r="A159" s="414" t="s">
        <v>76</v>
      </c>
      <c r="B159" s="414"/>
      <c r="C159" s="414"/>
      <c r="D159" s="415" t="s">
        <v>75</v>
      </c>
      <c r="E159" s="415"/>
      <c r="F159" s="415"/>
      <c r="G159" s="415"/>
      <c r="H159" s="416">
        <v>4700000</v>
      </c>
      <c r="I159" s="417"/>
      <c r="J159" s="417"/>
    </row>
    <row r="160" spans="1:11" ht="56.25" customHeight="1">
      <c r="A160" s="36" t="s">
        <v>41</v>
      </c>
      <c r="B160" s="47" t="s">
        <v>42</v>
      </c>
      <c r="C160" s="47" t="s">
        <v>43</v>
      </c>
      <c r="D160" s="47" t="s">
        <v>44</v>
      </c>
      <c r="E160" s="47" t="s">
        <v>45</v>
      </c>
      <c r="F160" s="47" t="s">
        <v>46</v>
      </c>
      <c r="G160" s="47" t="s">
        <v>47</v>
      </c>
      <c r="H160" s="47" t="s">
        <v>48</v>
      </c>
      <c r="I160" s="47" t="s">
        <v>49</v>
      </c>
      <c r="J160" s="47" t="s">
        <v>50</v>
      </c>
    </row>
    <row r="161" spans="1:13" ht="26.25">
      <c r="A161" s="37">
        <v>3</v>
      </c>
      <c r="B161" s="37">
        <v>33380</v>
      </c>
      <c r="C161" s="78" t="s">
        <v>399</v>
      </c>
      <c r="D161" s="46" t="s">
        <v>400</v>
      </c>
      <c r="E161" s="46">
        <v>0</v>
      </c>
      <c r="F161" s="46">
        <v>1</v>
      </c>
      <c r="G161" s="39">
        <v>1</v>
      </c>
      <c r="H161" s="150">
        <v>15000000</v>
      </c>
      <c r="I161" s="38">
        <v>389657</v>
      </c>
      <c r="J161" s="38">
        <f>I161*F161</f>
        <v>389657</v>
      </c>
    </row>
    <row r="162" spans="1:13" ht="26.25">
      <c r="A162" s="37">
        <v>4</v>
      </c>
      <c r="B162" s="37">
        <v>33380</v>
      </c>
      <c r="C162" s="78" t="s">
        <v>401</v>
      </c>
      <c r="D162" s="46" t="s">
        <v>400</v>
      </c>
      <c r="E162" s="46">
        <v>0</v>
      </c>
      <c r="F162" s="46">
        <v>1</v>
      </c>
      <c r="G162" s="39">
        <v>1</v>
      </c>
      <c r="H162" s="150">
        <v>15000000</v>
      </c>
      <c r="I162" s="38">
        <v>389657</v>
      </c>
      <c r="J162" s="38">
        <f>I162*F162</f>
        <v>389657</v>
      </c>
    </row>
    <row r="163" spans="1:13">
      <c r="A163" s="40"/>
      <c r="B163" s="40"/>
      <c r="C163" s="79"/>
      <c r="D163" s="19"/>
      <c r="E163" s="19"/>
      <c r="F163" s="19"/>
      <c r="G163" s="41"/>
      <c r="H163" s="41"/>
      <c r="I163" s="80"/>
      <c r="J163" s="80"/>
    </row>
    <row r="164" spans="1:13" ht="18" customHeight="1">
      <c r="A164" s="414" t="s">
        <v>39</v>
      </c>
      <c r="B164" s="414"/>
      <c r="C164" s="414"/>
      <c r="D164" s="414" t="s">
        <v>40</v>
      </c>
      <c r="E164" s="414"/>
      <c r="F164" s="414"/>
      <c r="G164" s="414"/>
      <c r="H164" s="414" t="s">
        <v>26</v>
      </c>
      <c r="I164" s="414"/>
      <c r="J164" s="414"/>
    </row>
    <row r="165" spans="1:13" ht="51" customHeight="1">
      <c r="A165" s="414" t="s">
        <v>38</v>
      </c>
      <c r="B165" s="414"/>
      <c r="C165" s="414"/>
      <c r="D165" s="415" t="s">
        <v>77</v>
      </c>
      <c r="E165" s="415"/>
      <c r="F165" s="415"/>
      <c r="G165" s="415"/>
      <c r="H165" s="416">
        <v>15000000</v>
      </c>
      <c r="I165" s="417"/>
      <c r="J165" s="417"/>
    </row>
    <row r="166" spans="1:13" ht="56.25" customHeight="1">
      <c r="A166" s="36" t="s">
        <v>41</v>
      </c>
      <c r="B166" s="47" t="s">
        <v>42</v>
      </c>
      <c r="C166" s="47" t="s">
        <v>43</v>
      </c>
      <c r="D166" s="47" t="s">
        <v>44</v>
      </c>
      <c r="E166" s="47" t="s">
        <v>45</v>
      </c>
      <c r="F166" s="47" t="s">
        <v>46</v>
      </c>
      <c r="G166" s="47" t="s">
        <v>47</v>
      </c>
      <c r="H166" s="47" t="s">
        <v>48</v>
      </c>
      <c r="I166" s="47" t="s">
        <v>49</v>
      </c>
      <c r="J166" s="47" t="s">
        <v>50</v>
      </c>
    </row>
    <row r="167" spans="1:13" ht="56.25" customHeight="1">
      <c r="A167" s="37">
        <v>5</v>
      </c>
      <c r="B167" s="37">
        <v>3611301</v>
      </c>
      <c r="C167" s="78" t="s">
        <v>379</v>
      </c>
      <c r="D167" s="46" t="s">
        <v>298</v>
      </c>
      <c r="E167" s="46">
        <v>0</v>
      </c>
      <c r="F167" s="46">
        <v>18</v>
      </c>
      <c r="G167" s="39">
        <v>18</v>
      </c>
      <c r="H167" s="150">
        <v>25172503</v>
      </c>
      <c r="I167" s="133"/>
      <c r="J167" s="133"/>
    </row>
    <row r="168" spans="1:13" ht="56.25" customHeight="1">
      <c r="A168" s="37">
        <v>6</v>
      </c>
      <c r="B168" s="37">
        <v>3611101</v>
      </c>
      <c r="C168" s="78" t="s">
        <v>383</v>
      </c>
      <c r="D168" s="46" t="s">
        <v>298</v>
      </c>
      <c r="E168" s="46">
        <v>0</v>
      </c>
      <c r="F168" s="46">
        <v>8</v>
      </c>
      <c r="G168" s="39">
        <v>8</v>
      </c>
      <c r="H168" s="150">
        <v>25172504</v>
      </c>
      <c r="I168" s="133"/>
      <c r="J168" s="133"/>
    </row>
    <row r="169" spans="1:13" ht="56.25" customHeight="1">
      <c r="A169" s="37">
        <v>7</v>
      </c>
      <c r="B169" s="37">
        <v>3611101</v>
      </c>
      <c r="C169" s="78" t="s">
        <v>383</v>
      </c>
      <c r="D169" s="46" t="s">
        <v>298</v>
      </c>
      <c r="E169" s="46">
        <v>0</v>
      </c>
      <c r="F169" s="46">
        <v>4</v>
      </c>
      <c r="G169" s="39">
        <v>4</v>
      </c>
      <c r="H169" s="150">
        <v>25172504</v>
      </c>
      <c r="I169" s="133"/>
      <c r="J169" s="133"/>
    </row>
    <row r="170" spans="1:13" ht="56.25" customHeight="1">
      <c r="A170" s="37">
        <v>8</v>
      </c>
      <c r="B170" s="37">
        <v>3611101</v>
      </c>
      <c r="C170" s="78" t="s">
        <v>382</v>
      </c>
      <c r="D170" s="46" t="s">
        <v>298</v>
      </c>
      <c r="E170" s="46">
        <v>0</v>
      </c>
      <c r="F170" s="46">
        <v>4</v>
      </c>
      <c r="G170" s="39">
        <v>4</v>
      </c>
      <c r="H170" s="150">
        <v>25172504</v>
      </c>
      <c r="I170" s="133"/>
      <c r="J170" s="133"/>
      <c r="K170" s="134"/>
      <c r="M170" s="135"/>
    </row>
    <row r="171" spans="1:13">
      <c r="A171" s="40"/>
      <c r="B171" s="40"/>
      <c r="C171" s="79"/>
      <c r="D171" s="19"/>
      <c r="E171" s="19"/>
      <c r="F171" s="19"/>
      <c r="G171" s="41"/>
      <c r="H171" s="41"/>
      <c r="I171" s="80"/>
      <c r="J171" s="80"/>
    </row>
    <row r="172" spans="1:13">
      <c r="A172" s="412" t="s">
        <v>296</v>
      </c>
      <c r="B172" s="412"/>
      <c r="C172" s="412"/>
      <c r="D172" s="412"/>
      <c r="E172" s="412"/>
      <c r="F172" s="412"/>
      <c r="G172" s="412"/>
      <c r="H172" s="412"/>
      <c r="I172" s="412"/>
      <c r="J172" s="412"/>
    </row>
    <row r="173" spans="1:13">
      <c r="A173" s="412"/>
      <c r="B173" s="412"/>
      <c r="C173" s="412"/>
      <c r="D173" s="412"/>
      <c r="E173" s="412"/>
      <c r="F173" s="412"/>
      <c r="G173" s="412"/>
      <c r="H173" s="412"/>
      <c r="I173" s="412"/>
      <c r="J173" s="412"/>
    </row>
    <row r="174" spans="1:13">
      <c r="A174" s="413" t="s">
        <v>299</v>
      </c>
      <c r="B174" s="413"/>
      <c r="C174" s="413"/>
      <c r="D174" s="413"/>
      <c r="E174" s="413"/>
      <c r="F174" s="413"/>
      <c r="G174" s="413"/>
      <c r="H174" s="413"/>
      <c r="I174" s="413"/>
      <c r="J174" s="413"/>
    </row>
    <row r="175" spans="1:13" ht="18" customHeight="1">
      <c r="A175" s="423" t="s">
        <v>39</v>
      </c>
      <c r="B175" s="423"/>
      <c r="C175" s="423"/>
      <c r="D175" s="423" t="s">
        <v>40</v>
      </c>
      <c r="E175" s="423"/>
      <c r="F175" s="423"/>
      <c r="G175" s="423"/>
      <c r="H175" s="423" t="s">
        <v>26</v>
      </c>
      <c r="I175" s="423"/>
      <c r="J175" s="423"/>
    </row>
    <row r="176" spans="1:13" ht="51" customHeight="1">
      <c r="A176" s="423" t="s">
        <v>78</v>
      </c>
      <c r="B176" s="423"/>
      <c r="C176" s="423"/>
      <c r="D176" s="519" t="s">
        <v>79</v>
      </c>
      <c r="E176" s="519"/>
      <c r="F176" s="519"/>
      <c r="G176" s="519"/>
      <c r="H176" s="520">
        <f>15000000-1500000</f>
        <v>13500000</v>
      </c>
      <c r="I176" s="521"/>
      <c r="J176" s="521"/>
    </row>
    <row r="177" spans="1:17" ht="56.25" customHeight="1">
      <c r="A177" s="85" t="s">
        <v>41</v>
      </c>
      <c r="B177" s="37" t="s">
        <v>42</v>
      </c>
      <c r="C177" s="37" t="s">
        <v>43</v>
      </c>
      <c r="D177" s="37" t="s">
        <v>44</v>
      </c>
      <c r="E177" s="37" t="s">
        <v>45</v>
      </c>
      <c r="F177" s="37" t="s">
        <v>46</v>
      </c>
      <c r="G177" s="37" t="s">
        <v>47</v>
      </c>
      <c r="H177" s="37" t="s">
        <v>48</v>
      </c>
      <c r="I177" s="37" t="s">
        <v>49</v>
      </c>
      <c r="J177" s="37" t="s">
        <v>50</v>
      </c>
    </row>
    <row r="178" spans="1:17" ht="26.25">
      <c r="A178" s="37">
        <v>9</v>
      </c>
      <c r="B178" s="37">
        <v>49941</v>
      </c>
      <c r="C178" s="78" t="s">
        <v>300</v>
      </c>
      <c r="D178" s="46" t="s">
        <v>298</v>
      </c>
      <c r="E178" s="46">
        <v>0</v>
      </c>
      <c r="F178" s="46">
        <v>10</v>
      </c>
      <c r="G178" s="39">
        <v>10</v>
      </c>
      <c r="H178" s="39"/>
      <c r="I178" s="133"/>
      <c r="J178" s="133"/>
      <c r="M178" s="418"/>
      <c r="N178" s="418"/>
      <c r="O178" s="420"/>
      <c r="P178" s="420"/>
      <c r="Q178" s="420"/>
    </row>
    <row r="179" spans="1:17" ht="26.25">
      <c r="A179" s="37">
        <v>10</v>
      </c>
      <c r="B179" s="37">
        <v>49941</v>
      </c>
      <c r="C179" s="78" t="s">
        <v>301</v>
      </c>
      <c r="D179" s="46" t="s">
        <v>298</v>
      </c>
      <c r="E179" s="46">
        <v>0</v>
      </c>
      <c r="F179" s="46">
        <v>10</v>
      </c>
      <c r="G179" s="39">
        <v>10</v>
      </c>
      <c r="H179" s="39"/>
      <c r="I179" s="133"/>
      <c r="J179" s="133"/>
      <c r="M179" s="418"/>
      <c r="N179" s="418"/>
      <c r="O179" s="420"/>
      <c r="P179" s="420"/>
      <c r="Q179" s="420"/>
    </row>
    <row r="180" spans="1:17" ht="26.25">
      <c r="A180" s="37">
        <v>11</v>
      </c>
      <c r="B180" s="37">
        <v>49941</v>
      </c>
      <c r="C180" s="78" t="s">
        <v>302</v>
      </c>
      <c r="D180" s="46" t="s">
        <v>298</v>
      </c>
      <c r="E180" s="46">
        <v>0</v>
      </c>
      <c r="F180" s="46">
        <v>13</v>
      </c>
      <c r="G180" s="39">
        <v>13</v>
      </c>
      <c r="H180" s="39"/>
      <c r="I180" s="133"/>
      <c r="J180" s="133"/>
      <c r="M180" s="418"/>
      <c r="N180" s="418"/>
      <c r="O180" s="420"/>
      <c r="P180" s="420"/>
      <c r="Q180" s="420"/>
    </row>
    <row r="181" spans="1:17" ht="26.25">
      <c r="A181" s="37">
        <f>+A180+1</f>
        <v>12</v>
      </c>
      <c r="B181" s="37">
        <v>49941</v>
      </c>
      <c r="C181" s="78" t="s">
        <v>303</v>
      </c>
      <c r="D181" s="46" t="s">
        <v>304</v>
      </c>
      <c r="E181" s="46">
        <v>0</v>
      </c>
      <c r="F181" s="46">
        <v>10</v>
      </c>
      <c r="G181" s="39">
        <v>10</v>
      </c>
      <c r="H181" s="39"/>
      <c r="I181" s="133"/>
      <c r="J181" s="133"/>
      <c r="M181" s="418"/>
      <c r="N181" s="418"/>
      <c r="O181" s="420"/>
      <c r="P181" s="420"/>
      <c r="Q181" s="420"/>
    </row>
    <row r="182" spans="1:17" ht="26.25">
      <c r="A182" s="37">
        <f t="shared" ref="A182:A192" si="1">+A181+1</f>
        <v>13</v>
      </c>
      <c r="B182" s="37">
        <v>49941</v>
      </c>
      <c r="C182" s="78" t="s">
        <v>305</v>
      </c>
      <c r="D182" s="46" t="s">
        <v>304</v>
      </c>
      <c r="E182" s="46">
        <v>0</v>
      </c>
      <c r="F182" s="46">
        <v>10</v>
      </c>
      <c r="G182" s="39">
        <v>10</v>
      </c>
      <c r="H182" s="39"/>
      <c r="I182" s="133"/>
      <c r="J182" s="133"/>
      <c r="M182" s="418"/>
      <c r="N182" s="418"/>
      <c r="O182" s="420"/>
      <c r="P182" s="420"/>
      <c r="Q182" s="420"/>
    </row>
    <row r="183" spans="1:17" ht="26.25">
      <c r="A183" s="37">
        <f t="shared" si="1"/>
        <v>14</v>
      </c>
      <c r="B183" s="37">
        <v>49941</v>
      </c>
      <c r="C183" s="78" t="s">
        <v>306</v>
      </c>
      <c r="D183" s="46" t="s">
        <v>304</v>
      </c>
      <c r="E183" s="46">
        <v>0</v>
      </c>
      <c r="F183" s="46">
        <v>10</v>
      </c>
      <c r="G183" s="39">
        <v>10</v>
      </c>
      <c r="H183" s="39"/>
      <c r="I183" s="133"/>
      <c r="J183" s="133"/>
      <c r="M183" s="418"/>
      <c r="N183" s="418"/>
      <c r="O183" s="420"/>
      <c r="P183" s="420"/>
      <c r="Q183" s="420"/>
    </row>
    <row r="184" spans="1:17" ht="26.25">
      <c r="A184" s="37">
        <f t="shared" si="1"/>
        <v>15</v>
      </c>
      <c r="B184" s="37">
        <v>49941</v>
      </c>
      <c r="C184" s="78" t="s">
        <v>307</v>
      </c>
      <c r="D184" s="46" t="s">
        <v>304</v>
      </c>
      <c r="E184" s="46">
        <v>0</v>
      </c>
      <c r="F184" s="46">
        <v>10</v>
      </c>
      <c r="G184" s="39">
        <v>10</v>
      </c>
      <c r="H184" s="39"/>
      <c r="I184" s="133"/>
      <c r="J184" s="133"/>
      <c r="K184" s="134"/>
      <c r="M184" s="418"/>
      <c r="N184" s="418"/>
      <c r="O184" s="420"/>
      <c r="P184" s="420"/>
      <c r="Q184" s="420"/>
    </row>
    <row r="185" spans="1:17" ht="26.25">
      <c r="A185" s="37">
        <f t="shared" si="1"/>
        <v>16</v>
      </c>
      <c r="B185" s="37">
        <v>4912932</v>
      </c>
      <c r="C185" s="78" t="s">
        <v>390</v>
      </c>
      <c r="D185" s="46" t="s">
        <v>391</v>
      </c>
      <c r="E185" s="46">
        <v>0</v>
      </c>
      <c r="F185" s="46">
        <v>6</v>
      </c>
      <c r="G185" s="39">
        <v>6</v>
      </c>
      <c r="H185" s="39"/>
      <c r="I185" s="133"/>
      <c r="J185" s="133"/>
      <c r="K185" s="134"/>
      <c r="M185" s="418"/>
      <c r="N185" s="418"/>
      <c r="O185" s="420"/>
      <c r="P185" s="420"/>
      <c r="Q185" s="420"/>
    </row>
    <row r="186" spans="1:17" ht="26.25">
      <c r="A186" s="37">
        <f t="shared" si="1"/>
        <v>17</v>
      </c>
      <c r="B186" s="37">
        <v>4912932</v>
      </c>
      <c r="C186" s="78" t="s">
        <v>392</v>
      </c>
      <c r="D186" s="46" t="s">
        <v>391</v>
      </c>
      <c r="E186" s="46">
        <v>0</v>
      </c>
      <c r="F186" s="46">
        <v>2</v>
      </c>
      <c r="G186" s="39">
        <v>2</v>
      </c>
      <c r="H186" s="39"/>
      <c r="I186" s="133"/>
      <c r="J186" s="133"/>
      <c r="K186" s="134"/>
      <c r="M186" s="418"/>
      <c r="N186" s="418"/>
      <c r="O186" s="420"/>
      <c r="P186" s="420"/>
      <c r="Q186" s="420"/>
    </row>
    <row r="187" spans="1:17" ht="26.25">
      <c r="A187" s="37">
        <f t="shared" si="1"/>
        <v>18</v>
      </c>
      <c r="B187" s="37">
        <v>4912932</v>
      </c>
      <c r="C187" s="78" t="s">
        <v>393</v>
      </c>
      <c r="D187" s="46" t="s">
        <v>391</v>
      </c>
      <c r="E187" s="46">
        <v>0</v>
      </c>
      <c r="F187" s="46">
        <v>6</v>
      </c>
      <c r="G187" s="39">
        <v>6</v>
      </c>
      <c r="H187" s="39"/>
      <c r="I187" s="133"/>
      <c r="J187" s="133"/>
      <c r="K187" s="134"/>
      <c r="M187" s="139"/>
      <c r="N187" s="139"/>
      <c r="O187" s="145"/>
      <c r="P187" s="145"/>
      <c r="Q187" s="145"/>
    </row>
    <row r="188" spans="1:17" ht="26.25">
      <c r="A188" s="37">
        <f t="shared" si="1"/>
        <v>19</v>
      </c>
      <c r="B188" s="37">
        <v>4912932</v>
      </c>
      <c r="C188" s="78" t="s">
        <v>394</v>
      </c>
      <c r="D188" s="46" t="s">
        <v>391</v>
      </c>
      <c r="E188" s="46">
        <v>0</v>
      </c>
      <c r="F188" s="46">
        <v>6</v>
      </c>
      <c r="G188" s="39">
        <v>6</v>
      </c>
      <c r="H188" s="39"/>
      <c r="I188" s="133"/>
      <c r="J188" s="133"/>
      <c r="K188" s="134"/>
      <c r="M188" s="139"/>
      <c r="N188" s="139"/>
      <c r="O188" s="145"/>
      <c r="P188" s="145"/>
      <c r="Q188" s="145"/>
    </row>
    <row r="189" spans="1:17" ht="26.25">
      <c r="A189" s="37">
        <f t="shared" si="1"/>
        <v>20</v>
      </c>
      <c r="B189" s="37">
        <v>4912932</v>
      </c>
      <c r="C189" s="78" t="s">
        <v>395</v>
      </c>
      <c r="D189" s="46" t="s">
        <v>391</v>
      </c>
      <c r="E189" s="46">
        <v>0</v>
      </c>
      <c r="F189" s="46">
        <v>6</v>
      </c>
      <c r="G189" s="39">
        <v>6</v>
      </c>
      <c r="H189" s="39"/>
      <c r="I189" s="133"/>
      <c r="J189" s="133"/>
      <c r="K189" s="134"/>
      <c r="M189" s="139"/>
      <c r="N189" s="139"/>
      <c r="O189" s="145"/>
      <c r="P189" s="145"/>
      <c r="Q189" s="145"/>
    </row>
    <row r="190" spans="1:17" ht="26.25">
      <c r="A190" s="37">
        <f t="shared" si="1"/>
        <v>21</v>
      </c>
      <c r="B190" s="37">
        <v>4912932</v>
      </c>
      <c r="C190" s="78" t="s">
        <v>396</v>
      </c>
      <c r="D190" s="46" t="s">
        <v>391</v>
      </c>
      <c r="E190" s="46">
        <v>0</v>
      </c>
      <c r="F190" s="46">
        <v>2</v>
      </c>
      <c r="G190" s="39">
        <v>2</v>
      </c>
      <c r="H190" s="39"/>
      <c r="I190" s="133"/>
      <c r="J190" s="133"/>
      <c r="K190" s="134"/>
      <c r="M190" s="139"/>
      <c r="N190" s="139"/>
      <c r="O190" s="145"/>
      <c r="P190" s="145"/>
      <c r="Q190" s="145"/>
    </row>
    <row r="191" spans="1:17" ht="26.25">
      <c r="A191" s="37">
        <f t="shared" si="1"/>
        <v>22</v>
      </c>
      <c r="B191" s="37">
        <v>4912932</v>
      </c>
      <c r="C191" s="78" t="s">
        <v>397</v>
      </c>
      <c r="D191" s="46" t="s">
        <v>304</v>
      </c>
      <c r="E191" s="46">
        <v>0</v>
      </c>
      <c r="F191" s="46">
        <v>6</v>
      </c>
      <c r="G191" s="39">
        <v>6</v>
      </c>
      <c r="H191" s="39"/>
      <c r="I191" s="133"/>
      <c r="J191" s="133"/>
      <c r="K191" s="134"/>
      <c r="M191" s="139"/>
      <c r="N191" s="139"/>
      <c r="O191" s="145"/>
      <c r="P191" s="145"/>
      <c r="Q191" s="145"/>
    </row>
    <row r="192" spans="1:17" ht="26.25">
      <c r="A192" s="37">
        <f t="shared" si="1"/>
        <v>23</v>
      </c>
      <c r="B192" s="37">
        <v>4912932</v>
      </c>
      <c r="C192" s="78" t="s">
        <v>398</v>
      </c>
      <c r="D192" s="46" t="s">
        <v>304</v>
      </c>
      <c r="E192" s="46">
        <v>0</v>
      </c>
      <c r="F192" s="46">
        <v>6</v>
      </c>
      <c r="G192" s="39">
        <v>6</v>
      </c>
      <c r="H192" s="39"/>
      <c r="I192" s="133"/>
      <c r="J192" s="133"/>
      <c r="K192" s="134"/>
      <c r="M192" s="139"/>
      <c r="N192" s="139"/>
      <c r="O192" s="145"/>
      <c r="P192" s="145"/>
      <c r="Q192" s="145"/>
    </row>
    <row r="193" spans="1:17">
      <c r="A193" s="40"/>
      <c r="B193" s="40"/>
      <c r="C193" s="79"/>
      <c r="D193" s="19"/>
      <c r="E193" s="19"/>
      <c r="F193" s="19"/>
      <c r="G193" s="41"/>
      <c r="H193" s="41"/>
      <c r="I193" s="138"/>
      <c r="J193" s="138"/>
      <c r="K193" s="134"/>
      <c r="M193" s="139"/>
      <c r="N193" s="139"/>
      <c r="O193" s="145"/>
      <c r="P193" s="145"/>
      <c r="Q193" s="145"/>
    </row>
    <row r="194" spans="1:17">
      <c r="A194" s="423" t="s">
        <v>39</v>
      </c>
      <c r="B194" s="423"/>
      <c r="C194" s="423"/>
      <c r="D194" s="423" t="s">
        <v>40</v>
      </c>
      <c r="E194" s="423"/>
      <c r="F194" s="423"/>
      <c r="G194" s="423"/>
      <c r="H194" s="423" t="s">
        <v>26</v>
      </c>
      <c r="I194" s="423"/>
      <c r="J194" s="423"/>
    </row>
    <row r="195" spans="1:17">
      <c r="A195" s="423" t="s">
        <v>285</v>
      </c>
      <c r="B195" s="423"/>
      <c r="C195" s="423"/>
      <c r="D195" s="519" t="s">
        <v>284</v>
      </c>
      <c r="E195" s="519"/>
      <c r="F195" s="519"/>
      <c r="G195" s="519"/>
      <c r="H195" s="520">
        <v>1500000</v>
      </c>
      <c r="I195" s="521"/>
      <c r="J195" s="521"/>
      <c r="K195" s="134"/>
      <c r="M195" s="418"/>
      <c r="N195" s="418"/>
      <c r="O195" s="420"/>
      <c r="P195" s="420"/>
      <c r="Q195" s="420"/>
    </row>
    <row r="196" spans="1:17" ht="39.4">
      <c r="A196" s="85" t="s">
        <v>41</v>
      </c>
      <c r="B196" s="37" t="s">
        <v>42</v>
      </c>
      <c r="C196" s="37" t="s">
        <v>43</v>
      </c>
      <c r="D196" s="37" t="s">
        <v>44</v>
      </c>
      <c r="E196" s="37" t="s">
        <v>45</v>
      </c>
      <c r="F196" s="37" t="s">
        <v>46</v>
      </c>
      <c r="G196" s="37" t="s">
        <v>47</v>
      </c>
      <c r="H196" s="37" t="s">
        <v>48</v>
      </c>
      <c r="I196" s="37" t="s">
        <v>49</v>
      </c>
      <c r="J196" s="37" t="s">
        <v>50</v>
      </c>
      <c r="K196" s="134"/>
      <c r="M196" s="418"/>
      <c r="N196" s="418"/>
      <c r="O196" s="420"/>
      <c r="P196" s="420"/>
      <c r="Q196" s="420"/>
    </row>
    <row r="197" spans="1:17">
      <c r="A197" s="40"/>
      <c r="B197" s="40"/>
      <c r="C197" s="79"/>
      <c r="D197" s="19"/>
      <c r="E197" s="19"/>
      <c r="F197" s="19"/>
      <c r="G197" s="41"/>
      <c r="H197" s="41"/>
      <c r="I197" s="80"/>
      <c r="J197" s="80"/>
      <c r="K197" s="134"/>
      <c r="M197" s="418"/>
      <c r="N197" s="418"/>
      <c r="O197" s="420"/>
      <c r="P197" s="420"/>
      <c r="Q197" s="420"/>
    </row>
    <row r="198" spans="1:17" ht="26.25">
      <c r="A198" s="37">
        <v>24</v>
      </c>
      <c r="B198" s="37">
        <v>4391506</v>
      </c>
      <c r="C198" s="78" t="s">
        <v>384</v>
      </c>
      <c r="D198" s="46" t="s">
        <v>304</v>
      </c>
      <c r="E198" s="46">
        <v>0</v>
      </c>
      <c r="F198" s="46">
        <v>6</v>
      </c>
      <c r="G198" s="39">
        <v>6</v>
      </c>
      <c r="H198" s="39"/>
      <c r="I198" s="133"/>
      <c r="J198" s="133"/>
      <c r="K198" s="134"/>
      <c r="M198" s="418"/>
      <c r="N198" s="418"/>
      <c r="O198" s="420"/>
      <c r="P198" s="420"/>
      <c r="Q198" s="420"/>
    </row>
    <row r="199" spans="1:17" ht="26.25">
      <c r="A199" s="37">
        <f>A198+1</f>
        <v>25</v>
      </c>
      <c r="B199" s="37">
        <v>4391504</v>
      </c>
      <c r="C199" s="78" t="s">
        <v>385</v>
      </c>
      <c r="D199" s="46" t="s">
        <v>304</v>
      </c>
      <c r="E199" s="46">
        <v>0</v>
      </c>
      <c r="F199" s="46">
        <v>6</v>
      </c>
      <c r="G199" s="39">
        <v>6</v>
      </c>
      <c r="H199" s="39"/>
      <c r="I199" s="133"/>
      <c r="J199" s="133"/>
      <c r="K199" s="134"/>
      <c r="M199" s="418"/>
      <c r="N199" s="418"/>
      <c r="O199" s="420"/>
      <c r="P199" s="420"/>
      <c r="Q199" s="420"/>
    </row>
    <row r="200" spans="1:17" ht="26.25">
      <c r="A200" s="37">
        <f>A199+1</f>
        <v>26</v>
      </c>
      <c r="B200" s="37">
        <v>4391506</v>
      </c>
      <c r="C200" s="78" t="s">
        <v>387</v>
      </c>
      <c r="D200" s="46" t="s">
        <v>304</v>
      </c>
      <c r="E200" s="46">
        <v>0</v>
      </c>
      <c r="F200" s="46">
        <v>6</v>
      </c>
      <c r="G200" s="39">
        <v>6</v>
      </c>
      <c r="H200" s="39"/>
      <c r="I200" s="133"/>
      <c r="J200" s="133"/>
      <c r="K200" s="134"/>
      <c r="M200" s="418"/>
      <c r="N200" s="418"/>
      <c r="O200" s="420"/>
      <c r="P200" s="420"/>
      <c r="Q200" s="420"/>
    </row>
    <row r="201" spans="1:17" ht="26.25">
      <c r="A201" s="37">
        <f>A200+1</f>
        <v>27</v>
      </c>
      <c r="B201" s="37">
        <v>4391504</v>
      </c>
      <c r="C201" s="78" t="s">
        <v>386</v>
      </c>
      <c r="D201" s="46" t="s">
        <v>304</v>
      </c>
      <c r="E201" s="46">
        <v>0</v>
      </c>
      <c r="F201" s="46">
        <v>6</v>
      </c>
      <c r="G201" s="39">
        <v>6</v>
      </c>
      <c r="H201" s="39"/>
      <c r="I201" s="133"/>
      <c r="J201" s="133"/>
    </row>
    <row r="202" spans="1:17" ht="26.25">
      <c r="A202" s="37">
        <f>A201+1</f>
        <v>28</v>
      </c>
      <c r="B202" s="37">
        <v>4391506</v>
      </c>
      <c r="C202" s="78" t="s">
        <v>388</v>
      </c>
      <c r="D202" s="46" t="s">
        <v>304</v>
      </c>
      <c r="E202" s="46">
        <v>0</v>
      </c>
      <c r="F202" s="46">
        <v>2</v>
      </c>
      <c r="G202" s="39">
        <v>2</v>
      </c>
      <c r="H202" s="39"/>
      <c r="I202" s="133"/>
      <c r="J202" s="133"/>
    </row>
    <row r="203" spans="1:17" ht="26.25">
      <c r="A203" s="37">
        <f>A202+1</f>
        <v>29</v>
      </c>
      <c r="B203" s="37">
        <v>4391504</v>
      </c>
      <c r="C203" s="78" t="s">
        <v>389</v>
      </c>
      <c r="D203" s="46" t="s">
        <v>304</v>
      </c>
      <c r="E203" s="46">
        <v>0</v>
      </c>
      <c r="F203" s="46">
        <v>2</v>
      </c>
      <c r="G203" s="39">
        <v>2</v>
      </c>
      <c r="H203" s="39"/>
      <c r="I203" s="133"/>
      <c r="J203" s="133"/>
    </row>
    <row r="204" spans="1:17">
      <c r="A204" s="40"/>
      <c r="B204" s="40"/>
      <c r="C204" s="79"/>
      <c r="D204" s="19"/>
      <c r="E204" s="19"/>
      <c r="F204" s="19"/>
      <c r="G204" s="41"/>
      <c r="H204" s="41"/>
      <c r="I204" s="138"/>
      <c r="J204" s="138"/>
    </row>
    <row r="205" spans="1:17">
      <c r="A205" s="412" t="s">
        <v>296</v>
      </c>
      <c r="B205" s="412"/>
      <c r="C205" s="412"/>
      <c r="D205" s="412"/>
      <c r="E205" s="412"/>
      <c r="F205" s="412"/>
      <c r="G205" s="412"/>
      <c r="H205" s="412"/>
      <c r="I205" s="412"/>
      <c r="J205" s="412"/>
    </row>
    <row r="206" spans="1:17" ht="18" customHeight="1">
      <c r="A206" s="62"/>
      <c r="B206" s="62"/>
      <c r="C206" s="62"/>
      <c r="D206" s="63"/>
      <c r="E206" s="63"/>
      <c r="F206" s="62"/>
      <c r="G206" s="64"/>
      <c r="H206" s="63"/>
      <c r="I206" s="64"/>
      <c r="J206" s="64"/>
      <c r="K206" s="64"/>
      <c r="L206" s="64"/>
      <c r="M206" s="64"/>
      <c r="N206" s="64"/>
      <c r="O206" s="64"/>
    </row>
    <row r="207" spans="1:17">
      <c r="A207" s="413" t="s">
        <v>299</v>
      </c>
      <c r="B207" s="413"/>
      <c r="C207" s="413"/>
      <c r="D207" s="413"/>
      <c r="E207" s="413"/>
      <c r="F207" s="413"/>
      <c r="G207" s="413"/>
      <c r="H207" s="413"/>
      <c r="I207" s="413"/>
      <c r="J207" s="413"/>
    </row>
    <row r="208" spans="1:17">
      <c r="A208" s="125"/>
      <c r="B208" s="125"/>
      <c r="C208" s="125"/>
      <c r="D208" s="125"/>
      <c r="E208" s="125"/>
      <c r="F208" s="125"/>
      <c r="G208" s="125"/>
      <c r="H208" s="125"/>
      <c r="I208" s="125"/>
      <c r="J208" s="125"/>
      <c r="M208" s="418"/>
      <c r="N208" s="418"/>
      <c r="O208" s="422"/>
      <c r="P208" s="422"/>
      <c r="Q208" s="422"/>
    </row>
    <row r="209" spans="1:17">
      <c r="A209" s="414" t="s">
        <v>39</v>
      </c>
      <c r="B209" s="414"/>
      <c r="C209" s="414"/>
      <c r="D209" s="414" t="s">
        <v>40</v>
      </c>
      <c r="E209" s="414"/>
      <c r="F209" s="414"/>
      <c r="G209" s="414"/>
      <c r="H209" s="414" t="s">
        <v>26</v>
      </c>
      <c r="I209" s="414"/>
      <c r="J209" s="414"/>
      <c r="M209" s="419"/>
      <c r="N209" s="419"/>
      <c r="O209" s="421"/>
      <c r="P209" s="421"/>
      <c r="Q209" s="421"/>
    </row>
    <row r="210" spans="1:17" ht="50.25" customHeight="1">
      <c r="A210" s="414" t="s">
        <v>80</v>
      </c>
      <c r="B210" s="414"/>
      <c r="C210" s="414"/>
      <c r="D210" s="415" t="s">
        <v>81</v>
      </c>
      <c r="E210" s="415"/>
      <c r="F210" s="415"/>
      <c r="G210" s="415"/>
      <c r="H210" s="416">
        <v>5000000</v>
      </c>
      <c r="I210" s="417"/>
      <c r="J210" s="417"/>
      <c r="M210" s="419"/>
      <c r="N210" s="419"/>
      <c r="O210" s="421"/>
      <c r="P210" s="421"/>
      <c r="Q210" s="421"/>
    </row>
    <row r="211" spans="1:17" ht="39.4">
      <c r="A211" s="36" t="s">
        <v>41</v>
      </c>
      <c r="B211" s="47" t="s">
        <v>42</v>
      </c>
      <c r="C211" s="47" t="s">
        <v>43</v>
      </c>
      <c r="D211" s="47" t="s">
        <v>44</v>
      </c>
      <c r="E211" s="47" t="s">
        <v>45</v>
      </c>
      <c r="F211" s="47" t="s">
        <v>46</v>
      </c>
      <c r="G211" s="47" t="s">
        <v>47</v>
      </c>
      <c r="H211" s="47" t="s">
        <v>48</v>
      </c>
      <c r="I211" s="47" t="s">
        <v>49</v>
      </c>
      <c r="J211" s="47" t="s">
        <v>50</v>
      </c>
      <c r="M211" s="419"/>
      <c r="N211" s="419"/>
      <c r="O211" s="421"/>
      <c r="P211" s="421"/>
      <c r="Q211" s="421"/>
    </row>
    <row r="212" spans="1:17" ht="26.25">
      <c r="A212" s="37">
        <v>30</v>
      </c>
      <c r="B212" s="37">
        <v>8714200</v>
      </c>
      <c r="C212" s="78" t="s">
        <v>308</v>
      </c>
      <c r="D212" s="46" t="s">
        <v>298</v>
      </c>
      <c r="E212" s="46">
        <v>0</v>
      </c>
      <c r="F212" s="46">
        <v>10</v>
      </c>
      <c r="G212" s="39">
        <v>10</v>
      </c>
      <c r="H212" s="39"/>
      <c r="I212" s="38">
        <v>389657</v>
      </c>
      <c r="J212" s="38">
        <f>I212*F212</f>
        <v>3896570</v>
      </c>
      <c r="M212" s="419"/>
      <c r="N212" s="419"/>
      <c r="O212" s="421"/>
      <c r="P212" s="421"/>
      <c r="Q212" s="421"/>
    </row>
    <row r="213" spans="1:17" ht="26.25">
      <c r="A213" s="37">
        <f t="shared" ref="A213:A218" si="2">A212+1</f>
        <v>31</v>
      </c>
      <c r="B213" s="37">
        <v>8714200</v>
      </c>
      <c r="C213" s="78" t="s">
        <v>309</v>
      </c>
      <c r="D213" s="46" t="s">
        <v>298</v>
      </c>
      <c r="E213" s="46">
        <v>0</v>
      </c>
      <c r="F213" s="46">
        <v>10</v>
      </c>
      <c r="G213" s="39">
        <v>10</v>
      </c>
      <c r="H213" s="39"/>
      <c r="I213" s="38">
        <v>389657</v>
      </c>
      <c r="J213" s="38">
        <f t="shared" ref="J213:J218" si="3">I213*F213</f>
        <v>3896570</v>
      </c>
      <c r="M213" s="419"/>
      <c r="N213" s="419"/>
      <c r="O213" s="421"/>
      <c r="P213" s="421"/>
      <c r="Q213" s="421"/>
    </row>
    <row r="214" spans="1:17" ht="26.25">
      <c r="A214" s="37">
        <f t="shared" si="2"/>
        <v>32</v>
      </c>
      <c r="B214" s="37">
        <v>8714200</v>
      </c>
      <c r="C214" s="78" t="s">
        <v>310</v>
      </c>
      <c r="D214" s="46" t="s">
        <v>298</v>
      </c>
      <c r="E214" s="46">
        <v>0</v>
      </c>
      <c r="F214" s="46">
        <v>13</v>
      </c>
      <c r="G214" s="39">
        <v>13</v>
      </c>
      <c r="H214" s="39"/>
      <c r="I214" s="38">
        <v>389657</v>
      </c>
      <c r="J214" s="38">
        <f t="shared" si="3"/>
        <v>5065541</v>
      </c>
      <c r="M214" s="419"/>
      <c r="N214" s="419"/>
      <c r="O214" s="421"/>
      <c r="P214" s="421"/>
      <c r="Q214" s="421"/>
    </row>
    <row r="215" spans="1:17" ht="40.5" customHeight="1">
      <c r="A215" s="37">
        <f t="shared" si="2"/>
        <v>33</v>
      </c>
      <c r="B215" s="37">
        <v>8714200</v>
      </c>
      <c r="C215" s="78" t="s">
        <v>311</v>
      </c>
      <c r="D215" s="46" t="s">
        <v>304</v>
      </c>
      <c r="E215" s="46">
        <v>0</v>
      </c>
      <c r="F215" s="46">
        <v>10</v>
      </c>
      <c r="G215" s="39">
        <v>10</v>
      </c>
      <c r="H215" s="39"/>
      <c r="I215" s="38">
        <v>389657</v>
      </c>
      <c r="J215" s="38">
        <f t="shared" si="3"/>
        <v>3896570</v>
      </c>
      <c r="M215" s="419"/>
      <c r="N215" s="419"/>
      <c r="O215" s="421"/>
      <c r="P215" s="421"/>
      <c r="Q215" s="421"/>
    </row>
    <row r="216" spans="1:17" ht="26.25">
      <c r="A216" s="37">
        <f t="shared" si="2"/>
        <v>34</v>
      </c>
      <c r="B216" s="37">
        <v>8714200</v>
      </c>
      <c r="C216" s="78" t="s">
        <v>312</v>
      </c>
      <c r="D216" s="46" t="s">
        <v>304</v>
      </c>
      <c r="E216" s="46">
        <v>0</v>
      </c>
      <c r="F216" s="46">
        <v>10</v>
      </c>
      <c r="G216" s="39">
        <v>10</v>
      </c>
      <c r="H216" s="39"/>
      <c r="I216" s="38">
        <v>389657</v>
      </c>
      <c r="J216" s="38">
        <f t="shared" si="3"/>
        <v>3896570</v>
      </c>
    </row>
    <row r="217" spans="1:17" ht="26.25">
      <c r="A217" s="37">
        <f t="shared" si="2"/>
        <v>35</v>
      </c>
      <c r="B217" s="37">
        <v>8714200</v>
      </c>
      <c r="C217" s="78" t="s">
        <v>313</v>
      </c>
      <c r="D217" s="46" t="s">
        <v>304</v>
      </c>
      <c r="E217" s="46">
        <v>0</v>
      </c>
      <c r="F217" s="46">
        <v>10</v>
      </c>
      <c r="G217" s="39">
        <v>10</v>
      </c>
      <c r="H217" s="39"/>
      <c r="I217" s="38">
        <v>389657</v>
      </c>
      <c r="J217" s="38">
        <f t="shared" si="3"/>
        <v>3896570</v>
      </c>
    </row>
    <row r="218" spans="1:17" ht="26.25">
      <c r="A218" s="37">
        <f t="shared" si="2"/>
        <v>36</v>
      </c>
      <c r="B218" s="37">
        <v>8714200</v>
      </c>
      <c r="C218" s="78" t="s">
        <v>314</v>
      </c>
      <c r="D218" s="46" t="s">
        <v>304</v>
      </c>
      <c r="E218" s="46">
        <v>0</v>
      </c>
      <c r="F218" s="46">
        <v>10</v>
      </c>
      <c r="G218" s="39">
        <v>10</v>
      </c>
      <c r="H218" s="39"/>
      <c r="I218" s="38">
        <v>389657</v>
      </c>
      <c r="J218" s="38">
        <f t="shared" si="3"/>
        <v>3896570</v>
      </c>
    </row>
    <row r="219" spans="1:17" ht="39.4">
      <c r="A219" s="37">
        <f t="shared" ref="A219:A232" si="4">A218+1</f>
        <v>37</v>
      </c>
      <c r="B219" s="37">
        <v>8714200</v>
      </c>
      <c r="C219" s="78" t="s">
        <v>402</v>
      </c>
      <c r="D219" s="46" t="s">
        <v>304</v>
      </c>
      <c r="E219" s="46">
        <v>0</v>
      </c>
      <c r="F219" s="46">
        <v>6</v>
      </c>
      <c r="G219" s="39">
        <v>6</v>
      </c>
      <c r="H219" s="39"/>
      <c r="I219" s="38">
        <v>389657</v>
      </c>
      <c r="J219" s="38">
        <f t="shared" ref="J219:J226" si="5">I219*F219</f>
        <v>2337942</v>
      </c>
    </row>
    <row r="220" spans="1:17" ht="39.4">
      <c r="A220" s="37">
        <f t="shared" si="4"/>
        <v>38</v>
      </c>
      <c r="B220" s="37">
        <v>8714200</v>
      </c>
      <c r="C220" s="78" t="s">
        <v>403</v>
      </c>
      <c r="D220" s="46" t="s">
        <v>304</v>
      </c>
      <c r="E220" s="46">
        <v>0</v>
      </c>
      <c r="F220" s="46">
        <v>2</v>
      </c>
      <c r="G220" s="39">
        <v>2</v>
      </c>
      <c r="H220" s="39"/>
      <c r="I220" s="38">
        <v>389657</v>
      </c>
      <c r="J220" s="38">
        <f t="shared" si="5"/>
        <v>779314</v>
      </c>
    </row>
    <row r="221" spans="1:17" ht="39.4">
      <c r="A221" s="37">
        <f t="shared" si="4"/>
        <v>39</v>
      </c>
      <c r="B221" s="37">
        <v>8714200</v>
      </c>
      <c r="C221" s="78" t="s">
        <v>404</v>
      </c>
      <c r="D221" s="46" t="s">
        <v>304</v>
      </c>
      <c r="E221" s="46">
        <v>0</v>
      </c>
      <c r="F221" s="46">
        <v>6</v>
      </c>
      <c r="G221" s="39">
        <v>6</v>
      </c>
      <c r="H221" s="39"/>
      <c r="I221" s="38">
        <v>389657</v>
      </c>
      <c r="J221" s="38">
        <f t="shared" si="5"/>
        <v>2337942</v>
      </c>
    </row>
    <row r="222" spans="1:17" ht="26.25">
      <c r="A222" s="37">
        <f t="shared" si="4"/>
        <v>40</v>
      </c>
      <c r="B222" s="37">
        <v>8714200</v>
      </c>
      <c r="C222" s="78" t="s">
        <v>405</v>
      </c>
      <c r="D222" s="46" t="s">
        <v>304</v>
      </c>
      <c r="E222" s="46">
        <v>0</v>
      </c>
      <c r="F222" s="46">
        <v>6</v>
      </c>
      <c r="G222" s="39">
        <v>6</v>
      </c>
      <c r="H222" s="39"/>
      <c r="I222" s="38">
        <v>389657</v>
      </c>
      <c r="J222" s="38">
        <f t="shared" si="5"/>
        <v>2337942</v>
      </c>
    </row>
    <row r="223" spans="1:17" ht="39.4">
      <c r="A223" s="37">
        <f t="shared" si="4"/>
        <v>41</v>
      </c>
      <c r="B223" s="37">
        <v>8714200</v>
      </c>
      <c r="C223" s="78" t="s">
        <v>406</v>
      </c>
      <c r="D223" s="46" t="s">
        <v>304</v>
      </c>
      <c r="E223" s="46">
        <v>0</v>
      </c>
      <c r="F223" s="46">
        <v>6</v>
      </c>
      <c r="G223" s="39">
        <v>6</v>
      </c>
      <c r="H223" s="39"/>
      <c r="I223" s="38">
        <v>389657</v>
      </c>
      <c r="J223" s="38">
        <f t="shared" si="5"/>
        <v>2337942</v>
      </c>
    </row>
    <row r="224" spans="1:17" ht="39.4">
      <c r="A224" s="37">
        <f t="shared" si="4"/>
        <v>42</v>
      </c>
      <c r="B224" s="37">
        <v>8714200</v>
      </c>
      <c r="C224" s="78" t="s">
        <v>407</v>
      </c>
      <c r="D224" s="46" t="s">
        <v>304</v>
      </c>
      <c r="E224" s="46">
        <v>0</v>
      </c>
      <c r="F224" s="46">
        <v>2</v>
      </c>
      <c r="G224" s="39">
        <v>2</v>
      </c>
      <c r="H224" s="39"/>
      <c r="I224" s="38">
        <v>389657</v>
      </c>
      <c r="J224" s="38">
        <f t="shared" si="5"/>
        <v>779314</v>
      </c>
    </row>
    <row r="225" spans="1:15" ht="26.25">
      <c r="A225" s="37">
        <f t="shared" si="4"/>
        <v>43</v>
      </c>
      <c r="B225" s="37">
        <v>8714200</v>
      </c>
      <c r="C225" s="78" t="s">
        <v>408</v>
      </c>
      <c r="D225" s="46" t="s">
        <v>304</v>
      </c>
      <c r="E225" s="46">
        <v>0</v>
      </c>
      <c r="F225" s="46">
        <v>6</v>
      </c>
      <c r="G225" s="39">
        <v>6</v>
      </c>
      <c r="H225" s="39"/>
      <c r="I225" s="38">
        <v>389657</v>
      </c>
      <c r="J225" s="38">
        <f t="shared" si="5"/>
        <v>2337942</v>
      </c>
    </row>
    <row r="226" spans="1:15" ht="26.25">
      <c r="A226" s="37">
        <f t="shared" si="4"/>
        <v>44</v>
      </c>
      <c r="B226" s="37">
        <v>8714200</v>
      </c>
      <c r="C226" s="78" t="s">
        <v>409</v>
      </c>
      <c r="D226" s="46" t="s">
        <v>304</v>
      </c>
      <c r="E226" s="46">
        <v>0</v>
      </c>
      <c r="F226" s="46">
        <v>6</v>
      </c>
      <c r="G226" s="39">
        <v>6</v>
      </c>
      <c r="H226" s="39"/>
      <c r="I226" s="38">
        <v>389657</v>
      </c>
      <c r="J226" s="38">
        <f t="shared" si="5"/>
        <v>2337942</v>
      </c>
    </row>
    <row r="227" spans="1:15" ht="26.25">
      <c r="A227" s="37">
        <f t="shared" si="4"/>
        <v>45</v>
      </c>
      <c r="B227" s="37">
        <v>8714200</v>
      </c>
      <c r="C227" s="78" t="s">
        <v>410</v>
      </c>
      <c r="D227" s="46" t="s">
        <v>304</v>
      </c>
      <c r="E227" s="46">
        <v>0</v>
      </c>
      <c r="F227" s="46">
        <v>6</v>
      </c>
      <c r="G227" s="39">
        <v>6</v>
      </c>
      <c r="H227" s="39"/>
      <c r="I227" s="133"/>
      <c r="J227" s="133"/>
    </row>
    <row r="228" spans="1:15" ht="26.25">
      <c r="A228" s="37">
        <f t="shared" si="4"/>
        <v>46</v>
      </c>
      <c r="B228" s="37">
        <v>8714200</v>
      </c>
      <c r="C228" s="78" t="s">
        <v>411</v>
      </c>
      <c r="D228" s="46" t="s">
        <v>304</v>
      </c>
      <c r="E228" s="46">
        <v>0</v>
      </c>
      <c r="F228" s="46">
        <v>6</v>
      </c>
      <c r="G228" s="39">
        <v>6</v>
      </c>
      <c r="H228" s="39"/>
      <c r="I228" s="133"/>
      <c r="J228" s="133"/>
    </row>
    <row r="229" spans="1:15" ht="26.25">
      <c r="A229" s="37">
        <f t="shared" si="4"/>
        <v>47</v>
      </c>
      <c r="B229" s="37">
        <v>8714200</v>
      </c>
      <c r="C229" s="78" t="s">
        <v>412</v>
      </c>
      <c r="D229" s="46" t="s">
        <v>304</v>
      </c>
      <c r="E229" s="46">
        <v>0</v>
      </c>
      <c r="F229" s="46">
        <v>6</v>
      </c>
      <c r="G229" s="39">
        <v>6</v>
      </c>
      <c r="H229" s="39"/>
      <c r="I229" s="133"/>
      <c r="J229" s="133"/>
    </row>
    <row r="230" spans="1:15" ht="26.25">
      <c r="A230" s="37">
        <f t="shared" si="4"/>
        <v>48</v>
      </c>
      <c r="B230" s="37">
        <v>8714200</v>
      </c>
      <c r="C230" s="78" t="s">
        <v>413</v>
      </c>
      <c r="D230" s="46" t="s">
        <v>304</v>
      </c>
      <c r="E230" s="46">
        <v>0</v>
      </c>
      <c r="F230" s="46">
        <v>6</v>
      </c>
      <c r="G230" s="39">
        <v>6</v>
      </c>
      <c r="H230" s="39"/>
      <c r="I230" s="133"/>
      <c r="J230" s="133"/>
    </row>
    <row r="231" spans="1:15" ht="26.25">
      <c r="A231" s="37">
        <f t="shared" si="4"/>
        <v>49</v>
      </c>
      <c r="B231" s="37">
        <v>8714200</v>
      </c>
      <c r="C231" s="78" t="s">
        <v>414</v>
      </c>
      <c r="D231" s="46" t="s">
        <v>304</v>
      </c>
      <c r="E231" s="46">
        <v>0</v>
      </c>
      <c r="F231" s="46">
        <v>2</v>
      </c>
      <c r="G231" s="39">
        <v>2</v>
      </c>
      <c r="H231" s="39"/>
      <c r="I231" s="133"/>
      <c r="J231" s="133"/>
    </row>
    <row r="232" spans="1:15" ht="26.25">
      <c r="A232" s="37">
        <f t="shared" si="4"/>
        <v>50</v>
      </c>
      <c r="B232" s="37">
        <v>8714200</v>
      </c>
      <c r="C232" s="78" t="s">
        <v>415</v>
      </c>
      <c r="D232" s="46" t="s">
        <v>304</v>
      </c>
      <c r="E232" s="46">
        <v>0</v>
      </c>
      <c r="F232" s="46">
        <v>2</v>
      </c>
      <c r="G232" s="39">
        <v>2</v>
      </c>
      <c r="H232" s="39"/>
      <c r="I232" s="133"/>
      <c r="J232" s="133"/>
    </row>
    <row r="233" spans="1:15" ht="14.65" thickBot="1">
      <c r="A233" s="40"/>
      <c r="B233" s="40"/>
      <c r="C233" s="79"/>
      <c r="D233" s="19"/>
      <c r="E233" s="19"/>
      <c r="F233" s="19"/>
      <c r="G233" s="41"/>
      <c r="H233" s="41"/>
      <c r="I233" s="80"/>
      <c r="J233" s="80"/>
    </row>
    <row r="234" spans="1:15" ht="14.65" thickBot="1">
      <c r="A234" s="140" t="s">
        <v>315</v>
      </c>
      <c r="B234" s="141"/>
      <c r="C234" s="141"/>
      <c r="D234" s="141"/>
      <c r="E234" s="141"/>
      <c r="F234" s="141"/>
      <c r="G234" s="141"/>
      <c r="H234" s="141"/>
      <c r="I234" s="141"/>
      <c r="J234" s="142">
        <f>+H210+H195+H176+H165+H159+H152+H147</f>
        <v>61625600</v>
      </c>
    </row>
    <row r="235" spans="1:15">
      <c r="A235" s="5"/>
      <c r="B235" s="5"/>
      <c r="C235" s="5"/>
      <c r="D235" s="5"/>
      <c r="E235" s="5"/>
      <c r="F235" s="5"/>
      <c r="G235" s="5"/>
      <c r="H235" s="5"/>
      <c r="I235" s="5"/>
      <c r="J235" s="5"/>
    </row>
    <row r="236" spans="1:15">
      <c r="A236" s="448" t="s">
        <v>290</v>
      </c>
      <c r="B236" s="448"/>
      <c r="C236" s="448"/>
      <c r="D236" s="448"/>
      <c r="E236" s="448"/>
      <c r="F236" s="448"/>
      <c r="G236" s="448"/>
      <c r="H236" s="448"/>
      <c r="I236" s="448"/>
      <c r="J236" s="448"/>
    </row>
    <row r="237" spans="1:15" ht="24.75" customHeight="1">
      <c r="A237" s="501" t="s">
        <v>21</v>
      </c>
      <c r="B237" s="502"/>
      <c r="C237" s="502"/>
      <c r="D237" s="502"/>
      <c r="E237" s="502"/>
      <c r="F237" s="502"/>
      <c r="G237" s="502"/>
      <c r="H237" s="502"/>
      <c r="I237" s="502"/>
      <c r="J237" s="502"/>
    </row>
    <row r="238" spans="1:15">
      <c r="A238" s="412" t="s">
        <v>57</v>
      </c>
      <c r="B238" s="412"/>
      <c r="C238" s="412"/>
      <c r="D238" s="412"/>
      <c r="E238" s="412"/>
      <c r="F238" s="412"/>
      <c r="G238" s="412"/>
      <c r="H238" s="412"/>
      <c r="I238" s="412"/>
      <c r="J238" s="412"/>
      <c r="K238" s="64"/>
      <c r="L238" s="64"/>
      <c r="M238" s="64"/>
      <c r="N238" s="64"/>
      <c r="O238" s="64"/>
    </row>
    <row r="239" spans="1:15">
      <c r="A239" s="40"/>
      <c r="B239" s="40"/>
      <c r="C239" s="40"/>
      <c r="D239" s="40"/>
      <c r="E239" s="40"/>
      <c r="F239" s="40"/>
      <c r="G239" s="40"/>
      <c r="H239" s="40"/>
      <c r="I239" s="40"/>
      <c r="J239" s="40"/>
    </row>
    <row r="240" spans="1:15">
      <c r="A240" s="412" t="s">
        <v>316</v>
      </c>
      <c r="B240" s="412"/>
      <c r="C240" s="412"/>
      <c r="D240" s="412"/>
      <c r="E240" s="412"/>
      <c r="F240" s="412"/>
      <c r="G240" s="412"/>
      <c r="H240" s="412"/>
      <c r="I240" s="412"/>
      <c r="J240" s="412"/>
    </row>
    <row r="241" spans="1:10">
      <c r="A241" s="62"/>
      <c r="B241" s="62"/>
      <c r="C241" s="62"/>
      <c r="D241" s="63"/>
      <c r="E241" s="63"/>
      <c r="F241" s="62"/>
      <c r="G241" s="64"/>
      <c r="H241" s="64"/>
      <c r="I241" s="64"/>
      <c r="J241" s="64"/>
    </row>
    <row r="242" spans="1:10">
      <c r="A242" s="515" t="s">
        <v>317</v>
      </c>
      <c r="B242" s="515"/>
      <c r="C242" s="515"/>
      <c r="D242" s="515"/>
      <c r="E242" s="515"/>
      <c r="F242" s="515"/>
      <c r="G242" s="515"/>
      <c r="H242" s="515"/>
      <c r="I242" s="515"/>
      <c r="J242" s="515"/>
    </row>
    <row r="243" spans="1:10">
      <c r="A243" s="414" t="s">
        <v>39</v>
      </c>
      <c r="B243" s="414"/>
      <c r="C243" s="414"/>
      <c r="D243" s="414" t="s">
        <v>40</v>
      </c>
      <c r="E243" s="414"/>
      <c r="F243" s="414"/>
      <c r="G243" s="414"/>
      <c r="H243" s="414" t="s">
        <v>26</v>
      </c>
      <c r="I243" s="414"/>
      <c r="J243" s="414"/>
    </row>
    <row r="244" spans="1:10">
      <c r="A244" s="414" t="s">
        <v>86</v>
      </c>
      <c r="B244" s="414"/>
      <c r="C244" s="414"/>
      <c r="D244" s="415" t="s">
        <v>85</v>
      </c>
      <c r="E244" s="415"/>
      <c r="F244" s="415"/>
      <c r="G244" s="415"/>
      <c r="H244" s="416">
        <v>11000000</v>
      </c>
      <c r="I244" s="417"/>
      <c r="J244" s="417"/>
    </row>
    <row r="245" spans="1:10" ht="39.4">
      <c r="A245" s="36" t="s">
        <v>41</v>
      </c>
      <c r="B245" s="47" t="s">
        <v>42</v>
      </c>
      <c r="C245" s="47" t="s">
        <v>43</v>
      </c>
      <c r="D245" s="47" t="s">
        <v>44</v>
      </c>
      <c r="E245" s="47" t="s">
        <v>45</v>
      </c>
      <c r="F245" s="47" t="s">
        <v>46</v>
      </c>
      <c r="G245" s="47" t="s">
        <v>47</v>
      </c>
      <c r="H245" s="47" t="s">
        <v>48</v>
      </c>
      <c r="I245" s="47" t="s">
        <v>49</v>
      </c>
      <c r="J245" s="47" t="s">
        <v>50</v>
      </c>
    </row>
    <row r="246" spans="1:10">
      <c r="A246" s="37">
        <v>51</v>
      </c>
      <c r="B246" s="46">
        <v>64241</v>
      </c>
      <c r="C246" s="77" t="s">
        <v>489</v>
      </c>
      <c r="D246" s="46"/>
      <c r="E246" s="46">
        <v>0</v>
      </c>
      <c r="F246" s="46">
        <v>1</v>
      </c>
      <c r="G246" s="46">
        <v>1</v>
      </c>
      <c r="H246" s="46">
        <v>78111500</v>
      </c>
      <c r="I246" s="38">
        <v>234504</v>
      </c>
      <c r="J246" s="38">
        <f>I246*F246</f>
        <v>234504</v>
      </c>
    </row>
    <row r="247" spans="1:10">
      <c r="A247" s="37">
        <f>A246+1</f>
        <v>52</v>
      </c>
      <c r="B247" s="46">
        <v>64241</v>
      </c>
      <c r="C247" s="77" t="s">
        <v>493</v>
      </c>
      <c r="D247" s="46"/>
      <c r="E247" s="46">
        <v>0</v>
      </c>
      <c r="F247" s="46">
        <v>1</v>
      </c>
      <c r="G247" s="46">
        <v>1</v>
      </c>
      <c r="H247" s="46">
        <v>78111500</v>
      </c>
      <c r="I247" s="38">
        <v>234504</v>
      </c>
      <c r="J247" s="38">
        <f t="shared" ref="J247:J253" si="6">I247*F247</f>
        <v>234504</v>
      </c>
    </row>
    <row r="248" spans="1:10">
      <c r="A248" s="37">
        <f t="shared" ref="A248:A265" si="7">A247+1</f>
        <v>53</v>
      </c>
      <c r="B248" s="46">
        <v>64241</v>
      </c>
      <c r="C248" s="77" t="s">
        <v>490</v>
      </c>
      <c r="D248" s="46"/>
      <c r="E248" s="46">
        <v>0</v>
      </c>
      <c r="F248" s="46">
        <v>1</v>
      </c>
      <c r="G248" s="46">
        <v>1</v>
      </c>
      <c r="H248" s="46">
        <v>78111500</v>
      </c>
      <c r="I248" s="38">
        <v>234504</v>
      </c>
      <c r="J248" s="38">
        <f t="shared" si="6"/>
        <v>234504</v>
      </c>
    </row>
    <row r="249" spans="1:10">
      <c r="A249" s="37">
        <f t="shared" si="7"/>
        <v>54</v>
      </c>
      <c r="B249" s="46">
        <v>64241</v>
      </c>
      <c r="C249" s="77" t="s">
        <v>491</v>
      </c>
      <c r="D249" s="46"/>
      <c r="E249" s="46">
        <v>0</v>
      </c>
      <c r="F249" s="46">
        <v>1</v>
      </c>
      <c r="G249" s="46">
        <v>1</v>
      </c>
      <c r="H249" s="46">
        <v>78111500</v>
      </c>
      <c r="I249" s="38">
        <v>234504</v>
      </c>
      <c r="J249" s="38">
        <f t="shared" si="6"/>
        <v>234504</v>
      </c>
    </row>
    <row r="250" spans="1:10">
      <c r="A250" s="37">
        <f t="shared" si="7"/>
        <v>55</v>
      </c>
      <c r="B250" s="46">
        <v>64241</v>
      </c>
      <c r="C250" s="77" t="s">
        <v>492</v>
      </c>
      <c r="D250" s="46"/>
      <c r="E250" s="46">
        <v>0</v>
      </c>
      <c r="F250" s="46">
        <v>1</v>
      </c>
      <c r="G250" s="46">
        <v>1</v>
      </c>
      <c r="H250" s="46">
        <v>78111500</v>
      </c>
      <c r="I250" s="38">
        <v>234504</v>
      </c>
      <c r="J250" s="38">
        <f t="shared" si="6"/>
        <v>234504</v>
      </c>
    </row>
    <row r="251" spans="1:10">
      <c r="A251" s="37">
        <f t="shared" si="7"/>
        <v>56</v>
      </c>
      <c r="B251" s="46">
        <v>64241</v>
      </c>
      <c r="C251" s="77" t="s">
        <v>494</v>
      </c>
      <c r="D251" s="46"/>
      <c r="E251" s="46">
        <v>0</v>
      </c>
      <c r="F251" s="46">
        <v>1</v>
      </c>
      <c r="G251" s="46">
        <v>1</v>
      </c>
      <c r="H251" s="46">
        <v>78111500</v>
      </c>
      <c r="I251" s="38">
        <v>234504</v>
      </c>
      <c r="J251" s="38">
        <f t="shared" si="6"/>
        <v>234504</v>
      </c>
    </row>
    <row r="252" spans="1:10">
      <c r="A252" s="37">
        <f t="shared" si="7"/>
        <v>57</v>
      </c>
      <c r="B252" s="46">
        <v>64241</v>
      </c>
      <c r="C252" s="77" t="s">
        <v>495</v>
      </c>
      <c r="D252" s="46"/>
      <c r="E252" s="46">
        <v>0</v>
      </c>
      <c r="F252" s="46">
        <v>1</v>
      </c>
      <c r="G252" s="46">
        <v>1</v>
      </c>
      <c r="H252" s="46">
        <v>78111500</v>
      </c>
      <c r="I252" s="38">
        <v>234504</v>
      </c>
      <c r="J252" s="38">
        <f t="shared" si="6"/>
        <v>234504</v>
      </c>
    </row>
    <row r="253" spans="1:10">
      <c r="A253" s="37">
        <f t="shared" si="7"/>
        <v>58</v>
      </c>
      <c r="B253" s="46">
        <v>64241</v>
      </c>
      <c r="C253" s="77" t="s">
        <v>496</v>
      </c>
      <c r="D253" s="46"/>
      <c r="E253" s="46">
        <v>0</v>
      </c>
      <c r="F253" s="46">
        <v>1</v>
      </c>
      <c r="G253" s="46">
        <v>1</v>
      </c>
      <c r="H253" s="46">
        <v>78111500</v>
      </c>
      <c r="I253" s="38">
        <v>234504</v>
      </c>
      <c r="J253" s="38">
        <f t="shared" si="6"/>
        <v>234504</v>
      </c>
    </row>
    <row r="254" spans="1:10">
      <c r="A254" s="37">
        <f t="shared" si="7"/>
        <v>59</v>
      </c>
      <c r="B254" s="46">
        <v>64241</v>
      </c>
      <c r="C254" s="77" t="s">
        <v>497</v>
      </c>
      <c r="D254" s="46"/>
      <c r="E254" s="46">
        <v>0</v>
      </c>
      <c r="F254" s="46">
        <v>1</v>
      </c>
      <c r="G254" s="46">
        <v>1</v>
      </c>
      <c r="H254" s="46">
        <v>78111500</v>
      </c>
      <c r="I254" s="38">
        <v>234504</v>
      </c>
      <c r="J254" s="38">
        <f>I254*F254</f>
        <v>234504</v>
      </c>
    </row>
    <row r="255" spans="1:10">
      <c r="A255" s="37">
        <f t="shared" si="7"/>
        <v>60</v>
      </c>
      <c r="B255" s="46">
        <v>64241</v>
      </c>
      <c r="C255" s="77" t="s">
        <v>498</v>
      </c>
      <c r="D255" s="46"/>
      <c r="E255" s="46">
        <v>0</v>
      </c>
      <c r="F255" s="46">
        <v>1</v>
      </c>
      <c r="G255" s="46">
        <v>1</v>
      </c>
      <c r="H255" s="46">
        <v>78111500</v>
      </c>
      <c r="I255" s="38">
        <v>234504</v>
      </c>
      <c r="J255" s="38">
        <f>I255*F255</f>
        <v>234504</v>
      </c>
    </row>
    <row r="256" spans="1:10">
      <c r="A256" s="37">
        <f t="shared" si="7"/>
        <v>61</v>
      </c>
      <c r="B256" s="46">
        <v>64241</v>
      </c>
      <c r="C256" s="77" t="s">
        <v>499</v>
      </c>
      <c r="D256" s="46"/>
      <c r="E256" s="46">
        <v>0</v>
      </c>
      <c r="F256" s="46">
        <v>1</v>
      </c>
      <c r="G256" s="46">
        <v>1</v>
      </c>
      <c r="H256" s="46">
        <v>78111500</v>
      </c>
      <c r="I256" s="38">
        <v>234504</v>
      </c>
      <c r="J256" s="38">
        <f>I256*F256</f>
        <v>234504</v>
      </c>
    </row>
    <row r="257" spans="1:10">
      <c r="A257" s="37">
        <f t="shared" si="7"/>
        <v>62</v>
      </c>
      <c r="B257" s="46">
        <v>64241</v>
      </c>
      <c r="C257" s="77" t="s">
        <v>500</v>
      </c>
      <c r="D257" s="46"/>
      <c r="E257" s="46">
        <v>0</v>
      </c>
      <c r="F257" s="46">
        <v>1</v>
      </c>
      <c r="G257" s="46">
        <v>1</v>
      </c>
      <c r="H257" s="46">
        <v>78111500</v>
      </c>
      <c r="I257" s="38">
        <v>234504</v>
      </c>
      <c r="J257" s="38">
        <f t="shared" ref="J257:J263" si="8">I257*F257</f>
        <v>234504</v>
      </c>
    </row>
    <row r="258" spans="1:10">
      <c r="A258" s="37">
        <f t="shared" si="7"/>
        <v>63</v>
      </c>
      <c r="B258" s="46">
        <v>64241</v>
      </c>
      <c r="C258" s="77" t="s">
        <v>501</v>
      </c>
      <c r="D258" s="46"/>
      <c r="E258" s="46">
        <v>0</v>
      </c>
      <c r="F258" s="46">
        <v>1</v>
      </c>
      <c r="G258" s="46">
        <v>1</v>
      </c>
      <c r="H258" s="46">
        <v>78111500</v>
      </c>
      <c r="I258" s="38">
        <v>234504</v>
      </c>
      <c r="J258" s="38">
        <f t="shared" si="8"/>
        <v>234504</v>
      </c>
    </row>
    <row r="259" spans="1:10">
      <c r="A259" s="37">
        <f t="shared" si="7"/>
        <v>64</v>
      </c>
      <c r="B259" s="46">
        <v>64241</v>
      </c>
      <c r="C259" s="77" t="s">
        <v>502</v>
      </c>
      <c r="D259" s="46"/>
      <c r="E259" s="46">
        <v>0</v>
      </c>
      <c r="F259" s="46">
        <v>1</v>
      </c>
      <c r="G259" s="46">
        <v>1</v>
      </c>
      <c r="H259" s="46">
        <v>78111500</v>
      </c>
      <c r="I259" s="38">
        <v>234504</v>
      </c>
      <c r="J259" s="38">
        <f t="shared" si="8"/>
        <v>234504</v>
      </c>
    </row>
    <row r="260" spans="1:10">
      <c r="A260" s="37">
        <f t="shared" si="7"/>
        <v>65</v>
      </c>
      <c r="B260" s="46">
        <v>64241</v>
      </c>
      <c r="C260" s="77" t="s">
        <v>503</v>
      </c>
      <c r="D260" s="46"/>
      <c r="E260" s="46">
        <v>0</v>
      </c>
      <c r="F260" s="46">
        <v>1</v>
      </c>
      <c r="G260" s="46">
        <v>1</v>
      </c>
      <c r="H260" s="46">
        <v>78111500</v>
      </c>
      <c r="I260" s="38">
        <v>234504</v>
      </c>
      <c r="J260" s="38">
        <f t="shared" si="8"/>
        <v>234504</v>
      </c>
    </row>
    <row r="261" spans="1:10">
      <c r="A261" s="37">
        <f t="shared" si="7"/>
        <v>66</v>
      </c>
      <c r="B261" s="46">
        <v>64241</v>
      </c>
      <c r="C261" s="77" t="s">
        <v>504</v>
      </c>
      <c r="D261" s="46"/>
      <c r="E261" s="46">
        <v>0</v>
      </c>
      <c r="F261" s="46">
        <v>1</v>
      </c>
      <c r="G261" s="46">
        <v>1</v>
      </c>
      <c r="H261" s="46">
        <v>78111500</v>
      </c>
      <c r="I261" s="38">
        <v>234504</v>
      </c>
      <c r="J261" s="38">
        <f t="shared" si="8"/>
        <v>234504</v>
      </c>
    </row>
    <row r="262" spans="1:10">
      <c r="A262" s="37">
        <f t="shared" si="7"/>
        <v>67</v>
      </c>
      <c r="B262" s="46">
        <v>64241</v>
      </c>
      <c r="C262" s="77" t="s">
        <v>505</v>
      </c>
      <c r="D262" s="46"/>
      <c r="E262" s="46">
        <v>0</v>
      </c>
      <c r="F262" s="46">
        <v>1</v>
      </c>
      <c r="G262" s="46">
        <v>1</v>
      </c>
      <c r="H262" s="46">
        <v>78111500</v>
      </c>
      <c r="I262" s="38">
        <v>234504</v>
      </c>
      <c r="J262" s="38">
        <f t="shared" si="8"/>
        <v>234504</v>
      </c>
    </row>
    <row r="263" spans="1:10">
      <c r="A263" s="37">
        <f t="shared" si="7"/>
        <v>68</v>
      </c>
      <c r="B263" s="46">
        <v>64241</v>
      </c>
      <c r="C263" s="77" t="s">
        <v>506</v>
      </c>
      <c r="D263" s="46"/>
      <c r="E263" s="46">
        <v>0</v>
      </c>
      <c r="F263" s="46">
        <v>1</v>
      </c>
      <c r="G263" s="46">
        <v>1</v>
      </c>
      <c r="H263" s="46">
        <v>78111500</v>
      </c>
      <c r="I263" s="38">
        <v>234504</v>
      </c>
      <c r="J263" s="38">
        <f t="shared" si="8"/>
        <v>234504</v>
      </c>
    </row>
    <row r="264" spans="1:10">
      <c r="A264" s="37">
        <f t="shared" si="7"/>
        <v>69</v>
      </c>
      <c r="B264" s="46">
        <v>64241</v>
      </c>
      <c r="C264" s="77" t="s">
        <v>507</v>
      </c>
      <c r="D264" s="46"/>
      <c r="E264" s="46">
        <v>0</v>
      </c>
      <c r="F264" s="46">
        <v>1</v>
      </c>
      <c r="G264" s="46">
        <v>1</v>
      </c>
      <c r="H264" s="46">
        <v>78111500</v>
      </c>
      <c r="I264" s="38">
        <v>234504</v>
      </c>
      <c r="J264" s="38">
        <f>I264*F264</f>
        <v>234504</v>
      </c>
    </row>
    <row r="265" spans="1:10">
      <c r="A265" s="37">
        <f t="shared" si="7"/>
        <v>70</v>
      </c>
      <c r="B265" s="46">
        <v>64241</v>
      </c>
      <c r="C265" s="77" t="s">
        <v>508</v>
      </c>
      <c r="D265" s="46"/>
      <c r="E265" s="46">
        <v>0</v>
      </c>
      <c r="F265" s="46">
        <v>1</v>
      </c>
      <c r="G265" s="46">
        <v>1</v>
      </c>
      <c r="H265" s="46">
        <v>78111500</v>
      </c>
      <c r="I265" s="38">
        <v>234504</v>
      </c>
      <c r="J265" s="38">
        <f>I265*F265</f>
        <v>234504</v>
      </c>
    </row>
    <row r="266" spans="1:10">
      <c r="A266" s="40"/>
      <c r="B266" s="19"/>
      <c r="C266" s="10"/>
      <c r="D266" s="19"/>
      <c r="E266" s="19"/>
      <c r="F266" s="19"/>
      <c r="G266" s="19"/>
      <c r="H266" s="19"/>
      <c r="I266" s="80"/>
      <c r="J266" s="80"/>
    </row>
    <row r="267" spans="1:10">
      <c r="A267" s="414" t="s">
        <v>39</v>
      </c>
      <c r="B267" s="414"/>
      <c r="C267" s="414"/>
      <c r="D267" s="414" t="s">
        <v>40</v>
      </c>
      <c r="E267" s="414"/>
      <c r="F267" s="414"/>
      <c r="G267" s="414"/>
      <c r="H267" s="414" t="s">
        <v>26</v>
      </c>
      <c r="I267" s="414"/>
      <c r="J267" s="414"/>
    </row>
    <row r="268" spans="1:10">
      <c r="A268" s="414" t="s">
        <v>86</v>
      </c>
      <c r="B268" s="414"/>
      <c r="C268" s="414"/>
      <c r="D268" s="415" t="s">
        <v>85</v>
      </c>
      <c r="E268" s="415"/>
      <c r="F268" s="415"/>
      <c r="G268" s="415"/>
      <c r="H268" s="416">
        <v>25000000</v>
      </c>
      <c r="I268" s="417"/>
      <c r="J268" s="417"/>
    </row>
    <row r="269" spans="1:10" ht="39.4">
      <c r="A269" s="36" t="s">
        <v>41</v>
      </c>
      <c r="B269" s="47" t="s">
        <v>42</v>
      </c>
      <c r="C269" s="47" t="s">
        <v>43</v>
      </c>
      <c r="D269" s="47" t="s">
        <v>44</v>
      </c>
      <c r="E269" s="47" t="s">
        <v>45</v>
      </c>
      <c r="F269" s="47" t="s">
        <v>46</v>
      </c>
      <c r="G269" s="47" t="s">
        <v>47</v>
      </c>
      <c r="H269" s="47" t="s">
        <v>48</v>
      </c>
      <c r="I269" s="47" t="s">
        <v>49</v>
      </c>
      <c r="J269" s="47" t="s">
        <v>50</v>
      </c>
    </row>
    <row r="270" spans="1:10">
      <c r="A270" s="37">
        <f>A265+1</f>
        <v>71</v>
      </c>
      <c r="B270" s="46">
        <v>64221</v>
      </c>
      <c r="C270" s="77" t="s">
        <v>509</v>
      </c>
      <c r="D270" s="46" t="s">
        <v>705</v>
      </c>
      <c r="E270" s="46">
        <v>0</v>
      </c>
      <c r="F270" s="46">
        <v>50</v>
      </c>
      <c r="G270" s="46">
        <v>50</v>
      </c>
      <c r="H270" s="46">
        <v>78110000</v>
      </c>
      <c r="I270" s="38">
        <v>234504</v>
      </c>
      <c r="J270" s="38">
        <f>I270*F270</f>
        <v>11725200</v>
      </c>
    </row>
    <row r="271" spans="1:10">
      <c r="A271" s="37">
        <f>A270+1</f>
        <v>72</v>
      </c>
      <c r="B271" s="46">
        <v>64221</v>
      </c>
      <c r="C271" s="77" t="s">
        <v>510</v>
      </c>
      <c r="D271" s="46" t="s">
        <v>705</v>
      </c>
      <c r="E271" s="46">
        <v>0</v>
      </c>
      <c r="F271" s="46">
        <v>50</v>
      </c>
      <c r="G271" s="46">
        <v>50</v>
      </c>
      <c r="H271" s="46">
        <v>78110000</v>
      </c>
      <c r="I271" s="38">
        <v>234504</v>
      </c>
      <c r="J271" s="38">
        <f t="shared" ref="J271:J334" si="9">I271*F271</f>
        <v>11725200</v>
      </c>
    </row>
    <row r="272" spans="1:10">
      <c r="A272" s="37">
        <f t="shared" ref="A272:A335" si="10">A271+1</f>
        <v>73</v>
      </c>
      <c r="B272" s="46">
        <v>64221</v>
      </c>
      <c r="C272" s="77" t="s">
        <v>511</v>
      </c>
      <c r="D272" s="46" t="s">
        <v>705</v>
      </c>
      <c r="E272" s="46">
        <v>0</v>
      </c>
      <c r="F272" s="46">
        <v>50</v>
      </c>
      <c r="G272" s="46">
        <v>50</v>
      </c>
      <c r="H272" s="46">
        <v>78110000</v>
      </c>
      <c r="I272" s="38">
        <v>234504</v>
      </c>
      <c r="J272" s="38">
        <f t="shared" si="9"/>
        <v>11725200</v>
      </c>
    </row>
    <row r="273" spans="1:10">
      <c r="A273" s="37">
        <f t="shared" si="10"/>
        <v>74</v>
      </c>
      <c r="B273" s="46">
        <v>64221</v>
      </c>
      <c r="C273" s="77" t="s">
        <v>512</v>
      </c>
      <c r="D273" s="46" t="s">
        <v>705</v>
      </c>
      <c r="E273" s="46">
        <v>0</v>
      </c>
      <c r="F273" s="46">
        <v>50</v>
      </c>
      <c r="G273" s="46">
        <v>50</v>
      </c>
      <c r="H273" s="46">
        <v>78110000</v>
      </c>
      <c r="I273" s="38">
        <v>234504</v>
      </c>
      <c r="J273" s="38">
        <f t="shared" si="9"/>
        <v>11725200</v>
      </c>
    </row>
    <row r="274" spans="1:10">
      <c r="A274" s="37">
        <f t="shared" si="10"/>
        <v>75</v>
      </c>
      <c r="B274" s="46">
        <v>64221</v>
      </c>
      <c r="C274" s="77" t="s">
        <v>513</v>
      </c>
      <c r="D274" s="46" t="s">
        <v>705</v>
      </c>
      <c r="E274" s="46">
        <v>0</v>
      </c>
      <c r="F274" s="46">
        <v>100</v>
      </c>
      <c r="G274" s="46">
        <v>100</v>
      </c>
      <c r="H274" s="46">
        <v>78110000</v>
      </c>
      <c r="I274" s="38">
        <v>234504</v>
      </c>
      <c r="J274" s="38">
        <f t="shared" si="9"/>
        <v>23450400</v>
      </c>
    </row>
    <row r="275" spans="1:10">
      <c r="A275" s="37">
        <f t="shared" si="10"/>
        <v>76</v>
      </c>
      <c r="B275" s="46">
        <v>64221</v>
      </c>
      <c r="C275" s="77" t="s">
        <v>514</v>
      </c>
      <c r="D275" s="46" t="s">
        <v>705</v>
      </c>
      <c r="E275" s="46">
        <v>0</v>
      </c>
      <c r="F275" s="46">
        <v>50</v>
      </c>
      <c r="G275" s="46">
        <v>50</v>
      </c>
      <c r="H275" s="46">
        <v>78110000</v>
      </c>
      <c r="I275" s="38">
        <v>234504</v>
      </c>
      <c r="J275" s="38">
        <f t="shared" si="9"/>
        <v>11725200</v>
      </c>
    </row>
    <row r="276" spans="1:10">
      <c r="A276" s="37">
        <f t="shared" si="10"/>
        <v>77</v>
      </c>
      <c r="B276" s="46">
        <v>64221</v>
      </c>
      <c r="C276" s="77" t="s">
        <v>515</v>
      </c>
      <c r="D276" s="46" t="s">
        <v>705</v>
      </c>
      <c r="E276" s="46">
        <v>0</v>
      </c>
      <c r="F276" s="46">
        <v>50</v>
      </c>
      <c r="G276" s="46">
        <v>50</v>
      </c>
      <c r="H276" s="46">
        <v>78110000</v>
      </c>
      <c r="I276" s="38">
        <v>234504</v>
      </c>
      <c r="J276" s="38">
        <f t="shared" si="9"/>
        <v>11725200</v>
      </c>
    </row>
    <row r="277" spans="1:10">
      <c r="A277" s="37">
        <f t="shared" si="10"/>
        <v>78</v>
      </c>
      <c r="B277" s="46">
        <v>64221</v>
      </c>
      <c r="C277" s="77" t="s">
        <v>516</v>
      </c>
      <c r="D277" s="46" t="s">
        <v>705</v>
      </c>
      <c r="E277" s="46">
        <v>0</v>
      </c>
      <c r="F277" s="46">
        <v>100</v>
      </c>
      <c r="G277" s="46">
        <v>100</v>
      </c>
      <c r="H277" s="46">
        <v>78110000</v>
      </c>
      <c r="I277" s="38">
        <v>234504</v>
      </c>
      <c r="J277" s="38">
        <f t="shared" si="9"/>
        <v>23450400</v>
      </c>
    </row>
    <row r="278" spans="1:10">
      <c r="A278" s="37">
        <f t="shared" si="10"/>
        <v>79</v>
      </c>
      <c r="B278" s="46">
        <v>64221</v>
      </c>
      <c r="C278" s="77" t="s">
        <v>517</v>
      </c>
      <c r="D278" s="46" t="s">
        <v>705</v>
      </c>
      <c r="E278" s="46">
        <v>0</v>
      </c>
      <c r="F278" s="46">
        <v>100</v>
      </c>
      <c r="G278" s="46">
        <v>100</v>
      </c>
      <c r="H278" s="46">
        <v>78110000</v>
      </c>
      <c r="I278" s="38">
        <v>234504</v>
      </c>
      <c r="J278" s="38">
        <f t="shared" si="9"/>
        <v>23450400</v>
      </c>
    </row>
    <row r="279" spans="1:10">
      <c r="A279" s="37">
        <f t="shared" si="10"/>
        <v>80</v>
      </c>
      <c r="B279" s="46">
        <v>64221</v>
      </c>
      <c r="C279" s="77" t="s">
        <v>518</v>
      </c>
      <c r="D279" s="46" t="s">
        <v>705</v>
      </c>
      <c r="E279" s="46">
        <v>0</v>
      </c>
      <c r="F279" s="46">
        <v>50</v>
      </c>
      <c r="G279" s="46">
        <v>50</v>
      </c>
      <c r="H279" s="46">
        <v>78110000</v>
      </c>
      <c r="I279" s="38">
        <v>234504</v>
      </c>
      <c r="J279" s="38">
        <f t="shared" si="9"/>
        <v>11725200</v>
      </c>
    </row>
    <row r="280" spans="1:10">
      <c r="A280" s="37">
        <f t="shared" si="10"/>
        <v>81</v>
      </c>
      <c r="B280" s="46">
        <v>64221</v>
      </c>
      <c r="C280" s="77" t="s">
        <v>519</v>
      </c>
      <c r="D280" s="46" t="s">
        <v>705</v>
      </c>
      <c r="E280" s="46">
        <v>0</v>
      </c>
      <c r="F280" s="46">
        <v>50</v>
      </c>
      <c r="G280" s="46">
        <v>50</v>
      </c>
      <c r="H280" s="46">
        <v>78110000</v>
      </c>
      <c r="I280" s="38">
        <v>234504</v>
      </c>
      <c r="J280" s="38">
        <f t="shared" si="9"/>
        <v>11725200</v>
      </c>
    </row>
    <row r="281" spans="1:10">
      <c r="A281" s="37">
        <f t="shared" si="10"/>
        <v>82</v>
      </c>
      <c r="B281" s="46">
        <v>64221</v>
      </c>
      <c r="C281" s="77" t="s">
        <v>520</v>
      </c>
      <c r="D281" s="46" t="s">
        <v>705</v>
      </c>
      <c r="E281" s="46">
        <v>0</v>
      </c>
      <c r="F281" s="46">
        <v>50</v>
      </c>
      <c r="G281" s="46">
        <v>50</v>
      </c>
      <c r="H281" s="46">
        <v>78110000</v>
      </c>
      <c r="I281" s="38">
        <v>234504</v>
      </c>
      <c r="J281" s="38">
        <f t="shared" si="9"/>
        <v>11725200</v>
      </c>
    </row>
    <row r="282" spans="1:10">
      <c r="A282" s="37">
        <f t="shared" si="10"/>
        <v>83</v>
      </c>
      <c r="B282" s="46">
        <v>64221</v>
      </c>
      <c r="C282" s="77" t="s">
        <v>521</v>
      </c>
      <c r="D282" s="46" t="s">
        <v>705</v>
      </c>
      <c r="E282" s="46">
        <v>0</v>
      </c>
      <c r="F282" s="46">
        <v>50</v>
      </c>
      <c r="G282" s="46">
        <v>50</v>
      </c>
      <c r="H282" s="46">
        <v>78110000</v>
      </c>
      <c r="I282" s="38">
        <v>234504</v>
      </c>
      <c r="J282" s="38">
        <f t="shared" si="9"/>
        <v>11725200</v>
      </c>
    </row>
    <row r="283" spans="1:10">
      <c r="A283" s="37">
        <f t="shared" si="10"/>
        <v>84</v>
      </c>
      <c r="B283" s="46">
        <v>64221</v>
      </c>
      <c r="C283" s="77" t="s">
        <v>522</v>
      </c>
      <c r="D283" s="46" t="s">
        <v>705</v>
      </c>
      <c r="E283" s="46">
        <v>0</v>
      </c>
      <c r="F283" s="46">
        <v>50</v>
      </c>
      <c r="G283" s="46">
        <v>50</v>
      </c>
      <c r="H283" s="46">
        <v>78110000</v>
      </c>
      <c r="I283" s="38">
        <v>234504</v>
      </c>
      <c r="J283" s="38">
        <f t="shared" si="9"/>
        <v>11725200</v>
      </c>
    </row>
    <row r="284" spans="1:10">
      <c r="A284" s="37">
        <f t="shared" si="10"/>
        <v>85</v>
      </c>
      <c r="B284" s="46">
        <v>64221</v>
      </c>
      <c r="C284" s="77" t="s">
        <v>523</v>
      </c>
      <c r="D284" s="46" t="s">
        <v>705</v>
      </c>
      <c r="E284" s="46">
        <v>0</v>
      </c>
      <c r="F284" s="46">
        <v>50</v>
      </c>
      <c r="G284" s="46">
        <v>50</v>
      </c>
      <c r="H284" s="46">
        <v>78110000</v>
      </c>
      <c r="I284" s="38">
        <v>234504</v>
      </c>
      <c r="J284" s="38">
        <f t="shared" si="9"/>
        <v>11725200</v>
      </c>
    </row>
    <row r="285" spans="1:10">
      <c r="A285" s="37">
        <f t="shared" si="10"/>
        <v>86</v>
      </c>
      <c r="B285" s="46">
        <v>64221</v>
      </c>
      <c r="C285" s="77" t="s">
        <v>524</v>
      </c>
      <c r="D285" s="46" t="s">
        <v>705</v>
      </c>
      <c r="E285" s="46">
        <v>0</v>
      </c>
      <c r="F285" s="46">
        <v>50</v>
      </c>
      <c r="G285" s="46">
        <v>50</v>
      </c>
      <c r="H285" s="46">
        <v>78110000</v>
      </c>
      <c r="I285" s="38">
        <v>234504</v>
      </c>
      <c r="J285" s="38">
        <f t="shared" si="9"/>
        <v>11725200</v>
      </c>
    </row>
    <row r="286" spans="1:10">
      <c r="A286" s="37">
        <f t="shared" si="10"/>
        <v>87</v>
      </c>
      <c r="B286" s="46">
        <v>64221</v>
      </c>
      <c r="C286" s="77" t="s">
        <v>525</v>
      </c>
      <c r="D286" s="46" t="s">
        <v>705</v>
      </c>
      <c r="E286" s="46">
        <v>0</v>
      </c>
      <c r="F286" s="46">
        <v>50</v>
      </c>
      <c r="G286" s="46">
        <v>50</v>
      </c>
      <c r="H286" s="46">
        <v>78110000</v>
      </c>
      <c r="I286" s="38">
        <v>234504</v>
      </c>
      <c r="J286" s="38">
        <f t="shared" si="9"/>
        <v>11725200</v>
      </c>
    </row>
    <row r="287" spans="1:10">
      <c r="A287" s="37">
        <f t="shared" si="10"/>
        <v>88</v>
      </c>
      <c r="B287" s="46">
        <v>64221</v>
      </c>
      <c r="C287" s="77" t="s">
        <v>526</v>
      </c>
      <c r="D287" s="46" t="s">
        <v>705</v>
      </c>
      <c r="E287" s="46">
        <v>0</v>
      </c>
      <c r="F287" s="46">
        <v>50</v>
      </c>
      <c r="G287" s="46">
        <v>50</v>
      </c>
      <c r="H287" s="46">
        <v>78110000</v>
      </c>
      <c r="I287" s="38">
        <v>234504</v>
      </c>
      <c r="J287" s="38">
        <f t="shared" si="9"/>
        <v>11725200</v>
      </c>
    </row>
    <row r="288" spans="1:10">
      <c r="A288" s="37">
        <f t="shared" si="10"/>
        <v>89</v>
      </c>
      <c r="B288" s="46">
        <v>64221</v>
      </c>
      <c r="C288" s="77" t="s">
        <v>527</v>
      </c>
      <c r="D288" s="46" t="s">
        <v>705</v>
      </c>
      <c r="E288" s="46">
        <v>0</v>
      </c>
      <c r="F288" s="46">
        <v>50</v>
      </c>
      <c r="G288" s="46">
        <v>50</v>
      </c>
      <c r="H288" s="46">
        <v>78110000</v>
      </c>
      <c r="I288" s="38">
        <v>234504</v>
      </c>
      <c r="J288" s="38">
        <f t="shared" si="9"/>
        <v>11725200</v>
      </c>
    </row>
    <row r="289" spans="1:10">
      <c r="A289" s="37">
        <f t="shared" si="10"/>
        <v>90</v>
      </c>
      <c r="B289" s="46">
        <v>64221</v>
      </c>
      <c r="C289" s="77" t="s">
        <v>528</v>
      </c>
      <c r="D289" s="46" t="s">
        <v>705</v>
      </c>
      <c r="E289" s="46">
        <v>0</v>
      </c>
      <c r="F289" s="46">
        <v>50</v>
      </c>
      <c r="G289" s="46">
        <v>50</v>
      </c>
      <c r="H289" s="46">
        <v>78110000</v>
      </c>
      <c r="I289" s="38">
        <v>234504</v>
      </c>
      <c r="J289" s="38">
        <f t="shared" si="9"/>
        <v>11725200</v>
      </c>
    </row>
    <row r="290" spans="1:10">
      <c r="A290" s="37">
        <f t="shared" si="10"/>
        <v>91</v>
      </c>
      <c r="B290" s="46">
        <v>64221</v>
      </c>
      <c r="C290" s="77" t="s">
        <v>529</v>
      </c>
      <c r="D290" s="46" t="s">
        <v>705</v>
      </c>
      <c r="E290" s="46">
        <v>0</v>
      </c>
      <c r="F290" s="46">
        <v>50</v>
      </c>
      <c r="G290" s="46">
        <v>50</v>
      </c>
      <c r="H290" s="46">
        <v>78110000</v>
      </c>
      <c r="I290" s="38">
        <v>234504</v>
      </c>
      <c r="J290" s="38">
        <f t="shared" si="9"/>
        <v>11725200</v>
      </c>
    </row>
    <row r="291" spans="1:10">
      <c r="A291" s="37">
        <f t="shared" si="10"/>
        <v>92</v>
      </c>
      <c r="B291" s="46">
        <v>64221</v>
      </c>
      <c r="C291" s="77" t="s">
        <v>530</v>
      </c>
      <c r="D291" s="46" t="s">
        <v>705</v>
      </c>
      <c r="E291" s="46">
        <v>0</v>
      </c>
      <c r="F291" s="46">
        <v>50</v>
      </c>
      <c r="G291" s="46">
        <v>50</v>
      </c>
      <c r="H291" s="46">
        <v>78110000</v>
      </c>
      <c r="I291" s="38">
        <v>234504</v>
      </c>
      <c r="J291" s="38">
        <f t="shared" si="9"/>
        <v>11725200</v>
      </c>
    </row>
    <row r="292" spans="1:10">
      <c r="A292" s="37">
        <f t="shared" si="10"/>
        <v>93</v>
      </c>
      <c r="B292" s="46">
        <v>64221</v>
      </c>
      <c r="C292" s="77" t="s">
        <v>531</v>
      </c>
      <c r="D292" s="46" t="s">
        <v>705</v>
      </c>
      <c r="E292" s="46">
        <v>0</v>
      </c>
      <c r="F292" s="46">
        <v>50</v>
      </c>
      <c r="G292" s="46">
        <v>50</v>
      </c>
      <c r="H292" s="46">
        <v>78110000</v>
      </c>
      <c r="I292" s="38">
        <v>234504</v>
      </c>
      <c r="J292" s="38">
        <f t="shared" si="9"/>
        <v>11725200</v>
      </c>
    </row>
    <row r="293" spans="1:10">
      <c r="A293" s="37">
        <f t="shared" si="10"/>
        <v>94</v>
      </c>
      <c r="B293" s="46">
        <v>64221</v>
      </c>
      <c r="C293" s="77" t="s">
        <v>532</v>
      </c>
      <c r="D293" s="46" t="s">
        <v>705</v>
      </c>
      <c r="E293" s="46">
        <v>0</v>
      </c>
      <c r="F293" s="46">
        <v>50</v>
      </c>
      <c r="G293" s="46">
        <v>50</v>
      </c>
      <c r="H293" s="46">
        <v>78110000</v>
      </c>
      <c r="I293" s="38">
        <v>234504</v>
      </c>
      <c r="J293" s="38">
        <f t="shared" si="9"/>
        <v>11725200</v>
      </c>
    </row>
    <row r="294" spans="1:10">
      <c r="A294" s="37">
        <f t="shared" si="10"/>
        <v>95</v>
      </c>
      <c r="B294" s="46">
        <v>64221</v>
      </c>
      <c r="C294" s="77" t="s">
        <v>533</v>
      </c>
      <c r="D294" s="46" t="s">
        <v>705</v>
      </c>
      <c r="E294" s="46">
        <v>0</v>
      </c>
      <c r="F294" s="46">
        <v>50</v>
      </c>
      <c r="G294" s="46">
        <v>50</v>
      </c>
      <c r="H294" s="46">
        <v>78110000</v>
      </c>
      <c r="I294" s="38">
        <v>234504</v>
      </c>
      <c r="J294" s="38">
        <f t="shared" si="9"/>
        <v>11725200</v>
      </c>
    </row>
    <row r="295" spans="1:10">
      <c r="A295" s="37">
        <f t="shared" si="10"/>
        <v>96</v>
      </c>
      <c r="B295" s="46">
        <v>64221</v>
      </c>
      <c r="C295" s="77" t="s">
        <v>534</v>
      </c>
      <c r="D295" s="46" t="s">
        <v>705</v>
      </c>
      <c r="E295" s="46">
        <v>0</v>
      </c>
      <c r="F295" s="46">
        <v>50</v>
      </c>
      <c r="G295" s="46">
        <v>50</v>
      </c>
      <c r="H295" s="46">
        <v>78110000</v>
      </c>
      <c r="I295" s="38">
        <v>234504</v>
      </c>
      <c r="J295" s="38">
        <f t="shared" si="9"/>
        <v>11725200</v>
      </c>
    </row>
    <row r="296" spans="1:10">
      <c r="A296" s="37">
        <f t="shared" si="10"/>
        <v>97</v>
      </c>
      <c r="B296" s="46">
        <v>64221</v>
      </c>
      <c r="C296" s="77" t="s">
        <v>535</v>
      </c>
      <c r="D296" s="46" t="s">
        <v>705</v>
      </c>
      <c r="E296" s="46">
        <v>0</v>
      </c>
      <c r="F296" s="46">
        <v>50</v>
      </c>
      <c r="G296" s="46">
        <v>50</v>
      </c>
      <c r="H296" s="46">
        <v>78110000</v>
      </c>
      <c r="I296" s="38">
        <v>234504</v>
      </c>
      <c r="J296" s="38">
        <f t="shared" si="9"/>
        <v>11725200</v>
      </c>
    </row>
    <row r="297" spans="1:10">
      <c r="A297" s="37">
        <f t="shared" si="10"/>
        <v>98</v>
      </c>
      <c r="B297" s="46">
        <v>64221</v>
      </c>
      <c r="C297" s="77" t="s">
        <v>536</v>
      </c>
      <c r="D297" s="46" t="s">
        <v>705</v>
      </c>
      <c r="E297" s="46">
        <v>0</v>
      </c>
      <c r="F297" s="46">
        <v>50</v>
      </c>
      <c r="G297" s="46">
        <v>50</v>
      </c>
      <c r="H297" s="46">
        <v>78110000</v>
      </c>
      <c r="I297" s="38">
        <v>234504</v>
      </c>
      <c r="J297" s="38">
        <f t="shared" si="9"/>
        <v>11725200</v>
      </c>
    </row>
    <row r="298" spans="1:10">
      <c r="A298" s="37">
        <f t="shared" si="10"/>
        <v>99</v>
      </c>
      <c r="B298" s="46">
        <v>64221</v>
      </c>
      <c r="C298" s="77" t="s">
        <v>537</v>
      </c>
      <c r="D298" s="46" t="s">
        <v>705</v>
      </c>
      <c r="E298" s="46">
        <v>0</v>
      </c>
      <c r="F298" s="46">
        <v>50</v>
      </c>
      <c r="G298" s="46">
        <v>50</v>
      </c>
      <c r="H298" s="46">
        <v>78110000</v>
      </c>
      <c r="I298" s="38">
        <v>234504</v>
      </c>
      <c r="J298" s="38">
        <f t="shared" si="9"/>
        <v>11725200</v>
      </c>
    </row>
    <row r="299" spans="1:10">
      <c r="A299" s="37">
        <f t="shared" si="10"/>
        <v>100</v>
      </c>
      <c r="B299" s="46">
        <v>64221</v>
      </c>
      <c r="C299" s="77" t="s">
        <v>538</v>
      </c>
      <c r="D299" s="46" t="s">
        <v>705</v>
      </c>
      <c r="E299" s="46">
        <v>0</v>
      </c>
      <c r="F299" s="46">
        <v>50</v>
      </c>
      <c r="G299" s="46">
        <v>50</v>
      </c>
      <c r="H299" s="46">
        <v>78110000</v>
      </c>
      <c r="I299" s="38">
        <v>234504</v>
      </c>
      <c r="J299" s="38">
        <f t="shared" si="9"/>
        <v>11725200</v>
      </c>
    </row>
    <row r="300" spans="1:10">
      <c r="A300" s="37">
        <f t="shared" si="10"/>
        <v>101</v>
      </c>
      <c r="B300" s="46">
        <v>64221</v>
      </c>
      <c r="C300" s="77" t="s">
        <v>539</v>
      </c>
      <c r="D300" s="46" t="s">
        <v>705</v>
      </c>
      <c r="E300" s="46">
        <v>0</v>
      </c>
      <c r="F300" s="46">
        <v>10</v>
      </c>
      <c r="G300" s="46">
        <v>10</v>
      </c>
      <c r="H300" s="46">
        <v>78110000</v>
      </c>
      <c r="I300" s="38">
        <v>234504</v>
      </c>
      <c r="J300" s="38">
        <f t="shared" si="9"/>
        <v>2345040</v>
      </c>
    </row>
    <row r="301" spans="1:10">
      <c r="A301" s="37">
        <f t="shared" si="10"/>
        <v>102</v>
      </c>
      <c r="B301" s="46">
        <v>64221</v>
      </c>
      <c r="C301" s="77" t="s">
        <v>540</v>
      </c>
      <c r="D301" s="46" t="s">
        <v>705</v>
      </c>
      <c r="E301" s="46">
        <v>0</v>
      </c>
      <c r="F301" s="46">
        <v>10</v>
      </c>
      <c r="G301" s="46">
        <v>10</v>
      </c>
      <c r="H301" s="46">
        <v>78110000</v>
      </c>
      <c r="I301" s="38">
        <v>234504</v>
      </c>
      <c r="J301" s="38">
        <f t="shared" si="9"/>
        <v>2345040</v>
      </c>
    </row>
    <row r="302" spans="1:10">
      <c r="A302" s="37">
        <f t="shared" si="10"/>
        <v>103</v>
      </c>
      <c r="B302" s="46">
        <v>64221</v>
      </c>
      <c r="C302" s="77" t="s">
        <v>541</v>
      </c>
      <c r="D302" s="46" t="s">
        <v>705</v>
      </c>
      <c r="E302" s="46">
        <v>0</v>
      </c>
      <c r="F302" s="46">
        <v>10</v>
      </c>
      <c r="G302" s="46">
        <v>10</v>
      </c>
      <c r="H302" s="46">
        <v>78110000</v>
      </c>
      <c r="I302" s="38">
        <v>234504</v>
      </c>
      <c r="J302" s="38">
        <f t="shared" si="9"/>
        <v>2345040</v>
      </c>
    </row>
    <row r="303" spans="1:10">
      <c r="A303" s="37">
        <f t="shared" si="10"/>
        <v>104</v>
      </c>
      <c r="B303" s="46">
        <v>64221</v>
      </c>
      <c r="C303" s="77" t="s">
        <v>542</v>
      </c>
      <c r="D303" s="46" t="s">
        <v>705</v>
      </c>
      <c r="E303" s="46">
        <v>0</v>
      </c>
      <c r="F303" s="46">
        <v>30</v>
      </c>
      <c r="G303" s="46">
        <v>30</v>
      </c>
      <c r="H303" s="46">
        <v>78110000</v>
      </c>
      <c r="I303" s="38">
        <v>234504</v>
      </c>
      <c r="J303" s="38">
        <f t="shared" si="9"/>
        <v>7035120</v>
      </c>
    </row>
    <row r="304" spans="1:10">
      <c r="A304" s="37">
        <f t="shared" si="10"/>
        <v>105</v>
      </c>
      <c r="B304" s="46">
        <v>64221</v>
      </c>
      <c r="C304" s="77" t="s">
        <v>543</v>
      </c>
      <c r="D304" s="46" t="s">
        <v>705</v>
      </c>
      <c r="E304" s="46">
        <v>0</v>
      </c>
      <c r="F304" s="46">
        <v>10</v>
      </c>
      <c r="G304" s="46">
        <v>10</v>
      </c>
      <c r="H304" s="46">
        <v>78110000</v>
      </c>
      <c r="I304" s="38">
        <v>234504</v>
      </c>
      <c r="J304" s="38">
        <f t="shared" si="9"/>
        <v>2345040</v>
      </c>
    </row>
    <row r="305" spans="1:10">
      <c r="A305" s="37">
        <f t="shared" si="10"/>
        <v>106</v>
      </c>
      <c r="B305" s="46">
        <v>64221</v>
      </c>
      <c r="C305" s="77" t="s">
        <v>544</v>
      </c>
      <c r="D305" s="46" t="s">
        <v>705</v>
      </c>
      <c r="E305" s="46">
        <v>0</v>
      </c>
      <c r="F305" s="46">
        <v>50</v>
      </c>
      <c r="G305" s="46">
        <v>50</v>
      </c>
      <c r="H305" s="46">
        <v>78110000</v>
      </c>
      <c r="I305" s="38">
        <v>234504</v>
      </c>
      <c r="J305" s="38">
        <f t="shared" si="9"/>
        <v>11725200</v>
      </c>
    </row>
    <row r="306" spans="1:10">
      <c r="A306" s="37">
        <f t="shared" si="10"/>
        <v>107</v>
      </c>
      <c r="B306" s="46">
        <v>64221</v>
      </c>
      <c r="C306" s="77" t="s">
        <v>545</v>
      </c>
      <c r="D306" s="46" t="s">
        <v>705</v>
      </c>
      <c r="E306" s="46">
        <v>0</v>
      </c>
      <c r="F306" s="46">
        <v>20</v>
      </c>
      <c r="G306" s="46">
        <v>20</v>
      </c>
      <c r="H306" s="46">
        <v>78110000</v>
      </c>
      <c r="I306" s="38">
        <v>234504</v>
      </c>
      <c r="J306" s="38">
        <f t="shared" si="9"/>
        <v>4690080</v>
      </c>
    </row>
    <row r="307" spans="1:10">
      <c r="A307" s="37">
        <f t="shared" si="10"/>
        <v>108</v>
      </c>
      <c r="B307" s="46">
        <v>64221</v>
      </c>
      <c r="C307" s="77" t="s">
        <v>546</v>
      </c>
      <c r="D307" s="46" t="s">
        <v>705</v>
      </c>
      <c r="E307" s="46">
        <v>0</v>
      </c>
      <c r="F307" s="46">
        <v>50</v>
      </c>
      <c r="G307" s="46">
        <v>50</v>
      </c>
      <c r="H307" s="46">
        <v>78110000</v>
      </c>
      <c r="I307" s="38">
        <v>234504</v>
      </c>
      <c r="J307" s="38">
        <f t="shared" si="9"/>
        <v>11725200</v>
      </c>
    </row>
    <row r="308" spans="1:10">
      <c r="A308" s="37">
        <f t="shared" si="10"/>
        <v>109</v>
      </c>
      <c r="B308" s="46">
        <v>64221</v>
      </c>
      <c r="C308" s="77" t="s">
        <v>547</v>
      </c>
      <c r="D308" s="46" t="s">
        <v>705</v>
      </c>
      <c r="E308" s="46">
        <v>0</v>
      </c>
      <c r="F308" s="46">
        <v>30</v>
      </c>
      <c r="G308" s="46">
        <v>30</v>
      </c>
      <c r="H308" s="46">
        <v>78110000</v>
      </c>
      <c r="I308" s="38">
        <v>234504</v>
      </c>
      <c r="J308" s="38">
        <f t="shared" si="9"/>
        <v>7035120</v>
      </c>
    </row>
    <row r="309" spans="1:10">
      <c r="A309" s="37">
        <f t="shared" si="10"/>
        <v>110</v>
      </c>
      <c r="B309" s="46">
        <v>64221</v>
      </c>
      <c r="C309" s="77" t="s">
        <v>548</v>
      </c>
      <c r="D309" s="46" t="s">
        <v>705</v>
      </c>
      <c r="E309" s="46">
        <v>0</v>
      </c>
      <c r="F309" s="46">
        <v>10</v>
      </c>
      <c r="G309" s="46">
        <v>10</v>
      </c>
      <c r="H309" s="46">
        <v>78110000</v>
      </c>
      <c r="I309" s="38">
        <v>234504</v>
      </c>
      <c r="J309" s="38">
        <f t="shared" si="9"/>
        <v>2345040</v>
      </c>
    </row>
    <row r="310" spans="1:10">
      <c r="A310" s="37">
        <f t="shared" si="10"/>
        <v>111</v>
      </c>
      <c r="B310" s="46">
        <v>64221</v>
      </c>
      <c r="C310" s="77" t="s">
        <v>549</v>
      </c>
      <c r="D310" s="46" t="s">
        <v>705</v>
      </c>
      <c r="E310" s="46">
        <v>0</v>
      </c>
      <c r="F310" s="46">
        <v>50</v>
      </c>
      <c r="G310" s="46">
        <v>50</v>
      </c>
      <c r="H310" s="46">
        <v>78110000</v>
      </c>
      <c r="I310" s="38">
        <v>234504</v>
      </c>
      <c r="J310" s="38">
        <f t="shared" si="9"/>
        <v>11725200</v>
      </c>
    </row>
    <row r="311" spans="1:10">
      <c r="A311" s="37">
        <f t="shared" si="10"/>
        <v>112</v>
      </c>
      <c r="B311" s="46">
        <v>64221</v>
      </c>
      <c r="C311" s="77" t="s">
        <v>550</v>
      </c>
      <c r="D311" s="46" t="s">
        <v>705</v>
      </c>
      <c r="E311" s="46">
        <v>0</v>
      </c>
      <c r="F311" s="46">
        <v>50</v>
      </c>
      <c r="G311" s="46">
        <v>50</v>
      </c>
      <c r="H311" s="46">
        <v>78110000</v>
      </c>
      <c r="I311" s="38">
        <v>234504</v>
      </c>
      <c r="J311" s="38">
        <f t="shared" si="9"/>
        <v>11725200</v>
      </c>
    </row>
    <row r="312" spans="1:10">
      <c r="A312" s="37">
        <f t="shared" si="10"/>
        <v>113</v>
      </c>
      <c r="B312" s="46">
        <v>64221</v>
      </c>
      <c r="C312" s="77" t="s">
        <v>551</v>
      </c>
      <c r="D312" s="46" t="s">
        <v>705</v>
      </c>
      <c r="E312" s="46">
        <v>0</v>
      </c>
      <c r="F312" s="46">
        <v>50</v>
      </c>
      <c r="G312" s="46">
        <v>50</v>
      </c>
      <c r="H312" s="46">
        <v>78110000</v>
      </c>
      <c r="I312" s="38">
        <v>234504</v>
      </c>
      <c r="J312" s="38">
        <f t="shared" si="9"/>
        <v>11725200</v>
      </c>
    </row>
    <row r="313" spans="1:10">
      <c r="A313" s="37">
        <f t="shared" si="10"/>
        <v>114</v>
      </c>
      <c r="B313" s="46">
        <v>64221</v>
      </c>
      <c r="C313" s="77" t="s">
        <v>552</v>
      </c>
      <c r="D313" s="46" t="s">
        <v>705</v>
      </c>
      <c r="E313" s="46">
        <v>0</v>
      </c>
      <c r="F313" s="46">
        <v>50</v>
      </c>
      <c r="G313" s="46">
        <v>50</v>
      </c>
      <c r="H313" s="46">
        <v>78110000</v>
      </c>
      <c r="I313" s="38">
        <v>234504</v>
      </c>
      <c r="J313" s="38">
        <f t="shared" si="9"/>
        <v>11725200</v>
      </c>
    </row>
    <row r="314" spans="1:10">
      <c r="A314" s="37">
        <f t="shared" si="10"/>
        <v>115</v>
      </c>
      <c r="B314" s="46">
        <v>64221</v>
      </c>
      <c r="C314" s="77" t="s">
        <v>553</v>
      </c>
      <c r="D314" s="46" t="s">
        <v>705</v>
      </c>
      <c r="E314" s="46">
        <v>0</v>
      </c>
      <c r="F314" s="46">
        <v>50</v>
      </c>
      <c r="G314" s="46">
        <v>50</v>
      </c>
      <c r="H314" s="46">
        <v>78110000</v>
      </c>
      <c r="I314" s="38">
        <v>234504</v>
      </c>
      <c r="J314" s="38">
        <f t="shared" si="9"/>
        <v>11725200</v>
      </c>
    </row>
    <row r="315" spans="1:10">
      <c r="A315" s="37">
        <f t="shared" si="10"/>
        <v>116</v>
      </c>
      <c r="B315" s="46">
        <v>64221</v>
      </c>
      <c r="C315" s="77" t="s">
        <v>554</v>
      </c>
      <c r="D315" s="46" t="s">
        <v>705</v>
      </c>
      <c r="E315" s="46">
        <v>0</v>
      </c>
      <c r="F315" s="46">
        <v>50</v>
      </c>
      <c r="G315" s="46">
        <v>50</v>
      </c>
      <c r="H315" s="46">
        <v>78110000</v>
      </c>
      <c r="I315" s="38">
        <v>234504</v>
      </c>
      <c r="J315" s="38">
        <f t="shared" si="9"/>
        <v>11725200</v>
      </c>
    </row>
    <row r="316" spans="1:10">
      <c r="A316" s="37">
        <f t="shared" si="10"/>
        <v>117</v>
      </c>
      <c r="B316" s="46">
        <v>64221</v>
      </c>
      <c r="C316" s="77" t="s">
        <v>555</v>
      </c>
      <c r="D316" s="46" t="s">
        <v>705</v>
      </c>
      <c r="E316" s="46">
        <v>0</v>
      </c>
      <c r="F316" s="46">
        <v>50</v>
      </c>
      <c r="G316" s="46">
        <v>50</v>
      </c>
      <c r="H316" s="46">
        <v>78110000</v>
      </c>
      <c r="I316" s="38">
        <v>234504</v>
      </c>
      <c r="J316" s="38">
        <f t="shared" si="9"/>
        <v>11725200</v>
      </c>
    </row>
    <row r="317" spans="1:10">
      <c r="A317" s="37">
        <f t="shared" si="10"/>
        <v>118</v>
      </c>
      <c r="B317" s="46">
        <v>64221</v>
      </c>
      <c r="C317" s="77" t="s">
        <v>556</v>
      </c>
      <c r="D317" s="46" t="s">
        <v>705</v>
      </c>
      <c r="E317" s="46">
        <v>0</v>
      </c>
      <c r="F317" s="46">
        <v>50</v>
      </c>
      <c r="G317" s="46">
        <v>50</v>
      </c>
      <c r="H317" s="46">
        <v>78110000</v>
      </c>
      <c r="I317" s="38">
        <v>234504</v>
      </c>
      <c r="J317" s="38">
        <f t="shared" si="9"/>
        <v>11725200</v>
      </c>
    </row>
    <row r="318" spans="1:10">
      <c r="A318" s="37">
        <f t="shared" si="10"/>
        <v>119</v>
      </c>
      <c r="B318" s="46">
        <v>64221</v>
      </c>
      <c r="C318" s="77" t="s">
        <v>557</v>
      </c>
      <c r="D318" s="46" t="s">
        <v>705</v>
      </c>
      <c r="E318" s="46">
        <v>0</v>
      </c>
      <c r="F318" s="46">
        <v>50</v>
      </c>
      <c r="G318" s="46">
        <v>50</v>
      </c>
      <c r="H318" s="46">
        <v>78110000</v>
      </c>
      <c r="I318" s="38">
        <v>234504</v>
      </c>
      <c r="J318" s="38">
        <f t="shared" si="9"/>
        <v>11725200</v>
      </c>
    </row>
    <row r="319" spans="1:10">
      <c r="A319" s="37">
        <f t="shared" si="10"/>
        <v>120</v>
      </c>
      <c r="B319" s="46">
        <v>64221</v>
      </c>
      <c r="C319" s="77" t="s">
        <v>558</v>
      </c>
      <c r="D319" s="46" t="s">
        <v>705</v>
      </c>
      <c r="E319" s="46">
        <v>0</v>
      </c>
      <c r="F319" s="46">
        <v>50</v>
      </c>
      <c r="G319" s="46">
        <v>50</v>
      </c>
      <c r="H319" s="46">
        <v>78110000</v>
      </c>
      <c r="I319" s="38">
        <v>234504</v>
      </c>
      <c r="J319" s="38">
        <f t="shared" si="9"/>
        <v>11725200</v>
      </c>
    </row>
    <row r="320" spans="1:10">
      <c r="A320" s="37">
        <f t="shared" si="10"/>
        <v>121</v>
      </c>
      <c r="B320" s="46">
        <v>64221</v>
      </c>
      <c r="C320" s="77" t="s">
        <v>559</v>
      </c>
      <c r="D320" s="46" t="s">
        <v>705</v>
      </c>
      <c r="E320" s="46">
        <v>0</v>
      </c>
      <c r="F320" s="46">
        <v>50</v>
      </c>
      <c r="G320" s="46">
        <v>50</v>
      </c>
      <c r="H320" s="46">
        <v>78110000</v>
      </c>
      <c r="I320" s="38">
        <v>234504</v>
      </c>
      <c r="J320" s="38">
        <f t="shared" si="9"/>
        <v>11725200</v>
      </c>
    </row>
    <row r="321" spans="1:10">
      <c r="A321" s="37">
        <f t="shared" si="10"/>
        <v>122</v>
      </c>
      <c r="B321" s="46">
        <v>64221</v>
      </c>
      <c r="C321" s="77" t="s">
        <v>560</v>
      </c>
      <c r="D321" s="46" t="s">
        <v>705</v>
      </c>
      <c r="E321" s="46">
        <v>0</v>
      </c>
      <c r="F321" s="46">
        <v>50</v>
      </c>
      <c r="G321" s="46">
        <v>50</v>
      </c>
      <c r="H321" s="46">
        <v>78110000</v>
      </c>
      <c r="I321" s="38">
        <v>234504</v>
      </c>
      <c r="J321" s="38">
        <f t="shared" si="9"/>
        <v>11725200</v>
      </c>
    </row>
    <row r="322" spans="1:10">
      <c r="A322" s="37">
        <f t="shared" si="10"/>
        <v>123</v>
      </c>
      <c r="B322" s="46">
        <v>64221</v>
      </c>
      <c r="C322" s="77" t="s">
        <v>561</v>
      </c>
      <c r="D322" s="46" t="s">
        <v>705</v>
      </c>
      <c r="E322" s="46">
        <v>0</v>
      </c>
      <c r="F322" s="46">
        <v>50</v>
      </c>
      <c r="G322" s="46">
        <v>50</v>
      </c>
      <c r="H322" s="46">
        <v>78110000</v>
      </c>
      <c r="I322" s="38">
        <v>234504</v>
      </c>
      <c r="J322" s="38">
        <f t="shared" si="9"/>
        <v>11725200</v>
      </c>
    </row>
    <row r="323" spans="1:10">
      <c r="A323" s="37">
        <f t="shared" si="10"/>
        <v>124</v>
      </c>
      <c r="B323" s="46">
        <v>64221</v>
      </c>
      <c r="C323" s="77" t="s">
        <v>562</v>
      </c>
      <c r="D323" s="46" t="s">
        <v>705</v>
      </c>
      <c r="E323" s="46">
        <v>0</v>
      </c>
      <c r="F323" s="46">
        <v>10</v>
      </c>
      <c r="G323" s="46">
        <v>10</v>
      </c>
      <c r="H323" s="46">
        <v>78110000</v>
      </c>
      <c r="I323" s="38">
        <v>234504</v>
      </c>
      <c r="J323" s="38">
        <f t="shared" si="9"/>
        <v>2345040</v>
      </c>
    </row>
    <row r="324" spans="1:10">
      <c r="A324" s="37">
        <f t="shared" si="10"/>
        <v>125</v>
      </c>
      <c r="B324" s="46">
        <v>64221</v>
      </c>
      <c r="C324" s="77" t="s">
        <v>563</v>
      </c>
      <c r="D324" s="46" t="s">
        <v>705</v>
      </c>
      <c r="E324" s="46">
        <v>0</v>
      </c>
      <c r="F324" s="46">
        <v>10</v>
      </c>
      <c r="G324" s="46">
        <v>10</v>
      </c>
      <c r="H324" s="46">
        <v>78110000</v>
      </c>
      <c r="I324" s="38">
        <v>234504</v>
      </c>
      <c r="J324" s="38">
        <f t="shared" si="9"/>
        <v>2345040</v>
      </c>
    </row>
    <row r="325" spans="1:10">
      <c r="A325" s="37">
        <f t="shared" si="10"/>
        <v>126</v>
      </c>
      <c r="B325" s="46">
        <v>64221</v>
      </c>
      <c r="C325" s="77" t="s">
        <v>564</v>
      </c>
      <c r="D325" s="46" t="s">
        <v>705</v>
      </c>
      <c r="E325" s="46">
        <v>0</v>
      </c>
      <c r="F325" s="46">
        <v>10</v>
      </c>
      <c r="G325" s="46">
        <v>10</v>
      </c>
      <c r="H325" s="46">
        <v>78110000</v>
      </c>
      <c r="I325" s="38">
        <v>234504</v>
      </c>
      <c r="J325" s="38">
        <f t="shared" si="9"/>
        <v>2345040</v>
      </c>
    </row>
    <row r="326" spans="1:10">
      <c r="A326" s="37">
        <f t="shared" si="10"/>
        <v>127</v>
      </c>
      <c r="B326" s="46">
        <v>64221</v>
      </c>
      <c r="C326" s="77" t="s">
        <v>565</v>
      </c>
      <c r="D326" s="46" t="s">
        <v>705</v>
      </c>
      <c r="E326" s="46">
        <v>0</v>
      </c>
      <c r="F326" s="46">
        <v>10</v>
      </c>
      <c r="G326" s="46">
        <v>10</v>
      </c>
      <c r="H326" s="46">
        <v>78110000</v>
      </c>
      <c r="I326" s="38">
        <v>234504</v>
      </c>
      <c r="J326" s="38">
        <f t="shared" si="9"/>
        <v>2345040</v>
      </c>
    </row>
    <row r="327" spans="1:10">
      <c r="A327" s="37">
        <f t="shared" si="10"/>
        <v>128</v>
      </c>
      <c r="B327" s="46">
        <v>64221</v>
      </c>
      <c r="C327" s="77" t="s">
        <v>566</v>
      </c>
      <c r="D327" s="46" t="s">
        <v>705</v>
      </c>
      <c r="E327" s="46">
        <v>0</v>
      </c>
      <c r="F327" s="46">
        <v>10</v>
      </c>
      <c r="G327" s="46">
        <v>10</v>
      </c>
      <c r="H327" s="46">
        <v>78110000</v>
      </c>
      <c r="I327" s="38">
        <v>234504</v>
      </c>
      <c r="J327" s="38">
        <f t="shared" si="9"/>
        <v>2345040</v>
      </c>
    </row>
    <row r="328" spans="1:10">
      <c r="A328" s="37">
        <f t="shared" si="10"/>
        <v>129</v>
      </c>
      <c r="B328" s="46">
        <v>64221</v>
      </c>
      <c r="C328" s="77" t="s">
        <v>567</v>
      </c>
      <c r="D328" s="46" t="s">
        <v>705</v>
      </c>
      <c r="E328" s="46">
        <v>0</v>
      </c>
      <c r="F328" s="46">
        <v>10</v>
      </c>
      <c r="G328" s="46">
        <v>10</v>
      </c>
      <c r="H328" s="46">
        <v>78110000</v>
      </c>
      <c r="I328" s="38">
        <v>234504</v>
      </c>
      <c r="J328" s="38">
        <f t="shared" si="9"/>
        <v>2345040</v>
      </c>
    </row>
    <row r="329" spans="1:10">
      <c r="A329" s="37">
        <f t="shared" si="10"/>
        <v>130</v>
      </c>
      <c r="B329" s="46">
        <v>64221</v>
      </c>
      <c r="C329" s="77" t="s">
        <v>568</v>
      </c>
      <c r="D329" s="46" t="s">
        <v>705</v>
      </c>
      <c r="E329" s="46">
        <v>0</v>
      </c>
      <c r="F329" s="46">
        <v>10</v>
      </c>
      <c r="G329" s="46">
        <v>10</v>
      </c>
      <c r="H329" s="46">
        <v>78110000</v>
      </c>
      <c r="I329" s="38">
        <v>234504</v>
      </c>
      <c r="J329" s="38">
        <f t="shared" si="9"/>
        <v>2345040</v>
      </c>
    </row>
    <row r="330" spans="1:10">
      <c r="A330" s="37">
        <f t="shared" si="10"/>
        <v>131</v>
      </c>
      <c r="B330" s="46">
        <v>64221</v>
      </c>
      <c r="C330" s="77" t="s">
        <v>569</v>
      </c>
      <c r="D330" s="46" t="s">
        <v>705</v>
      </c>
      <c r="E330" s="46">
        <v>0</v>
      </c>
      <c r="F330" s="46">
        <v>10</v>
      </c>
      <c r="G330" s="46">
        <v>10</v>
      </c>
      <c r="H330" s="46">
        <v>78110000</v>
      </c>
      <c r="I330" s="38">
        <v>234504</v>
      </c>
      <c r="J330" s="38">
        <f t="shared" si="9"/>
        <v>2345040</v>
      </c>
    </row>
    <row r="331" spans="1:10">
      <c r="A331" s="37">
        <f t="shared" si="10"/>
        <v>132</v>
      </c>
      <c r="B331" s="46">
        <v>64221</v>
      </c>
      <c r="C331" s="77" t="s">
        <v>570</v>
      </c>
      <c r="D331" s="46" t="s">
        <v>705</v>
      </c>
      <c r="E331" s="46">
        <v>0</v>
      </c>
      <c r="F331" s="46">
        <v>10</v>
      </c>
      <c r="G331" s="46">
        <v>10</v>
      </c>
      <c r="H331" s="46">
        <v>78110000</v>
      </c>
      <c r="I331" s="38">
        <v>234504</v>
      </c>
      <c r="J331" s="38">
        <f t="shared" si="9"/>
        <v>2345040</v>
      </c>
    </row>
    <row r="332" spans="1:10">
      <c r="A332" s="37">
        <f t="shared" si="10"/>
        <v>133</v>
      </c>
      <c r="B332" s="46">
        <v>64221</v>
      </c>
      <c r="C332" s="77" t="s">
        <v>571</v>
      </c>
      <c r="D332" s="46" t="s">
        <v>705</v>
      </c>
      <c r="E332" s="46">
        <v>0</v>
      </c>
      <c r="F332" s="46">
        <v>10</v>
      </c>
      <c r="G332" s="46">
        <v>10</v>
      </c>
      <c r="H332" s="46">
        <v>78110000</v>
      </c>
      <c r="I332" s="38">
        <v>234504</v>
      </c>
      <c r="J332" s="38">
        <f t="shared" si="9"/>
        <v>2345040</v>
      </c>
    </row>
    <row r="333" spans="1:10">
      <c r="A333" s="37">
        <f t="shared" si="10"/>
        <v>134</v>
      </c>
      <c r="B333" s="46">
        <v>64221</v>
      </c>
      <c r="C333" s="77" t="s">
        <v>572</v>
      </c>
      <c r="D333" s="46" t="s">
        <v>705</v>
      </c>
      <c r="E333" s="46">
        <v>0</v>
      </c>
      <c r="F333" s="46">
        <v>10</v>
      </c>
      <c r="G333" s="46">
        <v>10</v>
      </c>
      <c r="H333" s="46">
        <v>78110000</v>
      </c>
      <c r="I333" s="38">
        <v>234504</v>
      </c>
      <c r="J333" s="38">
        <f t="shared" si="9"/>
        <v>2345040</v>
      </c>
    </row>
    <row r="334" spans="1:10">
      <c r="A334" s="37">
        <f t="shared" si="10"/>
        <v>135</v>
      </c>
      <c r="B334" s="46">
        <v>64221</v>
      </c>
      <c r="C334" s="77" t="s">
        <v>573</v>
      </c>
      <c r="D334" s="46" t="s">
        <v>705</v>
      </c>
      <c r="E334" s="46">
        <v>0</v>
      </c>
      <c r="F334" s="46">
        <v>20</v>
      </c>
      <c r="G334" s="46">
        <v>20</v>
      </c>
      <c r="H334" s="46">
        <v>78110000</v>
      </c>
      <c r="I334" s="38">
        <v>234504</v>
      </c>
      <c r="J334" s="38">
        <f t="shared" si="9"/>
        <v>4690080</v>
      </c>
    </row>
    <row r="335" spans="1:10">
      <c r="A335" s="37">
        <f t="shared" si="10"/>
        <v>136</v>
      </c>
      <c r="B335" s="46">
        <v>64221</v>
      </c>
      <c r="C335" s="77" t="s">
        <v>574</v>
      </c>
      <c r="D335" s="46" t="s">
        <v>705</v>
      </c>
      <c r="E335" s="46">
        <v>0</v>
      </c>
      <c r="F335" s="46">
        <v>10</v>
      </c>
      <c r="G335" s="46">
        <v>10</v>
      </c>
      <c r="H335" s="46">
        <v>78110000</v>
      </c>
      <c r="I335" s="38">
        <v>234504</v>
      </c>
      <c r="J335" s="38">
        <f t="shared" ref="J335:J398" si="11">I335*F335</f>
        <v>2345040</v>
      </c>
    </row>
    <row r="336" spans="1:10">
      <c r="A336" s="37">
        <f t="shared" ref="A336:A399" si="12">A335+1</f>
        <v>137</v>
      </c>
      <c r="B336" s="46">
        <v>64221</v>
      </c>
      <c r="C336" s="77" t="s">
        <v>575</v>
      </c>
      <c r="D336" s="46" t="s">
        <v>705</v>
      </c>
      <c r="E336" s="46">
        <v>0</v>
      </c>
      <c r="F336" s="46">
        <v>10</v>
      </c>
      <c r="G336" s="46">
        <v>10</v>
      </c>
      <c r="H336" s="46">
        <v>78110000</v>
      </c>
      <c r="I336" s="38">
        <v>234504</v>
      </c>
      <c r="J336" s="38">
        <f t="shared" si="11"/>
        <v>2345040</v>
      </c>
    </row>
    <row r="337" spans="1:10">
      <c r="A337" s="37">
        <f t="shared" si="12"/>
        <v>138</v>
      </c>
      <c r="B337" s="46">
        <v>64221</v>
      </c>
      <c r="C337" s="77" t="s">
        <v>576</v>
      </c>
      <c r="D337" s="46" t="s">
        <v>705</v>
      </c>
      <c r="E337" s="46">
        <v>0</v>
      </c>
      <c r="F337" s="46">
        <v>10</v>
      </c>
      <c r="G337" s="46">
        <v>10</v>
      </c>
      <c r="H337" s="46">
        <v>78110000</v>
      </c>
      <c r="I337" s="38">
        <v>234504</v>
      </c>
      <c r="J337" s="38">
        <f t="shared" si="11"/>
        <v>2345040</v>
      </c>
    </row>
    <row r="338" spans="1:10">
      <c r="A338" s="37">
        <f t="shared" si="12"/>
        <v>139</v>
      </c>
      <c r="B338" s="46">
        <v>64221</v>
      </c>
      <c r="C338" s="77" t="s">
        <v>577</v>
      </c>
      <c r="D338" s="46" t="s">
        <v>705</v>
      </c>
      <c r="E338" s="46">
        <v>0</v>
      </c>
      <c r="F338" s="46">
        <v>10</v>
      </c>
      <c r="G338" s="46">
        <v>10</v>
      </c>
      <c r="H338" s="46">
        <v>78110000</v>
      </c>
      <c r="I338" s="38">
        <v>234504</v>
      </c>
      <c r="J338" s="38">
        <f t="shared" si="11"/>
        <v>2345040</v>
      </c>
    </row>
    <row r="339" spans="1:10">
      <c r="A339" s="37">
        <f t="shared" si="12"/>
        <v>140</v>
      </c>
      <c r="B339" s="46">
        <v>64221</v>
      </c>
      <c r="C339" s="77" t="s">
        <v>578</v>
      </c>
      <c r="D339" s="46" t="s">
        <v>705</v>
      </c>
      <c r="E339" s="46">
        <v>0</v>
      </c>
      <c r="F339" s="46">
        <v>10</v>
      </c>
      <c r="G339" s="46">
        <v>10</v>
      </c>
      <c r="H339" s="46">
        <v>78110000</v>
      </c>
      <c r="I339" s="38">
        <v>234504</v>
      </c>
      <c r="J339" s="38">
        <f t="shared" si="11"/>
        <v>2345040</v>
      </c>
    </row>
    <row r="340" spans="1:10">
      <c r="A340" s="37">
        <f t="shared" si="12"/>
        <v>141</v>
      </c>
      <c r="B340" s="46">
        <v>64221</v>
      </c>
      <c r="C340" s="77" t="s">
        <v>579</v>
      </c>
      <c r="D340" s="46" t="s">
        <v>705</v>
      </c>
      <c r="E340" s="46">
        <v>0</v>
      </c>
      <c r="F340" s="46">
        <v>10</v>
      </c>
      <c r="G340" s="46">
        <v>10</v>
      </c>
      <c r="H340" s="46">
        <v>78110000</v>
      </c>
      <c r="I340" s="38">
        <v>234504</v>
      </c>
      <c r="J340" s="38">
        <f t="shared" si="11"/>
        <v>2345040</v>
      </c>
    </row>
    <row r="341" spans="1:10">
      <c r="A341" s="37">
        <f t="shared" si="12"/>
        <v>142</v>
      </c>
      <c r="B341" s="46">
        <v>64221</v>
      </c>
      <c r="C341" s="77" t="s">
        <v>704</v>
      </c>
      <c r="D341" s="46" t="s">
        <v>705</v>
      </c>
      <c r="E341" s="46">
        <v>0</v>
      </c>
      <c r="F341" s="46">
        <v>10</v>
      </c>
      <c r="G341" s="46">
        <v>10</v>
      </c>
      <c r="H341" s="46">
        <v>78110000</v>
      </c>
      <c r="I341" s="38">
        <v>234504</v>
      </c>
      <c r="J341" s="38">
        <f t="shared" si="11"/>
        <v>2345040</v>
      </c>
    </row>
    <row r="342" spans="1:10">
      <c r="A342" s="37">
        <f t="shared" si="12"/>
        <v>143</v>
      </c>
      <c r="B342" s="46">
        <v>64221</v>
      </c>
      <c r="C342" s="77" t="s">
        <v>580</v>
      </c>
      <c r="D342" s="46" t="s">
        <v>705</v>
      </c>
      <c r="E342" s="46">
        <v>0</v>
      </c>
      <c r="F342" s="46">
        <v>10</v>
      </c>
      <c r="G342" s="46">
        <v>10</v>
      </c>
      <c r="H342" s="46">
        <v>78110000</v>
      </c>
      <c r="I342" s="38">
        <v>234504</v>
      </c>
      <c r="J342" s="38">
        <f t="shared" si="11"/>
        <v>2345040</v>
      </c>
    </row>
    <row r="343" spans="1:10">
      <c r="A343" s="37">
        <f t="shared" si="12"/>
        <v>144</v>
      </c>
      <c r="B343" s="46">
        <v>64221</v>
      </c>
      <c r="C343" s="77" t="s">
        <v>581</v>
      </c>
      <c r="D343" s="46" t="s">
        <v>705</v>
      </c>
      <c r="E343" s="46">
        <v>0</v>
      </c>
      <c r="F343" s="46">
        <v>10</v>
      </c>
      <c r="G343" s="46">
        <v>10</v>
      </c>
      <c r="H343" s="46">
        <v>78110000</v>
      </c>
      <c r="I343" s="38">
        <v>234504</v>
      </c>
      <c r="J343" s="38">
        <f t="shared" si="11"/>
        <v>2345040</v>
      </c>
    </row>
    <row r="344" spans="1:10">
      <c r="A344" s="37">
        <f t="shared" si="12"/>
        <v>145</v>
      </c>
      <c r="B344" s="46">
        <v>64221</v>
      </c>
      <c r="C344" s="77" t="s">
        <v>582</v>
      </c>
      <c r="D344" s="46" t="s">
        <v>705</v>
      </c>
      <c r="E344" s="46">
        <v>0</v>
      </c>
      <c r="F344" s="46">
        <v>10</v>
      </c>
      <c r="G344" s="46">
        <v>10</v>
      </c>
      <c r="H344" s="46">
        <v>78110000</v>
      </c>
      <c r="I344" s="38">
        <v>234504</v>
      </c>
      <c r="J344" s="38">
        <f t="shared" si="11"/>
        <v>2345040</v>
      </c>
    </row>
    <row r="345" spans="1:10">
      <c r="A345" s="37">
        <f t="shared" si="12"/>
        <v>146</v>
      </c>
      <c r="B345" s="46">
        <v>64221</v>
      </c>
      <c r="C345" s="77" t="s">
        <v>583</v>
      </c>
      <c r="D345" s="46" t="s">
        <v>705</v>
      </c>
      <c r="E345" s="46">
        <v>0</v>
      </c>
      <c r="F345" s="46">
        <v>10</v>
      </c>
      <c r="G345" s="46">
        <v>10</v>
      </c>
      <c r="H345" s="46">
        <v>78110000</v>
      </c>
      <c r="I345" s="38">
        <v>234504</v>
      </c>
      <c r="J345" s="38">
        <f t="shared" si="11"/>
        <v>2345040</v>
      </c>
    </row>
    <row r="346" spans="1:10">
      <c r="A346" s="37">
        <f t="shared" si="12"/>
        <v>147</v>
      </c>
      <c r="B346" s="46">
        <v>64221</v>
      </c>
      <c r="C346" s="77" t="s">
        <v>584</v>
      </c>
      <c r="D346" s="46" t="s">
        <v>705</v>
      </c>
      <c r="E346" s="46">
        <v>0</v>
      </c>
      <c r="F346" s="46">
        <v>10</v>
      </c>
      <c r="G346" s="46">
        <v>10</v>
      </c>
      <c r="H346" s="46">
        <v>78110000</v>
      </c>
      <c r="I346" s="38">
        <v>234504</v>
      </c>
      <c r="J346" s="38">
        <f t="shared" si="11"/>
        <v>2345040</v>
      </c>
    </row>
    <row r="347" spans="1:10">
      <c r="A347" s="37">
        <f t="shared" si="12"/>
        <v>148</v>
      </c>
      <c r="B347" s="46">
        <v>64221</v>
      </c>
      <c r="C347" s="77" t="s">
        <v>585</v>
      </c>
      <c r="D347" s="46" t="s">
        <v>705</v>
      </c>
      <c r="E347" s="46">
        <v>0</v>
      </c>
      <c r="F347" s="46">
        <v>10</v>
      </c>
      <c r="G347" s="46">
        <v>10</v>
      </c>
      <c r="H347" s="46">
        <v>78110000</v>
      </c>
      <c r="I347" s="38">
        <v>234504</v>
      </c>
      <c r="J347" s="38">
        <f t="shared" si="11"/>
        <v>2345040</v>
      </c>
    </row>
    <row r="348" spans="1:10">
      <c r="A348" s="37">
        <f t="shared" si="12"/>
        <v>149</v>
      </c>
      <c r="B348" s="46">
        <v>64221</v>
      </c>
      <c r="C348" s="77" t="s">
        <v>586</v>
      </c>
      <c r="D348" s="46" t="s">
        <v>705</v>
      </c>
      <c r="E348" s="46">
        <v>0</v>
      </c>
      <c r="F348" s="46">
        <v>10</v>
      </c>
      <c r="G348" s="46">
        <v>10</v>
      </c>
      <c r="H348" s="46">
        <v>78110000</v>
      </c>
      <c r="I348" s="38">
        <v>234504</v>
      </c>
      <c r="J348" s="38">
        <f t="shared" si="11"/>
        <v>2345040</v>
      </c>
    </row>
    <row r="349" spans="1:10">
      <c r="A349" s="37">
        <f t="shared" si="12"/>
        <v>150</v>
      </c>
      <c r="B349" s="46">
        <v>64221</v>
      </c>
      <c r="C349" s="77" t="s">
        <v>587</v>
      </c>
      <c r="D349" s="46" t="s">
        <v>705</v>
      </c>
      <c r="E349" s="46">
        <v>0</v>
      </c>
      <c r="F349" s="46">
        <v>10</v>
      </c>
      <c r="G349" s="46">
        <v>10</v>
      </c>
      <c r="H349" s="46">
        <v>78110000</v>
      </c>
      <c r="I349" s="38">
        <v>234504</v>
      </c>
      <c r="J349" s="38">
        <f t="shared" si="11"/>
        <v>2345040</v>
      </c>
    </row>
    <row r="350" spans="1:10">
      <c r="A350" s="37">
        <f t="shared" si="12"/>
        <v>151</v>
      </c>
      <c r="B350" s="46">
        <v>64221</v>
      </c>
      <c r="C350" s="77" t="s">
        <v>588</v>
      </c>
      <c r="D350" s="46" t="s">
        <v>705</v>
      </c>
      <c r="E350" s="46">
        <v>0</v>
      </c>
      <c r="F350" s="46">
        <v>10</v>
      </c>
      <c r="G350" s="46">
        <v>10</v>
      </c>
      <c r="H350" s="46">
        <v>78110000</v>
      </c>
      <c r="I350" s="38">
        <v>234504</v>
      </c>
      <c r="J350" s="38">
        <f t="shared" si="11"/>
        <v>2345040</v>
      </c>
    </row>
    <row r="351" spans="1:10">
      <c r="A351" s="37">
        <f t="shared" si="12"/>
        <v>152</v>
      </c>
      <c r="B351" s="46">
        <v>64221</v>
      </c>
      <c r="C351" s="77" t="s">
        <v>589</v>
      </c>
      <c r="D351" s="46" t="s">
        <v>705</v>
      </c>
      <c r="E351" s="46">
        <v>0</v>
      </c>
      <c r="F351" s="46">
        <v>10</v>
      </c>
      <c r="G351" s="46">
        <v>10</v>
      </c>
      <c r="H351" s="46">
        <v>78110000</v>
      </c>
      <c r="I351" s="38">
        <v>234504</v>
      </c>
      <c r="J351" s="38">
        <f t="shared" si="11"/>
        <v>2345040</v>
      </c>
    </row>
    <row r="352" spans="1:10">
      <c r="A352" s="37">
        <f t="shared" si="12"/>
        <v>153</v>
      </c>
      <c r="B352" s="46">
        <v>64221</v>
      </c>
      <c r="C352" s="77" t="s">
        <v>590</v>
      </c>
      <c r="D352" s="46" t="s">
        <v>705</v>
      </c>
      <c r="E352" s="46">
        <v>0</v>
      </c>
      <c r="F352" s="46">
        <v>10</v>
      </c>
      <c r="G352" s="46">
        <v>10</v>
      </c>
      <c r="H352" s="46">
        <v>78110000</v>
      </c>
      <c r="I352" s="38">
        <v>234504</v>
      </c>
      <c r="J352" s="38">
        <f t="shared" si="11"/>
        <v>2345040</v>
      </c>
    </row>
    <row r="353" spans="1:10">
      <c r="A353" s="37">
        <f t="shared" si="12"/>
        <v>154</v>
      </c>
      <c r="B353" s="46">
        <v>64221</v>
      </c>
      <c r="C353" s="77" t="s">
        <v>591</v>
      </c>
      <c r="D353" s="46" t="s">
        <v>705</v>
      </c>
      <c r="E353" s="46">
        <v>0</v>
      </c>
      <c r="F353" s="46">
        <v>10</v>
      </c>
      <c r="G353" s="46">
        <v>10</v>
      </c>
      <c r="H353" s="46">
        <v>78110000</v>
      </c>
      <c r="I353" s="38">
        <v>234504</v>
      </c>
      <c r="J353" s="38">
        <f t="shared" si="11"/>
        <v>2345040</v>
      </c>
    </row>
    <row r="354" spans="1:10">
      <c r="A354" s="37">
        <f t="shared" si="12"/>
        <v>155</v>
      </c>
      <c r="B354" s="46">
        <v>64221</v>
      </c>
      <c r="C354" s="77" t="s">
        <v>592</v>
      </c>
      <c r="D354" s="46" t="s">
        <v>705</v>
      </c>
      <c r="E354" s="46">
        <v>0</v>
      </c>
      <c r="F354" s="46">
        <v>10</v>
      </c>
      <c r="G354" s="46">
        <v>10</v>
      </c>
      <c r="H354" s="46">
        <v>78110000</v>
      </c>
      <c r="I354" s="38">
        <v>234504</v>
      </c>
      <c r="J354" s="38">
        <f t="shared" si="11"/>
        <v>2345040</v>
      </c>
    </row>
    <row r="355" spans="1:10">
      <c r="A355" s="37">
        <f t="shared" si="12"/>
        <v>156</v>
      </c>
      <c r="B355" s="46">
        <v>64221</v>
      </c>
      <c r="C355" s="77" t="s">
        <v>593</v>
      </c>
      <c r="D355" s="46" t="s">
        <v>705</v>
      </c>
      <c r="E355" s="46">
        <v>0</v>
      </c>
      <c r="F355" s="46">
        <v>10</v>
      </c>
      <c r="G355" s="46">
        <v>10</v>
      </c>
      <c r="H355" s="46">
        <v>78110000</v>
      </c>
      <c r="I355" s="38">
        <v>234504</v>
      </c>
      <c r="J355" s="38">
        <f t="shared" si="11"/>
        <v>2345040</v>
      </c>
    </row>
    <row r="356" spans="1:10">
      <c r="A356" s="37">
        <f t="shared" si="12"/>
        <v>157</v>
      </c>
      <c r="B356" s="46">
        <v>64221</v>
      </c>
      <c r="C356" s="77" t="s">
        <v>594</v>
      </c>
      <c r="D356" s="46" t="s">
        <v>705</v>
      </c>
      <c r="E356" s="46">
        <v>0</v>
      </c>
      <c r="F356" s="46">
        <v>10</v>
      </c>
      <c r="G356" s="46">
        <v>10</v>
      </c>
      <c r="H356" s="46">
        <v>78110000</v>
      </c>
      <c r="I356" s="38">
        <v>234504</v>
      </c>
      <c r="J356" s="38">
        <f t="shared" si="11"/>
        <v>2345040</v>
      </c>
    </row>
    <row r="357" spans="1:10">
      <c r="A357" s="37">
        <f t="shared" si="12"/>
        <v>158</v>
      </c>
      <c r="B357" s="46">
        <v>64221</v>
      </c>
      <c r="C357" s="77" t="s">
        <v>595</v>
      </c>
      <c r="D357" s="46" t="s">
        <v>705</v>
      </c>
      <c r="E357" s="46">
        <v>0</v>
      </c>
      <c r="F357" s="46">
        <v>10</v>
      </c>
      <c r="G357" s="46">
        <v>10</v>
      </c>
      <c r="H357" s="46">
        <v>78110000</v>
      </c>
      <c r="I357" s="38">
        <v>234504</v>
      </c>
      <c r="J357" s="38">
        <f t="shared" si="11"/>
        <v>2345040</v>
      </c>
    </row>
    <row r="358" spans="1:10">
      <c r="A358" s="37">
        <f t="shared" si="12"/>
        <v>159</v>
      </c>
      <c r="B358" s="46">
        <v>64221</v>
      </c>
      <c r="C358" s="77" t="s">
        <v>596</v>
      </c>
      <c r="D358" s="46" t="s">
        <v>705</v>
      </c>
      <c r="E358" s="46">
        <v>0</v>
      </c>
      <c r="F358" s="46">
        <v>10</v>
      </c>
      <c r="G358" s="46">
        <v>10</v>
      </c>
      <c r="H358" s="46">
        <v>78110000</v>
      </c>
      <c r="I358" s="38">
        <v>234504</v>
      </c>
      <c r="J358" s="38">
        <f t="shared" si="11"/>
        <v>2345040</v>
      </c>
    </row>
    <row r="359" spans="1:10">
      <c r="A359" s="37">
        <f t="shared" si="12"/>
        <v>160</v>
      </c>
      <c r="B359" s="46">
        <v>64221</v>
      </c>
      <c r="C359" s="77" t="s">
        <v>597</v>
      </c>
      <c r="D359" s="46" t="s">
        <v>705</v>
      </c>
      <c r="E359" s="46">
        <v>0</v>
      </c>
      <c r="F359" s="46">
        <v>10</v>
      </c>
      <c r="G359" s="46">
        <v>10</v>
      </c>
      <c r="H359" s="46">
        <v>78110000</v>
      </c>
      <c r="I359" s="38">
        <v>234504</v>
      </c>
      <c r="J359" s="38">
        <f t="shared" si="11"/>
        <v>2345040</v>
      </c>
    </row>
    <row r="360" spans="1:10">
      <c r="A360" s="37">
        <f t="shared" si="12"/>
        <v>161</v>
      </c>
      <c r="B360" s="46">
        <v>64221</v>
      </c>
      <c r="C360" s="77" t="s">
        <v>598</v>
      </c>
      <c r="D360" s="46" t="s">
        <v>705</v>
      </c>
      <c r="E360" s="46">
        <v>0</v>
      </c>
      <c r="F360" s="46">
        <v>10</v>
      </c>
      <c r="G360" s="46">
        <v>10</v>
      </c>
      <c r="H360" s="46">
        <v>78110000</v>
      </c>
      <c r="I360" s="38">
        <v>234504</v>
      </c>
      <c r="J360" s="38">
        <f t="shared" si="11"/>
        <v>2345040</v>
      </c>
    </row>
    <row r="361" spans="1:10">
      <c r="A361" s="37">
        <f t="shared" si="12"/>
        <v>162</v>
      </c>
      <c r="B361" s="46">
        <v>64221</v>
      </c>
      <c r="C361" s="77" t="s">
        <v>599</v>
      </c>
      <c r="D361" s="46" t="s">
        <v>705</v>
      </c>
      <c r="E361" s="46">
        <v>0</v>
      </c>
      <c r="F361" s="46">
        <v>10</v>
      </c>
      <c r="G361" s="46">
        <v>10</v>
      </c>
      <c r="H361" s="46">
        <v>78110000</v>
      </c>
      <c r="I361" s="38">
        <v>234504</v>
      </c>
      <c r="J361" s="38">
        <f t="shared" si="11"/>
        <v>2345040</v>
      </c>
    </row>
    <row r="362" spans="1:10">
      <c r="A362" s="37">
        <f t="shared" si="12"/>
        <v>163</v>
      </c>
      <c r="B362" s="46">
        <v>64221</v>
      </c>
      <c r="C362" s="77" t="s">
        <v>600</v>
      </c>
      <c r="D362" s="46" t="s">
        <v>705</v>
      </c>
      <c r="E362" s="46">
        <v>0</v>
      </c>
      <c r="F362" s="46">
        <v>10</v>
      </c>
      <c r="G362" s="46">
        <v>10</v>
      </c>
      <c r="H362" s="46">
        <v>78110000</v>
      </c>
      <c r="I362" s="38">
        <v>234504</v>
      </c>
      <c r="J362" s="38">
        <f t="shared" si="11"/>
        <v>2345040</v>
      </c>
    </row>
    <row r="363" spans="1:10">
      <c r="A363" s="37">
        <f t="shared" si="12"/>
        <v>164</v>
      </c>
      <c r="B363" s="46">
        <v>64221</v>
      </c>
      <c r="C363" s="77" t="s">
        <v>601</v>
      </c>
      <c r="D363" s="46" t="s">
        <v>705</v>
      </c>
      <c r="E363" s="46">
        <v>0</v>
      </c>
      <c r="F363" s="46">
        <v>10</v>
      </c>
      <c r="G363" s="46">
        <v>10</v>
      </c>
      <c r="H363" s="46">
        <v>78110000</v>
      </c>
      <c r="I363" s="38">
        <v>234504</v>
      </c>
      <c r="J363" s="38">
        <f t="shared" si="11"/>
        <v>2345040</v>
      </c>
    </row>
    <row r="364" spans="1:10">
      <c r="A364" s="37">
        <f t="shared" si="12"/>
        <v>165</v>
      </c>
      <c r="B364" s="46">
        <v>64221</v>
      </c>
      <c r="C364" s="77" t="s">
        <v>602</v>
      </c>
      <c r="D364" s="46" t="s">
        <v>705</v>
      </c>
      <c r="E364" s="46">
        <v>0</v>
      </c>
      <c r="F364" s="46">
        <v>10</v>
      </c>
      <c r="G364" s="46">
        <v>10</v>
      </c>
      <c r="H364" s="46">
        <v>78110000</v>
      </c>
      <c r="I364" s="38">
        <v>234504</v>
      </c>
      <c r="J364" s="38">
        <f t="shared" si="11"/>
        <v>2345040</v>
      </c>
    </row>
    <row r="365" spans="1:10">
      <c r="A365" s="37">
        <f t="shared" si="12"/>
        <v>166</v>
      </c>
      <c r="B365" s="46">
        <v>64221</v>
      </c>
      <c r="C365" s="77" t="s">
        <v>603</v>
      </c>
      <c r="D365" s="46" t="s">
        <v>705</v>
      </c>
      <c r="E365" s="46">
        <v>0</v>
      </c>
      <c r="F365" s="46">
        <v>10</v>
      </c>
      <c r="G365" s="46">
        <v>10</v>
      </c>
      <c r="H365" s="46">
        <v>78110000</v>
      </c>
      <c r="I365" s="38">
        <v>234504</v>
      </c>
      <c r="J365" s="38">
        <f t="shared" si="11"/>
        <v>2345040</v>
      </c>
    </row>
    <row r="366" spans="1:10">
      <c r="A366" s="37">
        <f t="shared" si="12"/>
        <v>167</v>
      </c>
      <c r="B366" s="46">
        <v>64221</v>
      </c>
      <c r="C366" s="77" t="s">
        <v>604</v>
      </c>
      <c r="D366" s="46" t="s">
        <v>705</v>
      </c>
      <c r="E366" s="46">
        <v>0</v>
      </c>
      <c r="F366" s="46">
        <v>10</v>
      </c>
      <c r="G366" s="46">
        <v>10</v>
      </c>
      <c r="H366" s="46">
        <v>78110000</v>
      </c>
      <c r="I366" s="38">
        <v>234504</v>
      </c>
      <c r="J366" s="38">
        <f t="shared" si="11"/>
        <v>2345040</v>
      </c>
    </row>
    <row r="367" spans="1:10">
      <c r="A367" s="37">
        <f t="shared" si="12"/>
        <v>168</v>
      </c>
      <c r="B367" s="46">
        <v>64221</v>
      </c>
      <c r="C367" s="77" t="s">
        <v>605</v>
      </c>
      <c r="D367" s="46" t="s">
        <v>705</v>
      </c>
      <c r="E367" s="46">
        <v>0</v>
      </c>
      <c r="F367" s="46">
        <v>10</v>
      </c>
      <c r="G367" s="46">
        <v>10</v>
      </c>
      <c r="H367" s="46">
        <v>78110000</v>
      </c>
      <c r="I367" s="38">
        <v>234504</v>
      </c>
      <c r="J367" s="38">
        <f t="shared" si="11"/>
        <v>2345040</v>
      </c>
    </row>
    <row r="368" spans="1:10">
      <c r="A368" s="37">
        <f t="shared" si="12"/>
        <v>169</v>
      </c>
      <c r="B368" s="46">
        <v>64221</v>
      </c>
      <c r="C368" s="77" t="s">
        <v>606</v>
      </c>
      <c r="D368" s="46" t="s">
        <v>705</v>
      </c>
      <c r="E368" s="46">
        <v>0</v>
      </c>
      <c r="F368" s="46">
        <v>10</v>
      </c>
      <c r="G368" s="46">
        <v>10</v>
      </c>
      <c r="H368" s="46">
        <v>78110000</v>
      </c>
      <c r="I368" s="38">
        <v>234504</v>
      </c>
      <c r="J368" s="38">
        <f t="shared" si="11"/>
        <v>2345040</v>
      </c>
    </row>
    <row r="369" spans="1:10">
      <c r="A369" s="37">
        <f t="shared" si="12"/>
        <v>170</v>
      </c>
      <c r="B369" s="46">
        <v>64221</v>
      </c>
      <c r="C369" s="77" t="s">
        <v>607</v>
      </c>
      <c r="D369" s="46" t="s">
        <v>705</v>
      </c>
      <c r="E369" s="46">
        <v>0</v>
      </c>
      <c r="F369" s="46">
        <v>10</v>
      </c>
      <c r="G369" s="46">
        <v>10</v>
      </c>
      <c r="H369" s="46">
        <v>78110000</v>
      </c>
      <c r="I369" s="38">
        <v>234504</v>
      </c>
      <c r="J369" s="38">
        <f t="shared" si="11"/>
        <v>2345040</v>
      </c>
    </row>
    <row r="370" spans="1:10">
      <c r="A370" s="37">
        <f t="shared" si="12"/>
        <v>171</v>
      </c>
      <c r="B370" s="46">
        <v>64221</v>
      </c>
      <c r="C370" s="77" t="s">
        <v>608</v>
      </c>
      <c r="D370" s="46" t="s">
        <v>705</v>
      </c>
      <c r="E370" s="46">
        <v>0</v>
      </c>
      <c r="F370" s="46">
        <v>10</v>
      </c>
      <c r="G370" s="46">
        <v>10</v>
      </c>
      <c r="H370" s="46">
        <v>78110000</v>
      </c>
      <c r="I370" s="38">
        <v>234504</v>
      </c>
      <c r="J370" s="38">
        <f t="shared" si="11"/>
        <v>2345040</v>
      </c>
    </row>
    <row r="371" spans="1:10">
      <c r="A371" s="37">
        <f t="shared" si="12"/>
        <v>172</v>
      </c>
      <c r="B371" s="46">
        <v>64221</v>
      </c>
      <c r="C371" s="77" t="s">
        <v>609</v>
      </c>
      <c r="D371" s="46" t="s">
        <v>705</v>
      </c>
      <c r="E371" s="46">
        <v>0</v>
      </c>
      <c r="F371" s="46">
        <v>10</v>
      </c>
      <c r="G371" s="46">
        <v>10</v>
      </c>
      <c r="H371" s="46">
        <v>78110000</v>
      </c>
      <c r="I371" s="38">
        <v>234504</v>
      </c>
      <c r="J371" s="38">
        <f t="shared" si="11"/>
        <v>2345040</v>
      </c>
    </row>
    <row r="372" spans="1:10">
      <c r="A372" s="37">
        <f t="shared" si="12"/>
        <v>173</v>
      </c>
      <c r="B372" s="46">
        <v>64221</v>
      </c>
      <c r="C372" s="77" t="s">
        <v>610</v>
      </c>
      <c r="D372" s="46" t="s">
        <v>705</v>
      </c>
      <c r="E372" s="46">
        <v>0</v>
      </c>
      <c r="F372" s="46">
        <v>10</v>
      </c>
      <c r="G372" s="46">
        <v>10</v>
      </c>
      <c r="H372" s="46">
        <v>78110000</v>
      </c>
      <c r="I372" s="38">
        <v>234504</v>
      </c>
      <c r="J372" s="38">
        <f t="shared" si="11"/>
        <v>2345040</v>
      </c>
    </row>
    <row r="373" spans="1:10">
      <c r="A373" s="37">
        <f t="shared" si="12"/>
        <v>174</v>
      </c>
      <c r="B373" s="46">
        <v>64221</v>
      </c>
      <c r="C373" s="77" t="s">
        <v>611</v>
      </c>
      <c r="D373" s="46" t="s">
        <v>705</v>
      </c>
      <c r="E373" s="46">
        <v>0</v>
      </c>
      <c r="F373" s="46">
        <v>10</v>
      </c>
      <c r="G373" s="46">
        <v>10</v>
      </c>
      <c r="H373" s="46">
        <v>78110000</v>
      </c>
      <c r="I373" s="38">
        <v>234504</v>
      </c>
      <c r="J373" s="38">
        <f t="shared" si="11"/>
        <v>2345040</v>
      </c>
    </row>
    <row r="374" spans="1:10">
      <c r="A374" s="37">
        <f t="shared" si="12"/>
        <v>175</v>
      </c>
      <c r="B374" s="46">
        <v>64221</v>
      </c>
      <c r="C374" s="77" t="s">
        <v>612</v>
      </c>
      <c r="D374" s="46" t="s">
        <v>705</v>
      </c>
      <c r="E374" s="46">
        <v>0</v>
      </c>
      <c r="F374" s="46">
        <v>10</v>
      </c>
      <c r="G374" s="46">
        <v>10</v>
      </c>
      <c r="H374" s="46">
        <v>78110000</v>
      </c>
      <c r="I374" s="38">
        <v>234504</v>
      </c>
      <c r="J374" s="38">
        <f t="shared" si="11"/>
        <v>2345040</v>
      </c>
    </row>
    <row r="375" spans="1:10">
      <c r="A375" s="37">
        <f t="shared" si="12"/>
        <v>176</v>
      </c>
      <c r="B375" s="46">
        <v>64221</v>
      </c>
      <c r="C375" s="77" t="s">
        <v>613</v>
      </c>
      <c r="D375" s="46" t="s">
        <v>705</v>
      </c>
      <c r="E375" s="46">
        <v>0</v>
      </c>
      <c r="F375" s="46">
        <v>10</v>
      </c>
      <c r="G375" s="46">
        <v>10</v>
      </c>
      <c r="H375" s="46">
        <v>78110000</v>
      </c>
      <c r="I375" s="38">
        <v>234504</v>
      </c>
      <c r="J375" s="38">
        <f t="shared" si="11"/>
        <v>2345040</v>
      </c>
    </row>
    <row r="376" spans="1:10">
      <c r="A376" s="37">
        <f t="shared" si="12"/>
        <v>177</v>
      </c>
      <c r="B376" s="46">
        <v>64221</v>
      </c>
      <c r="C376" s="77" t="s">
        <v>614</v>
      </c>
      <c r="D376" s="46" t="s">
        <v>705</v>
      </c>
      <c r="E376" s="46">
        <v>0</v>
      </c>
      <c r="F376" s="46">
        <v>10</v>
      </c>
      <c r="G376" s="46">
        <v>10</v>
      </c>
      <c r="H376" s="46">
        <v>78110000</v>
      </c>
      <c r="I376" s="38">
        <v>234504</v>
      </c>
      <c r="J376" s="38">
        <f t="shared" si="11"/>
        <v>2345040</v>
      </c>
    </row>
    <row r="377" spans="1:10">
      <c r="A377" s="37">
        <f t="shared" si="12"/>
        <v>178</v>
      </c>
      <c r="B377" s="46">
        <v>64221</v>
      </c>
      <c r="C377" s="77" t="s">
        <v>615</v>
      </c>
      <c r="D377" s="46" t="s">
        <v>705</v>
      </c>
      <c r="E377" s="46">
        <v>0</v>
      </c>
      <c r="F377" s="46">
        <v>10</v>
      </c>
      <c r="G377" s="46">
        <v>10</v>
      </c>
      <c r="H377" s="46">
        <v>78110000</v>
      </c>
      <c r="I377" s="38">
        <v>234504</v>
      </c>
      <c r="J377" s="38">
        <f t="shared" si="11"/>
        <v>2345040</v>
      </c>
    </row>
    <row r="378" spans="1:10">
      <c r="A378" s="37">
        <f t="shared" si="12"/>
        <v>179</v>
      </c>
      <c r="B378" s="46">
        <v>64221</v>
      </c>
      <c r="C378" s="77" t="s">
        <v>616</v>
      </c>
      <c r="D378" s="46" t="s">
        <v>705</v>
      </c>
      <c r="E378" s="46">
        <v>0</v>
      </c>
      <c r="F378" s="46">
        <v>10</v>
      </c>
      <c r="G378" s="46">
        <v>10</v>
      </c>
      <c r="H378" s="46">
        <v>78110000</v>
      </c>
      <c r="I378" s="38">
        <v>234504</v>
      </c>
      <c r="J378" s="38">
        <f t="shared" si="11"/>
        <v>2345040</v>
      </c>
    </row>
    <row r="379" spans="1:10">
      <c r="A379" s="37">
        <f t="shared" si="12"/>
        <v>180</v>
      </c>
      <c r="B379" s="46">
        <v>64221</v>
      </c>
      <c r="C379" s="77" t="s">
        <v>617</v>
      </c>
      <c r="D379" s="46" t="s">
        <v>705</v>
      </c>
      <c r="E379" s="46">
        <v>0</v>
      </c>
      <c r="F379" s="46">
        <v>10</v>
      </c>
      <c r="G379" s="46">
        <v>10</v>
      </c>
      <c r="H379" s="46">
        <v>78110000</v>
      </c>
      <c r="I379" s="38">
        <v>234504</v>
      </c>
      <c r="J379" s="38">
        <f t="shared" si="11"/>
        <v>2345040</v>
      </c>
    </row>
    <row r="380" spans="1:10">
      <c r="A380" s="37">
        <f t="shared" si="12"/>
        <v>181</v>
      </c>
      <c r="B380" s="46">
        <v>64221</v>
      </c>
      <c r="C380" s="77" t="s">
        <v>618</v>
      </c>
      <c r="D380" s="46" t="s">
        <v>705</v>
      </c>
      <c r="E380" s="46">
        <v>0</v>
      </c>
      <c r="F380" s="46">
        <v>50</v>
      </c>
      <c r="G380" s="46">
        <v>50</v>
      </c>
      <c r="H380" s="46">
        <v>78110000</v>
      </c>
      <c r="I380" s="38">
        <v>234504</v>
      </c>
      <c r="J380" s="38">
        <f t="shared" si="11"/>
        <v>11725200</v>
      </c>
    </row>
    <row r="381" spans="1:10">
      <c r="A381" s="37">
        <f t="shared" si="12"/>
        <v>182</v>
      </c>
      <c r="B381" s="46">
        <v>64221</v>
      </c>
      <c r="C381" s="77" t="s">
        <v>619</v>
      </c>
      <c r="D381" s="46" t="s">
        <v>705</v>
      </c>
      <c r="E381" s="46">
        <v>0</v>
      </c>
      <c r="F381" s="46">
        <v>10</v>
      </c>
      <c r="G381" s="46">
        <v>10</v>
      </c>
      <c r="H381" s="46">
        <v>78110000</v>
      </c>
      <c r="I381" s="38">
        <v>234504</v>
      </c>
      <c r="J381" s="38">
        <f t="shared" si="11"/>
        <v>2345040</v>
      </c>
    </row>
    <row r="382" spans="1:10">
      <c r="A382" s="37">
        <f t="shared" si="12"/>
        <v>183</v>
      </c>
      <c r="B382" s="46">
        <v>64221</v>
      </c>
      <c r="C382" s="77" t="s">
        <v>620</v>
      </c>
      <c r="D382" s="46" t="s">
        <v>705</v>
      </c>
      <c r="E382" s="46">
        <v>0</v>
      </c>
      <c r="F382" s="46">
        <v>50</v>
      </c>
      <c r="G382" s="46">
        <v>50</v>
      </c>
      <c r="H382" s="46">
        <v>78110000</v>
      </c>
      <c r="I382" s="38">
        <v>234504</v>
      </c>
      <c r="J382" s="38">
        <f t="shared" si="11"/>
        <v>11725200</v>
      </c>
    </row>
    <row r="383" spans="1:10">
      <c r="A383" s="37">
        <f t="shared" si="12"/>
        <v>184</v>
      </c>
      <c r="B383" s="46">
        <v>64221</v>
      </c>
      <c r="C383" s="77" t="s">
        <v>621</v>
      </c>
      <c r="D383" s="46" t="s">
        <v>705</v>
      </c>
      <c r="E383" s="46">
        <v>0</v>
      </c>
      <c r="F383" s="46">
        <v>30</v>
      </c>
      <c r="G383" s="46">
        <v>30</v>
      </c>
      <c r="H383" s="46">
        <v>78110000</v>
      </c>
      <c r="I383" s="38">
        <v>234504</v>
      </c>
      <c r="J383" s="38">
        <f t="shared" si="11"/>
        <v>7035120</v>
      </c>
    </row>
    <row r="384" spans="1:10">
      <c r="A384" s="37">
        <f t="shared" si="12"/>
        <v>185</v>
      </c>
      <c r="B384" s="46">
        <v>64221</v>
      </c>
      <c r="C384" s="77" t="s">
        <v>622</v>
      </c>
      <c r="D384" s="46" t="s">
        <v>705</v>
      </c>
      <c r="E384" s="46">
        <v>0</v>
      </c>
      <c r="F384" s="46">
        <v>10</v>
      </c>
      <c r="G384" s="46">
        <v>10</v>
      </c>
      <c r="H384" s="46">
        <v>78110000</v>
      </c>
      <c r="I384" s="38">
        <v>234504</v>
      </c>
      <c r="J384" s="38">
        <f t="shared" si="11"/>
        <v>2345040</v>
      </c>
    </row>
    <row r="385" spans="1:10">
      <c r="A385" s="37">
        <f t="shared" si="12"/>
        <v>186</v>
      </c>
      <c r="B385" s="46">
        <v>64221</v>
      </c>
      <c r="C385" s="77" t="s">
        <v>623</v>
      </c>
      <c r="D385" s="46" t="s">
        <v>705</v>
      </c>
      <c r="E385" s="46">
        <v>0</v>
      </c>
      <c r="F385" s="46">
        <v>10</v>
      </c>
      <c r="G385" s="46">
        <v>10</v>
      </c>
      <c r="H385" s="46">
        <v>78110000</v>
      </c>
      <c r="I385" s="38">
        <v>234504</v>
      </c>
      <c r="J385" s="38">
        <f t="shared" si="11"/>
        <v>2345040</v>
      </c>
    </row>
    <row r="386" spans="1:10">
      <c r="A386" s="37">
        <f t="shared" si="12"/>
        <v>187</v>
      </c>
      <c r="B386" s="46">
        <v>64221</v>
      </c>
      <c r="C386" s="77" t="s">
        <v>624</v>
      </c>
      <c r="D386" s="46" t="s">
        <v>705</v>
      </c>
      <c r="E386" s="46">
        <v>0</v>
      </c>
      <c r="F386" s="46">
        <v>50</v>
      </c>
      <c r="G386" s="46">
        <v>50</v>
      </c>
      <c r="H386" s="46">
        <v>78110000</v>
      </c>
      <c r="I386" s="38">
        <v>234504</v>
      </c>
      <c r="J386" s="38">
        <f t="shared" si="11"/>
        <v>11725200</v>
      </c>
    </row>
    <row r="387" spans="1:10">
      <c r="A387" s="37">
        <f t="shared" si="12"/>
        <v>188</v>
      </c>
      <c r="B387" s="46">
        <v>64221</v>
      </c>
      <c r="C387" s="77" t="s">
        <v>625</v>
      </c>
      <c r="D387" s="46" t="s">
        <v>705</v>
      </c>
      <c r="E387" s="46">
        <v>0</v>
      </c>
      <c r="F387" s="46">
        <v>200</v>
      </c>
      <c r="G387" s="46">
        <v>200</v>
      </c>
      <c r="H387" s="46">
        <v>78110000</v>
      </c>
      <c r="I387" s="38">
        <v>234504</v>
      </c>
      <c r="J387" s="38">
        <f t="shared" si="11"/>
        <v>46900800</v>
      </c>
    </row>
    <row r="388" spans="1:10">
      <c r="A388" s="37">
        <f t="shared" si="12"/>
        <v>189</v>
      </c>
      <c r="B388" s="46">
        <v>64221</v>
      </c>
      <c r="C388" s="77" t="s">
        <v>626</v>
      </c>
      <c r="D388" s="46" t="s">
        <v>705</v>
      </c>
      <c r="E388" s="46">
        <v>0</v>
      </c>
      <c r="F388" s="46">
        <v>10</v>
      </c>
      <c r="G388" s="46">
        <v>10</v>
      </c>
      <c r="H388" s="46">
        <v>78110000</v>
      </c>
      <c r="I388" s="38">
        <v>234504</v>
      </c>
      <c r="J388" s="38">
        <f t="shared" si="11"/>
        <v>2345040</v>
      </c>
    </row>
    <row r="389" spans="1:10">
      <c r="A389" s="37">
        <f t="shared" si="12"/>
        <v>190</v>
      </c>
      <c r="B389" s="46">
        <v>64221</v>
      </c>
      <c r="C389" s="77" t="s">
        <v>627</v>
      </c>
      <c r="D389" s="46" t="s">
        <v>705</v>
      </c>
      <c r="E389" s="46">
        <v>0</v>
      </c>
      <c r="F389" s="46">
        <v>10</v>
      </c>
      <c r="G389" s="46">
        <v>10</v>
      </c>
      <c r="H389" s="46">
        <v>78110000</v>
      </c>
      <c r="I389" s="38">
        <v>234504</v>
      </c>
      <c r="J389" s="38">
        <f t="shared" si="11"/>
        <v>2345040</v>
      </c>
    </row>
    <row r="390" spans="1:10">
      <c r="A390" s="37">
        <f t="shared" si="12"/>
        <v>191</v>
      </c>
      <c r="B390" s="46">
        <v>64221</v>
      </c>
      <c r="C390" s="77" t="s">
        <v>628</v>
      </c>
      <c r="D390" s="46" t="s">
        <v>705</v>
      </c>
      <c r="E390" s="46">
        <v>0</v>
      </c>
      <c r="F390" s="46">
        <v>10</v>
      </c>
      <c r="G390" s="46">
        <v>10</v>
      </c>
      <c r="H390" s="46">
        <v>78110000</v>
      </c>
      <c r="I390" s="38">
        <v>234504</v>
      </c>
      <c r="J390" s="38">
        <f t="shared" si="11"/>
        <v>2345040</v>
      </c>
    </row>
    <row r="391" spans="1:10">
      <c r="A391" s="37">
        <f t="shared" si="12"/>
        <v>192</v>
      </c>
      <c r="B391" s="46">
        <v>64221</v>
      </c>
      <c r="C391" s="77" t="s">
        <v>629</v>
      </c>
      <c r="D391" s="46" t="s">
        <v>705</v>
      </c>
      <c r="E391" s="46">
        <v>0</v>
      </c>
      <c r="F391" s="46">
        <v>10</v>
      </c>
      <c r="G391" s="46">
        <v>10</v>
      </c>
      <c r="H391" s="46">
        <v>78110000</v>
      </c>
      <c r="I391" s="38">
        <v>234504</v>
      </c>
      <c r="J391" s="38">
        <f t="shared" si="11"/>
        <v>2345040</v>
      </c>
    </row>
    <row r="392" spans="1:10">
      <c r="A392" s="37">
        <f t="shared" si="12"/>
        <v>193</v>
      </c>
      <c r="B392" s="46">
        <v>64221</v>
      </c>
      <c r="C392" s="77" t="s">
        <v>630</v>
      </c>
      <c r="D392" s="46" t="s">
        <v>705</v>
      </c>
      <c r="E392" s="46">
        <v>0</v>
      </c>
      <c r="F392" s="46">
        <v>10</v>
      </c>
      <c r="G392" s="46">
        <v>10</v>
      </c>
      <c r="H392" s="46">
        <v>78110000</v>
      </c>
      <c r="I392" s="38">
        <v>234504</v>
      </c>
      <c r="J392" s="38">
        <f t="shared" si="11"/>
        <v>2345040</v>
      </c>
    </row>
    <row r="393" spans="1:10">
      <c r="A393" s="37">
        <f t="shared" si="12"/>
        <v>194</v>
      </c>
      <c r="B393" s="46">
        <v>64221</v>
      </c>
      <c r="C393" s="77" t="s">
        <v>631</v>
      </c>
      <c r="D393" s="46" t="s">
        <v>705</v>
      </c>
      <c r="E393" s="46">
        <v>0</v>
      </c>
      <c r="F393" s="46">
        <v>10</v>
      </c>
      <c r="G393" s="46">
        <v>10</v>
      </c>
      <c r="H393" s="46">
        <v>78110000</v>
      </c>
      <c r="I393" s="38">
        <v>234504</v>
      </c>
      <c r="J393" s="38">
        <f t="shared" si="11"/>
        <v>2345040</v>
      </c>
    </row>
    <row r="394" spans="1:10">
      <c r="A394" s="37">
        <f t="shared" si="12"/>
        <v>195</v>
      </c>
      <c r="B394" s="46">
        <v>64221</v>
      </c>
      <c r="C394" s="77" t="s">
        <v>632</v>
      </c>
      <c r="D394" s="46" t="s">
        <v>705</v>
      </c>
      <c r="E394" s="46">
        <v>0</v>
      </c>
      <c r="F394" s="46">
        <v>10</v>
      </c>
      <c r="G394" s="46">
        <v>10</v>
      </c>
      <c r="H394" s="46">
        <v>78110000</v>
      </c>
      <c r="I394" s="38">
        <v>234504</v>
      </c>
      <c r="J394" s="38">
        <f t="shared" si="11"/>
        <v>2345040</v>
      </c>
    </row>
    <row r="395" spans="1:10">
      <c r="A395" s="37">
        <f t="shared" si="12"/>
        <v>196</v>
      </c>
      <c r="B395" s="46">
        <v>64221</v>
      </c>
      <c r="C395" s="77" t="s">
        <v>633</v>
      </c>
      <c r="D395" s="46" t="s">
        <v>705</v>
      </c>
      <c r="E395" s="46">
        <v>0</v>
      </c>
      <c r="F395" s="46">
        <v>10</v>
      </c>
      <c r="G395" s="46">
        <v>10</v>
      </c>
      <c r="H395" s="46">
        <v>78110000</v>
      </c>
      <c r="I395" s="38">
        <v>234504</v>
      </c>
      <c r="J395" s="38">
        <f t="shared" si="11"/>
        <v>2345040</v>
      </c>
    </row>
    <row r="396" spans="1:10">
      <c r="A396" s="37">
        <f t="shared" si="12"/>
        <v>197</v>
      </c>
      <c r="B396" s="46">
        <v>64221</v>
      </c>
      <c r="C396" s="77" t="s">
        <v>634</v>
      </c>
      <c r="D396" s="46" t="s">
        <v>705</v>
      </c>
      <c r="E396" s="46">
        <v>0</v>
      </c>
      <c r="F396" s="46">
        <v>10</v>
      </c>
      <c r="G396" s="46">
        <v>10</v>
      </c>
      <c r="H396" s="46">
        <v>78110000</v>
      </c>
      <c r="I396" s="38">
        <v>234504</v>
      </c>
      <c r="J396" s="38">
        <f t="shared" si="11"/>
        <v>2345040</v>
      </c>
    </row>
    <row r="397" spans="1:10">
      <c r="A397" s="37">
        <f t="shared" si="12"/>
        <v>198</v>
      </c>
      <c r="B397" s="46">
        <v>64221</v>
      </c>
      <c r="C397" s="77" t="s">
        <v>635</v>
      </c>
      <c r="D397" s="46" t="s">
        <v>705</v>
      </c>
      <c r="E397" s="46">
        <v>0</v>
      </c>
      <c r="F397" s="46">
        <v>10</v>
      </c>
      <c r="G397" s="46">
        <v>10</v>
      </c>
      <c r="H397" s="46">
        <v>78110000</v>
      </c>
      <c r="I397" s="38">
        <v>234504</v>
      </c>
      <c r="J397" s="38">
        <f t="shared" si="11"/>
        <v>2345040</v>
      </c>
    </row>
    <row r="398" spans="1:10">
      <c r="A398" s="37">
        <f t="shared" si="12"/>
        <v>199</v>
      </c>
      <c r="B398" s="46">
        <v>64221</v>
      </c>
      <c r="C398" s="77" t="s">
        <v>636</v>
      </c>
      <c r="D398" s="46" t="s">
        <v>705</v>
      </c>
      <c r="E398" s="46">
        <v>0</v>
      </c>
      <c r="F398" s="46">
        <v>10</v>
      </c>
      <c r="G398" s="46">
        <v>10</v>
      </c>
      <c r="H398" s="46">
        <v>78110000</v>
      </c>
      <c r="I398" s="38">
        <v>234504</v>
      </c>
      <c r="J398" s="38">
        <f t="shared" si="11"/>
        <v>2345040</v>
      </c>
    </row>
    <row r="399" spans="1:10">
      <c r="A399" s="37">
        <f t="shared" si="12"/>
        <v>200</v>
      </c>
      <c r="B399" s="46">
        <v>64221</v>
      </c>
      <c r="C399" s="77" t="s">
        <v>637</v>
      </c>
      <c r="D399" s="46" t="s">
        <v>705</v>
      </c>
      <c r="E399" s="46">
        <v>0</v>
      </c>
      <c r="F399" s="46">
        <v>100</v>
      </c>
      <c r="G399" s="46">
        <v>100</v>
      </c>
      <c r="H399" s="46">
        <v>78110000</v>
      </c>
      <c r="I399" s="38">
        <v>234504</v>
      </c>
      <c r="J399" s="38">
        <f t="shared" ref="J399:J462" si="13">I399*F399</f>
        <v>23450400</v>
      </c>
    </row>
    <row r="400" spans="1:10">
      <c r="A400" s="37">
        <f t="shared" ref="A400:A463" si="14">A399+1</f>
        <v>201</v>
      </c>
      <c r="B400" s="46">
        <v>64221</v>
      </c>
      <c r="C400" s="77" t="s">
        <v>638</v>
      </c>
      <c r="D400" s="46" t="s">
        <v>705</v>
      </c>
      <c r="E400" s="46">
        <v>0</v>
      </c>
      <c r="F400" s="46">
        <v>10</v>
      </c>
      <c r="G400" s="46">
        <v>10</v>
      </c>
      <c r="H400" s="46">
        <v>78110000</v>
      </c>
      <c r="I400" s="38">
        <v>234504</v>
      </c>
      <c r="J400" s="38">
        <f t="shared" si="13"/>
        <v>2345040</v>
      </c>
    </row>
    <row r="401" spans="1:10">
      <c r="A401" s="37">
        <f t="shared" si="14"/>
        <v>202</v>
      </c>
      <c r="B401" s="46">
        <v>64221</v>
      </c>
      <c r="C401" s="77" t="s">
        <v>639</v>
      </c>
      <c r="D401" s="46" t="s">
        <v>705</v>
      </c>
      <c r="E401" s="46">
        <v>0</v>
      </c>
      <c r="F401" s="46">
        <v>10</v>
      </c>
      <c r="G401" s="46">
        <v>10</v>
      </c>
      <c r="H401" s="46">
        <v>78110000</v>
      </c>
      <c r="I401" s="38">
        <v>234504</v>
      </c>
      <c r="J401" s="38">
        <f t="shared" si="13"/>
        <v>2345040</v>
      </c>
    </row>
    <row r="402" spans="1:10">
      <c r="A402" s="37">
        <f t="shared" si="14"/>
        <v>203</v>
      </c>
      <c r="B402" s="46">
        <v>64221</v>
      </c>
      <c r="C402" s="77" t="s">
        <v>640</v>
      </c>
      <c r="D402" s="46" t="s">
        <v>705</v>
      </c>
      <c r="E402" s="46">
        <v>0</v>
      </c>
      <c r="F402" s="46">
        <v>10</v>
      </c>
      <c r="G402" s="46">
        <v>10</v>
      </c>
      <c r="H402" s="46">
        <v>78110000</v>
      </c>
      <c r="I402" s="38">
        <v>234504</v>
      </c>
      <c r="J402" s="38">
        <f t="shared" si="13"/>
        <v>2345040</v>
      </c>
    </row>
    <row r="403" spans="1:10">
      <c r="A403" s="37">
        <f t="shared" si="14"/>
        <v>204</v>
      </c>
      <c r="B403" s="46">
        <v>64221</v>
      </c>
      <c r="C403" s="77" t="s">
        <v>641</v>
      </c>
      <c r="D403" s="46" t="s">
        <v>705</v>
      </c>
      <c r="E403" s="46">
        <v>0</v>
      </c>
      <c r="F403" s="46">
        <v>10</v>
      </c>
      <c r="G403" s="46">
        <v>10</v>
      </c>
      <c r="H403" s="46">
        <v>78110000</v>
      </c>
      <c r="I403" s="38">
        <v>234504</v>
      </c>
      <c r="J403" s="38">
        <f t="shared" si="13"/>
        <v>2345040</v>
      </c>
    </row>
    <row r="404" spans="1:10">
      <c r="A404" s="37">
        <f t="shared" si="14"/>
        <v>205</v>
      </c>
      <c r="B404" s="46">
        <v>64221</v>
      </c>
      <c r="C404" s="77" t="s">
        <v>642</v>
      </c>
      <c r="D404" s="46" t="s">
        <v>705</v>
      </c>
      <c r="E404" s="46">
        <v>0</v>
      </c>
      <c r="F404" s="46">
        <v>10</v>
      </c>
      <c r="G404" s="46">
        <v>10</v>
      </c>
      <c r="H404" s="46">
        <v>78110000</v>
      </c>
      <c r="I404" s="38">
        <v>234504</v>
      </c>
      <c r="J404" s="38">
        <f t="shared" si="13"/>
        <v>2345040</v>
      </c>
    </row>
    <row r="405" spans="1:10">
      <c r="A405" s="37">
        <f t="shared" si="14"/>
        <v>206</v>
      </c>
      <c r="B405" s="46">
        <v>64221</v>
      </c>
      <c r="C405" s="77" t="s">
        <v>643</v>
      </c>
      <c r="D405" s="46" t="s">
        <v>705</v>
      </c>
      <c r="E405" s="46">
        <v>0</v>
      </c>
      <c r="F405" s="46">
        <v>10</v>
      </c>
      <c r="G405" s="46">
        <v>10</v>
      </c>
      <c r="H405" s="46">
        <v>78110000</v>
      </c>
      <c r="I405" s="38">
        <v>234504</v>
      </c>
      <c r="J405" s="38">
        <f t="shared" si="13"/>
        <v>2345040</v>
      </c>
    </row>
    <row r="406" spans="1:10">
      <c r="A406" s="37">
        <f t="shared" si="14"/>
        <v>207</v>
      </c>
      <c r="B406" s="46">
        <v>64221</v>
      </c>
      <c r="C406" s="77" t="s">
        <v>644</v>
      </c>
      <c r="D406" s="46" t="s">
        <v>705</v>
      </c>
      <c r="E406" s="46">
        <v>0</v>
      </c>
      <c r="F406" s="46">
        <v>10</v>
      </c>
      <c r="G406" s="46">
        <v>10</v>
      </c>
      <c r="H406" s="46">
        <v>78110000</v>
      </c>
      <c r="I406" s="38">
        <v>234504</v>
      </c>
      <c r="J406" s="38">
        <f t="shared" si="13"/>
        <v>2345040</v>
      </c>
    </row>
    <row r="407" spans="1:10">
      <c r="A407" s="37">
        <f t="shared" si="14"/>
        <v>208</v>
      </c>
      <c r="B407" s="46">
        <v>64221</v>
      </c>
      <c r="C407" s="77" t="s">
        <v>645</v>
      </c>
      <c r="D407" s="46" t="s">
        <v>705</v>
      </c>
      <c r="E407" s="46">
        <v>0</v>
      </c>
      <c r="F407" s="46">
        <v>10</v>
      </c>
      <c r="G407" s="46">
        <v>10</v>
      </c>
      <c r="H407" s="46">
        <v>78110000</v>
      </c>
      <c r="I407" s="38">
        <v>234504</v>
      </c>
      <c r="J407" s="38">
        <f t="shared" si="13"/>
        <v>2345040</v>
      </c>
    </row>
    <row r="408" spans="1:10">
      <c r="A408" s="37">
        <f t="shared" si="14"/>
        <v>209</v>
      </c>
      <c r="B408" s="46">
        <v>64221</v>
      </c>
      <c r="C408" s="77" t="s">
        <v>646</v>
      </c>
      <c r="D408" s="46" t="s">
        <v>705</v>
      </c>
      <c r="E408" s="46">
        <v>0</v>
      </c>
      <c r="F408" s="46">
        <v>20</v>
      </c>
      <c r="G408" s="46">
        <v>20</v>
      </c>
      <c r="H408" s="46">
        <v>78110000</v>
      </c>
      <c r="I408" s="38">
        <v>234504</v>
      </c>
      <c r="J408" s="38">
        <f t="shared" si="13"/>
        <v>4690080</v>
      </c>
    </row>
    <row r="409" spans="1:10">
      <c r="A409" s="37">
        <f t="shared" si="14"/>
        <v>210</v>
      </c>
      <c r="B409" s="46">
        <v>64221</v>
      </c>
      <c r="C409" s="77" t="s">
        <v>647</v>
      </c>
      <c r="D409" s="46" t="s">
        <v>705</v>
      </c>
      <c r="E409" s="46">
        <v>0</v>
      </c>
      <c r="F409" s="46">
        <v>10</v>
      </c>
      <c r="G409" s="46">
        <v>10</v>
      </c>
      <c r="H409" s="46">
        <v>78110000</v>
      </c>
      <c r="I409" s="38">
        <v>234504</v>
      </c>
      <c r="J409" s="38">
        <f t="shared" si="13"/>
        <v>2345040</v>
      </c>
    </row>
    <row r="410" spans="1:10">
      <c r="A410" s="37">
        <f t="shared" si="14"/>
        <v>211</v>
      </c>
      <c r="B410" s="46">
        <v>64221</v>
      </c>
      <c r="C410" s="77" t="s">
        <v>648</v>
      </c>
      <c r="D410" s="46" t="s">
        <v>705</v>
      </c>
      <c r="E410" s="46">
        <v>0</v>
      </c>
      <c r="F410" s="46">
        <v>10</v>
      </c>
      <c r="G410" s="46">
        <v>10</v>
      </c>
      <c r="H410" s="46">
        <v>78110000</v>
      </c>
      <c r="I410" s="38">
        <v>234504</v>
      </c>
      <c r="J410" s="38">
        <f t="shared" si="13"/>
        <v>2345040</v>
      </c>
    </row>
    <row r="411" spans="1:10">
      <c r="A411" s="37">
        <f t="shared" si="14"/>
        <v>212</v>
      </c>
      <c r="B411" s="46">
        <v>64221</v>
      </c>
      <c r="C411" s="77" t="s">
        <v>649</v>
      </c>
      <c r="D411" s="46" t="s">
        <v>705</v>
      </c>
      <c r="E411" s="46">
        <v>0</v>
      </c>
      <c r="F411" s="46">
        <v>10</v>
      </c>
      <c r="G411" s="46">
        <v>10</v>
      </c>
      <c r="H411" s="46">
        <v>78110000</v>
      </c>
      <c r="I411" s="38">
        <v>234504</v>
      </c>
      <c r="J411" s="38">
        <f t="shared" si="13"/>
        <v>2345040</v>
      </c>
    </row>
    <row r="412" spans="1:10">
      <c r="A412" s="37">
        <f t="shared" si="14"/>
        <v>213</v>
      </c>
      <c r="B412" s="46">
        <v>64221</v>
      </c>
      <c r="C412" s="77" t="s">
        <v>650</v>
      </c>
      <c r="D412" s="46" t="s">
        <v>705</v>
      </c>
      <c r="E412" s="46">
        <v>0</v>
      </c>
      <c r="F412" s="46">
        <v>10</v>
      </c>
      <c r="G412" s="46">
        <v>10</v>
      </c>
      <c r="H412" s="46">
        <v>78110000</v>
      </c>
      <c r="I412" s="38">
        <v>234504</v>
      </c>
      <c r="J412" s="38">
        <f t="shared" si="13"/>
        <v>2345040</v>
      </c>
    </row>
    <row r="413" spans="1:10">
      <c r="A413" s="37">
        <f t="shared" si="14"/>
        <v>214</v>
      </c>
      <c r="B413" s="46">
        <v>64221</v>
      </c>
      <c r="C413" s="77" t="s">
        <v>651</v>
      </c>
      <c r="D413" s="46" t="s">
        <v>705</v>
      </c>
      <c r="E413" s="46">
        <v>0</v>
      </c>
      <c r="F413" s="46">
        <v>10</v>
      </c>
      <c r="G413" s="46">
        <v>10</v>
      </c>
      <c r="H413" s="46">
        <v>78110000</v>
      </c>
      <c r="I413" s="38">
        <v>234504</v>
      </c>
      <c r="J413" s="38">
        <f t="shared" si="13"/>
        <v>2345040</v>
      </c>
    </row>
    <row r="414" spans="1:10">
      <c r="A414" s="37">
        <f t="shared" si="14"/>
        <v>215</v>
      </c>
      <c r="B414" s="46">
        <v>64221</v>
      </c>
      <c r="C414" s="77" t="s">
        <v>652</v>
      </c>
      <c r="D414" s="46" t="s">
        <v>705</v>
      </c>
      <c r="E414" s="46">
        <v>0</v>
      </c>
      <c r="F414" s="46">
        <v>10</v>
      </c>
      <c r="G414" s="46">
        <v>10</v>
      </c>
      <c r="H414" s="46">
        <v>78110000</v>
      </c>
      <c r="I414" s="38">
        <v>234504</v>
      </c>
      <c r="J414" s="38">
        <f t="shared" si="13"/>
        <v>2345040</v>
      </c>
    </row>
    <row r="415" spans="1:10">
      <c r="A415" s="37">
        <f t="shared" si="14"/>
        <v>216</v>
      </c>
      <c r="B415" s="46">
        <v>64221</v>
      </c>
      <c r="C415" s="77" t="s">
        <v>653</v>
      </c>
      <c r="D415" s="46" t="s">
        <v>705</v>
      </c>
      <c r="E415" s="46">
        <v>0</v>
      </c>
      <c r="F415" s="46">
        <v>10</v>
      </c>
      <c r="G415" s="46">
        <v>10</v>
      </c>
      <c r="H415" s="46">
        <v>78110000</v>
      </c>
      <c r="I415" s="38">
        <v>234504</v>
      </c>
      <c r="J415" s="38">
        <f t="shared" si="13"/>
        <v>2345040</v>
      </c>
    </row>
    <row r="416" spans="1:10">
      <c r="A416" s="37">
        <f t="shared" si="14"/>
        <v>217</v>
      </c>
      <c r="B416" s="46">
        <v>64221</v>
      </c>
      <c r="C416" s="77" t="s">
        <v>654</v>
      </c>
      <c r="D416" s="46" t="s">
        <v>705</v>
      </c>
      <c r="E416" s="46">
        <v>0</v>
      </c>
      <c r="F416" s="46">
        <v>10</v>
      </c>
      <c r="G416" s="46">
        <v>10</v>
      </c>
      <c r="H416" s="46">
        <v>78110000</v>
      </c>
      <c r="I416" s="38">
        <v>234504</v>
      </c>
      <c r="J416" s="38">
        <f t="shared" si="13"/>
        <v>2345040</v>
      </c>
    </row>
    <row r="417" spans="1:10">
      <c r="A417" s="37">
        <f t="shared" si="14"/>
        <v>218</v>
      </c>
      <c r="B417" s="46">
        <v>64221</v>
      </c>
      <c r="C417" s="77" t="s">
        <v>655</v>
      </c>
      <c r="D417" s="46" t="s">
        <v>705</v>
      </c>
      <c r="E417" s="46">
        <v>0</v>
      </c>
      <c r="F417" s="46">
        <v>10</v>
      </c>
      <c r="G417" s="46">
        <v>10</v>
      </c>
      <c r="H417" s="46">
        <v>78110000</v>
      </c>
      <c r="I417" s="38">
        <v>234504</v>
      </c>
      <c r="J417" s="38">
        <f t="shared" si="13"/>
        <v>2345040</v>
      </c>
    </row>
    <row r="418" spans="1:10">
      <c r="A418" s="37">
        <f t="shared" si="14"/>
        <v>219</v>
      </c>
      <c r="B418" s="46">
        <v>64221</v>
      </c>
      <c r="C418" s="77" t="s">
        <v>656</v>
      </c>
      <c r="D418" s="46" t="s">
        <v>705</v>
      </c>
      <c r="E418" s="46">
        <v>0</v>
      </c>
      <c r="F418" s="46">
        <v>10</v>
      </c>
      <c r="G418" s="46">
        <v>10</v>
      </c>
      <c r="H418" s="46">
        <v>78110000</v>
      </c>
      <c r="I418" s="38">
        <v>234504</v>
      </c>
      <c r="J418" s="38">
        <f t="shared" si="13"/>
        <v>2345040</v>
      </c>
    </row>
    <row r="419" spans="1:10">
      <c r="A419" s="37">
        <f t="shared" si="14"/>
        <v>220</v>
      </c>
      <c r="B419" s="46">
        <v>64221</v>
      </c>
      <c r="C419" s="77" t="s">
        <v>657</v>
      </c>
      <c r="D419" s="46" t="s">
        <v>705</v>
      </c>
      <c r="E419" s="46">
        <v>0</v>
      </c>
      <c r="F419" s="46">
        <v>30</v>
      </c>
      <c r="G419" s="46">
        <v>30</v>
      </c>
      <c r="H419" s="46">
        <v>78110000</v>
      </c>
      <c r="I419" s="38">
        <v>234504</v>
      </c>
      <c r="J419" s="38">
        <f t="shared" si="13"/>
        <v>7035120</v>
      </c>
    </row>
    <row r="420" spans="1:10">
      <c r="A420" s="37">
        <f t="shared" si="14"/>
        <v>221</v>
      </c>
      <c r="B420" s="46">
        <v>64221</v>
      </c>
      <c r="C420" s="77" t="s">
        <v>658</v>
      </c>
      <c r="D420" s="46" t="s">
        <v>705</v>
      </c>
      <c r="E420" s="46">
        <v>0</v>
      </c>
      <c r="F420" s="46">
        <v>300</v>
      </c>
      <c r="G420" s="46">
        <v>300</v>
      </c>
      <c r="H420" s="46">
        <v>78110000</v>
      </c>
      <c r="I420" s="38">
        <v>234504</v>
      </c>
      <c r="J420" s="38">
        <f t="shared" si="13"/>
        <v>70351200</v>
      </c>
    </row>
    <row r="421" spans="1:10">
      <c r="A421" s="37">
        <f t="shared" si="14"/>
        <v>222</v>
      </c>
      <c r="B421" s="46">
        <v>64221</v>
      </c>
      <c r="C421" s="77" t="s">
        <v>659</v>
      </c>
      <c r="D421" s="46" t="s">
        <v>705</v>
      </c>
      <c r="E421" s="46">
        <v>0</v>
      </c>
      <c r="F421" s="46">
        <v>200</v>
      </c>
      <c r="G421" s="46">
        <v>200</v>
      </c>
      <c r="H421" s="46">
        <v>78110000</v>
      </c>
      <c r="I421" s="38">
        <v>234504</v>
      </c>
      <c r="J421" s="38">
        <f t="shared" si="13"/>
        <v>46900800</v>
      </c>
    </row>
    <row r="422" spans="1:10">
      <c r="A422" s="37">
        <f t="shared" si="14"/>
        <v>223</v>
      </c>
      <c r="B422" s="46">
        <v>64221</v>
      </c>
      <c r="C422" s="77" t="s">
        <v>660</v>
      </c>
      <c r="D422" s="46" t="s">
        <v>705</v>
      </c>
      <c r="E422" s="46">
        <v>0</v>
      </c>
      <c r="F422" s="46">
        <v>10</v>
      </c>
      <c r="G422" s="46">
        <v>10</v>
      </c>
      <c r="H422" s="46">
        <v>78110000</v>
      </c>
      <c r="I422" s="38">
        <v>234504</v>
      </c>
      <c r="J422" s="38">
        <f t="shared" si="13"/>
        <v>2345040</v>
      </c>
    </row>
    <row r="423" spans="1:10">
      <c r="A423" s="37">
        <f t="shared" si="14"/>
        <v>224</v>
      </c>
      <c r="B423" s="46">
        <v>64221</v>
      </c>
      <c r="C423" s="77" t="s">
        <v>661</v>
      </c>
      <c r="D423" s="46" t="s">
        <v>705</v>
      </c>
      <c r="E423" s="46">
        <v>0</v>
      </c>
      <c r="F423" s="46">
        <v>30</v>
      </c>
      <c r="G423" s="46">
        <v>30</v>
      </c>
      <c r="H423" s="46">
        <v>78110000</v>
      </c>
      <c r="I423" s="38">
        <v>234504</v>
      </c>
      <c r="J423" s="38">
        <f t="shared" si="13"/>
        <v>7035120</v>
      </c>
    </row>
    <row r="424" spans="1:10">
      <c r="A424" s="37">
        <f t="shared" si="14"/>
        <v>225</v>
      </c>
      <c r="B424" s="46">
        <v>64221</v>
      </c>
      <c r="C424" s="77" t="s">
        <v>662</v>
      </c>
      <c r="D424" s="46" t="s">
        <v>705</v>
      </c>
      <c r="E424" s="46">
        <v>0</v>
      </c>
      <c r="F424" s="46">
        <v>10</v>
      </c>
      <c r="G424" s="46">
        <v>10</v>
      </c>
      <c r="H424" s="46">
        <v>78110000</v>
      </c>
      <c r="I424" s="38">
        <v>234504</v>
      </c>
      <c r="J424" s="38">
        <f t="shared" si="13"/>
        <v>2345040</v>
      </c>
    </row>
    <row r="425" spans="1:10">
      <c r="A425" s="37">
        <f t="shared" si="14"/>
        <v>226</v>
      </c>
      <c r="B425" s="46">
        <v>64221</v>
      </c>
      <c r="C425" s="77" t="s">
        <v>663</v>
      </c>
      <c r="D425" s="46" t="s">
        <v>705</v>
      </c>
      <c r="E425" s="46">
        <v>0</v>
      </c>
      <c r="F425" s="46">
        <v>20</v>
      </c>
      <c r="G425" s="46">
        <v>20</v>
      </c>
      <c r="H425" s="46">
        <v>78110000</v>
      </c>
      <c r="I425" s="38">
        <v>234504</v>
      </c>
      <c r="J425" s="38">
        <f t="shared" si="13"/>
        <v>4690080</v>
      </c>
    </row>
    <row r="426" spans="1:10">
      <c r="A426" s="37">
        <f t="shared" si="14"/>
        <v>227</v>
      </c>
      <c r="B426" s="46">
        <v>64221</v>
      </c>
      <c r="C426" s="77" t="s">
        <v>664</v>
      </c>
      <c r="D426" s="46" t="s">
        <v>705</v>
      </c>
      <c r="E426" s="46">
        <v>0</v>
      </c>
      <c r="F426" s="46">
        <v>20</v>
      </c>
      <c r="G426" s="46">
        <v>20</v>
      </c>
      <c r="H426" s="46">
        <v>78110000</v>
      </c>
      <c r="I426" s="38">
        <v>234504</v>
      </c>
      <c r="J426" s="38">
        <f t="shared" si="13"/>
        <v>4690080</v>
      </c>
    </row>
    <row r="427" spans="1:10">
      <c r="A427" s="37">
        <f t="shared" si="14"/>
        <v>228</v>
      </c>
      <c r="B427" s="46">
        <v>64221</v>
      </c>
      <c r="C427" s="77" t="s">
        <v>665</v>
      </c>
      <c r="D427" s="46" t="s">
        <v>705</v>
      </c>
      <c r="E427" s="46">
        <v>0</v>
      </c>
      <c r="F427" s="46">
        <v>10</v>
      </c>
      <c r="G427" s="46">
        <v>10</v>
      </c>
      <c r="H427" s="46">
        <v>78110000</v>
      </c>
      <c r="I427" s="38">
        <v>234504</v>
      </c>
      <c r="J427" s="38">
        <f t="shared" si="13"/>
        <v>2345040</v>
      </c>
    </row>
    <row r="428" spans="1:10">
      <c r="A428" s="37">
        <f t="shared" si="14"/>
        <v>229</v>
      </c>
      <c r="B428" s="46">
        <v>64221</v>
      </c>
      <c r="C428" s="77" t="s">
        <v>666</v>
      </c>
      <c r="D428" s="46" t="s">
        <v>705</v>
      </c>
      <c r="E428" s="46">
        <v>0</v>
      </c>
      <c r="F428" s="46">
        <v>10</v>
      </c>
      <c r="G428" s="46">
        <v>10</v>
      </c>
      <c r="H428" s="46">
        <v>78110000</v>
      </c>
      <c r="I428" s="38">
        <v>234504</v>
      </c>
      <c r="J428" s="38">
        <f t="shared" si="13"/>
        <v>2345040</v>
      </c>
    </row>
    <row r="429" spans="1:10">
      <c r="A429" s="37">
        <f t="shared" si="14"/>
        <v>230</v>
      </c>
      <c r="B429" s="46">
        <v>64221</v>
      </c>
      <c r="C429" s="77" t="s">
        <v>667</v>
      </c>
      <c r="D429" s="46" t="s">
        <v>705</v>
      </c>
      <c r="E429" s="46">
        <v>0</v>
      </c>
      <c r="F429" s="46">
        <v>50</v>
      </c>
      <c r="G429" s="46">
        <v>50</v>
      </c>
      <c r="H429" s="46">
        <v>78110000</v>
      </c>
      <c r="I429" s="38">
        <v>234504</v>
      </c>
      <c r="J429" s="38">
        <f t="shared" si="13"/>
        <v>11725200</v>
      </c>
    </row>
    <row r="430" spans="1:10">
      <c r="A430" s="37">
        <f t="shared" si="14"/>
        <v>231</v>
      </c>
      <c r="B430" s="46">
        <v>64221</v>
      </c>
      <c r="C430" s="77" t="s">
        <v>668</v>
      </c>
      <c r="D430" s="46" t="s">
        <v>705</v>
      </c>
      <c r="E430" s="46">
        <v>0</v>
      </c>
      <c r="F430" s="46">
        <v>50</v>
      </c>
      <c r="G430" s="46">
        <v>50</v>
      </c>
      <c r="H430" s="46">
        <v>78110000</v>
      </c>
      <c r="I430" s="38">
        <v>234504</v>
      </c>
      <c r="J430" s="38">
        <f t="shared" si="13"/>
        <v>11725200</v>
      </c>
    </row>
    <row r="431" spans="1:10">
      <c r="A431" s="37">
        <f t="shared" si="14"/>
        <v>232</v>
      </c>
      <c r="B431" s="46">
        <v>64221</v>
      </c>
      <c r="C431" s="77" t="s">
        <v>669</v>
      </c>
      <c r="D431" s="46" t="s">
        <v>705</v>
      </c>
      <c r="E431" s="46">
        <v>0</v>
      </c>
      <c r="F431" s="46">
        <v>10</v>
      </c>
      <c r="G431" s="46">
        <v>10</v>
      </c>
      <c r="H431" s="46">
        <v>78110000</v>
      </c>
      <c r="I431" s="38">
        <v>234504</v>
      </c>
      <c r="J431" s="38">
        <f t="shared" si="13"/>
        <v>2345040</v>
      </c>
    </row>
    <row r="432" spans="1:10">
      <c r="A432" s="37">
        <f t="shared" si="14"/>
        <v>233</v>
      </c>
      <c r="B432" s="46">
        <v>64221</v>
      </c>
      <c r="C432" s="77" t="s">
        <v>670</v>
      </c>
      <c r="D432" s="46" t="s">
        <v>705</v>
      </c>
      <c r="E432" s="46">
        <v>0</v>
      </c>
      <c r="F432" s="46">
        <v>50</v>
      </c>
      <c r="G432" s="46">
        <v>50</v>
      </c>
      <c r="H432" s="46">
        <v>78110000</v>
      </c>
      <c r="I432" s="38">
        <v>234504</v>
      </c>
      <c r="J432" s="38">
        <f t="shared" si="13"/>
        <v>11725200</v>
      </c>
    </row>
    <row r="433" spans="1:10">
      <c r="A433" s="37">
        <f t="shared" si="14"/>
        <v>234</v>
      </c>
      <c r="B433" s="46">
        <v>64221</v>
      </c>
      <c r="C433" s="77" t="s">
        <v>671</v>
      </c>
      <c r="D433" s="46" t="s">
        <v>705</v>
      </c>
      <c r="E433" s="46">
        <v>0</v>
      </c>
      <c r="F433" s="46">
        <v>50</v>
      </c>
      <c r="G433" s="46">
        <v>50</v>
      </c>
      <c r="H433" s="46">
        <v>78110000</v>
      </c>
      <c r="I433" s="38">
        <v>234504</v>
      </c>
      <c r="J433" s="38">
        <f t="shared" si="13"/>
        <v>11725200</v>
      </c>
    </row>
    <row r="434" spans="1:10">
      <c r="A434" s="37">
        <f t="shared" si="14"/>
        <v>235</v>
      </c>
      <c r="B434" s="46">
        <v>64221</v>
      </c>
      <c r="C434" s="77" t="s">
        <v>672</v>
      </c>
      <c r="D434" s="46" t="s">
        <v>705</v>
      </c>
      <c r="E434" s="46">
        <v>0</v>
      </c>
      <c r="F434" s="46">
        <v>10</v>
      </c>
      <c r="G434" s="46">
        <v>10</v>
      </c>
      <c r="H434" s="46">
        <v>78110000</v>
      </c>
      <c r="I434" s="38">
        <v>234504</v>
      </c>
      <c r="J434" s="38">
        <f t="shared" si="13"/>
        <v>2345040</v>
      </c>
    </row>
    <row r="435" spans="1:10">
      <c r="A435" s="37">
        <f t="shared" si="14"/>
        <v>236</v>
      </c>
      <c r="B435" s="46">
        <v>64221</v>
      </c>
      <c r="C435" s="77" t="s">
        <v>673</v>
      </c>
      <c r="D435" s="46" t="s">
        <v>705</v>
      </c>
      <c r="E435" s="46">
        <v>0</v>
      </c>
      <c r="F435" s="46">
        <v>10</v>
      </c>
      <c r="G435" s="46">
        <v>10</v>
      </c>
      <c r="H435" s="46">
        <v>78110000</v>
      </c>
      <c r="I435" s="38">
        <v>234504</v>
      </c>
      <c r="J435" s="38">
        <f t="shared" si="13"/>
        <v>2345040</v>
      </c>
    </row>
    <row r="436" spans="1:10">
      <c r="A436" s="37">
        <f t="shared" si="14"/>
        <v>237</v>
      </c>
      <c r="B436" s="46">
        <v>64221</v>
      </c>
      <c r="C436" s="77" t="s">
        <v>674</v>
      </c>
      <c r="D436" s="46" t="s">
        <v>705</v>
      </c>
      <c r="E436" s="46">
        <v>0</v>
      </c>
      <c r="F436" s="46">
        <v>10</v>
      </c>
      <c r="G436" s="46">
        <v>10</v>
      </c>
      <c r="H436" s="46">
        <v>78110000</v>
      </c>
      <c r="I436" s="38">
        <v>234504</v>
      </c>
      <c r="J436" s="38">
        <f t="shared" si="13"/>
        <v>2345040</v>
      </c>
    </row>
    <row r="437" spans="1:10">
      <c r="A437" s="37">
        <f t="shared" si="14"/>
        <v>238</v>
      </c>
      <c r="B437" s="46">
        <v>64221</v>
      </c>
      <c r="C437" s="77" t="s">
        <v>675</v>
      </c>
      <c r="D437" s="46" t="s">
        <v>705</v>
      </c>
      <c r="E437" s="46">
        <v>0</v>
      </c>
      <c r="F437" s="46">
        <v>10</v>
      </c>
      <c r="G437" s="46">
        <v>10</v>
      </c>
      <c r="H437" s="46">
        <v>78110000</v>
      </c>
      <c r="I437" s="38">
        <v>234504</v>
      </c>
      <c r="J437" s="38">
        <f t="shared" si="13"/>
        <v>2345040</v>
      </c>
    </row>
    <row r="438" spans="1:10">
      <c r="A438" s="37">
        <f t="shared" si="14"/>
        <v>239</v>
      </c>
      <c r="B438" s="46">
        <v>64221</v>
      </c>
      <c r="C438" s="77" t="s">
        <v>676</v>
      </c>
      <c r="D438" s="46" t="s">
        <v>705</v>
      </c>
      <c r="E438" s="46">
        <v>0</v>
      </c>
      <c r="F438" s="46">
        <v>10</v>
      </c>
      <c r="G438" s="46">
        <v>10</v>
      </c>
      <c r="H438" s="46">
        <v>78110000</v>
      </c>
      <c r="I438" s="38">
        <v>234504</v>
      </c>
      <c r="J438" s="38">
        <f t="shared" si="13"/>
        <v>2345040</v>
      </c>
    </row>
    <row r="439" spans="1:10">
      <c r="A439" s="37">
        <f t="shared" si="14"/>
        <v>240</v>
      </c>
      <c r="B439" s="46">
        <v>64221</v>
      </c>
      <c r="C439" s="77" t="s">
        <v>677</v>
      </c>
      <c r="D439" s="46" t="s">
        <v>705</v>
      </c>
      <c r="E439" s="46">
        <v>0</v>
      </c>
      <c r="F439" s="46">
        <v>10</v>
      </c>
      <c r="G439" s="46">
        <v>10</v>
      </c>
      <c r="H439" s="46">
        <v>78110000</v>
      </c>
      <c r="I439" s="38">
        <v>234504</v>
      </c>
      <c r="J439" s="38">
        <f t="shared" si="13"/>
        <v>2345040</v>
      </c>
    </row>
    <row r="440" spans="1:10">
      <c r="A440" s="37">
        <f t="shared" si="14"/>
        <v>241</v>
      </c>
      <c r="B440" s="46">
        <v>64221</v>
      </c>
      <c r="C440" s="77" t="s">
        <v>678</v>
      </c>
      <c r="D440" s="46" t="s">
        <v>705</v>
      </c>
      <c r="E440" s="46">
        <v>0</v>
      </c>
      <c r="F440" s="46">
        <v>10</v>
      </c>
      <c r="G440" s="46">
        <v>10</v>
      </c>
      <c r="H440" s="46">
        <v>78110000</v>
      </c>
      <c r="I440" s="38">
        <v>234504</v>
      </c>
      <c r="J440" s="38">
        <f t="shared" si="13"/>
        <v>2345040</v>
      </c>
    </row>
    <row r="441" spans="1:10">
      <c r="A441" s="37">
        <f t="shared" si="14"/>
        <v>242</v>
      </c>
      <c r="B441" s="46">
        <v>64221</v>
      </c>
      <c r="C441" s="77" t="s">
        <v>679</v>
      </c>
      <c r="D441" s="46" t="s">
        <v>705</v>
      </c>
      <c r="E441" s="46">
        <v>0</v>
      </c>
      <c r="F441" s="46">
        <v>10</v>
      </c>
      <c r="G441" s="46">
        <v>10</v>
      </c>
      <c r="H441" s="46">
        <v>78110000</v>
      </c>
      <c r="I441" s="38">
        <v>234504</v>
      </c>
      <c r="J441" s="38">
        <f t="shared" si="13"/>
        <v>2345040</v>
      </c>
    </row>
    <row r="442" spans="1:10">
      <c r="A442" s="37">
        <f t="shared" si="14"/>
        <v>243</v>
      </c>
      <c r="B442" s="46">
        <v>64221</v>
      </c>
      <c r="C442" s="77" t="s">
        <v>680</v>
      </c>
      <c r="D442" s="46" t="s">
        <v>705</v>
      </c>
      <c r="E442" s="46">
        <v>0</v>
      </c>
      <c r="F442" s="46">
        <v>10</v>
      </c>
      <c r="G442" s="46">
        <v>10</v>
      </c>
      <c r="H442" s="46">
        <v>78110000</v>
      </c>
      <c r="I442" s="38">
        <v>234504</v>
      </c>
      <c r="J442" s="38">
        <f t="shared" si="13"/>
        <v>2345040</v>
      </c>
    </row>
    <row r="443" spans="1:10">
      <c r="A443" s="37">
        <f t="shared" si="14"/>
        <v>244</v>
      </c>
      <c r="B443" s="46">
        <v>64221</v>
      </c>
      <c r="C443" s="77" t="s">
        <v>681</v>
      </c>
      <c r="D443" s="46" t="s">
        <v>705</v>
      </c>
      <c r="E443" s="46">
        <v>0</v>
      </c>
      <c r="F443" s="46">
        <v>10</v>
      </c>
      <c r="G443" s="46">
        <v>10</v>
      </c>
      <c r="H443" s="46">
        <v>78110000</v>
      </c>
      <c r="I443" s="38">
        <v>234504</v>
      </c>
      <c r="J443" s="38">
        <f t="shared" si="13"/>
        <v>2345040</v>
      </c>
    </row>
    <row r="444" spans="1:10">
      <c r="A444" s="37">
        <f t="shared" si="14"/>
        <v>245</v>
      </c>
      <c r="B444" s="46">
        <v>64221</v>
      </c>
      <c r="C444" s="77" t="s">
        <v>682</v>
      </c>
      <c r="D444" s="46" t="s">
        <v>705</v>
      </c>
      <c r="E444" s="46">
        <v>0</v>
      </c>
      <c r="F444" s="46">
        <v>10</v>
      </c>
      <c r="G444" s="46">
        <v>10</v>
      </c>
      <c r="H444" s="46">
        <v>78110000</v>
      </c>
      <c r="I444" s="38">
        <v>234504</v>
      </c>
      <c r="J444" s="38">
        <f t="shared" si="13"/>
        <v>2345040</v>
      </c>
    </row>
    <row r="445" spans="1:10">
      <c r="A445" s="37">
        <f t="shared" si="14"/>
        <v>246</v>
      </c>
      <c r="B445" s="46">
        <v>64221</v>
      </c>
      <c r="C445" s="77" t="s">
        <v>683</v>
      </c>
      <c r="D445" s="46" t="s">
        <v>705</v>
      </c>
      <c r="E445" s="46">
        <v>0</v>
      </c>
      <c r="F445" s="46">
        <v>10</v>
      </c>
      <c r="G445" s="46">
        <v>10</v>
      </c>
      <c r="H445" s="46">
        <v>78110000</v>
      </c>
      <c r="I445" s="38">
        <v>234504</v>
      </c>
      <c r="J445" s="38">
        <f t="shared" si="13"/>
        <v>2345040</v>
      </c>
    </row>
    <row r="446" spans="1:10">
      <c r="A446" s="37">
        <f t="shared" si="14"/>
        <v>247</v>
      </c>
      <c r="B446" s="46">
        <v>64221</v>
      </c>
      <c r="C446" s="77" t="s">
        <v>684</v>
      </c>
      <c r="D446" s="46" t="s">
        <v>705</v>
      </c>
      <c r="E446" s="46">
        <v>0</v>
      </c>
      <c r="F446" s="46">
        <v>10</v>
      </c>
      <c r="G446" s="46">
        <v>10</v>
      </c>
      <c r="H446" s="46">
        <v>78110000</v>
      </c>
      <c r="I446" s="38">
        <v>234504</v>
      </c>
      <c r="J446" s="38">
        <f t="shared" si="13"/>
        <v>2345040</v>
      </c>
    </row>
    <row r="447" spans="1:10">
      <c r="A447" s="37">
        <f t="shared" si="14"/>
        <v>248</v>
      </c>
      <c r="B447" s="46">
        <v>64221</v>
      </c>
      <c r="C447" s="77" t="s">
        <v>685</v>
      </c>
      <c r="D447" s="46" t="s">
        <v>705</v>
      </c>
      <c r="E447" s="46">
        <v>0</v>
      </c>
      <c r="F447" s="46">
        <v>10</v>
      </c>
      <c r="G447" s="46">
        <v>10</v>
      </c>
      <c r="H447" s="46">
        <v>78110000</v>
      </c>
      <c r="I447" s="38">
        <v>234504</v>
      </c>
      <c r="J447" s="38">
        <f t="shared" si="13"/>
        <v>2345040</v>
      </c>
    </row>
    <row r="448" spans="1:10">
      <c r="A448" s="37">
        <f t="shared" si="14"/>
        <v>249</v>
      </c>
      <c r="B448" s="46">
        <v>64221</v>
      </c>
      <c r="C448" s="77" t="s">
        <v>686</v>
      </c>
      <c r="D448" s="46" t="s">
        <v>705</v>
      </c>
      <c r="E448" s="46">
        <v>0</v>
      </c>
      <c r="F448" s="46">
        <v>10</v>
      </c>
      <c r="G448" s="46">
        <v>10</v>
      </c>
      <c r="H448" s="46">
        <v>78110000</v>
      </c>
      <c r="I448" s="38">
        <v>234504</v>
      </c>
      <c r="J448" s="38">
        <f t="shared" si="13"/>
        <v>2345040</v>
      </c>
    </row>
    <row r="449" spans="1:10">
      <c r="A449" s="37">
        <f t="shared" si="14"/>
        <v>250</v>
      </c>
      <c r="B449" s="46">
        <v>64221</v>
      </c>
      <c r="C449" s="77" t="s">
        <v>687</v>
      </c>
      <c r="D449" s="46" t="s">
        <v>705</v>
      </c>
      <c r="E449" s="46">
        <v>0</v>
      </c>
      <c r="F449" s="46">
        <v>10</v>
      </c>
      <c r="G449" s="46">
        <v>10</v>
      </c>
      <c r="H449" s="46">
        <v>78110000</v>
      </c>
      <c r="I449" s="38">
        <v>234504</v>
      </c>
      <c r="J449" s="38">
        <f t="shared" si="13"/>
        <v>2345040</v>
      </c>
    </row>
    <row r="450" spans="1:10">
      <c r="A450" s="37">
        <f t="shared" si="14"/>
        <v>251</v>
      </c>
      <c r="B450" s="46">
        <v>64221</v>
      </c>
      <c r="C450" s="77" t="s">
        <v>688</v>
      </c>
      <c r="D450" s="46" t="s">
        <v>705</v>
      </c>
      <c r="E450" s="46">
        <v>0</v>
      </c>
      <c r="F450" s="46">
        <v>10</v>
      </c>
      <c r="G450" s="46">
        <v>10</v>
      </c>
      <c r="H450" s="46">
        <v>78110000</v>
      </c>
      <c r="I450" s="38">
        <v>234504</v>
      </c>
      <c r="J450" s="38">
        <f t="shared" si="13"/>
        <v>2345040</v>
      </c>
    </row>
    <row r="451" spans="1:10">
      <c r="A451" s="37">
        <f t="shared" si="14"/>
        <v>252</v>
      </c>
      <c r="B451" s="46">
        <v>64221</v>
      </c>
      <c r="C451" s="77" t="s">
        <v>689</v>
      </c>
      <c r="D451" s="46" t="s">
        <v>705</v>
      </c>
      <c r="E451" s="46">
        <v>0</v>
      </c>
      <c r="F451" s="46">
        <v>10</v>
      </c>
      <c r="G451" s="46">
        <v>10</v>
      </c>
      <c r="H451" s="46">
        <v>78110000</v>
      </c>
      <c r="I451" s="38">
        <v>234504</v>
      </c>
      <c r="J451" s="38">
        <f t="shared" si="13"/>
        <v>2345040</v>
      </c>
    </row>
    <row r="452" spans="1:10">
      <c r="A452" s="37">
        <f t="shared" si="14"/>
        <v>253</v>
      </c>
      <c r="B452" s="46">
        <v>64221</v>
      </c>
      <c r="C452" s="77" t="s">
        <v>690</v>
      </c>
      <c r="D452" s="46" t="s">
        <v>705</v>
      </c>
      <c r="E452" s="46">
        <v>0</v>
      </c>
      <c r="F452" s="46">
        <v>10</v>
      </c>
      <c r="G452" s="46">
        <v>10</v>
      </c>
      <c r="H452" s="46">
        <v>78110000</v>
      </c>
      <c r="I452" s="38">
        <v>234504</v>
      </c>
      <c r="J452" s="38">
        <f t="shared" si="13"/>
        <v>2345040</v>
      </c>
    </row>
    <row r="453" spans="1:10">
      <c r="A453" s="37">
        <f t="shared" si="14"/>
        <v>254</v>
      </c>
      <c r="B453" s="46">
        <v>64221</v>
      </c>
      <c r="C453" s="77" t="s">
        <v>691</v>
      </c>
      <c r="D453" s="46" t="s">
        <v>705</v>
      </c>
      <c r="E453" s="46">
        <v>0</v>
      </c>
      <c r="F453" s="46">
        <v>10</v>
      </c>
      <c r="G453" s="46">
        <v>10</v>
      </c>
      <c r="H453" s="46">
        <v>78110000</v>
      </c>
      <c r="I453" s="38">
        <v>234504</v>
      </c>
      <c r="J453" s="38">
        <f t="shared" si="13"/>
        <v>2345040</v>
      </c>
    </row>
    <row r="454" spans="1:10">
      <c r="A454" s="37">
        <f t="shared" si="14"/>
        <v>255</v>
      </c>
      <c r="B454" s="46">
        <v>64221</v>
      </c>
      <c r="C454" s="77" t="s">
        <v>692</v>
      </c>
      <c r="D454" s="46" t="s">
        <v>705</v>
      </c>
      <c r="E454" s="46">
        <v>0</v>
      </c>
      <c r="F454" s="46">
        <v>10</v>
      </c>
      <c r="G454" s="46">
        <v>10</v>
      </c>
      <c r="H454" s="46">
        <v>78110000</v>
      </c>
      <c r="I454" s="38">
        <v>234504</v>
      </c>
      <c r="J454" s="38">
        <f t="shared" si="13"/>
        <v>2345040</v>
      </c>
    </row>
    <row r="455" spans="1:10">
      <c r="A455" s="37">
        <f t="shared" si="14"/>
        <v>256</v>
      </c>
      <c r="B455" s="46">
        <v>64221</v>
      </c>
      <c r="C455" s="77" t="s">
        <v>693</v>
      </c>
      <c r="D455" s="46" t="s">
        <v>705</v>
      </c>
      <c r="E455" s="46">
        <v>0</v>
      </c>
      <c r="F455" s="46">
        <v>10</v>
      </c>
      <c r="G455" s="46">
        <v>10</v>
      </c>
      <c r="H455" s="46">
        <v>78110000</v>
      </c>
      <c r="I455" s="38">
        <v>234504</v>
      </c>
      <c r="J455" s="38">
        <f t="shared" si="13"/>
        <v>2345040</v>
      </c>
    </row>
    <row r="456" spans="1:10">
      <c r="A456" s="37">
        <f t="shared" si="14"/>
        <v>257</v>
      </c>
      <c r="B456" s="46">
        <v>64221</v>
      </c>
      <c r="C456" s="77" t="s">
        <v>694</v>
      </c>
      <c r="D456" s="46" t="s">
        <v>705</v>
      </c>
      <c r="E456" s="46">
        <v>0</v>
      </c>
      <c r="F456" s="46">
        <v>10</v>
      </c>
      <c r="G456" s="46">
        <v>10</v>
      </c>
      <c r="H456" s="46">
        <v>78110000</v>
      </c>
      <c r="I456" s="38">
        <v>234504</v>
      </c>
      <c r="J456" s="38">
        <f t="shared" si="13"/>
        <v>2345040</v>
      </c>
    </row>
    <row r="457" spans="1:10">
      <c r="A457" s="37">
        <f t="shared" si="14"/>
        <v>258</v>
      </c>
      <c r="B457" s="46">
        <v>64221</v>
      </c>
      <c r="C457" s="77" t="s">
        <v>695</v>
      </c>
      <c r="D457" s="46" t="s">
        <v>705</v>
      </c>
      <c r="E457" s="46">
        <v>0</v>
      </c>
      <c r="F457" s="46">
        <v>10</v>
      </c>
      <c r="G457" s="46">
        <v>10</v>
      </c>
      <c r="H457" s="46">
        <v>78110000</v>
      </c>
      <c r="I457" s="38">
        <v>234504</v>
      </c>
      <c r="J457" s="38">
        <f t="shared" si="13"/>
        <v>2345040</v>
      </c>
    </row>
    <row r="458" spans="1:10">
      <c r="A458" s="37">
        <f t="shared" si="14"/>
        <v>259</v>
      </c>
      <c r="B458" s="46">
        <v>64221</v>
      </c>
      <c r="C458" s="77" t="s">
        <v>696</v>
      </c>
      <c r="D458" s="46" t="s">
        <v>705</v>
      </c>
      <c r="E458" s="46">
        <v>0</v>
      </c>
      <c r="F458" s="46">
        <v>10</v>
      </c>
      <c r="G458" s="46">
        <v>10</v>
      </c>
      <c r="H458" s="46">
        <v>78110000</v>
      </c>
      <c r="I458" s="38">
        <v>234504</v>
      </c>
      <c r="J458" s="38">
        <f t="shared" si="13"/>
        <v>2345040</v>
      </c>
    </row>
    <row r="459" spans="1:10">
      <c r="A459" s="37">
        <f t="shared" si="14"/>
        <v>260</v>
      </c>
      <c r="B459" s="46">
        <v>64221</v>
      </c>
      <c r="C459" s="77" t="s">
        <v>697</v>
      </c>
      <c r="D459" s="46" t="s">
        <v>705</v>
      </c>
      <c r="E459" s="46">
        <v>0</v>
      </c>
      <c r="F459" s="46">
        <v>10</v>
      </c>
      <c r="G459" s="46">
        <v>10</v>
      </c>
      <c r="H459" s="46">
        <v>78110000</v>
      </c>
      <c r="I459" s="38">
        <v>234504</v>
      </c>
      <c r="J459" s="38">
        <f t="shared" si="13"/>
        <v>2345040</v>
      </c>
    </row>
    <row r="460" spans="1:10">
      <c r="A460" s="37">
        <f t="shared" si="14"/>
        <v>261</v>
      </c>
      <c r="B460" s="46">
        <v>64221</v>
      </c>
      <c r="C460" s="77" t="s">
        <v>698</v>
      </c>
      <c r="D460" s="46" t="s">
        <v>705</v>
      </c>
      <c r="E460" s="46">
        <v>0</v>
      </c>
      <c r="F460" s="46">
        <v>10</v>
      </c>
      <c r="G460" s="46">
        <v>10</v>
      </c>
      <c r="H460" s="46">
        <v>78110000</v>
      </c>
      <c r="I460" s="38">
        <v>234504</v>
      </c>
      <c r="J460" s="38">
        <f t="shared" si="13"/>
        <v>2345040</v>
      </c>
    </row>
    <row r="461" spans="1:10">
      <c r="A461" s="37">
        <f t="shared" si="14"/>
        <v>262</v>
      </c>
      <c r="B461" s="46">
        <v>64221</v>
      </c>
      <c r="C461" s="77" t="s">
        <v>699</v>
      </c>
      <c r="D461" s="46" t="s">
        <v>705</v>
      </c>
      <c r="E461" s="46">
        <v>0</v>
      </c>
      <c r="F461" s="46">
        <v>10</v>
      </c>
      <c r="G461" s="46">
        <v>10</v>
      </c>
      <c r="H461" s="46">
        <v>78110000</v>
      </c>
      <c r="I461" s="38">
        <v>234504</v>
      </c>
      <c r="J461" s="38">
        <f t="shared" si="13"/>
        <v>2345040</v>
      </c>
    </row>
    <row r="462" spans="1:10">
      <c r="A462" s="37">
        <f t="shared" si="14"/>
        <v>263</v>
      </c>
      <c r="B462" s="46">
        <v>64221</v>
      </c>
      <c r="C462" s="77" t="s">
        <v>700</v>
      </c>
      <c r="D462" s="46" t="s">
        <v>705</v>
      </c>
      <c r="E462" s="46">
        <v>0</v>
      </c>
      <c r="F462" s="46">
        <v>10</v>
      </c>
      <c r="G462" s="46">
        <v>10</v>
      </c>
      <c r="H462" s="46">
        <v>78110000</v>
      </c>
      <c r="I462" s="38">
        <v>234504</v>
      </c>
      <c r="J462" s="38">
        <f t="shared" si="13"/>
        <v>2345040</v>
      </c>
    </row>
    <row r="463" spans="1:10">
      <c r="A463" s="37">
        <f t="shared" si="14"/>
        <v>264</v>
      </c>
      <c r="B463" s="46">
        <v>64221</v>
      </c>
      <c r="C463" s="77" t="s">
        <v>701</v>
      </c>
      <c r="D463" s="46" t="s">
        <v>705</v>
      </c>
      <c r="E463" s="46">
        <v>0</v>
      </c>
      <c r="F463" s="46">
        <v>10</v>
      </c>
      <c r="G463" s="46">
        <v>10</v>
      </c>
      <c r="H463" s="46">
        <v>78110000</v>
      </c>
      <c r="I463" s="38">
        <v>234504</v>
      </c>
      <c r="J463" s="38">
        <f t="shared" ref="J463:J526" si="15">I463*F463</f>
        <v>2345040</v>
      </c>
    </row>
    <row r="464" spans="1:10">
      <c r="A464" s="37">
        <f t="shared" ref="A464:A527" si="16">A463+1</f>
        <v>265</v>
      </c>
      <c r="B464" s="46">
        <v>64221</v>
      </c>
      <c r="C464" s="77" t="s">
        <v>702</v>
      </c>
      <c r="D464" s="46" t="s">
        <v>705</v>
      </c>
      <c r="E464" s="46">
        <v>0</v>
      </c>
      <c r="F464" s="46">
        <v>10</v>
      </c>
      <c r="G464" s="46">
        <v>10</v>
      </c>
      <c r="H464" s="46">
        <v>78110000</v>
      </c>
      <c r="I464" s="38">
        <v>234504</v>
      </c>
      <c r="J464" s="38">
        <f t="shared" si="15"/>
        <v>2345040</v>
      </c>
    </row>
    <row r="465" spans="1:10">
      <c r="A465" s="37">
        <f t="shared" si="16"/>
        <v>266</v>
      </c>
      <c r="B465" s="46">
        <v>64221</v>
      </c>
      <c r="C465" s="77" t="s">
        <v>703</v>
      </c>
      <c r="D465" s="46" t="s">
        <v>705</v>
      </c>
      <c r="E465" s="46">
        <v>0</v>
      </c>
      <c r="F465" s="46">
        <v>10</v>
      </c>
      <c r="G465" s="46">
        <v>10</v>
      </c>
      <c r="H465" s="46">
        <v>78110000</v>
      </c>
      <c r="I465" s="38">
        <v>234504</v>
      </c>
      <c r="J465" s="38">
        <f t="shared" si="15"/>
        <v>2345040</v>
      </c>
    </row>
    <row r="466" spans="1:10">
      <c r="A466" s="37">
        <f t="shared" si="16"/>
        <v>267</v>
      </c>
      <c r="B466" s="46">
        <v>64221</v>
      </c>
      <c r="C466" s="77" t="s">
        <v>706</v>
      </c>
      <c r="D466" s="46" t="s">
        <v>705</v>
      </c>
      <c r="E466" s="46">
        <v>0</v>
      </c>
      <c r="F466" s="46">
        <v>50</v>
      </c>
      <c r="G466" s="46">
        <v>50</v>
      </c>
      <c r="H466" s="46">
        <v>78110000</v>
      </c>
      <c r="I466" s="38">
        <v>234504</v>
      </c>
      <c r="J466" s="38">
        <f t="shared" si="15"/>
        <v>11725200</v>
      </c>
    </row>
    <row r="467" spans="1:10">
      <c r="A467" s="37">
        <f t="shared" si="16"/>
        <v>268</v>
      </c>
      <c r="B467" s="46">
        <v>64221</v>
      </c>
      <c r="C467" s="77" t="s">
        <v>707</v>
      </c>
      <c r="D467" s="46" t="s">
        <v>705</v>
      </c>
      <c r="E467" s="46">
        <v>0</v>
      </c>
      <c r="F467" s="46">
        <v>50</v>
      </c>
      <c r="G467" s="46">
        <v>50</v>
      </c>
      <c r="H467" s="46">
        <v>78110000</v>
      </c>
      <c r="I467" s="38">
        <v>234504</v>
      </c>
      <c r="J467" s="38">
        <f t="shared" si="15"/>
        <v>11725200</v>
      </c>
    </row>
    <row r="468" spans="1:10">
      <c r="A468" s="37">
        <f t="shared" si="16"/>
        <v>269</v>
      </c>
      <c r="B468" s="46">
        <v>64221</v>
      </c>
      <c r="C468" s="77" t="s">
        <v>708</v>
      </c>
      <c r="D468" s="46" t="s">
        <v>705</v>
      </c>
      <c r="E468" s="46">
        <v>0</v>
      </c>
      <c r="F468" s="46">
        <v>50</v>
      </c>
      <c r="G468" s="46">
        <v>50</v>
      </c>
      <c r="H468" s="46">
        <v>78110000</v>
      </c>
      <c r="I468" s="38">
        <v>234504</v>
      </c>
      <c r="J468" s="38">
        <f t="shared" si="15"/>
        <v>11725200</v>
      </c>
    </row>
    <row r="469" spans="1:10">
      <c r="A469" s="37">
        <f t="shared" si="16"/>
        <v>270</v>
      </c>
      <c r="B469" s="46">
        <v>64221</v>
      </c>
      <c r="C469" s="77" t="s">
        <v>709</v>
      </c>
      <c r="D469" s="46" t="s">
        <v>705</v>
      </c>
      <c r="E469" s="46">
        <v>0</v>
      </c>
      <c r="F469" s="46">
        <v>50</v>
      </c>
      <c r="G469" s="46">
        <v>50</v>
      </c>
      <c r="H469" s="46">
        <v>78110000</v>
      </c>
      <c r="I469" s="38">
        <v>234504</v>
      </c>
      <c r="J469" s="38">
        <f t="shared" si="15"/>
        <v>11725200</v>
      </c>
    </row>
    <row r="470" spans="1:10">
      <c r="A470" s="37">
        <f t="shared" si="16"/>
        <v>271</v>
      </c>
      <c r="B470" s="46">
        <v>64221</v>
      </c>
      <c r="C470" s="77" t="s">
        <v>710</v>
      </c>
      <c r="D470" s="46" t="s">
        <v>705</v>
      </c>
      <c r="E470" s="46">
        <v>0</v>
      </c>
      <c r="F470" s="46">
        <v>100</v>
      </c>
      <c r="G470" s="46">
        <v>100</v>
      </c>
      <c r="H470" s="46">
        <v>78110000</v>
      </c>
      <c r="I470" s="38">
        <v>234504</v>
      </c>
      <c r="J470" s="38">
        <f t="shared" si="15"/>
        <v>23450400</v>
      </c>
    </row>
    <row r="471" spans="1:10">
      <c r="A471" s="37">
        <f t="shared" si="16"/>
        <v>272</v>
      </c>
      <c r="B471" s="46">
        <v>64221</v>
      </c>
      <c r="C471" s="77" t="s">
        <v>711</v>
      </c>
      <c r="D471" s="46" t="s">
        <v>705</v>
      </c>
      <c r="E471" s="46">
        <v>0</v>
      </c>
      <c r="F471" s="46">
        <v>50</v>
      </c>
      <c r="G471" s="46">
        <v>50</v>
      </c>
      <c r="H471" s="46">
        <v>78110000</v>
      </c>
      <c r="I471" s="38">
        <v>234504</v>
      </c>
      <c r="J471" s="38">
        <f t="shared" si="15"/>
        <v>11725200</v>
      </c>
    </row>
    <row r="472" spans="1:10">
      <c r="A472" s="37">
        <f t="shared" si="16"/>
        <v>273</v>
      </c>
      <c r="B472" s="46">
        <v>64221</v>
      </c>
      <c r="C472" s="77" t="s">
        <v>712</v>
      </c>
      <c r="D472" s="46" t="s">
        <v>705</v>
      </c>
      <c r="E472" s="46">
        <v>0</v>
      </c>
      <c r="F472" s="46">
        <v>50</v>
      </c>
      <c r="G472" s="46">
        <v>50</v>
      </c>
      <c r="H472" s="46">
        <v>78110000</v>
      </c>
      <c r="I472" s="38">
        <v>234504</v>
      </c>
      <c r="J472" s="38">
        <f t="shared" si="15"/>
        <v>11725200</v>
      </c>
    </row>
    <row r="473" spans="1:10">
      <c r="A473" s="37">
        <f t="shared" si="16"/>
        <v>274</v>
      </c>
      <c r="B473" s="46">
        <v>64221</v>
      </c>
      <c r="C473" s="77" t="s">
        <v>713</v>
      </c>
      <c r="D473" s="46" t="s">
        <v>705</v>
      </c>
      <c r="E473" s="46">
        <v>0</v>
      </c>
      <c r="F473" s="46">
        <v>100</v>
      </c>
      <c r="G473" s="46">
        <v>100</v>
      </c>
      <c r="H473" s="46">
        <v>78110000</v>
      </c>
      <c r="I473" s="38">
        <v>234504</v>
      </c>
      <c r="J473" s="38">
        <f t="shared" si="15"/>
        <v>23450400</v>
      </c>
    </row>
    <row r="474" spans="1:10">
      <c r="A474" s="37">
        <f t="shared" si="16"/>
        <v>275</v>
      </c>
      <c r="B474" s="46">
        <v>64221</v>
      </c>
      <c r="C474" s="77" t="s">
        <v>714</v>
      </c>
      <c r="D474" s="46" t="s">
        <v>705</v>
      </c>
      <c r="E474" s="46">
        <v>0</v>
      </c>
      <c r="F474" s="46">
        <v>100</v>
      </c>
      <c r="G474" s="46">
        <v>100</v>
      </c>
      <c r="H474" s="46">
        <v>78110000</v>
      </c>
      <c r="I474" s="38">
        <v>234504</v>
      </c>
      <c r="J474" s="38">
        <f t="shared" si="15"/>
        <v>23450400</v>
      </c>
    </row>
    <row r="475" spans="1:10">
      <c r="A475" s="37">
        <f t="shared" si="16"/>
        <v>276</v>
      </c>
      <c r="B475" s="46">
        <v>64221</v>
      </c>
      <c r="C475" s="77" t="s">
        <v>715</v>
      </c>
      <c r="D475" s="46" t="s">
        <v>705</v>
      </c>
      <c r="E475" s="46">
        <v>0</v>
      </c>
      <c r="F475" s="46">
        <v>50</v>
      </c>
      <c r="G475" s="46">
        <v>50</v>
      </c>
      <c r="H475" s="46">
        <v>78110000</v>
      </c>
      <c r="I475" s="38">
        <v>234504</v>
      </c>
      <c r="J475" s="38">
        <f t="shared" si="15"/>
        <v>11725200</v>
      </c>
    </row>
    <row r="476" spans="1:10">
      <c r="A476" s="37">
        <f t="shared" si="16"/>
        <v>277</v>
      </c>
      <c r="B476" s="46">
        <v>64221</v>
      </c>
      <c r="C476" s="77" t="s">
        <v>716</v>
      </c>
      <c r="D476" s="46" t="s">
        <v>705</v>
      </c>
      <c r="E476" s="46">
        <v>0</v>
      </c>
      <c r="F476" s="46">
        <v>50</v>
      </c>
      <c r="G476" s="46">
        <v>50</v>
      </c>
      <c r="H476" s="46">
        <v>78110000</v>
      </c>
      <c r="I476" s="38">
        <v>234504</v>
      </c>
      <c r="J476" s="38">
        <f t="shared" si="15"/>
        <v>11725200</v>
      </c>
    </row>
    <row r="477" spans="1:10">
      <c r="A477" s="37">
        <f t="shared" si="16"/>
        <v>278</v>
      </c>
      <c r="B477" s="46">
        <v>64221</v>
      </c>
      <c r="C477" s="77" t="s">
        <v>717</v>
      </c>
      <c r="D477" s="46" t="s">
        <v>705</v>
      </c>
      <c r="E477" s="46">
        <v>0</v>
      </c>
      <c r="F477" s="46">
        <v>50</v>
      </c>
      <c r="G477" s="46">
        <v>50</v>
      </c>
      <c r="H477" s="46">
        <v>78110000</v>
      </c>
      <c r="I477" s="38">
        <v>234504</v>
      </c>
      <c r="J477" s="38">
        <f t="shared" si="15"/>
        <v>11725200</v>
      </c>
    </row>
    <row r="478" spans="1:10">
      <c r="A478" s="37">
        <f t="shared" si="16"/>
        <v>279</v>
      </c>
      <c r="B478" s="46">
        <v>64221</v>
      </c>
      <c r="C478" s="77" t="s">
        <v>718</v>
      </c>
      <c r="D478" s="46" t="s">
        <v>705</v>
      </c>
      <c r="E478" s="46">
        <v>0</v>
      </c>
      <c r="F478" s="46">
        <v>50</v>
      </c>
      <c r="G478" s="46">
        <v>50</v>
      </c>
      <c r="H478" s="46">
        <v>78110000</v>
      </c>
      <c r="I478" s="38">
        <v>234504</v>
      </c>
      <c r="J478" s="38">
        <f t="shared" si="15"/>
        <v>11725200</v>
      </c>
    </row>
    <row r="479" spans="1:10">
      <c r="A479" s="37">
        <f t="shared" si="16"/>
        <v>280</v>
      </c>
      <c r="B479" s="46">
        <v>64221</v>
      </c>
      <c r="C479" s="77" t="s">
        <v>719</v>
      </c>
      <c r="D479" s="46" t="s">
        <v>705</v>
      </c>
      <c r="E479" s="46">
        <v>0</v>
      </c>
      <c r="F479" s="46">
        <v>50</v>
      </c>
      <c r="G479" s="46">
        <v>50</v>
      </c>
      <c r="H479" s="46">
        <v>78110000</v>
      </c>
      <c r="I479" s="38">
        <v>234504</v>
      </c>
      <c r="J479" s="38">
        <f t="shared" si="15"/>
        <v>11725200</v>
      </c>
    </row>
    <row r="480" spans="1:10">
      <c r="A480" s="37">
        <f t="shared" si="16"/>
        <v>281</v>
      </c>
      <c r="B480" s="46">
        <v>64221</v>
      </c>
      <c r="C480" s="77" t="s">
        <v>720</v>
      </c>
      <c r="D480" s="46" t="s">
        <v>705</v>
      </c>
      <c r="E480" s="46">
        <v>0</v>
      </c>
      <c r="F480" s="46">
        <v>50</v>
      </c>
      <c r="G480" s="46">
        <v>50</v>
      </c>
      <c r="H480" s="46">
        <v>78110000</v>
      </c>
      <c r="I480" s="38">
        <v>234504</v>
      </c>
      <c r="J480" s="38">
        <f t="shared" si="15"/>
        <v>11725200</v>
      </c>
    </row>
    <row r="481" spans="1:10">
      <c r="A481" s="37">
        <f t="shared" si="16"/>
        <v>282</v>
      </c>
      <c r="B481" s="46">
        <v>64221</v>
      </c>
      <c r="C481" s="77" t="s">
        <v>721</v>
      </c>
      <c r="D481" s="46" t="s">
        <v>705</v>
      </c>
      <c r="E481" s="46">
        <v>0</v>
      </c>
      <c r="F481" s="46">
        <v>50</v>
      </c>
      <c r="G481" s="46">
        <v>50</v>
      </c>
      <c r="H481" s="46">
        <v>78110000</v>
      </c>
      <c r="I481" s="38">
        <v>234504</v>
      </c>
      <c r="J481" s="38">
        <f t="shared" si="15"/>
        <v>11725200</v>
      </c>
    </row>
    <row r="482" spans="1:10">
      <c r="A482" s="37">
        <f t="shared" si="16"/>
        <v>283</v>
      </c>
      <c r="B482" s="46">
        <v>64221</v>
      </c>
      <c r="C482" s="77" t="s">
        <v>722</v>
      </c>
      <c r="D482" s="46" t="s">
        <v>705</v>
      </c>
      <c r="E482" s="46">
        <v>0</v>
      </c>
      <c r="F482" s="46">
        <v>50</v>
      </c>
      <c r="G482" s="46">
        <v>50</v>
      </c>
      <c r="H482" s="46">
        <v>78110000</v>
      </c>
      <c r="I482" s="38">
        <v>234504</v>
      </c>
      <c r="J482" s="38">
        <f t="shared" si="15"/>
        <v>11725200</v>
      </c>
    </row>
    <row r="483" spans="1:10">
      <c r="A483" s="37">
        <f t="shared" si="16"/>
        <v>284</v>
      </c>
      <c r="B483" s="46">
        <v>64221</v>
      </c>
      <c r="C483" s="77" t="s">
        <v>723</v>
      </c>
      <c r="D483" s="46" t="s">
        <v>705</v>
      </c>
      <c r="E483" s="46">
        <v>0</v>
      </c>
      <c r="F483" s="46">
        <v>50</v>
      </c>
      <c r="G483" s="46">
        <v>50</v>
      </c>
      <c r="H483" s="46">
        <v>78110000</v>
      </c>
      <c r="I483" s="38">
        <v>234504</v>
      </c>
      <c r="J483" s="38">
        <f t="shared" si="15"/>
        <v>11725200</v>
      </c>
    </row>
    <row r="484" spans="1:10">
      <c r="A484" s="37">
        <f t="shared" si="16"/>
        <v>285</v>
      </c>
      <c r="B484" s="46">
        <v>64221</v>
      </c>
      <c r="C484" s="77" t="s">
        <v>724</v>
      </c>
      <c r="D484" s="46" t="s">
        <v>705</v>
      </c>
      <c r="E484" s="46">
        <v>0</v>
      </c>
      <c r="F484" s="46">
        <v>50</v>
      </c>
      <c r="G484" s="46">
        <v>50</v>
      </c>
      <c r="H484" s="46">
        <v>78110000</v>
      </c>
      <c r="I484" s="38">
        <v>234504</v>
      </c>
      <c r="J484" s="38">
        <f t="shared" si="15"/>
        <v>11725200</v>
      </c>
    </row>
    <row r="485" spans="1:10">
      <c r="A485" s="37">
        <f t="shared" si="16"/>
        <v>286</v>
      </c>
      <c r="B485" s="46">
        <v>64221</v>
      </c>
      <c r="C485" s="77" t="s">
        <v>725</v>
      </c>
      <c r="D485" s="46" t="s">
        <v>705</v>
      </c>
      <c r="E485" s="46">
        <v>0</v>
      </c>
      <c r="F485" s="46">
        <v>50</v>
      </c>
      <c r="G485" s="46">
        <v>50</v>
      </c>
      <c r="H485" s="46">
        <v>78110000</v>
      </c>
      <c r="I485" s="38">
        <v>234504</v>
      </c>
      <c r="J485" s="38">
        <f t="shared" si="15"/>
        <v>11725200</v>
      </c>
    </row>
    <row r="486" spans="1:10">
      <c r="A486" s="37">
        <f t="shared" si="16"/>
        <v>287</v>
      </c>
      <c r="B486" s="46">
        <v>64221</v>
      </c>
      <c r="C486" s="77" t="s">
        <v>726</v>
      </c>
      <c r="D486" s="46" t="s">
        <v>705</v>
      </c>
      <c r="E486" s="46">
        <v>0</v>
      </c>
      <c r="F486" s="46">
        <v>50</v>
      </c>
      <c r="G486" s="46">
        <v>50</v>
      </c>
      <c r="H486" s="46">
        <v>78110000</v>
      </c>
      <c r="I486" s="38">
        <v>234504</v>
      </c>
      <c r="J486" s="38">
        <f t="shared" si="15"/>
        <v>11725200</v>
      </c>
    </row>
    <row r="487" spans="1:10">
      <c r="A487" s="37">
        <f t="shared" si="16"/>
        <v>288</v>
      </c>
      <c r="B487" s="46">
        <v>64221</v>
      </c>
      <c r="C487" s="77" t="s">
        <v>727</v>
      </c>
      <c r="D487" s="46" t="s">
        <v>705</v>
      </c>
      <c r="E487" s="46">
        <v>0</v>
      </c>
      <c r="F487" s="46">
        <v>50</v>
      </c>
      <c r="G487" s="46">
        <v>50</v>
      </c>
      <c r="H487" s="46">
        <v>78110000</v>
      </c>
      <c r="I487" s="38">
        <v>234504</v>
      </c>
      <c r="J487" s="38">
        <f t="shared" si="15"/>
        <v>11725200</v>
      </c>
    </row>
    <row r="488" spans="1:10">
      <c r="A488" s="37">
        <f t="shared" si="16"/>
        <v>289</v>
      </c>
      <c r="B488" s="46">
        <v>64221</v>
      </c>
      <c r="C488" s="77" t="s">
        <v>728</v>
      </c>
      <c r="D488" s="46" t="s">
        <v>705</v>
      </c>
      <c r="E488" s="46">
        <v>0</v>
      </c>
      <c r="F488" s="46">
        <v>50</v>
      </c>
      <c r="G488" s="46">
        <v>50</v>
      </c>
      <c r="H488" s="46">
        <v>78110000</v>
      </c>
      <c r="I488" s="38">
        <v>234504</v>
      </c>
      <c r="J488" s="38">
        <f t="shared" si="15"/>
        <v>11725200</v>
      </c>
    </row>
    <row r="489" spans="1:10">
      <c r="A489" s="37">
        <f t="shared" si="16"/>
        <v>290</v>
      </c>
      <c r="B489" s="46">
        <v>64221</v>
      </c>
      <c r="C489" s="77" t="s">
        <v>729</v>
      </c>
      <c r="D489" s="46" t="s">
        <v>705</v>
      </c>
      <c r="E489" s="46">
        <v>0</v>
      </c>
      <c r="F489" s="46">
        <v>50</v>
      </c>
      <c r="G489" s="46">
        <v>50</v>
      </c>
      <c r="H489" s="46">
        <v>78110000</v>
      </c>
      <c r="I489" s="38">
        <v>234504</v>
      </c>
      <c r="J489" s="38">
        <f t="shared" si="15"/>
        <v>11725200</v>
      </c>
    </row>
    <row r="490" spans="1:10">
      <c r="A490" s="37">
        <f t="shared" si="16"/>
        <v>291</v>
      </c>
      <c r="B490" s="46">
        <v>64221</v>
      </c>
      <c r="C490" s="77" t="s">
        <v>730</v>
      </c>
      <c r="D490" s="46" t="s">
        <v>705</v>
      </c>
      <c r="E490" s="46">
        <v>0</v>
      </c>
      <c r="F490" s="46">
        <v>50</v>
      </c>
      <c r="G490" s="46">
        <v>50</v>
      </c>
      <c r="H490" s="46">
        <v>78110000</v>
      </c>
      <c r="I490" s="38">
        <v>234504</v>
      </c>
      <c r="J490" s="38">
        <f t="shared" si="15"/>
        <v>11725200</v>
      </c>
    </row>
    <row r="491" spans="1:10">
      <c r="A491" s="37">
        <f t="shared" si="16"/>
        <v>292</v>
      </c>
      <c r="B491" s="46">
        <v>64221</v>
      </c>
      <c r="C491" s="77" t="s">
        <v>731</v>
      </c>
      <c r="D491" s="46" t="s">
        <v>705</v>
      </c>
      <c r="E491" s="46">
        <v>0</v>
      </c>
      <c r="F491" s="46">
        <v>50</v>
      </c>
      <c r="G491" s="46">
        <v>50</v>
      </c>
      <c r="H491" s="46">
        <v>78110000</v>
      </c>
      <c r="I491" s="38">
        <v>234504</v>
      </c>
      <c r="J491" s="38">
        <f t="shared" si="15"/>
        <v>11725200</v>
      </c>
    </row>
    <row r="492" spans="1:10">
      <c r="A492" s="37">
        <f t="shared" si="16"/>
        <v>293</v>
      </c>
      <c r="B492" s="46">
        <v>64221</v>
      </c>
      <c r="C492" s="77" t="s">
        <v>732</v>
      </c>
      <c r="D492" s="46" t="s">
        <v>705</v>
      </c>
      <c r="E492" s="46">
        <v>0</v>
      </c>
      <c r="F492" s="46">
        <v>50</v>
      </c>
      <c r="G492" s="46">
        <v>50</v>
      </c>
      <c r="H492" s="46">
        <v>78110000</v>
      </c>
      <c r="I492" s="38">
        <v>234504</v>
      </c>
      <c r="J492" s="38">
        <f t="shared" si="15"/>
        <v>11725200</v>
      </c>
    </row>
    <row r="493" spans="1:10">
      <c r="A493" s="37">
        <f t="shared" si="16"/>
        <v>294</v>
      </c>
      <c r="B493" s="46">
        <v>64221</v>
      </c>
      <c r="C493" s="77" t="s">
        <v>733</v>
      </c>
      <c r="D493" s="46" t="s">
        <v>705</v>
      </c>
      <c r="E493" s="46">
        <v>0</v>
      </c>
      <c r="F493" s="46">
        <v>50</v>
      </c>
      <c r="G493" s="46">
        <v>50</v>
      </c>
      <c r="H493" s="46">
        <v>78110000</v>
      </c>
      <c r="I493" s="38">
        <v>234504</v>
      </c>
      <c r="J493" s="38">
        <f t="shared" si="15"/>
        <v>11725200</v>
      </c>
    </row>
    <row r="494" spans="1:10">
      <c r="A494" s="37">
        <f t="shared" si="16"/>
        <v>295</v>
      </c>
      <c r="B494" s="46">
        <v>64221</v>
      </c>
      <c r="C494" s="77" t="s">
        <v>734</v>
      </c>
      <c r="D494" s="46" t="s">
        <v>705</v>
      </c>
      <c r="E494" s="46">
        <v>0</v>
      </c>
      <c r="F494" s="46">
        <v>50</v>
      </c>
      <c r="G494" s="46">
        <v>50</v>
      </c>
      <c r="H494" s="46">
        <v>78110000</v>
      </c>
      <c r="I494" s="38">
        <v>234504</v>
      </c>
      <c r="J494" s="38">
        <f t="shared" si="15"/>
        <v>11725200</v>
      </c>
    </row>
    <row r="495" spans="1:10">
      <c r="A495" s="37">
        <f t="shared" si="16"/>
        <v>296</v>
      </c>
      <c r="B495" s="46">
        <v>64221</v>
      </c>
      <c r="C495" s="77" t="s">
        <v>735</v>
      </c>
      <c r="D495" s="46" t="s">
        <v>705</v>
      </c>
      <c r="E495" s="46">
        <v>0</v>
      </c>
      <c r="F495" s="46">
        <v>50</v>
      </c>
      <c r="G495" s="46">
        <v>50</v>
      </c>
      <c r="H495" s="46">
        <v>78110000</v>
      </c>
      <c r="I495" s="38">
        <v>234504</v>
      </c>
      <c r="J495" s="38">
        <f t="shared" si="15"/>
        <v>11725200</v>
      </c>
    </row>
    <row r="496" spans="1:10">
      <c r="A496" s="37">
        <f t="shared" si="16"/>
        <v>297</v>
      </c>
      <c r="B496" s="46">
        <v>64221</v>
      </c>
      <c r="C496" s="77" t="s">
        <v>736</v>
      </c>
      <c r="D496" s="46" t="s">
        <v>705</v>
      </c>
      <c r="E496" s="46">
        <v>0</v>
      </c>
      <c r="F496" s="46">
        <v>10</v>
      </c>
      <c r="G496" s="46">
        <v>10</v>
      </c>
      <c r="H496" s="46">
        <v>78110000</v>
      </c>
      <c r="I496" s="38">
        <v>234504</v>
      </c>
      <c r="J496" s="38">
        <f t="shared" si="15"/>
        <v>2345040</v>
      </c>
    </row>
    <row r="497" spans="1:10">
      <c r="A497" s="37">
        <f t="shared" si="16"/>
        <v>298</v>
      </c>
      <c r="B497" s="46">
        <v>64221</v>
      </c>
      <c r="C497" s="77" t="s">
        <v>737</v>
      </c>
      <c r="D497" s="46" t="s">
        <v>705</v>
      </c>
      <c r="E497" s="46">
        <v>0</v>
      </c>
      <c r="F497" s="46">
        <v>10</v>
      </c>
      <c r="G497" s="46">
        <v>10</v>
      </c>
      <c r="H497" s="46">
        <v>78110000</v>
      </c>
      <c r="I497" s="38">
        <v>234504</v>
      </c>
      <c r="J497" s="38">
        <f t="shared" si="15"/>
        <v>2345040</v>
      </c>
    </row>
    <row r="498" spans="1:10">
      <c r="A498" s="37">
        <f t="shared" si="16"/>
        <v>299</v>
      </c>
      <c r="B498" s="46">
        <v>64221</v>
      </c>
      <c r="C498" s="77" t="s">
        <v>738</v>
      </c>
      <c r="D498" s="46" t="s">
        <v>705</v>
      </c>
      <c r="E498" s="46">
        <v>0</v>
      </c>
      <c r="F498" s="46">
        <v>10</v>
      </c>
      <c r="G498" s="46">
        <v>10</v>
      </c>
      <c r="H498" s="46">
        <v>78110000</v>
      </c>
      <c r="I498" s="38">
        <v>234504</v>
      </c>
      <c r="J498" s="38">
        <f t="shared" si="15"/>
        <v>2345040</v>
      </c>
    </row>
    <row r="499" spans="1:10">
      <c r="A499" s="37">
        <f t="shared" si="16"/>
        <v>300</v>
      </c>
      <c r="B499" s="46">
        <v>64221</v>
      </c>
      <c r="C499" s="77" t="s">
        <v>739</v>
      </c>
      <c r="D499" s="46" t="s">
        <v>705</v>
      </c>
      <c r="E499" s="46">
        <v>0</v>
      </c>
      <c r="F499" s="46">
        <v>30</v>
      </c>
      <c r="G499" s="46">
        <v>30</v>
      </c>
      <c r="H499" s="46">
        <v>78110000</v>
      </c>
      <c r="I499" s="38">
        <v>234504</v>
      </c>
      <c r="J499" s="38">
        <f t="shared" si="15"/>
        <v>7035120</v>
      </c>
    </row>
    <row r="500" spans="1:10">
      <c r="A500" s="37">
        <f t="shared" si="16"/>
        <v>301</v>
      </c>
      <c r="B500" s="46">
        <v>64221</v>
      </c>
      <c r="C500" s="77" t="s">
        <v>740</v>
      </c>
      <c r="D500" s="46" t="s">
        <v>705</v>
      </c>
      <c r="E500" s="46">
        <v>0</v>
      </c>
      <c r="F500" s="46">
        <v>10</v>
      </c>
      <c r="G500" s="46">
        <v>10</v>
      </c>
      <c r="H500" s="46">
        <v>78110000</v>
      </c>
      <c r="I500" s="38">
        <v>234504</v>
      </c>
      <c r="J500" s="38">
        <f t="shared" si="15"/>
        <v>2345040</v>
      </c>
    </row>
    <row r="501" spans="1:10">
      <c r="A501" s="37">
        <f t="shared" si="16"/>
        <v>302</v>
      </c>
      <c r="B501" s="46">
        <v>64221</v>
      </c>
      <c r="C501" s="77" t="s">
        <v>741</v>
      </c>
      <c r="D501" s="46" t="s">
        <v>705</v>
      </c>
      <c r="E501" s="46">
        <v>0</v>
      </c>
      <c r="F501" s="46">
        <v>50</v>
      </c>
      <c r="G501" s="46">
        <v>50</v>
      </c>
      <c r="H501" s="46">
        <v>78110000</v>
      </c>
      <c r="I501" s="38">
        <v>234504</v>
      </c>
      <c r="J501" s="38">
        <f t="shared" si="15"/>
        <v>11725200</v>
      </c>
    </row>
    <row r="502" spans="1:10">
      <c r="A502" s="37">
        <f t="shared" si="16"/>
        <v>303</v>
      </c>
      <c r="B502" s="46">
        <v>64221</v>
      </c>
      <c r="C502" s="77" t="s">
        <v>742</v>
      </c>
      <c r="D502" s="46" t="s">
        <v>705</v>
      </c>
      <c r="E502" s="46">
        <v>0</v>
      </c>
      <c r="F502" s="46">
        <v>20</v>
      </c>
      <c r="G502" s="46">
        <v>20</v>
      </c>
      <c r="H502" s="46">
        <v>78110000</v>
      </c>
      <c r="I502" s="38">
        <v>234504</v>
      </c>
      <c r="J502" s="38">
        <f t="shared" si="15"/>
        <v>4690080</v>
      </c>
    </row>
    <row r="503" spans="1:10">
      <c r="A503" s="37">
        <f t="shared" si="16"/>
        <v>304</v>
      </c>
      <c r="B503" s="46">
        <v>64221</v>
      </c>
      <c r="C503" s="77" t="s">
        <v>743</v>
      </c>
      <c r="D503" s="46" t="s">
        <v>705</v>
      </c>
      <c r="E503" s="46">
        <v>0</v>
      </c>
      <c r="F503" s="46">
        <v>50</v>
      </c>
      <c r="G503" s="46">
        <v>50</v>
      </c>
      <c r="H503" s="46">
        <v>78110000</v>
      </c>
      <c r="I503" s="38">
        <v>234504</v>
      </c>
      <c r="J503" s="38">
        <f t="shared" si="15"/>
        <v>11725200</v>
      </c>
    </row>
    <row r="504" spans="1:10">
      <c r="A504" s="37">
        <f t="shared" si="16"/>
        <v>305</v>
      </c>
      <c r="B504" s="46">
        <v>64221</v>
      </c>
      <c r="C504" s="77" t="s">
        <v>744</v>
      </c>
      <c r="D504" s="46" t="s">
        <v>705</v>
      </c>
      <c r="E504" s="46">
        <v>0</v>
      </c>
      <c r="F504" s="46">
        <v>30</v>
      </c>
      <c r="G504" s="46">
        <v>30</v>
      </c>
      <c r="H504" s="46">
        <v>78110000</v>
      </c>
      <c r="I504" s="38">
        <v>234504</v>
      </c>
      <c r="J504" s="38">
        <f t="shared" si="15"/>
        <v>7035120</v>
      </c>
    </row>
    <row r="505" spans="1:10">
      <c r="A505" s="37">
        <f t="shared" si="16"/>
        <v>306</v>
      </c>
      <c r="B505" s="46">
        <v>64221</v>
      </c>
      <c r="C505" s="77" t="s">
        <v>745</v>
      </c>
      <c r="D505" s="46" t="s">
        <v>705</v>
      </c>
      <c r="E505" s="46">
        <v>0</v>
      </c>
      <c r="F505" s="46">
        <v>10</v>
      </c>
      <c r="G505" s="46">
        <v>10</v>
      </c>
      <c r="H505" s="46">
        <v>78110000</v>
      </c>
      <c r="I505" s="38">
        <v>234504</v>
      </c>
      <c r="J505" s="38">
        <f t="shared" si="15"/>
        <v>2345040</v>
      </c>
    </row>
    <row r="506" spans="1:10">
      <c r="A506" s="37">
        <f t="shared" si="16"/>
        <v>307</v>
      </c>
      <c r="B506" s="46">
        <v>64221</v>
      </c>
      <c r="C506" s="77" t="s">
        <v>746</v>
      </c>
      <c r="D506" s="46" t="s">
        <v>705</v>
      </c>
      <c r="E506" s="46">
        <v>0</v>
      </c>
      <c r="F506" s="46">
        <v>50</v>
      </c>
      <c r="G506" s="46">
        <v>50</v>
      </c>
      <c r="H506" s="46">
        <v>78110000</v>
      </c>
      <c r="I506" s="38">
        <v>234504</v>
      </c>
      <c r="J506" s="38">
        <f t="shared" si="15"/>
        <v>11725200</v>
      </c>
    </row>
    <row r="507" spans="1:10">
      <c r="A507" s="37">
        <f t="shared" si="16"/>
        <v>308</v>
      </c>
      <c r="B507" s="46">
        <v>64221</v>
      </c>
      <c r="C507" s="77" t="s">
        <v>747</v>
      </c>
      <c r="D507" s="46" t="s">
        <v>705</v>
      </c>
      <c r="E507" s="46">
        <v>0</v>
      </c>
      <c r="F507" s="46">
        <v>50</v>
      </c>
      <c r="G507" s="46">
        <v>50</v>
      </c>
      <c r="H507" s="46">
        <v>78110000</v>
      </c>
      <c r="I507" s="38">
        <v>234504</v>
      </c>
      <c r="J507" s="38">
        <f t="shared" si="15"/>
        <v>11725200</v>
      </c>
    </row>
    <row r="508" spans="1:10">
      <c r="A508" s="37">
        <f t="shared" si="16"/>
        <v>309</v>
      </c>
      <c r="B508" s="46">
        <v>64221</v>
      </c>
      <c r="C508" s="77" t="s">
        <v>748</v>
      </c>
      <c r="D508" s="46" t="s">
        <v>705</v>
      </c>
      <c r="E508" s="46">
        <v>0</v>
      </c>
      <c r="F508" s="46">
        <v>50</v>
      </c>
      <c r="G508" s="46">
        <v>50</v>
      </c>
      <c r="H508" s="46">
        <v>78110000</v>
      </c>
      <c r="I508" s="38">
        <v>234504</v>
      </c>
      <c r="J508" s="38">
        <f t="shared" si="15"/>
        <v>11725200</v>
      </c>
    </row>
    <row r="509" spans="1:10">
      <c r="A509" s="37">
        <f t="shared" si="16"/>
        <v>310</v>
      </c>
      <c r="B509" s="46">
        <v>64221</v>
      </c>
      <c r="C509" s="77" t="s">
        <v>749</v>
      </c>
      <c r="D509" s="46" t="s">
        <v>705</v>
      </c>
      <c r="E509" s="46">
        <v>0</v>
      </c>
      <c r="F509" s="46">
        <v>50</v>
      </c>
      <c r="G509" s="46">
        <v>50</v>
      </c>
      <c r="H509" s="46">
        <v>78110000</v>
      </c>
      <c r="I509" s="38">
        <v>234504</v>
      </c>
      <c r="J509" s="38">
        <f t="shared" si="15"/>
        <v>11725200</v>
      </c>
    </row>
    <row r="510" spans="1:10">
      <c r="A510" s="37">
        <f t="shared" si="16"/>
        <v>311</v>
      </c>
      <c r="B510" s="46">
        <v>64221</v>
      </c>
      <c r="C510" s="77" t="s">
        <v>750</v>
      </c>
      <c r="D510" s="46" t="s">
        <v>705</v>
      </c>
      <c r="E510" s="46">
        <v>0</v>
      </c>
      <c r="F510" s="46">
        <v>50</v>
      </c>
      <c r="G510" s="46">
        <v>50</v>
      </c>
      <c r="H510" s="46">
        <v>78110000</v>
      </c>
      <c r="I510" s="38">
        <v>234504</v>
      </c>
      <c r="J510" s="38">
        <f t="shared" si="15"/>
        <v>11725200</v>
      </c>
    </row>
    <row r="511" spans="1:10">
      <c r="A511" s="37">
        <f t="shared" si="16"/>
        <v>312</v>
      </c>
      <c r="B511" s="46">
        <v>64221</v>
      </c>
      <c r="C511" s="77" t="s">
        <v>751</v>
      </c>
      <c r="D511" s="46" t="s">
        <v>705</v>
      </c>
      <c r="E511" s="46">
        <v>0</v>
      </c>
      <c r="F511" s="46">
        <v>50</v>
      </c>
      <c r="G511" s="46">
        <v>50</v>
      </c>
      <c r="H511" s="46">
        <v>78110000</v>
      </c>
      <c r="I511" s="38">
        <v>234504</v>
      </c>
      <c r="J511" s="38">
        <f t="shared" si="15"/>
        <v>11725200</v>
      </c>
    </row>
    <row r="512" spans="1:10">
      <c r="A512" s="37">
        <f t="shared" si="16"/>
        <v>313</v>
      </c>
      <c r="B512" s="46">
        <v>64221</v>
      </c>
      <c r="C512" s="77" t="s">
        <v>752</v>
      </c>
      <c r="D512" s="46" t="s">
        <v>705</v>
      </c>
      <c r="E512" s="46">
        <v>0</v>
      </c>
      <c r="F512" s="46">
        <v>50</v>
      </c>
      <c r="G512" s="46">
        <v>50</v>
      </c>
      <c r="H512" s="46">
        <v>78110000</v>
      </c>
      <c r="I512" s="38">
        <v>234504</v>
      </c>
      <c r="J512" s="38">
        <f t="shared" si="15"/>
        <v>11725200</v>
      </c>
    </row>
    <row r="513" spans="1:10">
      <c r="A513" s="37">
        <f t="shared" si="16"/>
        <v>314</v>
      </c>
      <c r="B513" s="46">
        <v>64221</v>
      </c>
      <c r="C513" s="77" t="s">
        <v>753</v>
      </c>
      <c r="D513" s="46" t="s">
        <v>705</v>
      </c>
      <c r="E513" s="46">
        <v>0</v>
      </c>
      <c r="F513" s="46">
        <v>50</v>
      </c>
      <c r="G513" s="46">
        <v>50</v>
      </c>
      <c r="H513" s="46">
        <v>78110000</v>
      </c>
      <c r="I513" s="38">
        <v>234504</v>
      </c>
      <c r="J513" s="38">
        <f t="shared" si="15"/>
        <v>11725200</v>
      </c>
    </row>
    <row r="514" spans="1:10">
      <c r="A514" s="37">
        <f t="shared" si="16"/>
        <v>315</v>
      </c>
      <c r="B514" s="46">
        <v>64221</v>
      </c>
      <c r="C514" s="77" t="s">
        <v>754</v>
      </c>
      <c r="D514" s="46" t="s">
        <v>705</v>
      </c>
      <c r="E514" s="46">
        <v>0</v>
      </c>
      <c r="F514" s="46">
        <v>50</v>
      </c>
      <c r="G514" s="46">
        <v>50</v>
      </c>
      <c r="H514" s="46">
        <v>78110000</v>
      </c>
      <c r="I514" s="38">
        <v>234504</v>
      </c>
      <c r="J514" s="38">
        <f t="shared" si="15"/>
        <v>11725200</v>
      </c>
    </row>
    <row r="515" spans="1:10">
      <c r="A515" s="37">
        <f t="shared" si="16"/>
        <v>316</v>
      </c>
      <c r="B515" s="46">
        <v>64221</v>
      </c>
      <c r="C515" s="77" t="s">
        <v>755</v>
      </c>
      <c r="D515" s="46" t="s">
        <v>705</v>
      </c>
      <c r="E515" s="46">
        <v>0</v>
      </c>
      <c r="F515" s="46">
        <v>50</v>
      </c>
      <c r="G515" s="46">
        <v>50</v>
      </c>
      <c r="H515" s="46">
        <v>78110000</v>
      </c>
      <c r="I515" s="38">
        <v>234504</v>
      </c>
      <c r="J515" s="38">
        <f t="shared" si="15"/>
        <v>11725200</v>
      </c>
    </row>
    <row r="516" spans="1:10">
      <c r="A516" s="37">
        <f t="shared" si="16"/>
        <v>317</v>
      </c>
      <c r="B516" s="46">
        <v>64221</v>
      </c>
      <c r="C516" s="77" t="s">
        <v>756</v>
      </c>
      <c r="D516" s="46" t="s">
        <v>705</v>
      </c>
      <c r="E516" s="46">
        <v>0</v>
      </c>
      <c r="F516" s="46">
        <v>50</v>
      </c>
      <c r="G516" s="46">
        <v>50</v>
      </c>
      <c r="H516" s="46">
        <v>78110000</v>
      </c>
      <c r="I516" s="38">
        <v>234504</v>
      </c>
      <c r="J516" s="38">
        <f t="shared" si="15"/>
        <v>11725200</v>
      </c>
    </row>
    <row r="517" spans="1:10">
      <c r="A517" s="37">
        <f t="shared" si="16"/>
        <v>318</v>
      </c>
      <c r="B517" s="46">
        <v>64221</v>
      </c>
      <c r="C517" s="77" t="s">
        <v>757</v>
      </c>
      <c r="D517" s="46" t="s">
        <v>705</v>
      </c>
      <c r="E517" s="46">
        <v>0</v>
      </c>
      <c r="F517" s="46">
        <v>50</v>
      </c>
      <c r="G517" s="46">
        <v>50</v>
      </c>
      <c r="H517" s="46">
        <v>78110000</v>
      </c>
      <c r="I517" s="38">
        <v>234504</v>
      </c>
      <c r="J517" s="38">
        <f t="shared" si="15"/>
        <v>11725200</v>
      </c>
    </row>
    <row r="518" spans="1:10">
      <c r="A518" s="37">
        <f t="shared" si="16"/>
        <v>319</v>
      </c>
      <c r="B518" s="46">
        <v>64221</v>
      </c>
      <c r="C518" s="77" t="s">
        <v>758</v>
      </c>
      <c r="D518" s="46" t="s">
        <v>705</v>
      </c>
      <c r="E518" s="46">
        <v>0</v>
      </c>
      <c r="F518" s="46">
        <v>50</v>
      </c>
      <c r="G518" s="46">
        <v>50</v>
      </c>
      <c r="H518" s="46">
        <v>78110000</v>
      </c>
      <c r="I518" s="38">
        <v>234504</v>
      </c>
      <c r="J518" s="38">
        <f t="shared" si="15"/>
        <v>11725200</v>
      </c>
    </row>
    <row r="519" spans="1:10">
      <c r="A519" s="37">
        <f t="shared" si="16"/>
        <v>320</v>
      </c>
      <c r="B519" s="46">
        <v>64221</v>
      </c>
      <c r="C519" s="77" t="s">
        <v>759</v>
      </c>
      <c r="D519" s="46" t="s">
        <v>705</v>
      </c>
      <c r="E519" s="46">
        <v>0</v>
      </c>
      <c r="F519" s="46">
        <v>10</v>
      </c>
      <c r="G519" s="46">
        <v>10</v>
      </c>
      <c r="H519" s="46">
        <v>78110000</v>
      </c>
      <c r="I519" s="38">
        <v>234504</v>
      </c>
      <c r="J519" s="38">
        <f t="shared" si="15"/>
        <v>2345040</v>
      </c>
    </row>
    <row r="520" spans="1:10">
      <c r="A520" s="37">
        <f t="shared" si="16"/>
        <v>321</v>
      </c>
      <c r="B520" s="46">
        <v>64221</v>
      </c>
      <c r="C520" s="77" t="s">
        <v>760</v>
      </c>
      <c r="D520" s="46" t="s">
        <v>705</v>
      </c>
      <c r="E520" s="46">
        <v>0</v>
      </c>
      <c r="F520" s="46">
        <v>10</v>
      </c>
      <c r="G520" s="46">
        <v>10</v>
      </c>
      <c r="H520" s="46">
        <v>78110000</v>
      </c>
      <c r="I520" s="38">
        <v>234504</v>
      </c>
      <c r="J520" s="38">
        <f t="shared" si="15"/>
        <v>2345040</v>
      </c>
    </row>
    <row r="521" spans="1:10">
      <c r="A521" s="37">
        <f t="shared" si="16"/>
        <v>322</v>
      </c>
      <c r="B521" s="46">
        <v>64221</v>
      </c>
      <c r="C521" s="77" t="s">
        <v>761</v>
      </c>
      <c r="D521" s="46" t="s">
        <v>705</v>
      </c>
      <c r="E521" s="46">
        <v>0</v>
      </c>
      <c r="F521" s="46">
        <v>10</v>
      </c>
      <c r="G521" s="46">
        <v>10</v>
      </c>
      <c r="H521" s="46">
        <v>78110000</v>
      </c>
      <c r="I521" s="38">
        <v>234504</v>
      </c>
      <c r="J521" s="38">
        <f t="shared" si="15"/>
        <v>2345040</v>
      </c>
    </row>
    <row r="522" spans="1:10">
      <c r="A522" s="37">
        <f t="shared" si="16"/>
        <v>323</v>
      </c>
      <c r="B522" s="46">
        <v>64221</v>
      </c>
      <c r="C522" s="77" t="s">
        <v>762</v>
      </c>
      <c r="D522" s="46" t="s">
        <v>705</v>
      </c>
      <c r="E522" s="46">
        <v>0</v>
      </c>
      <c r="F522" s="46">
        <v>10</v>
      </c>
      <c r="G522" s="46">
        <v>10</v>
      </c>
      <c r="H522" s="46">
        <v>78110000</v>
      </c>
      <c r="I522" s="38">
        <v>234504</v>
      </c>
      <c r="J522" s="38">
        <f t="shared" si="15"/>
        <v>2345040</v>
      </c>
    </row>
    <row r="523" spans="1:10">
      <c r="A523" s="37">
        <f t="shared" si="16"/>
        <v>324</v>
      </c>
      <c r="B523" s="46">
        <v>64221</v>
      </c>
      <c r="C523" s="77" t="s">
        <v>763</v>
      </c>
      <c r="D523" s="46" t="s">
        <v>705</v>
      </c>
      <c r="E523" s="46">
        <v>0</v>
      </c>
      <c r="F523" s="46">
        <v>10</v>
      </c>
      <c r="G523" s="46">
        <v>10</v>
      </c>
      <c r="H523" s="46">
        <v>78110000</v>
      </c>
      <c r="I523" s="38">
        <v>234504</v>
      </c>
      <c r="J523" s="38">
        <f t="shared" si="15"/>
        <v>2345040</v>
      </c>
    </row>
    <row r="524" spans="1:10">
      <c r="A524" s="37">
        <f t="shared" si="16"/>
        <v>325</v>
      </c>
      <c r="B524" s="46">
        <v>64221</v>
      </c>
      <c r="C524" s="77" t="s">
        <v>764</v>
      </c>
      <c r="D524" s="46" t="s">
        <v>705</v>
      </c>
      <c r="E524" s="46">
        <v>0</v>
      </c>
      <c r="F524" s="46">
        <v>10</v>
      </c>
      <c r="G524" s="46">
        <v>10</v>
      </c>
      <c r="H524" s="46">
        <v>78110000</v>
      </c>
      <c r="I524" s="38">
        <v>234504</v>
      </c>
      <c r="J524" s="38">
        <f t="shared" si="15"/>
        <v>2345040</v>
      </c>
    </row>
    <row r="525" spans="1:10">
      <c r="A525" s="37">
        <f t="shared" si="16"/>
        <v>326</v>
      </c>
      <c r="B525" s="46">
        <v>64221</v>
      </c>
      <c r="C525" s="77" t="s">
        <v>765</v>
      </c>
      <c r="D525" s="46" t="s">
        <v>705</v>
      </c>
      <c r="E525" s="46">
        <v>0</v>
      </c>
      <c r="F525" s="46">
        <v>10</v>
      </c>
      <c r="G525" s="46">
        <v>10</v>
      </c>
      <c r="H525" s="46">
        <v>78110000</v>
      </c>
      <c r="I525" s="38">
        <v>234504</v>
      </c>
      <c r="J525" s="38">
        <f t="shared" si="15"/>
        <v>2345040</v>
      </c>
    </row>
    <row r="526" spans="1:10">
      <c r="A526" s="37">
        <f t="shared" si="16"/>
        <v>327</v>
      </c>
      <c r="B526" s="46">
        <v>64221</v>
      </c>
      <c r="C526" s="77" t="s">
        <v>766</v>
      </c>
      <c r="D526" s="46" t="s">
        <v>705</v>
      </c>
      <c r="E526" s="46">
        <v>0</v>
      </c>
      <c r="F526" s="46">
        <v>10</v>
      </c>
      <c r="G526" s="46">
        <v>10</v>
      </c>
      <c r="H526" s="46">
        <v>78110000</v>
      </c>
      <c r="I526" s="38">
        <v>234504</v>
      </c>
      <c r="J526" s="38">
        <f t="shared" si="15"/>
        <v>2345040</v>
      </c>
    </row>
    <row r="527" spans="1:10">
      <c r="A527" s="37">
        <f t="shared" si="16"/>
        <v>328</v>
      </c>
      <c r="B527" s="46">
        <v>64221</v>
      </c>
      <c r="C527" s="77" t="s">
        <v>767</v>
      </c>
      <c r="D527" s="46" t="s">
        <v>705</v>
      </c>
      <c r="E527" s="46">
        <v>0</v>
      </c>
      <c r="F527" s="46">
        <v>10</v>
      </c>
      <c r="G527" s="46">
        <v>10</v>
      </c>
      <c r="H527" s="46">
        <v>78110000</v>
      </c>
      <c r="I527" s="38">
        <v>234504</v>
      </c>
      <c r="J527" s="38">
        <f t="shared" ref="J527:J590" si="17">I527*F527</f>
        <v>2345040</v>
      </c>
    </row>
    <row r="528" spans="1:10">
      <c r="A528" s="37">
        <f t="shared" ref="A528:A591" si="18">A527+1</f>
        <v>329</v>
      </c>
      <c r="B528" s="46">
        <v>64221</v>
      </c>
      <c r="C528" s="77" t="s">
        <v>768</v>
      </c>
      <c r="D528" s="46" t="s">
        <v>705</v>
      </c>
      <c r="E528" s="46">
        <v>0</v>
      </c>
      <c r="F528" s="46">
        <v>10</v>
      </c>
      <c r="G528" s="46">
        <v>10</v>
      </c>
      <c r="H528" s="46">
        <v>78110000</v>
      </c>
      <c r="I528" s="38">
        <v>234504</v>
      </c>
      <c r="J528" s="38">
        <f t="shared" si="17"/>
        <v>2345040</v>
      </c>
    </row>
    <row r="529" spans="1:10">
      <c r="A529" s="37">
        <f t="shared" si="18"/>
        <v>330</v>
      </c>
      <c r="B529" s="46">
        <v>64221</v>
      </c>
      <c r="C529" s="77" t="s">
        <v>769</v>
      </c>
      <c r="D529" s="46" t="s">
        <v>705</v>
      </c>
      <c r="E529" s="46">
        <v>0</v>
      </c>
      <c r="F529" s="46">
        <v>10</v>
      </c>
      <c r="G529" s="46">
        <v>10</v>
      </c>
      <c r="H529" s="46">
        <v>78110000</v>
      </c>
      <c r="I529" s="38">
        <v>234504</v>
      </c>
      <c r="J529" s="38">
        <f t="shared" si="17"/>
        <v>2345040</v>
      </c>
    </row>
    <row r="530" spans="1:10">
      <c r="A530" s="37">
        <f t="shared" si="18"/>
        <v>331</v>
      </c>
      <c r="B530" s="46">
        <v>64221</v>
      </c>
      <c r="C530" s="77" t="s">
        <v>770</v>
      </c>
      <c r="D530" s="46" t="s">
        <v>705</v>
      </c>
      <c r="E530" s="46">
        <v>0</v>
      </c>
      <c r="F530" s="46">
        <v>20</v>
      </c>
      <c r="G530" s="46">
        <v>20</v>
      </c>
      <c r="H530" s="46">
        <v>78110000</v>
      </c>
      <c r="I530" s="38">
        <v>234504</v>
      </c>
      <c r="J530" s="38">
        <f t="shared" si="17"/>
        <v>4690080</v>
      </c>
    </row>
    <row r="531" spans="1:10">
      <c r="A531" s="37">
        <f t="shared" si="18"/>
        <v>332</v>
      </c>
      <c r="B531" s="46">
        <v>64221</v>
      </c>
      <c r="C531" s="77" t="s">
        <v>771</v>
      </c>
      <c r="D531" s="46" t="s">
        <v>705</v>
      </c>
      <c r="E531" s="46">
        <v>0</v>
      </c>
      <c r="F531" s="46">
        <v>10</v>
      </c>
      <c r="G531" s="46">
        <v>10</v>
      </c>
      <c r="H531" s="46">
        <v>78110000</v>
      </c>
      <c r="I531" s="38">
        <v>234504</v>
      </c>
      <c r="J531" s="38">
        <f t="shared" si="17"/>
        <v>2345040</v>
      </c>
    </row>
    <row r="532" spans="1:10">
      <c r="A532" s="37">
        <f t="shared" si="18"/>
        <v>333</v>
      </c>
      <c r="B532" s="46">
        <v>64221</v>
      </c>
      <c r="C532" s="77" t="s">
        <v>772</v>
      </c>
      <c r="D532" s="46" t="s">
        <v>705</v>
      </c>
      <c r="E532" s="46">
        <v>0</v>
      </c>
      <c r="F532" s="46">
        <v>10</v>
      </c>
      <c r="G532" s="46">
        <v>10</v>
      </c>
      <c r="H532" s="46">
        <v>78110000</v>
      </c>
      <c r="I532" s="38">
        <v>234504</v>
      </c>
      <c r="J532" s="38">
        <f t="shared" si="17"/>
        <v>2345040</v>
      </c>
    </row>
    <row r="533" spans="1:10">
      <c r="A533" s="37">
        <f t="shared" si="18"/>
        <v>334</v>
      </c>
      <c r="B533" s="46">
        <v>64221</v>
      </c>
      <c r="C533" s="77" t="s">
        <v>773</v>
      </c>
      <c r="D533" s="46" t="s">
        <v>705</v>
      </c>
      <c r="E533" s="46">
        <v>0</v>
      </c>
      <c r="F533" s="46">
        <v>10</v>
      </c>
      <c r="G533" s="46">
        <v>10</v>
      </c>
      <c r="H533" s="46">
        <v>78110000</v>
      </c>
      <c r="I533" s="38">
        <v>234504</v>
      </c>
      <c r="J533" s="38">
        <f t="shared" si="17"/>
        <v>2345040</v>
      </c>
    </row>
    <row r="534" spans="1:10">
      <c r="A534" s="37">
        <f t="shared" si="18"/>
        <v>335</v>
      </c>
      <c r="B534" s="46">
        <v>64221</v>
      </c>
      <c r="C534" s="77" t="s">
        <v>774</v>
      </c>
      <c r="D534" s="46" t="s">
        <v>705</v>
      </c>
      <c r="E534" s="46">
        <v>0</v>
      </c>
      <c r="F534" s="46">
        <v>10</v>
      </c>
      <c r="G534" s="46">
        <v>10</v>
      </c>
      <c r="H534" s="46">
        <v>78110000</v>
      </c>
      <c r="I534" s="38">
        <v>234504</v>
      </c>
      <c r="J534" s="38">
        <f t="shared" si="17"/>
        <v>2345040</v>
      </c>
    </row>
    <row r="535" spans="1:10">
      <c r="A535" s="37">
        <f t="shared" si="18"/>
        <v>336</v>
      </c>
      <c r="B535" s="46">
        <v>64221</v>
      </c>
      <c r="C535" s="77" t="s">
        <v>775</v>
      </c>
      <c r="D535" s="46" t="s">
        <v>705</v>
      </c>
      <c r="E535" s="46">
        <v>0</v>
      </c>
      <c r="F535" s="46">
        <v>10</v>
      </c>
      <c r="G535" s="46">
        <v>10</v>
      </c>
      <c r="H535" s="46">
        <v>78110000</v>
      </c>
      <c r="I535" s="38">
        <v>234504</v>
      </c>
      <c r="J535" s="38">
        <f t="shared" si="17"/>
        <v>2345040</v>
      </c>
    </row>
    <row r="536" spans="1:10">
      <c r="A536" s="37">
        <f t="shared" si="18"/>
        <v>337</v>
      </c>
      <c r="B536" s="46">
        <v>64221</v>
      </c>
      <c r="C536" s="77" t="s">
        <v>776</v>
      </c>
      <c r="D536" s="46" t="s">
        <v>705</v>
      </c>
      <c r="E536" s="46">
        <v>0</v>
      </c>
      <c r="F536" s="46">
        <v>10</v>
      </c>
      <c r="G536" s="46">
        <v>10</v>
      </c>
      <c r="H536" s="46">
        <v>78110000</v>
      </c>
      <c r="I536" s="38">
        <v>234504</v>
      </c>
      <c r="J536" s="38">
        <f t="shared" si="17"/>
        <v>2345040</v>
      </c>
    </row>
    <row r="537" spans="1:10">
      <c r="A537" s="37">
        <f t="shared" si="18"/>
        <v>338</v>
      </c>
      <c r="B537" s="46">
        <v>64221</v>
      </c>
      <c r="C537" s="77" t="s">
        <v>777</v>
      </c>
      <c r="D537" s="46" t="s">
        <v>705</v>
      </c>
      <c r="E537" s="46">
        <v>0</v>
      </c>
      <c r="F537" s="46">
        <v>10</v>
      </c>
      <c r="G537" s="46">
        <v>10</v>
      </c>
      <c r="H537" s="46">
        <v>78110000</v>
      </c>
      <c r="I537" s="38">
        <v>234504</v>
      </c>
      <c r="J537" s="38">
        <f t="shared" si="17"/>
        <v>2345040</v>
      </c>
    </row>
    <row r="538" spans="1:10">
      <c r="A538" s="37">
        <f t="shared" si="18"/>
        <v>339</v>
      </c>
      <c r="B538" s="46">
        <v>64221</v>
      </c>
      <c r="C538" s="77" t="s">
        <v>778</v>
      </c>
      <c r="D538" s="46" t="s">
        <v>705</v>
      </c>
      <c r="E538" s="46">
        <v>0</v>
      </c>
      <c r="F538" s="46">
        <v>10</v>
      </c>
      <c r="G538" s="46">
        <v>10</v>
      </c>
      <c r="H538" s="46">
        <v>78110000</v>
      </c>
      <c r="I538" s="38">
        <v>234504</v>
      </c>
      <c r="J538" s="38">
        <f t="shared" si="17"/>
        <v>2345040</v>
      </c>
    </row>
    <row r="539" spans="1:10">
      <c r="A539" s="37">
        <f t="shared" si="18"/>
        <v>340</v>
      </c>
      <c r="B539" s="46">
        <v>64221</v>
      </c>
      <c r="C539" s="77" t="s">
        <v>779</v>
      </c>
      <c r="D539" s="46" t="s">
        <v>705</v>
      </c>
      <c r="E539" s="46">
        <v>0</v>
      </c>
      <c r="F539" s="46">
        <v>10</v>
      </c>
      <c r="G539" s="46">
        <v>10</v>
      </c>
      <c r="H539" s="46">
        <v>78110000</v>
      </c>
      <c r="I539" s="38">
        <v>234504</v>
      </c>
      <c r="J539" s="38">
        <f t="shared" si="17"/>
        <v>2345040</v>
      </c>
    </row>
    <row r="540" spans="1:10">
      <c r="A540" s="37">
        <f t="shared" si="18"/>
        <v>341</v>
      </c>
      <c r="B540" s="46">
        <v>64221</v>
      </c>
      <c r="C540" s="77" t="s">
        <v>780</v>
      </c>
      <c r="D540" s="46" t="s">
        <v>705</v>
      </c>
      <c r="E540" s="46">
        <v>0</v>
      </c>
      <c r="F540" s="46">
        <v>10</v>
      </c>
      <c r="G540" s="46">
        <v>10</v>
      </c>
      <c r="H540" s="46">
        <v>78110000</v>
      </c>
      <c r="I540" s="38">
        <v>234504</v>
      </c>
      <c r="J540" s="38">
        <f t="shared" si="17"/>
        <v>2345040</v>
      </c>
    </row>
    <row r="541" spans="1:10">
      <c r="A541" s="37">
        <f t="shared" si="18"/>
        <v>342</v>
      </c>
      <c r="B541" s="46">
        <v>64221</v>
      </c>
      <c r="C541" s="77" t="s">
        <v>781</v>
      </c>
      <c r="D541" s="46" t="s">
        <v>705</v>
      </c>
      <c r="E541" s="46">
        <v>0</v>
      </c>
      <c r="F541" s="46">
        <v>10</v>
      </c>
      <c r="G541" s="46">
        <v>10</v>
      </c>
      <c r="H541" s="46">
        <v>78110000</v>
      </c>
      <c r="I541" s="38">
        <v>234504</v>
      </c>
      <c r="J541" s="38">
        <f t="shared" si="17"/>
        <v>2345040</v>
      </c>
    </row>
    <row r="542" spans="1:10">
      <c r="A542" s="37">
        <f t="shared" si="18"/>
        <v>343</v>
      </c>
      <c r="B542" s="46">
        <v>64221</v>
      </c>
      <c r="C542" s="77" t="s">
        <v>782</v>
      </c>
      <c r="D542" s="46" t="s">
        <v>705</v>
      </c>
      <c r="E542" s="46">
        <v>0</v>
      </c>
      <c r="F542" s="46">
        <v>10</v>
      </c>
      <c r="G542" s="46">
        <v>10</v>
      </c>
      <c r="H542" s="46">
        <v>78110000</v>
      </c>
      <c r="I542" s="38">
        <v>234504</v>
      </c>
      <c r="J542" s="38">
        <f t="shared" si="17"/>
        <v>2345040</v>
      </c>
    </row>
    <row r="543" spans="1:10">
      <c r="A543" s="37">
        <f t="shared" si="18"/>
        <v>344</v>
      </c>
      <c r="B543" s="46">
        <v>64221</v>
      </c>
      <c r="C543" s="77" t="s">
        <v>783</v>
      </c>
      <c r="D543" s="46" t="s">
        <v>705</v>
      </c>
      <c r="E543" s="46">
        <v>0</v>
      </c>
      <c r="F543" s="46">
        <v>10</v>
      </c>
      <c r="G543" s="46">
        <v>10</v>
      </c>
      <c r="H543" s="46">
        <v>78110000</v>
      </c>
      <c r="I543" s="38">
        <v>234504</v>
      </c>
      <c r="J543" s="38">
        <f t="shared" si="17"/>
        <v>2345040</v>
      </c>
    </row>
    <row r="544" spans="1:10">
      <c r="A544" s="37">
        <f t="shared" si="18"/>
        <v>345</v>
      </c>
      <c r="B544" s="46">
        <v>64221</v>
      </c>
      <c r="C544" s="77" t="s">
        <v>784</v>
      </c>
      <c r="D544" s="46" t="s">
        <v>705</v>
      </c>
      <c r="E544" s="46">
        <v>0</v>
      </c>
      <c r="F544" s="46">
        <v>10</v>
      </c>
      <c r="G544" s="46">
        <v>10</v>
      </c>
      <c r="H544" s="46">
        <v>78110000</v>
      </c>
      <c r="I544" s="38">
        <v>234504</v>
      </c>
      <c r="J544" s="38">
        <f t="shared" si="17"/>
        <v>2345040</v>
      </c>
    </row>
    <row r="545" spans="1:10">
      <c r="A545" s="37">
        <f t="shared" si="18"/>
        <v>346</v>
      </c>
      <c r="B545" s="46">
        <v>64221</v>
      </c>
      <c r="C545" s="77" t="s">
        <v>785</v>
      </c>
      <c r="D545" s="46" t="s">
        <v>705</v>
      </c>
      <c r="E545" s="46">
        <v>0</v>
      </c>
      <c r="F545" s="46">
        <v>10</v>
      </c>
      <c r="G545" s="46">
        <v>10</v>
      </c>
      <c r="H545" s="46">
        <v>78110000</v>
      </c>
      <c r="I545" s="38">
        <v>234504</v>
      </c>
      <c r="J545" s="38">
        <f t="shared" si="17"/>
        <v>2345040</v>
      </c>
    </row>
    <row r="546" spans="1:10">
      <c r="A546" s="37">
        <f t="shared" si="18"/>
        <v>347</v>
      </c>
      <c r="B546" s="46">
        <v>64221</v>
      </c>
      <c r="C546" s="77" t="s">
        <v>786</v>
      </c>
      <c r="D546" s="46" t="s">
        <v>705</v>
      </c>
      <c r="E546" s="46">
        <v>0</v>
      </c>
      <c r="F546" s="46">
        <v>10</v>
      </c>
      <c r="G546" s="46">
        <v>10</v>
      </c>
      <c r="H546" s="46">
        <v>78110000</v>
      </c>
      <c r="I546" s="38">
        <v>234504</v>
      </c>
      <c r="J546" s="38">
        <f t="shared" si="17"/>
        <v>2345040</v>
      </c>
    </row>
    <row r="547" spans="1:10">
      <c r="A547" s="37">
        <f t="shared" si="18"/>
        <v>348</v>
      </c>
      <c r="B547" s="46">
        <v>64221</v>
      </c>
      <c r="C547" s="77" t="s">
        <v>787</v>
      </c>
      <c r="D547" s="46" t="s">
        <v>705</v>
      </c>
      <c r="E547" s="46">
        <v>0</v>
      </c>
      <c r="F547" s="46">
        <v>10</v>
      </c>
      <c r="G547" s="46">
        <v>10</v>
      </c>
      <c r="H547" s="46">
        <v>78110000</v>
      </c>
      <c r="I547" s="38">
        <v>234504</v>
      </c>
      <c r="J547" s="38">
        <f t="shared" si="17"/>
        <v>2345040</v>
      </c>
    </row>
    <row r="548" spans="1:10">
      <c r="A548" s="37">
        <f t="shared" si="18"/>
        <v>349</v>
      </c>
      <c r="B548" s="46">
        <v>64221</v>
      </c>
      <c r="C548" s="77" t="s">
        <v>788</v>
      </c>
      <c r="D548" s="46" t="s">
        <v>705</v>
      </c>
      <c r="E548" s="46">
        <v>0</v>
      </c>
      <c r="F548" s="46">
        <v>10</v>
      </c>
      <c r="G548" s="46">
        <v>10</v>
      </c>
      <c r="H548" s="46">
        <v>78110000</v>
      </c>
      <c r="I548" s="38">
        <v>234504</v>
      </c>
      <c r="J548" s="38">
        <f t="shared" si="17"/>
        <v>2345040</v>
      </c>
    </row>
    <row r="549" spans="1:10">
      <c r="A549" s="37">
        <f t="shared" si="18"/>
        <v>350</v>
      </c>
      <c r="B549" s="46">
        <v>64221</v>
      </c>
      <c r="C549" s="77" t="s">
        <v>789</v>
      </c>
      <c r="D549" s="46" t="s">
        <v>705</v>
      </c>
      <c r="E549" s="46">
        <v>0</v>
      </c>
      <c r="F549" s="46">
        <v>10</v>
      </c>
      <c r="G549" s="46">
        <v>10</v>
      </c>
      <c r="H549" s="46">
        <v>78110000</v>
      </c>
      <c r="I549" s="38">
        <v>234504</v>
      </c>
      <c r="J549" s="38">
        <f t="shared" si="17"/>
        <v>2345040</v>
      </c>
    </row>
    <row r="550" spans="1:10">
      <c r="A550" s="37">
        <f t="shared" si="18"/>
        <v>351</v>
      </c>
      <c r="B550" s="46">
        <v>64221</v>
      </c>
      <c r="C550" s="77" t="s">
        <v>790</v>
      </c>
      <c r="D550" s="46" t="s">
        <v>705</v>
      </c>
      <c r="E550" s="46">
        <v>0</v>
      </c>
      <c r="F550" s="46">
        <v>10</v>
      </c>
      <c r="G550" s="46">
        <v>10</v>
      </c>
      <c r="H550" s="46">
        <v>78110000</v>
      </c>
      <c r="I550" s="38">
        <v>234504</v>
      </c>
      <c r="J550" s="38">
        <f t="shared" si="17"/>
        <v>2345040</v>
      </c>
    </row>
    <row r="551" spans="1:10">
      <c r="A551" s="37">
        <f t="shared" si="18"/>
        <v>352</v>
      </c>
      <c r="B551" s="46">
        <v>64221</v>
      </c>
      <c r="C551" s="77" t="s">
        <v>791</v>
      </c>
      <c r="D551" s="46" t="s">
        <v>705</v>
      </c>
      <c r="E551" s="46">
        <v>0</v>
      </c>
      <c r="F551" s="46">
        <v>10</v>
      </c>
      <c r="G551" s="46">
        <v>10</v>
      </c>
      <c r="H551" s="46">
        <v>78110000</v>
      </c>
      <c r="I551" s="38">
        <v>234504</v>
      </c>
      <c r="J551" s="38">
        <f t="shared" si="17"/>
        <v>2345040</v>
      </c>
    </row>
    <row r="552" spans="1:10">
      <c r="A552" s="37">
        <f t="shared" si="18"/>
        <v>353</v>
      </c>
      <c r="B552" s="46">
        <v>64221</v>
      </c>
      <c r="C552" s="77" t="s">
        <v>792</v>
      </c>
      <c r="D552" s="46" t="s">
        <v>705</v>
      </c>
      <c r="E552" s="46">
        <v>0</v>
      </c>
      <c r="F552" s="46">
        <v>10</v>
      </c>
      <c r="G552" s="46">
        <v>10</v>
      </c>
      <c r="H552" s="46">
        <v>78110000</v>
      </c>
      <c r="I552" s="38">
        <v>234504</v>
      </c>
      <c r="J552" s="38">
        <f t="shared" si="17"/>
        <v>2345040</v>
      </c>
    </row>
    <row r="553" spans="1:10">
      <c r="A553" s="37">
        <f t="shared" si="18"/>
        <v>354</v>
      </c>
      <c r="B553" s="46">
        <v>64221</v>
      </c>
      <c r="C553" s="77" t="s">
        <v>793</v>
      </c>
      <c r="D553" s="46" t="s">
        <v>705</v>
      </c>
      <c r="E553" s="46">
        <v>0</v>
      </c>
      <c r="F553" s="46">
        <v>10</v>
      </c>
      <c r="G553" s="46">
        <v>10</v>
      </c>
      <c r="H553" s="46">
        <v>78110000</v>
      </c>
      <c r="I553" s="38">
        <v>234504</v>
      </c>
      <c r="J553" s="38">
        <f t="shared" si="17"/>
        <v>2345040</v>
      </c>
    </row>
    <row r="554" spans="1:10">
      <c r="A554" s="37">
        <f t="shared" si="18"/>
        <v>355</v>
      </c>
      <c r="B554" s="46">
        <v>64221</v>
      </c>
      <c r="C554" s="77" t="s">
        <v>794</v>
      </c>
      <c r="D554" s="46" t="s">
        <v>705</v>
      </c>
      <c r="E554" s="46">
        <v>0</v>
      </c>
      <c r="F554" s="46">
        <v>10</v>
      </c>
      <c r="G554" s="46">
        <v>10</v>
      </c>
      <c r="H554" s="46">
        <v>78110000</v>
      </c>
      <c r="I554" s="38">
        <v>234504</v>
      </c>
      <c r="J554" s="38">
        <f t="shared" si="17"/>
        <v>2345040</v>
      </c>
    </row>
    <row r="555" spans="1:10">
      <c r="A555" s="37">
        <f t="shared" si="18"/>
        <v>356</v>
      </c>
      <c r="B555" s="46">
        <v>64221</v>
      </c>
      <c r="C555" s="77" t="s">
        <v>795</v>
      </c>
      <c r="D555" s="46" t="s">
        <v>705</v>
      </c>
      <c r="E555" s="46">
        <v>0</v>
      </c>
      <c r="F555" s="46">
        <v>10</v>
      </c>
      <c r="G555" s="46">
        <v>10</v>
      </c>
      <c r="H555" s="46">
        <v>78110000</v>
      </c>
      <c r="I555" s="38">
        <v>234504</v>
      </c>
      <c r="J555" s="38">
        <f t="shared" si="17"/>
        <v>2345040</v>
      </c>
    </row>
    <row r="556" spans="1:10">
      <c r="A556" s="37">
        <f t="shared" si="18"/>
        <v>357</v>
      </c>
      <c r="B556" s="46">
        <v>64221</v>
      </c>
      <c r="C556" s="77" t="s">
        <v>796</v>
      </c>
      <c r="D556" s="46" t="s">
        <v>705</v>
      </c>
      <c r="E556" s="46">
        <v>0</v>
      </c>
      <c r="F556" s="46">
        <v>10</v>
      </c>
      <c r="G556" s="46">
        <v>10</v>
      </c>
      <c r="H556" s="46">
        <v>78110000</v>
      </c>
      <c r="I556" s="38">
        <v>234504</v>
      </c>
      <c r="J556" s="38">
        <f t="shared" si="17"/>
        <v>2345040</v>
      </c>
    </row>
    <row r="557" spans="1:10">
      <c r="A557" s="37">
        <f t="shared" si="18"/>
        <v>358</v>
      </c>
      <c r="B557" s="46">
        <v>64221</v>
      </c>
      <c r="C557" s="77" t="s">
        <v>797</v>
      </c>
      <c r="D557" s="46" t="s">
        <v>705</v>
      </c>
      <c r="E557" s="46">
        <v>0</v>
      </c>
      <c r="F557" s="46">
        <v>10</v>
      </c>
      <c r="G557" s="46">
        <v>10</v>
      </c>
      <c r="H557" s="46">
        <v>78110000</v>
      </c>
      <c r="I557" s="38">
        <v>234504</v>
      </c>
      <c r="J557" s="38">
        <f t="shared" si="17"/>
        <v>2345040</v>
      </c>
    </row>
    <row r="558" spans="1:10">
      <c r="A558" s="37">
        <f t="shared" si="18"/>
        <v>359</v>
      </c>
      <c r="B558" s="46">
        <v>64221</v>
      </c>
      <c r="C558" s="77" t="s">
        <v>798</v>
      </c>
      <c r="D558" s="46" t="s">
        <v>705</v>
      </c>
      <c r="E558" s="46">
        <v>0</v>
      </c>
      <c r="F558" s="46">
        <v>10</v>
      </c>
      <c r="G558" s="46">
        <v>10</v>
      </c>
      <c r="H558" s="46">
        <v>78110000</v>
      </c>
      <c r="I558" s="38">
        <v>234504</v>
      </c>
      <c r="J558" s="38">
        <f t="shared" si="17"/>
        <v>2345040</v>
      </c>
    </row>
    <row r="559" spans="1:10">
      <c r="A559" s="37">
        <f t="shared" si="18"/>
        <v>360</v>
      </c>
      <c r="B559" s="46">
        <v>64221</v>
      </c>
      <c r="C559" s="77" t="s">
        <v>799</v>
      </c>
      <c r="D559" s="46" t="s">
        <v>705</v>
      </c>
      <c r="E559" s="46">
        <v>0</v>
      </c>
      <c r="F559" s="46">
        <v>10</v>
      </c>
      <c r="G559" s="46">
        <v>10</v>
      </c>
      <c r="H559" s="46">
        <v>78110000</v>
      </c>
      <c r="I559" s="38">
        <v>234504</v>
      </c>
      <c r="J559" s="38">
        <f t="shared" si="17"/>
        <v>2345040</v>
      </c>
    </row>
    <row r="560" spans="1:10">
      <c r="A560" s="37">
        <f t="shared" si="18"/>
        <v>361</v>
      </c>
      <c r="B560" s="46">
        <v>64221</v>
      </c>
      <c r="C560" s="77" t="s">
        <v>800</v>
      </c>
      <c r="D560" s="46" t="s">
        <v>705</v>
      </c>
      <c r="E560" s="46">
        <v>0</v>
      </c>
      <c r="F560" s="46">
        <v>10</v>
      </c>
      <c r="G560" s="46">
        <v>10</v>
      </c>
      <c r="H560" s="46">
        <v>78110000</v>
      </c>
      <c r="I560" s="38">
        <v>234504</v>
      </c>
      <c r="J560" s="38">
        <f t="shared" si="17"/>
        <v>2345040</v>
      </c>
    </row>
    <row r="561" spans="1:10">
      <c r="A561" s="37">
        <f t="shared" si="18"/>
        <v>362</v>
      </c>
      <c r="B561" s="46">
        <v>64221</v>
      </c>
      <c r="C561" s="77" t="s">
        <v>801</v>
      </c>
      <c r="D561" s="46" t="s">
        <v>705</v>
      </c>
      <c r="E561" s="46">
        <v>0</v>
      </c>
      <c r="F561" s="46">
        <v>10</v>
      </c>
      <c r="G561" s="46">
        <v>10</v>
      </c>
      <c r="H561" s="46">
        <v>78110000</v>
      </c>
      <c r="I561" s="38">
        <v>234504</v>
      </c>
      <c r="J561" s="38">
        <f t="shared" si="17"/>
        <v>2345040</v>
      </c>
    </row>
    <row r="562" spans="1:10">
      <c r="A562" s="37">
        <f t="shared" si="18"/>
        <v>363</v>
      </c>
      <c r="B562" s="46">
        <v>64221</v>
      </c>
      <c r="C562" s="77" t="s">
        <v>802</v>
      </c>
      <c r="D562" s="46" t="s">
        <v>705</v>
      </c>
      <c r="E562" s="46">
        <v>0</v>
      </c>
      <c r="F562" s="46">
        <v>10</v>
      </c>
      <c r="G562" s="46">
        <v>10</v>
      </c>
      <c r="H562" s="46">
        <v>78110000</v>
      </c>
      <c r="I562" s="38">
        <v>234504</v>
      </c>
      <c r="J562" s="38">
        <f t="shared" si="17"/>
        <v>2345040</v>
      </c>
    </row>
    <row r="563" spans="1:10">
      <c r="A563" s="37">
        <f t="shared" si="18"/>
        <v>364</v>
      </c>
      <c r="B563" s="46">
        <v>64221</v>
      </c>
      <c r="C563" s="77" t="s">
        <v>803</v>
      </c>
      <c r="D563" s="46" t="s">
        <v>705</v>
      </c>
      <c r="E563" s="46">
        <v>0</v>
      </c>
      <c r="F563" s="46">
        <v>10</v>
      </c>
      <c r="G563" s="46">
        <v>10</v>
      </c>
      <c r="H563" s="46">
        <v>78110000</v>
      </c>
      <c r="I563" s="38">
        <v>234504</v>
      </c>
      <c r="J563" s="38">
        <f t="shared" si="17"/>
        <v>2345040</v>
      </c>
    </row>
    <row r="564" spans="1:10">
      <c r="A564" s="37">
        <f t="shared" si="18"/>
        <v>365</v>
      </c>
      <c r="B564" s="46">
        <v>64221</v>
      </c>
      <c r="C564" s="77" t="s">
        <v>804</v>
      </c>
      <c r="D564" s="46" t="s">
        <v>705</v>
      </c>
      <c r="E564" s="46">
        <v>0</v>
      </c>
      <c r="F564" s="46">
        <v>10</v>
      </c>
      <c r="G564" s="46">
        <v>10</v>
      </c>
      <c r="H564" s="46">
        <v>78110000</v>
      </c>
      <c r="I564" s="38">
        <v>234504</v>
      </c>
      <c r="J564" s="38">
        <f t="shared" si="17"/>
        <v>2345040</v>
      </c>
    </row>
    <row r="565" spans="1:10">
      <c r="A565" s="37">
        <f t="shared" si="18"/>
        <v>366</v>
      </c>
      <c r="B565" s="46">
        <v>64221</v>
      </c>
      <c r="C565" s="77" t="s">
        <v>805</v>
      </c>
      <c r="D565" s="46" t="s">
        <v>705</v>
      </c>
      <c r="E565" s="46">
        <v>0</v>
      </c>
      <c r="F565" s="46">
        <v>10</v>
      </c>
      <c r="G565" s="46">
        <v>10</v>
      </c>
      <c r="H565" s="46">
        <v>78110000</v>
      </c>
      <c r="I565" s="38">
        <v>234504</v>
      </c>
      <c r="J565" s="38">
        <f t="shared" si="17"/>
        <v>2345040</v>
      </c>
    </row>
    <row r="566" spans="1:10">
      <c r="A566" s="37">
        <f t="shared" si="18"/>
        <v>367</v>
      </c>
      <c r="B566" s="46">
        <v>64221</v>
      </c>
      <c r="C566" s="77" t="s">
        <v>806</v>
      </c>
      <c r="D566" s="46" t="s">
        <v>705</v>
      </c>
      <c r="E566" s="46">
        <v>0</v>
      </c>
      <c r="F566" s="46">
        <v>10</v>
      </c>
      <c r="G566" s="46">
        <v>10</v>
      </c>
      <c r="H566" s="46">
        <v>78110000</v>
      </c>
      <c r="I566" s="38">
        <v>234504</v>
      </c>
      <c r="J566" s="38">
        <f t="shared" si="17"/>
        <v>2345040</v>
      </c>
    </row>
    <row r="567" spans="1:10">
      <c r="A567" s="37">
        <f t="shared" si="18"/>
        <v>368</v>
      </c>
      <c r="B567" s="46">
        <v>64221</v>
      </c>
      <c r="C567" s="77" t="s">
        <v>807</v>
      </c>
      <c r="D567" s="46" t="s">
        <v>705</v>
      </c>
      <c r="E567" s="46">
        <v>0</v>
      </c>
      <c r="F567" s="46">
        <v>10</v>
      </c>
      <c r="G567" s="46">
        <v>10</v>
      </c>
      <c r="H567" s="46">
        <v>78110000</v>
      </c>
      <c r="I567" s="38">
        <v>234504</v>
      </c>
      <c r="J567" s="38">
        <f t="shared" si="17"/>
        <v>2345040</v>
      </c>
    </row>
    <row r="568" spans="1:10">
      <c r="A568" s="37">
        <f t="shared" si="18"/>
        <v>369</v>
      </c>
      <c r="B568" s="46">
        <v>64221</v>
      </c>
      <c r="C568" s="77" t="s">
        <v>808</v>
      </c>
      <c r="D568" s="46" t="s">
        <v>705</v>
      </c>
      <c r="E568" s="46">
        <v>0</v>
      </c>
      <c r="F568" s="46">
        <v>10</v>
      </c>
      <c r="G568" s="46">
        <v>10</v>
      </c>
      <c r="H568" s="46">
        <v>78110000</v>
      </c>
      <c r="I568" s="38">
        <v>234504</v>
      </c>
      <c r="J568" s="38">
        <f t="shared" si="17"/>
        <v>2345040</v>
      </c>
    </row>
    <row r="569" spans="1:10">
      <c r="A569" s="37">
        <f t="shared" si="18"/>
        <v>370</v>
      </c>
      <c r="B569" s="46">
        <v>64221</v>
      </c>
      <c r="C569" s="77" t="s">
        <v>809</v>
      </c>
      <c r="D569" s="46" t="s">
        <v>705</v>
      </c>
      <c r="E569" s="46">
        <v>0</v>
      </c>
      <c r="F569" s="46">
        <v>10</v>
      </c>
      <c r="G569" s="46">
        <v>10</v>
      </c>
      <c r="H569" s="46">
        <v>78110000</v>
      </c>
      <c r="I569" s="38">
        <v>234504</v>
      </c>
      <c r="J569" s="38">
        <f t="shared" si="17"/>
        <v>2345040</v>
      </c>
    </row>
    <row r="570" spans="1:10">
      <c r="A570" s="37">
        <f t="shared" si="18"/>
        <v>371</v>
      </c>
      <c r="B570" s="46">
        <v>64221</v>
      </c>
      <c r="C570" s="77" t="s">
        <v>810</v>
      </c>
      <c r="D570" s="46" t="s">
        <v>705</v>
      </c>
      <c r="E570" s="46">
        <v>0</v>
      </c>
      <c r="F570" s="46">
        <v>10</v>
      </c>
      <c r="G570" s="46">
        <v>10</v>
      </c>
      <c r="H570" s="46">
        <v>78110000</v>
      </c>
      <c r="I570" s="38">
        <v>234504</v>
      </c>
      <c r="J570" s="38">
        <f t="shared" si="17"/>
        <v>2345040</v>
      </c>
    </row>
    <row r="571" spans="1:10">
      <c r="A571" s="37">
        <f t="shared" si="18"/>
        <v>372</v>
      </c>
      <c r="B571" s="46">
        <v>64221</v>
      </c>
      <c r="C571" s="77" t="s">
        <v>811</v>
      </c>
      <c r="D571" s="46" t="s">
        <v>705</v>
      </c>
      <c r="E571" s="46">
        <v>0</v>
      </c>
      <c r="F571" s="46">
        <v>10</v>
      </c>
      <c r="G571" s="46">
        <v>10</v>
      </c>
      <c r="H571" s="46">
        <v>78110000</v>
      </c>
      <c r="I571" s="38">
        <v>234504</v>
      </c>
      <c r="J571" s="38">
        <f t="shared" si="17"/>
        <v>2345040</v>
      </c>
    </row>
    <row r="572" spans="1:10">
      <c r="A572" s="37">
        <f t="shared" si="18"/>
        <v>373</v>
      </c>
      <c r="B572" s="46">
        <v>64221</v>
      </c>
      <c r="C572" s="77" t="s">
        <v>812</v>
      </c>
      <c r="D572" s="46" t="s">
        <v>705</v>
      </c>
      <c r="E572" s="46">
        <v>0</v>
      </c>
      <c r="F572" s="46">
        <v>10</v>
      </c>
      <c r="G572" s="46">
        <v>10</v>
      </c>
      <c r="H572" s="46">
        <v>78110000</v>
      </c>
      <c r="I572" s="38">
        <v>234504</v>
      </c>
      <c r="J572" s="38">
        <f t="shared" si="17"/>
        <v>2345040</v>
      </c>
    </row>
    <row r="573" spans="1:10">
      <c r="A573" s="37">
        <f t="shared" si="18"/>
        <v>374</v>
      </c>
      <c r="B573" s="46">
        <v>64221</v>
      </c>
      <c r="C573" s="77" t="s">
        <v>813</v>
      </c>
      <c r="D573" s="46" t="s">
        <v>705</v>
      </c>
      <c r="E573" s="46">
        <v>0</v>
      </c>
      <c r="F573" s="46">
        <v>10</v>
      </c>
      <c r="G573" s="46">
        <v>10</v>
      </c>
      <c r="H573" s="46">
        <v>78110000</v>
      </c>
      <c r="I573" s="38">
        <v>234504</v>
      </c>
      <c r="J573" s="38">
        <f t="shared" si="17"/>
        <v>2345040</v>
      </c>
    </row>
    <row r="574" spans="1:10">
      <c r="A574" s="37">
        <f t="shared" si="18"/>
        <v>375</v>
      </c>
      <c r="B574" s="46">
        <v>64221</v>
      </c>
      <c r="C574" s="77" t="s">
        <v>814</v>
      </c>
      <c r="D574" s="46" t="s">
        <v>705</v>
      </c>
      <c r="E574" s="46">
        <v>0</v>
      </c>
      <c r="F574" s="46">
        <v>10</v>
      </c>
      <c r="G574" s="46">
        <v>10</v>
      </c>
      <c r="H574" s="46">
        <v>78110000</v>
      </c>
      <c r="I574" s="38">
        <v>234504</v>
      </c>
      <c r="J574" s="38">
        <f t="shared" si="17"/>
        <v>2345040</v>
      </c>
    </row>
    <row r="575" spans="1:10">
      <c r="A575" s="37">
        <f t="shared" si="18"/>
        <v>376</v>
      </c>
      <c r="B575" s="46">
        <v>64221</v>
      </c>
      <c r="C575" s="77" t="s">
        <v>815</v>
      </c>
      <c r="D575" s="46" t="s">
        <v>705</v>
      </c>
      <c r="E575" s="46">
        <v>0</v>
      </c>
      <c r="F575" s="46">
        <v>10</v>
      </c>
      <c r="G575" s="46">
        <v>10</v>
      </c>
      <c r="H575" s="46">
        <v>78110000</v>
      </c>
      <c r="I575" s="38">
        <v>234504</v>
      </c>
      <c r="J575" s="38">
        <f t="shared" si="17"/>
        <v>2345040</v>
      </c>
    </row>
    <row r="576" spans="1:10">
      <c r="A576" s="37">
        <f t="shared" si="18"/>
        <v>377</v>
      </c>
      <c r="B576" s="46">
        <v>64221</v>
      </c>
      <c r="C576" s="77" t="s">
        <v>816</v>
      </c>
      <c r="D576" s="46" t="s">
        <v>705</v>
      </c>
      <c r="E576" s="46">
        <v>0</v>
      </c>
      <c r="F576" s="46">
        <v>50</v>
      </c>
      <c r="G576" s="46">
        <v>50</v>
      </c>
      <c r="H576" s="46">
        <v>78110000</v>
      </c>
      <c r="I576" s="38">
        <v>234504</v>
      </c>
      <c r="J576" s="38">
        <f t="shared" si="17"/>
        <v>11725200</v>
      </c>
    </row>
    <row r="577" spans="1:10">
      <c r="A577" s="37">
        <f t="shared" si="18"/>
        <v>378</v>
      </c>
      <c r="B577" s="46">
        <v>64221</v>
      </c>
      <c r="C577" s="77" t="s">
        <v>817</v>
      </c>
      <c r="D577" s="46" t="s">
        <v>705</v>
      </c>
      <c r="E577" s="46">
        <v>0</v>
      </c>
      <c r="F577" s="46">
        <v>10</v>
      </c>
      <c r="G577" s="46">
        <v>10</v>
      </c>
      <c r="H577" s="46">
        <v>78110000</v>
      </c>
      <c r="I577" s="38">
        <v>234504</v>
      </c>
      <c r="J577" s="38">
        <f t="shared" si="17"/>
        <v>2345040</v>
      </c>
    </row>
    <row r="578" spans="1:10">
      <c r="A578" s="37">
        <f t="shared" si="18"/>
        <v>379</v>
      </c>
      <c r="B578" s="46">
        <v>64221</v>
      </c>
      <c r="C578" s="77" t="s">
        <v>818</v>
      </c>
      <c r="D578" s="46" t="s">
        <v>705</v>
      </c>
      <c r="E578" s="46">
        <v>0</v>
      </c>
      <c r="F578" s="46">
        <v>50</v>
      </c>
      <c r="G578" s="46">
        <v>50</v>
      </c>
      <c r="H578" s="46">
        <v>78110000</v>
      </c>
      <c r="I578" s="38">
        <v>234504</v>
      </c>
      <c r="J578" s="38">
        <f t="shared" si="17"/>
        <v>11725200</v>
      </c>
    </row>
    <row r="579" spans="1:10">
      <c r="A579" s="37">
        <f t="shared" si="18"/>
        <v>380</v>
      </c>
      <c r="B579" s="46">
        <v>64221</v>
      </c>
      <c r="C579" s="77" t="s">
        <v>819</v>
      </c>
      <c r="D579" s="46" t="s">
        <v>705</v>
      </c>
      <c r="E579" s="46">
        <v>0</v>
      </c>
      <c r="F579" s="46">
        <v>30</v>
      </c>
      <c r="G579" s="46">
        <v>30</v>
      </c>
      <c r="H579" s="46">
        <v>78110000</v>
      </c>
      <c r="I579" s="38">
        <v>234504</v>
      </c>
      <c r="J579" s="38">
        <f t="shared" si="17"/>
        <v>7035120</v>
      </c>
    </row>
    <row r="580" spans="1:10">
      <c r="A580" s="37">
        <f t="shared" si="18"/>
        <v>381</v>
      </c>
      <c r="B580" s="46">
        <v>64221</v>
      </c>
      <c r="C580" s="77" t="s">
        <v>820</v>
      </c>
      <c r="D580" s="46" t="s">
        <v>705</v>
      </c>
      <c r="E580" s="46">
        <v>0</v>
      </c>
      <c r="F580" s="46">
        <v>10</v>
      </c>
      <c r="G580" s="46">
        <v>10</v>
      </c>
      <c r="H580" s="46">
        <v>78110000</v>
      </c>
      <c r="I580" s="38">
        <v>234504</v>
      </c>
      <c r="J580" s="38">
        <f t="shared" si="17"/>
        <v>2345040</v>
      </c>
    </row>
    <row r="581" spans="1:10">
      <c r="A581" s="37">
        <f t="shared" si="18"/>
        <v>382</v>
      </c>
      <c r="B581" s="46">
        <v>64221</v>
      </c>
      <c r="C581" s="77" t="s">
        <v>821</v>
      </c>
      <c r="D581" s="46" t="s">
        <v>705</v>
      </c>
      <c r="E581" s="46">
        <v>0</v>
      </c>
      <c r="F581" s="46">
        <v>10</v>
      </c>
      <c r="G581" s="46">
        <v>10</v>
      </c>
      <c r="H581" s="46">
        <v>78110000</v>
      </c>
      <c r="I581" s="38">
        <v>234504</v>
      </c>
      <c r="J581" s="38">
        <f t="shared" si="17"/>
        <v>2345040</v>
      </c>
    </row>
    <row r="582" spans="1:10">
      <c r="A582" s="37">
        <f t="shared" si="18"/>
        <v>383</v>
      </c>
      <c r="B582" s="46">
        <v>64221</v>
      </c>
      <c r="C582" s="77" t="s">
        <v>822</v>
      </c>
      <c r="D582" s="46" t="s">
        <v>705</v>
      </c>
      <c r="E582" s="46">
        <v>0</v>
      </c>
      <c r="F582" s="46">
        <v>50</v>
      </c>
      <c r="G582" s="46">
        <v>50</v>
      </c>
      <c r="H582" s="46">
        <v>78110000</v>
      </c>
      <c r="I582" s="38">
        <v>234504</v>
      </c>
      <c r="J582" s="38">
        <f t="shared" si="17"/>
        <v>11725200</v>
      </c>
    </row>
    <row r="583" spans="1:10">
      <c r="A583" s="37">
        <f t="shared" si="18"/>
        <v>384</v>
      </c>
      <c r="B583" s="46">
        <v>64221</v>
      </c>
      <c r="C583" s="77" t="s">
        <v>823</v>
      </c>
      <c r="D583" s="46" t="s">
        <v>705</v>
      </c>
      <c r="E583" s="46">
        <v>0</v>
      </c>
      <c r="F583" s="46">
        <v>200</v>
      </c>
      <c r="G583" s="46">
        <v>200</v>
      </c>
      <c r="H583" s="46">
        <v>78110000</v>
      </c>
      <c r="I583" s="38">
        <v>234504</v>
      </c>
      <c r="J583" s="38">
        <f t="shared" si="17"/>
        <v>46900800</v>
      </c>
    </row>
    <row r="584" spans="1:10">
      <c r="A584" s="37">
        <f t="shared" si="18"/>
        <v>385</v>
      </c>
      <c r="B584" s="46">
        <v>64221</v>
      </c>
      <c r="C584" s="77" t="s">
        <v>824</v>
      </c>
      <c r="D584" s="46" t="s">
        <v>705</v>
      </c>
      <c r="E584" s="46">
        <v>0</v>
      </c>
      <c r="F584" s="46">
        <v>10</v>
      </c>
      <c r="G584" s="46">
        <v>10</v>
      </c>
      <c r="H584" s="46">
        <v>78110000</v>
      </c>
      <c r="I584" s="38">
        <v>234504</v>
      </c>
      <c r="J584" s="38">
        <f t="shared" si="17"/>
        <v>2345040</v>
      </c>
    </row>
    <row r="585" spans="1:10">
      <c r="A585" s="37">
        <f t="shared" si="18"/>
        <v>386</v>
      </c>
      <c r="B585" s="46">
        <v>64221</v>
      </c>
      <c r="C585" s="77" t="s">
        <v>825</v>
      </c>
      <c r="D585" s="46" t="s">
        <v>705</v>
      </c>
      <c r="E585" s="46">
        <v>0</v>
      </c>
      <c r="F585" s="46">
        <v>10</v>
      </c>
      <c r="G585" s="46">
        <v>10</v>
      </c>
      <c r="H585" s="46">
        <v>78110000</v>
      </c>
      <c r="I585" s="38">
        <v>234504</v>
      </c>
      <c r="J585" s="38">
        <f t="shared" si="17"/>
        <v>2345040</v>
      </c>
    </row>
    <row r="586" spans="1:10">
      <c r="A586" s="37">
        <f t="shared" si="18"/>
        <v>387</v>
      </c>
      <c r="B586" s="46">
        <v>64221</v>
      </c>
      <c r="C586" s="77" t="s">
        <v>826</v>
      </c>
      <c r="D586" s="46" t="s">
        <v>705</v>
      </c>
      <c r="E586" s="46">
        <v>0</v>
      </c>
      <c r="F586" s="46">
        <v>10</v>
      </c>
      <c r="G586" s="46">
        <v>10</v>
      </c>
      <c r="H586" s="46">
        <v>78110000</v>
      </c>
      <c r="I586" s="38">
        <v>234504</v>
      </c>
      <c r="J586" s="38">
        <f t="shared" si="17"/>
        <v>2345040</v>
      </c>
    </row>
    <row r="587" spans="1:10">
      <c r="A587" s="37">
        <f t="shared" si="18"/>
        <v>388</v>
      </c>
      <c r="B587" s="46">
        <v>64221</v>
      </c>
      <c r="C587" s="77" t="s">
        <v>827</v>
      </c>
      <c r="D587" s="46" t="s">
        <v>705</v>
      </c>
      <c r="E587" s="46">
        <v>0</v>
      </c>
      <c r="F587" s="46">
        <v>10</v>
      </c>
      <c r="G587" s="46">
        <v>10</v>
      </c>
      <c r="H587" s="46">
        <v>78110000</v>
      </c>
      <c r="I587" s="38">
        <v>234504</v>
      </c>
      <c r="J587" s="38">
        <f t="shared" si="17"/>
        <v>2345040</v>
      </c>
    </row>
    <row r="588" spans="1:10">
      <c r="A588" s="37">
        <f t="shared" si="18"/>
        <v>389</v>
      </c>
      <c r="B588" s="46">
        <v>64221</v>
      </c>
      <c r="C588" s="77" t="s">
        <v>828</v>
      </c>
      <c r="D588" s="46" t="s">
        <v>705</v>
      </c>
      <c r="E588" s="46">
        <v>0</v>
      </c>
      <c r="F588" s="46">
        <v>10</v>
      </c>
      <c r="G588" s="46">
        <v>10</v>
      </c>
      <c r="H588" s="46">
        <v>78110000</v>
      </c>
      <c r="I588" s="38">
        <v>234504</v>
      </c>
      <c r="J588" s="38">
        <f t="shared" si="17"/>
        <v>2345040</v>
      </c>
    </row>
    <row r="589" spans="1:10">
      <c r="A589" s="37">
        <f t="shared" si="18"/>
        <v>390</v>
      </c>
      <c r="B589" s="46">
        <v>64221</v>
      </c>
      <c r="C589" s="77" t="s">
        <v>829</v>
      </c>
      <c r="D589" s="46" t="s">
        <v>705</v>
      </c>
      <c r="E589" s="46">
        <v>0</v>
      </c>
      <c r="F589" s="46">
        <v>10</v>
      </c>
      <c r="G589" s="46">
        <v>10</v>
      </c>
      <c r="H589" s="46">
        <v>78110000</v>
      </c>
      <c r="I589" s="38">
        <v>234504</v>
      </c>
      <c r="J589" s="38">
        <f t="shared" si="17"/>
        <v>2345040</v>
      </c>
    </row>
    <row r="590" spans="1:10">
      <c r="A590" s="37">
        <f t="shared" si="18"/>
        <v>391</v>
      </c>
      <c r="B590" s="46">
        <v>64221</v>
      </c>
      <c r="C590" s="77" t="s">
        <v>830</v>
      </c>
      <c r="D590" s="46" t="s">
        <v>705</v>
      </c>
      <c r="E590" s="46">
        <v>0</v>
      </c>
      <c r="F590" s="46">
        <v>10</v>
      </c>
      <c r="G590" s="46">
        <v>10</v>
      </c>
      <c r="H590" s="46">
        <v>78110000</v>
      </c>
      <c r="I590" s="38">
        <v>234504</v>
      </c>
      <c r="J590" s="38">
        <f t="shared" si="17"/>
        <v>2345040</v>
      </c>
    </row>
    <row r="591" spans="1:10">
      <c r="A591" s="37">
        <f t="shared" si="18"/>
        <v>392</v>
      </c>
      <c r="B591" s="46">
        <v>64221</v>
      </c>
      <c r="C591" s="77" t="s">
        <v>831</v>
      </c>
      <c r="D591" s="46" t="s">
        <v>705</v>
      </c>
      <c r="E591" s="46">
        <v>0</v>
      </c>
      <c r="F591" s="46">
        <v>10</v>
      </c>
      <c r="G591" s="46">
        <v>10</v>
      </c>
      <c r="H591" s="46">
        <v>78110000</v>
      </c>
      <c r="I591" s="38">
        <v>234504</v>
      </c>
      <c r="J591" s="38">
        <f t="shared" ref="J591:J654" si="19">I591*F591</f>
        <v>2345040</v>
      </c>
    </row>
    <row r="592" spans="1:10">
      <c r="A592" s="37">
        <f t="shared" ref="A592:A655" si="20">A591+1</f>
        <v>393</v>
      </c>
      <c r="B592" s="46">
        <v>64221</v>
      </c>
      <c r="C592" s="77" t="s">
        <v>832</v>
      </c>
      <c r="D592" s="46" t="s">
        <v>705</v>
      </c>
      <c r="E592" s="46">
        <v>0</v>
      </c>
      <c r="F592" s="46">
        <v>10</v>
      </c>
      <c r="G592" s="46">
        <v>10</v>
      </c>
      <c r="H592" s="46">
        <v>78110000</v>
      </c>
      <c r="I592" s="38">
        <v>234504</v>
      </c>
      <c r="J592" s="38">
        <f t="shared" si="19"/>
        <v>2345040</v>
      </c>
    </row>
    <row r="593" spans="1:10">
      <c r="A593" s="37">
        <f t="shared" si="20"/>
        <v>394</v>
      </c>
      <c r="B593" s="46">
        <v>64221</v>
      </c>
      <c r="C593" s="77" t="s">
        <v>833</v>
      </c>
      <c r="D593" s="46" t="s">
        <v>705</v>
      </c>
      <c r="E593" s="46">
        <v>0</v>
      </c>
      <c r="F593" s="46">
        <v>10</v>
      </c>
      <c r="G593" s="46">
        <v>10</v>
      </c>
      <c r="H593" s="46">
        <v>78110000</v>
      </c>
      <c r="I593" s="38">
        <v>234504</v>
      </c>
      <c r="J593" s="38">
        <f t="shared" si="19"/>
        <v>2345040</v>
      </c>
    </row>
    <row r="594" spans="1:10">
      <c r="A594" s="37">
        <f t="shared" si="20"/>
        <v>395</v>
      </c>
      <c r="B594" s="46">
        <v>64221</v>
      </c>
      <c r="C594" s="77" t="s">
        <v>834</v>
      </c>
      <c r="D594" s="46" t="s">
        <v>705</v>
      </c>
      <c r="E594" s="46">
        <v>0</v>
      </c>
      <c r="F594" s="46">
        <v>10</v>
      </c>
      <c r="G594" s="46">
        <v>10</v>
      </c>
      <c r="H594" s="46">
        <v>78110000</v>
      </c>
      <c r="I594" s="38">
        <v>234504</v>
      </c>
      <c r="J594" s="38">
        <f t="shared" si="19"/>
        <v>2345040</v>
      </c>
    </row>
    <row r="595" spans="1:10">
      <c r="A595" s="37">
        <f t="shared" si="20"/>
        <v>396</v>
      </c>
      <c r="B595" s="46">
        <v>64221</v>
      </c>
      <c r="C595" s="77" t="s">
        <v>835</v>
      </c>
      <c r="D595" s="46" t="s">
        <v>705</v>
      </c>
      <c r="E595" s="46">
        <v>0</v>
      </c>
      <c r="F595" s="46">
        <v>100</v>
      </c>
      <c r="G595" s="46">
        <v>100</v>
      </c>
      <c r="H595" s="46">
        <v>78110000</v>
      </c>
      <c r="I595" s="38">
        <v>234504</v>
      </c>
      <c r="J595" s="38">
        <f t="shared" si="19"/>
        <v>23450400</v>
      </c>
    </row>
    <row r="596" spans="1:10">
      <c r="A596" s="37">
        <f t="shared" si="20"/>
        <v>397</v>
      </c>
      <c r="B596" s="46">
        <v>64221</v>
      </c>
      <c r="C596" s="77" t="s">
        <v>836</v>
      </c>
      <c r="D596" s="46" t="s">
        <v>705</v>
      </c>
      <c r="E596" s="46">
        <v>0</v>
      </c>
      <c r="F596" s="46">
        <v>10</v>
      </c>
      <c r="G596" s="46">
        <v>10</v>
      </c>
      <c r="H596" s="46">
        <v>78110000</v>
      </c>
      <c r="I596" s="38">
        <v>234504</v>
      </c>
      <c r="J596" s="38">
        <f t="shared" si="19"/>
        <v>2345040</v>
      </c>
    </row>
    <row r="597" spans="1:10">
      <c r="A597" s="37">
        <f t="shared" si="20"/>
        <v>398</v>
      </c>
      <c r="B597" s="46">
        <v>64221</v>
      </c>
      <c r="C597" s="77" t="s">
        <v>837</v>
      </c>
      <c r="D597" s="46" t="s">
        <v>705</v>
      </c>
      <c r="E597" s="46">
        <v>0</v>
      </c>
      <c r="F597" s="46">
        <v>10</v>
      </c>
      <c r="G597" s="46">
        <v>10</v>
      </c>
      <c r="H597" s="46">
        <v>78110000</v>
      </c>
      <c r="I597" s="38">
        <v>234504</v>
      </c>
      <c r="J597" s="38">
        <f t="shared" si="19"/>
        <v>2345040</v>
      </c>
    </row>
    <row r="598" spans="1:10">
      <c r="A598" s="37">
        <f t="shared" si="20"/>
        <v>399</v>
      </c>
      <c r="B598" s="46">
        <v>64221</v>
      </c>
      <c r="C598" s="77" t="s">
        <v>838</v>
      </c>
      <c r="D598" s="46" t="s">
        <v>705</v>
      </c>
      <c r="E598" s="46">
        <v>0</v>
      </c>
      <c r="F598" s="46">
        <v>10</v>
      </c>
      <c r="G598" s="46">
        <v>10</v>
      </c>
      <c r="H598" s="46">
        <v>78110000</v>
      </c>
      <c r="I598" s="38">
        <v>234504</v>
      </c>
      <c r="J598" s="38">
        <f t="shared" si="19"/>
        <v>2345040</v>
      </c>
    </row>
    <row r="599" spans="1:10">
      <c r="A599" s="37">
        <f t="shared" si="20"/>
        <v>400</v>
      </c>
      <c r="B599" s="46">
        <v>64221</v>
      </c>
      <c r="C599" s="77" t="s">
        <v>839</v>
      </c>
      <c r="D599" s="46" t="s">
        <v>705</v>
      </c>
      <c r="E599" s="46">
        <v>0</v>
      </c>
      <c r="F599" s="46">
        <v>10</v>
      </c>
      <c r="G599" s="46">
        <v>10</v>
      </c>
      <c r="H599" s="46">
        <v>78110000</v>
      </c>
      <c r="I599" s="38">
        <v>234504</v>
      </c>
      <c r="J599" s="38">
        <f t="shared" si="19"/>
        <v>2345040</v>
      </c>
    </row>
    <row r="600" spans="1:10">
      <c r="A600" s="37">
        <f t="shared" si="20"/>
        <v>401</v>
      </c>
      <c r="B600" s="46">
        <v>64221</v>
      </c>
      <c r="C600" s="77" t="s">
        <v>840</v>
      </c>
      <c r="D600" s="46" t="s">
        <v>705</v>
      </c>
      <c r="E600" s="46">
        <v>0</v>
      </c>
      <c r="F600" s="46">
        <v>10</v>
      </c>
      <c r="G600" s="46">
        <v>10</v>
      </c>
      <c r="H600" s="46">
        <v>78110000</v>
      </c>
      <c r="I600" s="38">
        <v>234504</v>
      </c>
      <c r="J600" s="38">
        <f t="shared" si="19"/>
        <v>2345040</v>
      </c>
    </row>
    <row r="601" spans="1:10">
      <c r="A601" s="37">
        <f t="shared" si="20"/>
        <v>402</v>
      </c>
      <c r="B601" s="46">
        <v>64221</v>
      </c>
      <c r="C601" s="77" t="s">
        <v>841</v>
      </c>
      <c r="D601" s="46" t="s">
        <v>705</v>
      </c>
      <c r="E601" s="46">
        <v>0</v>
      </c>
      <c r="F601" s="46">
        <v>10</v>
      </c>
      <c r="G601" s="46">
        <v>10</v>
      </c>
      <c r="H601" s="46">
        <v>78110000</v>
      </c>
      <c r="I601" s="38">
        <v>234504</v>
      </c>
      <c r="J601" s="38">
        <f t="shared" si="19"/>
        <v>2345040</v>
      </c>
    </row>
    <row r="602" spans="1:10">
      <c r="A602" s="37">
        <f t="shared" si="20"/>
        <v>403</v>
      </c>
      <c r="B602" s="46">
        <v>64221</v>
      </c>
      <c r="C602" s="77" t="s">
        <v>842</v>
      </c>
      <c r="D602" s="46" t="s">
        <v>705</v>
      </c>
      <c r="E602" s="46">
        <v>0</v>
      </c>
      <c r="F602" s="46">
        <v>10</v>
      </c>
      <c r="G602" s="46">
        <v>10</v>
      </c>
      <c r="H602" s="46">
        <v>78110000</v>
      </c>
      <c r="I602" s="38">
        <v>234504</v>
      </c>
      <c r="J602" s="38">
        <f t="shared" si="19"/>
        <v>2345040</v>
      </c>
    </row>
    <row r="603" spans="1:10">
      <c r="A603" s="37">
        <f t="shared" si="20"/>
        <v>404</v>
      </c>
      <c r="B603" s="46">
        <v>64221</v>
      </c>
      <c r="C603" s="77" t="s">
        <v>843</v>
      </c>
      <c r="D603" s="46" t="s">
        <v>705</v>
      </c>
      <c r="E603" s="46">
        <v>0</v>
      </c>
      <c r="F603" s="46">
        <v>10</v>
      </c>
      <c r="G603" s="46">
        <v>10</v>
      </c>
      <c r="H603" s="46">
        <v>78110000</v>
      </c>
      <c r="I603" s="38">
        <v>234504</v>
      </c>
      <c r="J603" s="38">
        <f t="shared" si="19"/>
        <v>2345040</v>
      </c>
    </row>
    <row r="604" spans="1:10">
      <c r="A604" s="37">
        <f t="shared" si="20"/>
        <v>405</v>
      </c>
      <c r="B604" s="46">
        <v>64221</v>
      </c>
      <c r="C604" s="77" t="s">
        <v>844</v>
      </c>
      <c r="D604" s="46" t="s">
        <v>705</v>
      </c>
      <c r="E604" s="46">
        <v>0</v>
      </c>
      <c r="F604" s="46">
        <v>20</v>
      </c>
      <c r="G604" s="46">
        <v>20</v>
      </c>
      <c r="H604" s="46">
        <v>78110000</v>
      </c>
      <c r="I604" s="38">
        <v>234504</v>
      </c>
      <c r="J604" s="38">
        <f t="shared" si="19"/>
        <v>4690080</v>
      </c>
    </row>
    <row r="605" spans="1:10">
      <c r="A605" s="37">
        <f t="shared" si="20"/>
        <v>406</v>
      </c>
      <c r="B605" s="46">
        <v>64221</v>
      </c>
      <c r="C605" s="77" t="s">
        <v>845</v>
      </c>
      <c r="D605" s="46" t="s">
        <v>705</v>
      </c>
      <c r="E605" s="46">
        <v>0</v>
      </c>
      <c r="F605" s="46">
        <v>10</v>
      </c>
      <c r="G605" s="46">
        <v>10</v>
      </c>
      <c r="H605" s="46">
        <v>78110000</v>
      </c>
      <c r="I605" s="38">
        <v>234504</v>
      </c>
      <c r="J605" s="38">
        <f t="shared" si="19"/>
        <v>2345040</v>
      </c>
    </row>
    <row r="606" spans="1:10">
      <c r="A606" s="37">
        <f t="shared" si="20"/>
        <v>407</v>
      </c>
      <c r="B606" s="46">
        <v>64221</v>
      </c>
      <c r="C606" s="77" t="s">
        <v>846</v>
      </c>
      <c r="D606" s="46" t="s">
        <v>705</v>
      </c>
      <c r="E606" s="46">
        <v>0</v>
      </c>
      <c r="F606" s="46">
        <v>10</v>
      </c>
      <c r="G606" s="46">
        <v>10</v>
      </c>
      <c r="H606" s="46">
        <v>78110000</v>
      </c>
      <c r="I606" s="38">
        <v>234504</v>
      </c>
      <c r="J606" s="38">
        <f t="shared" si="19"/>
        <v>2345040</v>
      </c>
    </row>
    <row r="607" spans="1:10">
      <c r="A607" s="37">
        <f t="shared" si="20"/>
        <v>408</v>
      </c>
      <c r="B607" s="46">
        <v>64221</v>
      </c>
      <c r="C607" s="77" t="s">
        <v>847</v>
      </c>
      <c r="D607" s="46" t="s">
        <v>705</v>
      </c>
      <c r="E607" s="46">
        <v>0</v>
      </c>
      <c r="F607" s="46">
        <v>10</v>
      </c>
      <c r="G607" s="46">
        <v>10</v>
      </c>
      <c r="H607" s="46">
        <v>78110000</v>
      </c>
      <c r="I607" s="38">
        <v>234504</v>
      </c>
      <c r="J607" s="38">
        <f t="shared" si="19"/>
        <v>2345040</v>
      </c>
    </row>
    <row r="608" spans="1:10">
      <c r="A608" s="37">
        <f t="shared" si="20"/>
        <v>409</v>
      </c>
      <c r="B608" s="46">
        <v>64221</v>
      </c>
      <c r="C608" s="77" t="s">
        <v>848</v>
      </c>
      <c r="D608" s="46" t="s">
        <v>705</v>
      </c>
      <c r="E608" s="46">
        <v>0</v>
      </c>
      <c r="F608" s="46">
        <v>10</v>
      </c>
      <c r="G608" s="46">
        <v>10</v>
      </c>
      <c r="H608" s="46">
        <v>78110000</v>
      </c>
      <c r="I608" s="38">
        <v>234504</v>
      </c>
      <c r="J608" s="38">
        <f t="shared" si="19"/>
        <v>2345040</v>
      </c>
    </row>
    <row r="609" spans="1:10">
      <c r="A609" s="37">
        <f t="shared" si="20"/>
        <v>410</v>
      </c>
      <c r="B609" s="46">
        <v>64221</v>
      </c>
      <c r="C609" s="77" t="s">
        <v>849</v>
      </c>
      <c r="D609" s="46" t="s">
        <v>705</v>
      </c>
      <c r="E609" s="46">
        <v>0</v>
      </c>
      <c r="F609" s="46">
        <v>10</v>
      </c>
      <c r="G609" s="46">
        <v>10</v>
      </c>
      <c r="H609" s="46">
        <v>78110000</v>
      </c>
      <c r="I609" s="38">
        <v>234504</v>
      </c>
      <c r="J609" s="38">
        <f t="shared" si="19"/>
        <v>2345040</v>
      </c>
    </row>
    <row r="610" spans="1:10">
      <c r="A610" s="37">
        <f t="shared" si="20"/>
        <v>411</v>
      </c>
      <c r="B610" s="46">
        <v>64221</v>
      </c>
      <c r="C610" s="77" t="s">
        <v>850</v>
      </c>
      <c r="D610" s="46" t="s">
        <v>705</v>
      </c>
      <c r="E610" s="46">
        <v>0</v>
      </c>
      <c r="F610" s="46">
        <v>10</v>
      </c>
      <c r="G610" s="46">
        <v>10</v>
      </c>
      <c r="H610" s="46">
        <v>78110000</v>
      </c>
      <c r="I610" s="38">
        <v>234504</v>
      </c>
      <c r="J610" s="38">
        <f t="shared" si="19"/>
        <v>2345040</v>
      </c>
    </row>
    <row r="611" spans="1:10">
      <c r="A611" s="37">
        <f t="shared" si="20"/>
        <v>412</v>
      </c>
      <c r="B611" s="46">
        <v>64221</v>
      </c>
      <c r="C611" s="77" t="s">
        <v>851</v>
      </c>
      <c r="D611" s="46" t="s">
        <v>705</v>
      </c>
      <c r="E611" s="46">
        <v>0</v>
      </c>
      <c r="F611" s="46">
        <v>10</v>
      </c>
      <c r="G611" s="46">
        <v>10</v>
      </c>
      <c r="H611" s="46">
        <v>78110000</v>
      </c>
      <c r="I611" s="38">
        <v>234504</v>
      </c>
      <c r="J611" s="38">
        <f t="shared" si="19"/>
        <v>2345040</v>
      </c>
    </row>
    <row r="612" spans="1:10">
      <c r="A612" s="37">
        <f t="shared" si="20"/>
        <v>413</v>
      </c>
      <c r="B612" s="46">
        <v>64221</v>
      </c>
      <c r="C612" s="77" t="s">
        <v>852</v>
      </c>
      <c r="D612" s="46" t="s">
        <v>705</v>
      </c>
      <c r="E612" s="46">
        <v>0</v>
      </c>
      <c r="F612" s="46">
        <v>10</v>
      </c>
      <c r="G612" s="46">
        <v>10</v>
      </c>
      <c r="H612" s="46">
        <v>78110000</v>
      </c>
      <c r="I612" s="38">
        <v>234504</v>
      </c>
      <c r="J612" s="38">
        <f t="shared" si="19"/>
        <v>2345040</v>
      </c>
    </row>
    <row r="613" spans="1:10">
      <c r="A613" s="37">
        <f t="shared" si="20"/>
        <v>414</v>
      </c>
      <c r="B613" s="46">
        <v>64221</v>
      </c>
      <c r="C613" s="77" t="s">
        <v>853</v>
      </c>
      <c r="D613" s="46" t="s">
        <v>705</v>
      </c>
      <c r="E613" s="46">
        <v>0</v>
      </c>
      <c r="F613" s="46">
        <v>10</v>
      </c>
      <c r="G613" s="46">
        <v>10</v>
      </c>
      <c r="H613" s="46">
        <v>78110000</v>
      </c>
      <c r="I613" s="38">
        <v>234504</v>
      </c>
      <c r="J613" s="38">
        <f t="shared" si="19"/>
        <v>2345040</v>
      </c>
    </row>
    <row r="614" spans="1:10">
      <c r="A614" s="37">
        <f t="shared" si="20"/>
        <v>415</v>
      </c>
      <c r="B614" s="46">
        <v>64221</v>
      </c>
      <c r="C614" s="77" t="s">
        <v>854</v>
      </c>
      <c r="D614" s="46" t="s">
        <v>705</v>
      </c>
      <c r="E614" s="46">
        <v>0</v>
      </c>
      <c r="F614" s="46">
        <v>10</v>
      </c>
      <c r="G614" s="46">
        <v>10</v>
      </c>
      <c r="H614" s="46">
        <v>78110000</v>
      </c>
      <c r="I614" s="38">
        <v>234504</v>
      </c>
      <c r="J614" s="38">
        <f t="shared" si="19"/>
        <v>2345040</v>
      </c>
    </row>
    <row r="615" spans="1:10">
      <c r="A615" s="37">
        <f t="shared" si="20"/>
        <v>416</v>
      </c>
      <c r="B615" s="46">
        <v>64221</v>
      </c>
      <c r="C615" s="77" t="s">
        <v>855</v>
      </c>
      <c r="D615" s="46" t="s">
        <v>705</v>
      </c>
      <c r="E615" s="46">
        <v>0</v>
      </c>
      <c r="F615" s="46">
        <v>30</v>
      </c>
      <c r="G615" s="46">
        <v>30</v>
      </c>
      <c r="H615" s="46">
        <v>78110000</v>
      </c>
      <c r="I615" s="38">
        <v>234504</v>
      </c>
      <c r="J615" s="38">
        <f t="shared" si="19"/>
        <v>7035120</v>
      </c>
    </row>
    <row r="616" spans="1:10">
      <c r="A616" s="37">
        <f t="shared" si="20"/>
        <v>417</v>
      </c>
      <c r="B616" s="46">
        <v>64221</v>
      </c>
      <c r="C616" s="77" t="s">
        <v>856</v>
      </c>
      <c r="D616" s="46" t="s">
        <v>705</v>
      </c>
      <c r="E616" s="46">
        <v>0</v>
      </c>
      <c r="F616" s="46">
        <v>300</v>
      </c>
      <c r="G616" s="46">
        <v>300</v>
      </c>
      <c r="H616" s="46">
        <v>78110000</v>
      </c>
      <c r="I616" s="38">
        <v>234504</v>
      </c>
      <c r="J616" s="38">
        <f t="shared" si="19"/>
        <v>70351200</v>
      </c>
    </row>
    <row r="617" spans="1:10">
      <c r="A617" s="37">
        <f t="shared" si="20"/>
        <v>418</v>
      </c>
      <c r="B617" s="46">
        <v>64221</v>
      </c>
      <c r="C617" s="77" t="s">
        <v>857</v>
      </c>
      <c r="D617" s="46" t="s">
        <v>705</v>
      </c>
      <c r="E617" s="46">
        <v>0</v>
      </c>
      <c r="F617" s="46">
        <v>200</v>
      </c>
      <c r="G617" s="46">
        <v>200</v>
      </c>
      <c r="H617" s="46">
        <v>78110000</v>
      </c>
      <c r="I617" s="38">
        <v>234504</v>
      </c>
      <c r="J617" s="38">
        <f t="shared" si="19"/>
        <v>46900800</v>
      </c>
    </row>
    <row r="618" spans="1:10">
      <c r="A618" s="37">
        <f t="shared" si="20"/>
        <v>419</v>
      </c>
      <c r="B618" s="46">
        <v>64221</v>
      </c>
      <c r="C618" s="77" t="s">
        <v>858</v>
      </c>
      <c r="D618" s="46" t="s">
        <v>705</v>
      </c>
      <c r="E618" s="46">
        <v>0</v>
      </c>
      <c r="F618" s="46">
        <v>10</v>
      </c>
      <c r="G618" s="46">
        <v>10</v>
      </c>
      <c r="H618" s="46">
        <v>78110000</v>
      </c>
      <c r="I618" s="38">
        <v>234504</v>
      </c>
      <c r="J618" s="38">
        <f t="shared" si="19"/>
        <v>2345040</v>
      </c>
    </row>
    <row r="619" spans="1:10">
      <c r="A619" s="37">
        <f t="shared" si="20"/>
        <v>420</v>
      </c>
      <c r="B619" s="46">
        <v>64221</v>
      </c>
      <c r="C619" s="77" t="s">
        <v>859</v>
      </c>
      <c r="D619" s="46" t="s">
        <v>705</v>
      </c>
      <c r="E619" s="46">
        <v>0</v>
      </c>
      <c r="F619" s="46">
        <v>30</v>
      </c>
      <c r="G619" s="46">
        <v>30</v>
      </c>
      <c r="H619" s="46">
        <v>78110000</v>
      </c>
      <c r="I619" s="38">
        <v>234504</v>
      </c>
      <c r="J619" s="38">
        <f t="shared" si="19"/>
        <v>7035120</v>
      </c>
    </row>
    <row r="620" spans="1:10">
      <c r="A620" s="37">
        <f t="shared" si="20"/>
        <v>421</v>
      </c>
      <c r="B620" s="46">
        <v>64221</v>
      </c>
      <c r="C620" s="77" t="s">
        <v>860</v>
      </c>
      <c r="D620" s="46" t="s">
        <v>705</v>
      </c>
      <c r="E620" s="46">
        <v>0</v>
      </c>
      <c r="F620" s="46">
        <v>10</v>
      </c>
      <c r="G620" s="46">
        <v>10</v>
      </c>
      <c r="H620" s="46">
        <v>78110000</v>
      </c>
      <c r="I620" s="38">
        <v>234504</v>
      </c>
      <c r="J620" s="38">
        <f t="shared" si="19"/>
        <v>2345040</v>
      </c>
    </row>
    <row r="621" spans="1:10">
      <c r="A621" s="37">
        <f t="shared" si="20"/>
        <v>422</v>
      </c>
      <c r="B621" s="46">
        <v>64221</v>
      </c>
      <c r="C621" s="77" t="s">
        <v>861</v>
      </c>
      <c r="D621" s="46" t="s">
        <v>705</v>
      </c>
      <c r="E621" s="46">
        <v>0</v>
      </c>
      <c r="F621" s="46">
        <v>20</v>
      </c>
      <c r="G621" s="46">
        <v>20</v>
      </c>
      <c r="H621" s="46">
        <v>78110000</v>
      </c>
      <c r="I621" s="38">
        <v>234504</v>
      </c>
      <c r="J621" s="38">
        <f t="shared" si="19"/>
        <v>4690080</v>
      </c>
    </row>
    <row r="622" spans="1:10">
      <c r="A622" s="37">
        <f t="shared" si="20"/>
        <v>423</v>
      </c>
      <c r="B622" s="46">
        <v>64221</v>
      </c>
      <c r="C622" s="77" t="s">
        <v>862</v>
      </c>
      <c r="D622" s="46" t="s">
        <v>705</v>
      </c>
      <c r="E622" s="46">
        <v>0</v>
      </c>
      <c r="F622" s="46">
        <v>20</v>
      </c>
      <c r="G622" s="46">
        <v>20</v>
      </c>
      <c r="H622" s="46">
        <v>78110000</v>
      </c>
      <c r="I622" s="38">
        <v>234504</v>
      </c>
      <c r="J622" s="38">
        <f t="shared" si="19"/>
        <v>4690080</v>
      </c>
    </row>
    <row r="623" spans="1:10">
      <c r="A623" s="37">
        <f t="shared" si="20"/>
        <v>424</v>
      </c>
      <c r="B623" s="46">
        <v>64221</v>
      </c>
      <c r="C623" s="77" t="s">
        <v>863</v>
      </c>
      <c r="D623" s="46" t="s">
        <v>705</v>
      </c>
      <c r="E623" s="46">
        <v>0</v>
      </c>
      <c r="F623" s="46">
        <v>10</v>
      </c>
      <c r="G623" s="46">
        <v>10</v>
      </c>
      <c r="H623" s="46">
        <v>78110000</v>
      </c>
      <c r="I623" s="38">
        <v>234504</v>
      </c>
      <c r="J623" s="38">
        <f t="shared" si="19"/>
        <v>2345040</v>
      </c>
    </row>
    <row r="624" spans="1:10">
      <c r="A624" s="37">
        <f t="shared" si="20"/>
        <v>425</v>
      </c>
      <c r="B624" s="46">
        <v>64221</v>
      </c>
      <c r="C624" s="77" t="s">
        <v>864</v>
      </c>
      <c r="D624" s="46" t="s">
        <v>705</v>
      </c>
      <c r="E624" s="46">
        <v>0</v>
      </c>
      <c r="F624" s="46">
        <v>10</v>
      </c>
      <c r="G624" s="46">
        <v>10</v>
      </c>
      <c r="H624" s="46">
        <v>78110000</v>
      </c>
      <c r="I624" s="38">
        <v>234504</v>
      </c>
      <c r="J624" s="38">
        <f t="shared" si="19"/>
        <v>2345040</v>
      </c>
    </row>
    <row r="625" spans="1:10">
      <c r="A625" s="37">
        <f t="shared" si="20"/>
        <v>426</v>
      </c>
      <c r="B625" s="46">
        <v>64221</v>
      </c>
      <c r="C625" s="77" t="s">
        <v>865</v>
      </c>
      <c r="D625" s="46" t="s">
        <v>705</v>
      </c>
      <c r="E625" s="46">
        <v>0</v>
      </c>
      <c r="F625" s="46">
        <v>50</v>
      </c>
      <c r="G625" s="46">
        <v>50</v>
      </c>
      <c r="H625" s="46">
        <v>78110000</v>
      </c>
      <c r="I625" s="38">
        <v>234504</v>
      </c>
      <c r="J625" s="38">
        <f t="shared" si="19"/>
        <v>11725200</v>
      </c>
    </row>
    <row r="626" spans="1:10">
      <c r="A626" s="37">
        <f t="shared" si="20"/>
        <v>427</v>
      </c>
      <c r="B626" s="46">
        <v>64221</v>
      </c>
      <c r="C626" s="77" t="s">
        <v>866</v>
      </c>
      <c r="D626" s="46" t="s">
        <v>705</v>
      </c>
      <c r="E626" s="46">
        <v>0</v>
      </c>
      <c r="F626" s="46">
        <v>50</v>
      </c>
      <c r="G626" s="46">
        <v>50</v>
      </c>
      <c r="H626" s="46">
        <v>78110000</v>
      </c>
      <c r="I626" s="38">
        <v>234504</v>
      </c>
      <c r="J626" s="38">
        <f t="shared" si="19"/>
        <v>11725200</v>
      </c>
    </row>
    <row r="627" spans="1:10">
      <c r="A627" s="37">
        <f t="shared" si="20"/>
        <v>428</v>
      </c>
      <c r="B627" s="46">
        <v>64221</v>
      </c>
      <c r="C627" s="77" t="s">
        <v>867</v>
      </c>
      <c r="D627" s="46" t="s">
        <v>705</v>
      </c>
      <c r="E627" s="46">
        <v>0</v>
      </c>
      <c r="F627" s="46">
        <v>10</v>
      </c>
      <c r="G627" s="46">
        <v>10</v>
      </c>
      <c r="H627" s="46">
        <v>78110000</v>
      </c>
      <c r="I627" s="38">
        <v>234504</v>
      </c>
      <c r="J627" s="38">
        <f t="shared" si="19"/>
        <v>2345040</v>
      </c>
    </row>
    <row r="628" spans="1:10">
      <c r="A628" s="37">
        <f t="shared" si="20"/>
        <v>429</v>
      </c>
      <c r="B628" s="46">
        <v>64221</v>
      </c>
      <c r="C628" s="77" t="s">
        <v>868</v>
      </c>
      <c r="D628" s="46" t="s">
        <v>705</v>
      </c>
      <c r="E628" s="46">
        <v>0</v>
      </c>
      <c r="F628" s="46">
        <v>50</v>
      </c>
      <c r="G628" s="46">
        <v>50</v>
      </c>
      <c r="H628" s="46">
        <v>78110000</v>
      </c>
      <c r="I628" s="38">
        <v>234504</v>
      </c>
      <c r="J628" s="38">
        <f t="shared" si="19"/>
        <v>11725200</v>
      </c>
    </row>
    <row r="629" spans="1:10">
      <c r="A629" s="37">
        <f t="shared" si="20"/>
        <v>430</v>
      </c>
      <c r="B629" s="46">
        <v>64221</v>
      </c>
      <c r="C629" s="77" t="s">
        <v>869</v>
      </c>
      <c r="D629" s="46" t="s">
        <v>705</v>
      </c>
      <c r="E629" s="46">
        <v>0</v>
      </c>
      <c r="F629" s="46">
        <v>50</v>
      </c>
      <c r="G629" s="46">
        <v>50</v>
      </c>
      <c r="H629" s="46">
        <v>78110000</v>
      </c>
      <c r="I629" s="38">
        <v>234504</v>
      </c>
      <c r="J629" s="38">
        <f t="shared" si="19"/>
        <v>11725200</v>
      </c>
    </row>
    <row r="630" spans="1:10">
      <c r="A630" s="37">
        <f t="shared" si="20"/>
        <v>431</v>
      </c>
      <c r="B630" s="46">
        <v>64221</v>
      </c>
      <c r="C630" s="77" t="s">
        <v>870</v>
      </c>
      <c r="D630" s="46" t="s">
        <v>705</v>
      </c>
      <c r="E630" s="46">
        <v>0</v>
      </c>
      <c r="F630" s="46">
        <v>10</v>
      </c>
      <c r="G630" s="46">
        <v>10</v>
      </c>
      <c r="H630" s="46">
        <v>78110000</v>
      </c>
      <c r="I630" s="38">
        <v>234504</v>
      </c>
      <c r="J630" s="38">
        <f t="shared" si="19"/>
        <v>2345040</v>
      </c>
    </row>
    <row r="631" spans="1:10">
      <c r="A631" s="37">
        <f t="shared" si="20"/>
        <v>432</v>
      </c>
      <c r="B631" s="46">
        <v>64221</v>
      </c>
      <c r="C631" s="77" t="s">
        <v>871</v>
      </c>
      <c r="D631" s="46" t="s">
        <v>705</v>
      </c>
      <c r="E631" s="46">
        <v>0</v>
      </c>
      <c r="F631" s="46">
        <v>10</v>
      </c>
      <c r="G631" s="46">
        <v>10</v>
      </c>
      <c r="H631" s="46">
        <v>78110000</v>
      </c>
      <c r="I631" s="38">
        <v>234504</v>
      </c>
      <c r="J631" s="38">
        <f t="shared" si="19"/>
        <v>2345040</v>
      </c>
    </row>
    <row r="632" spans="1:10">
      <c r="A632" s="37">
        <f t="shared" si="20"/>
        <v>433</v>
      </c>
      <c r="B632" s="46">
        <v>64221</v>
      </c>
      <c r="C632" s="77" t="s">
        <v>872</v>
      </c>
      <c r="D632" s="46" t="s">
        <v>705</v>
      </c>
      <c r="E632" s="46">
        <v>0</v>
      </c>
      <c r="F632" s="46">
        <v>10</v>
      </c>
      <c r="G632" s="46">
        <v>10</v>
      </c>
      <c r="H632" s="46">
        <v>78110000</v>
      </c>
      <c r="I632" s="38">
        <v>234504</v>
      </c>
      <c r="J632" s="38">
        <f t="shared" si="19"/>
        <v>2345040</v>
      </c>
    </row>
    <row r="633" spans="1:10">
      <c r="A633" s="37">
        <f t="shared" si="20"/>
        <v>434</v>
      </c>
      <c r="B633" s="46">
        <v>64221</v>
      </c>
      <c r="C633" s="77" t="s">
        <v>873</v>
      </c>
      <c r="D633" s="46" t="s">
        <v>705</v>
      </c>
      <c r="E633" s="46">
        <v>0</v>
      </c>
      <c r="F633" s="46">
        <v>10</v>
      </c>
      <c r="G633" s="46">
        <v>10</v>
      </c>
      <c r="H633" s="46">
        <v>78110000</v>
      </c>
      <c r="I633" s="38">
        <v>234504</v>
      </c>
      <c r="J633" s="38">
        <f t="shared" si="19"/>
        <v>2345040</v>
      </c>
    </row>
    <row r="634" spans="1:10">
      <c r="A634" s="37">
        <f t="shared" si="20"/>
        <v>435</v>
      </c>
      <c r="B634" s="46">
        <v>64221</v>
      </c>
      <c r="C634" s="77" t="s">
        <v>874</v>
      </c>
      <c r="D634" s="46" t="s">
        <v>705</v>
      </c>
      <c r="E634" s="46">
        <v>0</v>
      </c>
      <c r="F634" s="46">
        <v>10</v>
      </c>
      <c r="G634" s="46">
        <v>10</v>
      </c>
      <c r="H634" s="46">
        <v>78110000</v>
      </c>
      <c r="I634" s="38">
        <v>234504</v>
      </c>
      <c r="J634" s="38">
        <f t="shared" si="19"/>
        <v>2345040</v>
      </c>
    </row>
    <row r="635" spans="1:10">
      <c r="A635" s="37">
        <f t="shared" si="20"/>
        <v>436</v>
      </c>
      <c r="B635" s="46">
        <v>64221</v>
      </c>
      <c r="C635" s="77" t="s">
        <v>875</v>
      </c>
      <c r="D635" s="46" t="s">
        <v>705</v>
      </c>
      <c r="E635" s="46">
        <v>0</v>
      </c>
      <c r="F635" s="46">
        <v>10</v>
      </c>
      <c r="G635" s="46">
        <v>10</v>
      </c>
      <c r="H635" s="46">
        <v>78110000</v>
      </c>
      <c r="I635" s="38">
        <v>234504</v>
      </c>
      <c r="J635" s="38">
        <f t="shared" si="19"/>
        <v>2345040</v>
      </c>
    </row>
    <row r="636" spans="1:10">
      <c r="A636" s="37">
        <f t="shared" si="20"/>
        <v>437</v>
      </c>
      <c r="B636" s="46">
        <v>64221</v>
      </c>
      <c r="C636" s="77" t="s">
        <v>876</v>
      </c>
      <c r="D636" s="46" t="s">
        <v>705</v>
      </c>
      <c r="E636" s="46">
        <v>0</v>
      </c>
      <c r="F636" s="46">
        <v>10</v>
      </c>
      <c r="G636" s="46">
        <v>10</v>
      </c>
      <c r="H636" s="46">
        <v>78110000</v>
      </c>
      <c r="I636" s="38">
        <v>234504</v>
      </c>
      <c r="J636" s="38">
        <f t="shared" si="19"/>
        <v>2345040</v>
      </c>
    </row>
    <row r="637" spans="1:10">
      <c r="A637" s="37">
        <f t="shared" si="20"/>
        <v>438</v>
      </c>
      <c r="B637" s="46">
        <v>64221</v>
      </c>
      <c r="C637" s="77" t="s">
        <v>877</v>
      </c>
      <c r="D637" s="46" t="s">
        <v>705</v>
      </c>
      <c r="E637" s="46">
        <v>0</v>
      </c>
      <c r="F637" s="46">
        <v>10</v>
      </c>
      <c r="G637" s="46">
        <v>10</v>
      </c>
      <c r="H637" s="46">
        <v>78110000</v>
      </c>
      <c r="I637" s="38">
        <v>234504</v>
      </c>
      <c r="J637" s="38">
        <f t="shared" si="19"/>
        <v>2345040</v>
      </c>
    </row>
    <row r="638" spans="1:10">
      <c r="A638" s="37">
        <f t="shared" si="20"/>
        <v>439</v>
      </c>
      <c r="B638" s="46">
        <v>64221</v>
      </c>
      <c r="C638" s="77" t="s">
        <v>878</v>
      </c>
      <c r="D638" s="46" t="s">
        <v>705</v>
      </c>
      <c r="E638" s="46">
        <v>0</v>
      </c>
      <c r="F638" s="46">
        <v>10</v>
      </c>
      <c r="G638" s="46">
        <v>10</v>
      </c>
      <c r="H638" s="46">
        <v>78110000</v>
      </c>
      <c r="I638" s="38">
        <v>234504</v>
      </c>
      <c r="J638" s="38">
        <f t="shared" si="19"/>
        <v>2345040</v>
      </c>
    </row>
    <row r="639" spans="1:10">
      <c r="A639" s="37">
        <f t="shared" si="20"/>
        <v>440</v>
      </c>
      <c r="B639" s="46">
        <v>64221</v>
      </c>
      <c r="C639" s="77" t="s">
        <v>879</v>
      </c>
      <c r="D639" s="46" t="s">
        <v>705</v>
      </c>
      <c r="E639" s="46">
        <v>0</v>
      </c>
      <c r="F639" s="46">
        <v>10</v>
      </c>
      <c r="G639" s="46">
        <v>10</v>
      </c>
      <c r="H639" s="46">
        <v>78110000</v>
      </c>
      <c r="I639" s="38">
        <v>234504</v>
      </c>
      <c r="J639" s="38">
        <f t="shared" si="19"/>
        <v>2345040</v>
      </c>
    </row>
    <row r="640" spans="1:10">
      <c r="A640" s="37">
        <f t="shared" si="20"/>
        <v>441</v>
      </c>
      <c r="B640" s="46">
        <v>64221</v>
      </c>
      <c r="C640" s="77" t="s">
        <v>880</v>
      </c>
      <c r="D640" s="46" t="s">
        <v>705</v>
      </c>
      <c r="E640" s="46">
        <v>0</v>
      </c>
      <c r="F640" s="46">
        <v>10</v>
      </c>
      <c r="G640" s="46">
        <v>10</v>
      </c>
      <c r="H640" s="46">
        <v>78110000</v>
      </c>
      <c r="I640" s="38">
        <v>234504</v>
      </c>
      <c r="J640" s="38">
        <f t="shared" si="19"/>
        <v>2345040</v>
      </c>
    </row>
    <row r="641" spans="1:10">
      <c r="A641" s="37">
        <f t="shared" si="20"/>
        <v>442</v>
      </c>
      <c r="B641" s="46">
        <v>64221</v>
      </c>
      <c r="C641" s="77" t="s">
        <v>881</v>
      </c>
      <c r="D641" s="46" t="s">
        <v>705</v>
      </c>
      <c r="E641" s="46">
        <v>0</v>
      </c>
      <c r="F641" s="46">
        <v>10</v>
      </c>
      <c r="G641" s="46">
        <v>10</v>
      </c>
      <c r="H641" s="46">
        <v>78110000</v>
      </c>
      <c r="I641" s="38">
        <v>234504</v>
      </c>
      <c r="J641" s="38">
        <f t="shared" si="19"/>
        <v>2345040</v>
      </c>
    </row>
    <row r="642" spans="1:10">
      <c r="A642" s="37">
        <f t="shared" si="20"/>
        <v>443</v>
      </c>
      <c r="B642" s="46">
        <v>64221</v>
      </c>
      <c r="C642" s="77" t="s">
        <v>882</v>
      </c>
      <c r="D642" s="46" t="s">
        <v>705</v>
      </c>
      <c r="E642" s="46">
        <v>0</v>
      </c>
      <c r="F642" s="46">
        <v>10</v>
      </c>
      <c r="G642" s="46">
        <v>10</v>
      </c>
      <c r="H642" s="46">
        <v>78110000</v>
      </c>
      <c r="I642" s="38">
        <v>234504</v>
      </c>
      <c r="J642" s="38">
        <f t="shared" si="19"/>
        <v>2345040</v>
      </c>
    </row>
    <row r="643" spans="1:10">
      <c r="A643" s="37">
        <f t="shared" si="20"/>
        <v>444</v>
      </c>
      <c r="B643" s="46">
        <v>64221</v>
      </c>
      <c r="C643" s="77" t="s">
        <v>883</v>
      </c>
      <c r="D643" s="46" t="s">
        <v>705</v>
      </c>
      <c r="E643" s="46">
        <v>0</v>
      </c>
      <c r="F643" s="46">
        <v>10</v>
      </c>
      <c r="G643" s="46">
        <v>10</v>
      </c>
      <c r="H643" s="46">
        <v>78110000</v>
      </c>
      <c r="I643" s="38">
        <v>234504</v>
      </c>
      <c r="J643" s="38">
        <f t="shared" si="19"/>
        <v>2345040</v>
      </c>
    </row>
    <row r="644" spans="1:10">
      <c r="A644" s="37">
        <f t="shared" si="20"/>
        <v>445</v>
      </c>
      <c r="B644" s="46">
        <v>64221</v>
      </c>
      <c r="C644" s="77" t="s">
        <v>884</v>
      </c>
      <c r="D644" s="46" t="s">
        <v>705</v>
      </c>
      <c r="E644" s="46">
        <v>0</v>
      </c>
      <c r="F644" s="46">
        <v>10</v>
      </c>
      <c r="G644" s="46">
        <v>10</v>
      </c>
      <c r="H644" s="46">
        <v>78110000</v>
      </c>
      <c r="I644" s="38">
        <v>234504</v>
      </c>
      <c r="J644" s="38">
        <f t="shared" si="19"/>
        <v>2345040</v>
      </c>
    </row>
    <row r="645" spans="1:10">
      <c r="A645" s="37">
        <f t="shared" si="20"/>
        <v>446</v>
      </c>
      <c r="B645" s="46">
        <v>64221</v>
      </c>
      <c r="C645" s="77" t="s">
        <v>885</v>
      </c>
      <c r="D645" s="46" t="s">
        <v>705</v>
      </c>
      <c r="E645" s="46">
        <v>0</v>
      </c>
      <c r="F645" s="46">
        <v>10</v>
      </c>
      <c r="G645" s="46">
        <v>10</v>
      </c>
      <c r="H645" s="46">
        <v>78110000</v>
      </c>
      <c r="I645" s="38">
        <v>234504</v>
      </c>
      <c r="J645" s="38">
        <f t="shared" si="19"/>
        <v>2345040</v>
      </c>
    </row>
    <row r="646" spans="1:10">
      <c r="A646" s="37">
        <f t="shared" si="20"/>
        <v>447</v>
      </c>
      <c r="B646" s="46">
        <v>64221</v>
      </c>
      <c r="C646" s="77" t="s">
        <v>886</v>
      </c>
      <c r="D646" s="46" t="s">
        <v>705</v>
      </c>
      <c r="E646" s="46">
        <v>0</v>
      </c>
      <c r="F646" s="46">
        <v>10</v>
      </c>
      <c r="G646" s="46">
        <v>10</v>
      </c>
      <c r="H646" s="46">
        <v>78110000</v>
      </c>
      <c r="I646" s="38">
        <v>234504</v>
      </c>
      <c r="J646" s="38">
        <f t="shared" si="19"/>
        <v>2345040</v>
      </c>
    </row>
    <row r="647" spans="1:10">
      <c r="A647" s="37">
        <f t="shared" si="20"/>
        <v>448</v>
      </c>
      <c r="B647" s="46">
        <v>64221</v>
      </c>
      <c r="C647" s="77" t="s">
        <v>887</v>
      </c>
      <c r="D647" s="46" t="s">
        <v>705</v>
      </c>
      <c r="E647" s="46">
        <v>0</v>
      </c>
      <c r="F647" s="46">
        <v>10</v>
      </c>
      <c r="G647" s="46">
        <v>10</v>
      </c>
      <c r="H647" s="46">
        <v>78110000</v>
      </c>
      <c r="I647" s="38">
        <v>234504</v>
      </c>
      <c r="J647" s="38">
        <f t="shared" si="19"/>
        <v>2345040</v>
      </c>
    </row>
    <row r="648" spans="1:10">
      <c r="A648" s="37">
        <f t="shared" si="20"/>
        <v>449</v>
      </c>
      <c r="B648" s="46">
        <v>64221</v>
      </c>
      <c r="C648" s="77" t="s">
        <v>888</v>
      </c>
      <c r="D648" s="46" t="s">
        <v>705</v>
      </c>
      <c r="E648" s="46">
        <v>0</v>
      </c>
      <c r="F648" s="46">
        <v>10</v>
      </c>
      <c r="G648" s="46">
        <v>10</v>
      </c>
      <c r="H648" s="46">
        <v>78110000</v>
      </c>
      <c r="I648" s="38">
        <v>234504</v>
      </c>
      <c r="J648" s="38">
        <f t="shared" si="19"/>
        <v>2345040</v>
      </c>
    </row>
    <row r="649" spans="1:10">
      <c r="A649" s="37">
        <f t="shared" si="20"/>
        <v>450</v>
      </c>
      <c r="B649" s="46">
        <v>64221</v>
      </c>
      <c r="C649" s="77" t="s">
        <v>889</v>
      </c>
      <c r="D649" s="46" t="s">
        <v>705</v>
      </c>
      <c r="E649" s="46">
        <v>0</v>
      </c>
      <c r="F649" s="46">
        <v>10</v>
      </c>
      <c r="G649" s="46">
        <v>10</v>
      </c>
      <c r="H649" s="46">
        <v>78110000</v>
      </c>
      <c r="I649" s="38">
        <v>234504</v>
      </c>
      <c r="J649" s="38">
        <f t="shared" si="19"/>
        <v>2345040</v>
      </c>
    </row>
    <row r="650" spans="1:10">
      <c r="A650" s="37">
        <f t="shared" si="20"/>
        <v>451</v>
      </c>
      <c r="B650" s="46">
        <v>64221</v>
      </c>
      <c r="C650" s="77" t="s">
        <v>890</v>
      </c>
      <c r="D650" s="46" t="s">
        <v>705</v>
      </c>
      <c r="E650" s="46">
        <v>0</v>
      </c>
      <c r="F650" s="46">
        <v>10</v>
      </c>
      <c r="G650" s="46">
        <v>10</v>
      </c>
      <c r="H650" s="46">
        <v>78110000</v>
      </c>
      <c r="I650" s="38">
        <v>234504</v>
      </c>
      <c r="J650" s="38">
        <f t="shared" si="19"/>
        <v>2345040</v>
      </c>
    </row>
    <row r="651" spans="1:10">
      <c r="A651" s="37">
        <f t="shared" si="20"/>
        <v>452</v>
      </c>
      <c r="B651" s="46">
        <v>64221</v>
      </c>
      <c r="C651" s="77" t="s">
        <v>891</v>
      </c>
      <c r="D651" s="46" t="s">
        <v>705</v>
      </c>
      <c r="E651" s="46">
        <v>0</v>
      </c>
      <c r="F651" s="46">
        <v>10</v>
      </c>
      <c r="G651" s="46">
        <v>10</v>
      </c>
      <c r="H651" s="46">
        <v>78110000</v>
      </c>
      <c r="I651" s="38">
        <v>234504</v>
      </c>
      <c r="J651" s="38">
        <f t="shared" si="19"/>
        <v>2345040</v>
      </c>
    </row>
    <row r="652" spans="1:10">
      <c r="A652" s="37">
        <f t="shared" si="20"/>
        <v>453</v>
      </c>
      <c r="B652" s="46">
        <v>64221</v>
      </c>
      <c r="C652" s="77" t="s">
        <v>892</v>
      </c>
      <c r="D652" s="46" t="s">
        <v>705</v>
      </c>
      <c r="E652" s="46">
        <v>0</v>
      </c>
      <c r="F652" s="46">
        <v>10</v>
      </c>
      <c r="G652" s="46">
        <v>10</v>
      </c>
      <c r="H652" s="46">
        <v>78110000</v>
      </c>
      <c r="I652" s="38">
        <v>234504</v>
      </c>
      <c r="J652" s="38">
        <f t="shared" si="19"/>
        <v>2345040</v>
      </c>
    </row>
    <row r="653" spans="1:10">
      <c r="A653" s="37">
        <f t="shared" si="20"/>
        <v>454</v>
      </c>
      <c r="B653" s="46">
        <v>64221</v>
      </c>
      <c r="C653" s="77" t="s">
        <v>893</v>
      </c>
      <c r="D653" s="46" t="s">
        <v>705</v>
      </c>
      <c r="E653" s="46">
        <v>0</v>
      </c>
      <c r="F653" s="46">
        <v>10</v>
      </c>
      <c r="G653" s="46">
        <v>10</v>
      </c>
      <c r="H653" s="46">
        <v>78110000</v>
      </c>
      <c r="I653" s="38">
        <v>234504</v>
      </c>
      <c r="J653" s="38">
        <f t="shared" si="19"/>
        <v>2345040</v>
      </c>
    </row>
    <row r="654" spans="1:10">
      <c r="A654" s="37">
        <f t="shared" si="20"/>
        <v>455</v>
      </c>
      <c r="B654" s="46">
        <v>64221</v>
      </c>
      <c r="C654" s="77" t="s">
        <v>894</v>
      </c>
      <c r="D654" s="46" t="s">
        <v>705</v>
      </c>
      <c r="E654" s="46">
        <v>0</v>
      </c>
      <c r="F654" s="46">
        <v>10</v>
      </c>
      <c r="G654" s="46">
        <v>10</v>
      </c>
      <c r="H654" s="46">
        <v>78110000</v>
      </c>
      <c r="I654" s="38">
        <v>234504</v>
      </c>
      <c r="J654" s="38">
        <f t="shared" si="19"/>
        <v>2345040</v>
      </c>
    </row>
    <row r="655" spans="1:10">
      <c r="A655" s="37">
        <f t="shared" si="20"/>
        <v>456</v>
      </c>
      <c r="B655" s="46">
        <v>64221</v>
      </c>
      <c r="C655" s="77" t="s">
        <v>895</v>
      </c>
      <c r="D655" s="46" t="s">
        <v>705</v>
      </c>
      <c r="E655" s="46">
        <v>0</v>
      </c>
      <c r="F655" s="46">
        <v>10</v>
      </c>
      <c r="G655" s="46">
        <v>10</v>
      </c>
      <c r="H655" s="46">
        <v>78110000</v>
      </c>
      <c r="I655" s="38">
        <v>234504</v>
      </c>
      <c r="J655" s="38">
        <f t="shared" ref="J655:J661" si="21">I655*F655</f>
        <v>2345040</v>
      </c>
    </row>
    <row r="656" spans="1:10">
      <c r="A656" s="37">
        <f t="shared" ref="A656:A661" si="22">A655+1</f>
        <v>457</v>
      </c>
      <c r="B656" s="46">
        <v>64221</v>
      </c>
      <c r="C656" s="77" t="s">
        <v>896</v>
      </c>
      <c r="D656" s="46" t="s">
        <v>705</v>
      </c>
      <c r="E656" s="46">
        <v>0</v>
      </c>
      <c r="F656" s="46">
        <v>10</v>
      </c>
      <c r="G656" s="46">
        <v>10</v>
      </c>
      <c r="H656" s="46">
        <v>78110000</v>
      </c>
      <c r="I656" s="38">
        <v>234504</v>
      </c>
      <c r="J656" s="38">
        <f t="shared" si="21"/>
        <v>2345040</v>
      </c>
    </row>
    <row r="657" spans="1:15">
      <c r="A657" s="37">
        <f t="shared" si="22"/>
        <v>458</v>
      </c>
      <c r="B657" s="46">
        <v>64221</v>
      </c>
      <c r="C657" s="77" t="s">
        <v>897</v>
      </c>
      <c r="D657" s="46" t="s">
        <v>705</v>
      </c>
      <c r="E657" s="46">
        <v>0</v>
      </c>
      <c r="F657" s="46">
        <v>10</v>
      </c>
      <c r="G657" s="46">
        <v>10</v>
      </c>
      <c r="H657" s="46">
        <v>78110000</v>
      </c>
      <c r="I657" s="38">
        <v>234504</v>
      </c>
      <c r="J657" s="38">
        <f t="shared" si="21"/>
        <v>2345040</v>
      </c>
    </row>
    <row r="658" spans="1:15">
      <c r="A658" s="37">
        <f t="shared" si="22"/>
        <v>459</v>
      </c>
      <c r="B658" s="46">
        <v>64221</v>
      </c>
      <c r="C658" s="77" t="s">
        <v>898</v>
      </c>
      <c r="D658" s="46" t="s">
        <v>705</v>
      </c>
      <c r="E658" s="46">
        <v>0</v>
      </c>
      <c r="F658" s="46">
        <v>10</v>
      </c>
      <c r="G658" s="46">
        <v>10</v>
      </c>
      <c r="H658" s="46">
        <v>78110000</v>
      </c>
      <c r="I658" s="38">
        <v>234504</v>
      </c>
      <c r="J658" s="38">
        <f t="shared" si="21"/>
        <v>2345040</v>
      </c>
    </row>
    <row r="659" spans="1:15">
      <c r="A659" s="37">
        <f t="shared" si="22"/>
        <v>460</v>
      </c>
      <c r="B659" s="46">
        <v>64221</v>
      </c>
      <c r="C659" s="77" t="s">
        <v>899</v>
      </c>
      <c r="D659" s="46" t="s">
        <v>705</v>
      </c>
      <c r="E659" s="46">
        <v>0</v>
      </c>
      <c r="F659" s="46">
        <v>10</v>
      </c>
      <c r="G659" s="46">
        <v>10</v>
      </c>
      <c r="H659" s="46">
        <v>78110000</v>
      </c>
      <c r="I659" s="38">
        <v>234504</v>
      </c>
      <c r="J659" s="38">
        <f t="shared" si="21"/>
        <v>2345040</v>
      </c>
    </row>
    <row r="660" spans="1:15">
      <c r="A660" s="37">
        <f t="shared" si="22"/>
        <v>461</v>
      </c>
      <c r="B660" s="46">
        <v>64221</v>
      </c>
      <c r="C660" s="77" t="s">
        <v>900</v>
      </c>
      <c r="D660" s="46" t="s">
        <v>705</v>
      </c>
      <c r="E660" s="46">
        <v>0</v>
      </c>
      <c r="F660" s="46">
        <v>10</v>
      </c>
      <c r="G660" s="46">
        <v>10</v>
      </c>
      <c r="H660" s="46">
        <v>78110000</v>
      </c>
      <c r="I660" s="38">
        <v>234504</v>
      </c>
      <c r="J660" s="38">
        <f t="shared" si="21"/>
        <v>2345040</v>
      </c>
    </row>
    <row r="661" spans="1:15">
      <c r="A661" s="37">
        <f t="shared" si="22"/>
        <v>462</v>
      </c>
      <c r="B661" s="46">
        <v>64221</v>
      </c>
      <c r="C661" s="77" t="s">
        <v>901</v>
      </c>
      <c r="D661" s="46" t="s">
        <v>705</v>
      </c>
      <c r="E661" s="46">
        <v>0</v>
      </c>
      <c r="F661" s="46">
        <v>10</v>
      </c>
      <c r="G661" s="46">
        <v>10</v>
      </c>
      <c r="H661" s="46">
        <v>78110000</v>
      </c>
      <c r="I661" s="38">
        <v>234504</v>
      </c>
      <c r="J661" s="38">
        <f t="shared" si="21"/>
        <v>2345040</v>
      </c>
    </row>
    <row r="662" spans="1:15" ht="14.65" thickBot="1">
      <c r="A662" s="40"/>
      <c r="B662" s="19"/>
      <c r="C662" s="10"/>
      <c r="D662" s="19"/>
      <c r="E662" s="19"/>
      <c r="F662" s="19"/>
      <c r="G662" s="19"/>
      <c r="H662" s="19"/>
      <c r="I662" s="80"/>
      <c r="J662" s="80"/>
    </row>
    <row r="663" spans="1:15" ht="14.65" thickBot="1">
      <c r="A663" s="516" t="s">
        <v>318</v>
      </c>
      <c r="B663" s="517"/>
      <c r="C663" s="517"/>
      <c r="D663" s="517"/>
      <c r="E663" s="517"/>
      <c r="F663" s="517"/>
      <c r="G663" s="517"/>
      <c r="H663" s="517"/>
      <c r="I663" s="518"/>
      <c r="J663" s="82">
        <f>+H244+H268</f>
        <v>36000000</v>
      </c>
    </row>
    <row r="664" spans="1:15">
      <c r="A664" s="40"/>
      <c r="B664" s="19"/>
      <c r="C664" s="10"/>
      <c r="D664" s="19"/>
      <c r="E664" s="19"/>
      <c r="F664" s="19"/>
      <c r="G664" s="19"/>
      <c r="H664" s="19"/>
      <c r="I664" s="80"/>
      <c r="J664" s="80"/>
    </row>
    <row r="665" spans="1:15">
      <c r="A665" s="448" t="s">
        <v>290</v>
      </c>
      <c r="B665" s="448"/>
      <c r="C665" s="448"/>
      <c r="D665" s="448"/>
      <c r="E665" s="448"/>
      <c r="F665" s="448"/>
      <c r="G665" s="448"/>
      <c r="H665" s="448"/>
      <c r="I665" s="448"/>
      <c r="J665" s="448"/>
    </row>
    <row r="666" spans="1:15" ht="24.75" customHeight="1">
      <c r="A666" s="501" t="s">
        <v>28</v>
      </c>
      <c r="B666" s="502"/>
      <c r="C666" s="502"/>
      <c r="D666" s="502"/>
      <c r="E666" s="502"/>
      <c r="F666" s="502"/>
      <c r="G666" s="502"/>
      <c r="H666" s="502"/>
      <c r="I666" s="502"/>
      <c r="J666" s="502"/>
    </row>
    <row r="667" spans="1:15">
      <c r="A667" s="412" t="s">
        <v>57</v>
      </c>
      <c r="B667" s="412"/>
      <c r="C667" s="412"/>
      <c r="D667" s="412"/>
      <c r="E667" s="412"/>
      <c r="F667" s="412"/>
      <c r="G667" s="412"/>
      <c r="H667" s="412"/>
      <c r="I667" s="412"/>
      <c r="J667" s="412"/>
      <c r="K667" s="64"/>
      <c r="L667" s="64"/>
      <c r="M667" s="64"/>
      <c r="N667" s="64"/>
      <c r="O667" s="64"/>
    </row>
    <row r="668" spans="1:15">
      <c r="A668" s="40"/>
      <c r="B668" s="40"/>
      <c r="C668" s="40"/>
      <c r="D668" s="40"/>
      <c r="E668" s="40"/>
      <c r="F668" s="40"/>
      <c r="G668" s="40"/>
      <c r="H668" s="40"/>
      <c r="I668" s="40"/>
      <c r="J668" s="40"/>
    </row>
    <row r="669" spans="1:15">
      <c r="A669" s="412" t="s">
        <v>319</v>
      </c>
      <c r="B669" s="412"/>
      <c r="C669" s="412"/>
      <c r="D669" s="412"/>
      <c r="E669" s="412"/>
      <c r="F669" s="412"/>
      <c r="G669" s="412"/>
      <c r="H669" s="412"/>
      <c r="I669" s="412"/>
      <c r="J669" s="412"/>
    </row>
    <row r="670" spans="1:15">
      <c r="A670" s="62"/>
      <c r="B670" s="62"/>
      <c r="C670" s="62"/>
      <c r="D670" s="63"/>
      <c r="E670" s="63"/>
      <c r="F670" s="62"/>
      <c r="G670" s="64"/>
      <c r="H670" s="64"/>
      <c r="I670" s="64"/>
      <c r="J670" s="64"/>
    </row>
    <row r="671" spans="1:15">
      <c r="A671" s="413" t="s">
        <v>320</v>
      </c>
      <c r="B671" s="413"/>
      <c r="C671" s="413"/>
      <c r="D671" s="413"/>
      <c r="E671" s="413"/>
      <c r="F671" s="413"/>
      <c r="G671" s="413"/>
      <c r="H671" s="413"/>
      <c r="I671" s="413"/>
      <c r="J671" s="413"/>
    </row>
    <row r="672" spans="1:15">
      <c r="A672" s="423" t="s">
        <v>39</v>
      </c>
      <c r="B672" s="423"/>
      <c r="C672" s="423"/>
      <c r="D672" s="423" t="s">
        <v>40</v>
      </c>
      <c r="E672" s="423"/>
      <c r="F672" s="423"/>
      <c r="G672" s="423"/>
      <c r="H672" s="423" t="s">
        <v>26</v>
      </c>
      <c r="I672" s="423"/>
      <c r="J672" s="423"/>
    </row>
    <row r="673" spans="1:15" ht="54" customHeight="1">
      <c r="A673" s="423" t="s">
        <v>89</v>
      </c>
      <c r="B673" s="423"/>
      <c r="C673" s="423"/>
      <c r="D673" s="519" t="s">
        <v>88</v>
      </c>
      <c r="E673" s="519"/>
      <c r="F673" s="519"/>
      <c r="G673" s="519"/>
      <c r="H673" s="520">
        <v>8600000</v>
      </c>
      <c r="I673" s="521"/>
      <c r="J673" s="521"/>
    </row>
    <row r="674" spans="1:15" ht="39.4">
      <c r="A674" s="85" t="s">
        <v>41</v>
      </c>
      <c r="B674" s="37" t="s">
        <v>42</v>
      </c>
      <c r="C674" s="37" t="s">
        <v>43</v>
      </c>
      <c r="D674" s="37" t="s">
        <v>44</v>
      </c>
      <c r="E674" s="37" t="s">
        <v>45</v>
      </c>
      <c r="F674" s="37" t="s">
        <v>46</v>
      </c>
      <c r="G674" s="37" t="s">
        <v>47</v>
      </c>
      <c r="H674" s="37" t="s">
        <v>48</v>
      </c>
      <c r="I674" s="37" t="s">
        <v>49</v>
      </c>
      <c r="J674" s="37" t="s">
        <v>50</v>
      </c>
    </row>
    <row r="675" spans="1:15" ht="52.5">
      <c r="A675" s="37">
        <f>A661+1</f>
        <v>463</v>
      </c>
      <c r="B675" s="46">
        <v>8912103</v>
      </c>
      <c r="C675" s="77" t="s">
        <v>321</v>
      </c>
      <c r="D675" s="46" t="s">
        <v>295</v>
      </c>
      <c r="E675" s="46">
        <v>0</v>
      </c>
      <c r="F675" s="46">
        <v>5</v>
      </c>
      <c r="G675" s="46">
        <v>5</v>
      </c>
      <c r="H675" s="46">
        <v>82101501</v>
      </c>
      <c r="I675" s="38">
        <v>234504</v>
      </c>
      <c r="J675" s="38">
        <f>I675*F675</f>
        <v>1172520</v>
      </c>
    </row>
    <row r="676" spans="1:15" ht="52.5">
      <c r="A676" s="37">
        <f>A675+1</f>
        <v>464</v>
      </c>
      <c r="B676" s="46">
        <v>8912103</v>
      </c>
      <c r="C676" s="77" t="s">
        <v>322</v>
      </c>
      <c r="D676" s="46" t="s">
        <v>295</v>
      </c>
      <c r="E676" s="46">
        <v>0</v>
      </c>
      <c r="F676" s="46">
        <v>5</v>
      </c>
      <c r="G676" s="46">
        <v>5</v>
      </c>
      <c r="H676" s="46">
        <v>82101501</v>
      </c>
      <c r="I676" s="38">
        <v>234504</v>
      </c>
      <c r="J676" s="38">
        <f>I676*F676</f>
        <v>1172520</v>
      </c>
    </row>
    <row r="677" spans="1:15" ht="14.65" thickBot="1">
      <c r="A677" s="40"/>
      <c r="B677" s="19"/>
      <c r="C677" s="10"/>
      <c r="D677" s="19"/>
      <c r="E677" s="19"/>
      <c r="F677" s="19"/>
      <c r="G677" s="19"/>
      <c r="H677" s="19"/>
      <c r="I677" s="80"/>
      <c r="J677" s="80"/>
    </row>
    <row r="678" spans="1:15" ht="14.65" thickBot="1">
      <c r="A678" s="522" t="s">
        <v>323</v>
      </c>
      <c r="B678" s="523"/>
      <c r="C678" s="523"/>
      <c r="D678" s="523"/>
      <c r="E678" s="523"/>
      <c r="F678" s="523"/>
      <c r="G678" s="523"/>
      <c r="H678" s="523"/>
      <c r="I678" s="524"/>
      <c r="J678" s="84">
        <f>+H673</f>
        <v>8600000</v>
      </c>
    </row>
    <row r="679" spans="1:15">
      <c r="A679" s="40"/>
      <c r="B679" s="19"/>
      <c r="C679" s="10"/>
      <c r="D679" s="19"/>
      <c r="E679" s="19"/>
      <c r="F679" s="19"/>
      <c r="G679" s="19"/>
      <c r="H679" s="19"/>
      <c r="I679" s="80"/>
      <c r="J679" s="80"/>
    </row>
    <row r="680" spans="1:15">
      <c r="A680" s="448" t="s">
        <v>290</v>
      </c>
      <c r="B680" s="448"/>
      <c r="C680" s="448"/>
      <c r="D680" s="448"/>
      <c r="E680" s="448"/>
      <c r="F680" s="448"/>
      <c r="G680" s="448"/>
      <c r="H680" s="448"/>
      <c r="I680" s="448"/>
      <c r="J680" s="448"/>
    </row>
    <row r="681" spans="1:15" ht="24.75" customHeight="1">
      <c r="A681" s="501" t="s">
        <v>29</v>
      </c>
      <c r="B681" s="502"/>
      <c r="C681" s="502"/>
      <c r="D681" s="502"/>
      <c r="E681" s="502"/>
      <c r="F681" s="502"/>
      <c r="G681" s="502"/>
      <c r="H681" s="502"/>
      <c r="I681" s="502"/>
      <c r="J681" s="502"/>
    </row>
    <row r="682" spans="1:15">
      <c r="A682" s="412" t="s">
        <v>57</v>
      </c>
      <c r="B682" s="412"/>
      <c r="C682" s="412"/>
      <c r="D682" s="412"/>
      <c r="E682" s="412"/>
      <c r="F682" s="412"/>
      <c r="G682" s="412"/>
      <c r="H682" s="412"/>
      <c r="I682" s="412"/>
      <c r="J682" s="412"/>
      <c r="K682" s="64"/>
      <c r="L682" s="64"/>
      <c r="M682" s="64"/>
      <c r="N682" s="64"/>
      <c r="O682" s="64"/>
    </row>
    <row r="683" spans="1:15">
      <c r="A683" s="40"/>
      <c r="B683" s="40"/>
      <c r="C683" s="40"/>
      <c r="D683" s="40"/>
      <c r="E683" s="40"/>
      <c r="F683" s="40"/>
      <c r="G683" s="40"/>
      <c r="H683" s="40"/>
      <c r="I683" s="40"/>
      <c r="J683" s="40"/>
    </row>
    <row r="684" spans="1:15">
      <c r="A684" s="412" t="s">
        <v>296</v>
      </c>
      <c r="B684" s="412"/>
      <c r="C684" s="412"/>
      <c r="D684" s="412"/>
      <c r="E684" s="412"/>
      <c r="F684" s="412"/>
      <c r="G684" s="412"/>
      <c r="H684" s="412"/>
      <c r="I684" s="412"/>
      <c r="J684" s="412"/>
    </row>
    <row r="685" spans="1:15">
      <c r="A685" s="62"/>
      <c r="B685" s="62"/>
      <c r="C685" s="62"/>
      <c r="D685" s="63"/>
      <c r="E685" s="63"/>
      <c r="F685" s="62"/>
      <c r="G685" s="64"/>
      <c r="H685" s="64"/>
      <c r="I685" s="64"/>
      <c r="J685" s="64"/>
    </row>
    <row r="686" spans="1:15">
      <c r="A686" s="413" t="s">
        <v>293</v>
      </c>
      <c r="B686" s="413"/>
      <c r="C686" s="413"/>
      <c r="D686" s="413"/>
      <c r="E686" s="413"/>
      <c r="F686" s="413"/>
      <c r="G686" s="413"/>
      <c r="H686" s="413"/>
      <c r="I686" s="413"/>
      <c r="J686" s="413"/>
    </row>
    <row r="687" spans="1:15" s="90" customFormat="1" ht="13.15">
      <c r="A687" s="423" t="s">
        <v>39</v>
      </c>
      <c r="B687" s="423"/>
      <c r="C687" s="423"/>
      <c r="D687" s="423" t="s">
        <v>40</v>
      </c>
      <c r="E687" s="423"/>
      <c r="F687" s="423"/>
      <c r="G687" s="423"/>
      <c r="H687" s="423" t="s">
        <v>26</v>
      </c>
      <c r="I687" s="423"/>
      <c r="J687" s="423"/>
    </row>
    <row r="688" spans="1:15" s="90" customFormat="1" ht="30.75" customHeight="1">
      <c r="A688" s="423" t="s">
        <v>91</v>
      </c>
      <c r="B688" s="423"/>
      <c r="C688" s="423"/>
      <c r="D688" s="519" t="s">
        <v>96</v>
      </c>
      <c r="E688" s="519"/>
      <c r="F688" s="519"/>
      <c r="G688" s="519"/>
      <c r="H688" s="520">
        <v>10000000</v>
      </c>
      <c r="I688" s="521"/>
      <c r="J688" s="521"/>
    </row>
    <row r="689" spans="1:15" s="90" customFormat="1" ht="39.4">
      <c r="A689" s="85" t="s">
        <v>41</v>
      </c>
      <c r="B689" s="37" t="s">
        <v>42</v>
      </c>
      <c r="C689" s="37" t="s">
        <v>43</v>
      </c>
      <c r="D689" s="37" t="s">
        <v>44</v>
      </c>
      <c r="E689" s="37" t="s">
        <v>45</v>
      </c>
      <c r="F689" s="37" t="s">
        <v>46</v>
      </c>
      <c r="G689" s="37" t="s">
        <v>47</v>
      </c>
      <c r="H689" s="37" t="s">
        <v>48</v>
      </c>
      <c r="I689" s="37" t="s">
        <v>49</v>
      </c>
      <c r="J689" s="37" t="s">
        <v>50</v>
      </c>
    </row>
    <row r="690" spans="1:15" ht="38.25">
      <c r="A690" s="86">
        <f>A676+1</f>
        <v>465</v>
      </c>
      <c r="B690" s="87">
        <v>31210</v>
      </c>
      <c r="C690" s="104" t="s">
        <v>473</v>
      </c>
      <c r="D690" s="105" t="s">
        <v>101</v>
      </c>
      <c r="E690" s="87">
        <v>0</v>
      </c>
      <c r="F690" s="87">
        <v>200</v>
      </c>
      <c r="G690" s="87">
        <f>F690</f>
        <v>200</v>
      </c>
      <c r="H690" s="87">
        <v>30103605</v>
      </c>
      <c r="I690" s="120"/>
      <c r="J690" s="120"/>
    </row>
    <row r="691" spans="1:15" ht="25.5">
      <c r="A691" s="86">
        <f>A690+1</f>
        <v>466</v>
      </c>
      <c r="B691" s="87">
        <v>31210</v>
      </c>
      <c r="C691" s="106" t="s">
        <v>474</v>
      </c>
      <c r="D691" s="107" t="s">
        <v>101</v>
      </c>
      <c r="E691" s="87">
        <v>0</v>
      </c>
      <c r="F691" s="87">
        <v>100</v>
      </c>
      <c r="G691" s="87">
        <f>F691</f>
        <v>100</v>
      </c>
      <c r="H691" s="87">
        <v>30103601</v>
      </c>
      <c r="I691" s="120"/>
      <c r="J691" s="120"/>
    </row>
    <row r="692" spans="1:15" s="90" customFormat="1" ht="21" customHeight="1">
      <c r="A692" s="93"/>
      <c r="B692" s="94"/>
      <c r="C692" s="102"/>
      <c r="D692" s="103"/>
      <c r="E692" s="94"/>
      <c r="F692" s="94"/>
      <c r="G692" s="94"/>
      <c r="H692" s="94"/>
      <c r="I692" s="97"/>
      <c r="J692" s="97"/>
    </row>
    <row r="693" spans="1:15" s="90" customFormat="1" ht="18.75" customHeight="1">
      <c r="A693" s="423" t="s">
        <v>39</v>
      </c>
      <c r="B693" s="423"/>
      <c r="C693" s="423"/>
      <c r="D693" s="423" t="s">
        <v>40</v>
      </c>
      <c r="E693" s="423"/>
      <c r="F693" s="423"/>
      <c r="G693" s="423"/>
      <c r="H693" s="423" t="s">
        <v>26</v>
      </c>
      <c r="I693" s="423"/>
      <c r="J693" s="423"/>
    </row>
    <row r="694" spans="1:15" s="90" customFormat="1" ht="21.75" customHeight="1">
      <c r="A694" s="423" t="s">
        <v>269</v>
      </c>
      <c r="B694" s="423"/>
      <c r="C694" s="423"/>
      <c r="D694" s="519" t="s">
        <v>268</v>
      </c>
      <c r="E694" s="519"/>
      <c r="F694" s="519"/>
      <c r="G694" s="519"/>
      <c r="H694" s="520">
        <v>6000000</v>
      </c>
      <c r="I694" s="521"/>
      <c r="J694" s="521"/>
    </row>
    <row r="695" spans="1:15" s="90" customFormat="1" ht="39.4">
      <c r="A695" s="85" t="s">
        <v>41</v>
      </c>
      <c r="B695" s="37" t="s">
        <v>42</v>
      </c>
      <c r="C695" s="37" t="s">
        <v>43</v>
      </c>
      <c r="D695" s="37" t="s">
        <v>44</v>
      </c>
      <c r="E695" s="37" t="s">
        <v>45</v>
      </c>
      <c r="F695" s="37" t="s">
        <v>46</v>
      </c>
      <c r="G695" s="37" t="s">
        <v>47</v>
      </c>
      <c r="H695" s="37" t="s">
        <v>48</v>
      </c>
      <c r="I695" s="37" t="s">
        <v>49</v>
      </c>
      <c r="J695" s="37" t="s">
        <v>50</v>
      </c>
    </row>
    <row r="696" spans="1:15" s="90" customFormat="1" ht="30.75" customHeight="1">
      <c r="A696" s="86">
        <f>A691+1</f>
        <v>467</v>
      </c>
      <c r="B696" s="87">
        <v>3471001</v>
      </c>
      <c r="C696" s="108" t="s">
        <v>435</v>
      </c>
      <c r="D696" s="107" t="s">
        <v>416</v>
      </c>
      <c r="E696" s="87">
        <v>0</v>
      </c>
      <c r="F696" s="87">
        <v>20</v>
      </c>
      <c r="G696" s="87">
        <f>F696</f>
        <v>20</v>
      </c>
      <c r="H696" s="87">
        <v>54101706</v>
      </c>
      <c r="I696" s="120"/>
      <c r="J696" s="120"/>
      <c r="K696" s="87"/>
      <c r="L696" s="87"/>
      <c r="M696" s="87"/>
      <c r="N696" s="87"/>
      <c r="O696" s="87"/>
    </row>
    <row r="697" spans="1:15" s="90" customFormat="1" ht="12.75">
      <c r="A697" s="93"/>
      <c r="B697" s="94"/>
      <c r="C697" s="109"/>
      <c r="D697" s="110"/>
      <c r="E697" s="94"/>
      <c r="F697" s="94"/>
      <c r="G697" s="94"/>
      <c r="H697" s="94"/>
      <c r="I697" s="97"/>
      <c r="J697" s="97"/>
      <c r="K697" s="87"/>
      <c r="L697" s="87"/>
      <c r="M697" s="87"/>
      <c r="N697" s="87"/>
      <c r="O697" s="87"/>
    </row>
    <row r="698" spans="1:15" s="90" customFormat="1" ht="13.15">
      <c r="A698" s="423" t="s">
        <v>39</v>
      </c>
      <c r="B698" s="423"/>
      <c r="C698" s="423"/>
      <c r="D698" s="423" t="s">
        <v>40</v>
      </c>
      <c r="E698" s="423"/>
      <c r="F698" s="423"/>
      <c r="G698" s="423"/>
      <c r="H698" s="423" t="s">
        <v>26</v>
      </c>
      <c r="I698" s="423"/>
      <c r="J698" s="423"/>
      <c r="K698" s="87"/>
      <c r="L698" s="87"/>
      <c r="M698" s="87"/>
      <c r="N698" s="87"/>
      <c r="O698" s="87"/>
    </row>
    <row r="699" spans="1:15" s="90" customFormat="1" ht="41.25" customHeight="1">
      <c r="A699" s="423" t="s">
        <v>92</v>
      </c>
      <c r="B699" s="423"/>
      <c r="C699" s="423"/>
      <c r="D699" s="519" t="s">
        <v>97</v>
      </c>
      <c r="E699" s="519"/>
      <c r="F699" s="519"/>
      <c r="G699" s="519"/>
      <c r="H699" s="520">
        <v>12000000</v>
      </c>
      <c r="I699" s="521"/>
      <c r="J699" s="521"/>
      <c r="K699" s="87"/>
      <c r="L699" s="87"/>
      <c r="M699" s="87"/>
      <c r="N699" s="87"/>
      <c r="O699" s="87"/>
    </row>
    <row r="700" spans="1:15" s="90" customFormat="1" ht="39.4">
      <c r="A700" s="85" t="s">
        <v>41</v>
      </c>
      <c r="B700" s="37" t="s">
        <v>42</v>
      </c>
      <c r="C700" s="37" t="s">
        <v>43</v>
      </c>
      <c r="D700" s="37" t="s">
        <v>44</v>
      </c>
      <c r="E700" s="37" t="s">
        <v>45</v>
      </c>
      <c r="F700" s="37" t="s">
        <v>46</v>
      </c>
      <c r="G700" s="37" t="s">
        <v>47</v>
      </c>
      <c r="H700" s="37" t="s">
        <v>48</v>
      </c>
      <c r="I700" s="37" t="s">
        <v>49</v>
      </c>
      <c r="J700" s="37" t="s">
        <v>50</v>
      </c>
    </row>
    <row r="701" spans="1:15" s="90" customFormat="1" ht="12.75">
      <c r="A701" s="98">
        <f>A696+1</f>
        <v>468</v>
      </c>
      <c r="B701" s="151">
        <v>3511035</v>
      </c>
      <c r="C701" s="100" t="s">
        <v>461</v>
      </c>
      <c r="D701" s="101" t="s">
        <v>102</v>
      </c>
      <c r="E701" s="87">
        <v>0</v>
      </c>
      <c r="F701" s="87">
        <f t="shared" ref="F701:F708" si="23">+K701+M701+N701+O701</f>
        <v>80</v>
      </c>
      <c r="G701" s="99">
        <f>F701</f>
        <v>80</v>
      </c>
      <c r="H701" s="151">
        <v>31211803</v>
      </c>
      <c r="I701" s="120"/>
      <c r="J701" s="120"/>
      <c r="K701" s="87">
        <v>10</v>
      </c>
      <c r="L701" s="87"/>
      <c r="M701" s="87">
        <v>10</v>
      </c>
      <c r="N701" s="87">
        <v>50</v>
      </c>
      <c r="O701" s="87">
        <v>10</v>
      </c>
    </row>
    <row r="702" spans="1:15" s="90" customFormat="1" ht="51">
      <c r="A702" s="86">
        <f t="shared" ref="A702:A711" si="24">A701+1</f>
        <v>469</v>
      </c>
      <c r="B702" s="152">
        <v>3511004</v>
      </c>
      <c r="C702" s="89" t="s">
        <v>462</v>
      </c>
      <c r="D702" s="92" t="s">
        <v>102</v>
      </c>
      <c r="E702" s="87">
        <v>0</v>
      </c>
      <c r="F702" s="87">
        <f t="shared" si="23"/>
        <v>8</v>
      </c>
      <c r="G702" s="99">
        <f t="shared" ref="G702:G711" si="25">F702</f>
        <v>8</v>
      </c>
      <c r="H702" s="152">
        <v>31211518</v>
      </c>
      <c r="I702" s="120"/>
      <c r="J702" s="120"/>
      <c r="K702" s="87">
        <v>4</v>
      </c>
      <c r="L702" s="87"/>
      <c r="M702" s="87">
        <v>1</v>
      </c>
      <c r="N702" s="87">
        <v>3</v>
      </c>
      <c r="O702" s="87"/>
    </row>
    <row r="703" spans="1:15" s="90" customFormat="1" ht="51">
      <c r="A703" s="86">
        <f t="shared" si="24"/>
        <v>470</v>
      </c>
      <c r="B703" s="152">
        <v>3511004</v>
      </c>
      <c r="C703" s="89" t="s">
        <v>463</v>
      </c>
      <c r="D703" s="91" t="s">
        <v>102</v>
      </c>
      <c r="E703" s="87">
        <v>0</v>
      </c>
      <c r="F703" s="87">
        <f t="shared" si="23"/>
        <v>40</v>
      </c>
      <c r="G703" s="99">
        <f t="shared" si="25"/>
        <v>40</v>
      </c>
      <c r="H703" s="152">
        <v>31211518</v>
      </c>
      <c r="I703" s="120"/>
      <c r="J703" s="120"/>
      <c r="K703" s="87"/>
      <c r="L703" s="87"/>
      <c r="M703" s="87"/>
      <c r="N703" s="87">
        <v>40</v>
      </c>
      <c r="O703" s="87"/>
    </row>
    <row r="704" spans="1:15" s="90" customFormat="1" ht="89.25">
      <c r="A704" s="86">
        <f t="shared" si="24"/>
        <v>471</v>
      </c>
      <c r="B704" s="153">
        <v>3511001</v>
      </c>
      <c r="C704" s="89" t="s">
        <v>465</v>
      </c>
      <c r="D704" s="92" t="s">
        <v>104</v>
      </c>
      <c r="E704" s="87">
        <v>0</v>
      </c>
      <c r="F704" s="87">
        <f t="shared" si="23"/>
        <v>10</v>
      </c>
      <c r="G704" s="99">
        <f t="shared" si="25"/>
        <v>10</v>
      </c>
      <c r="H704" s="152">
        <v>31211508</v>
      </c>
      <c r="I704" s="120"/>
      <c r="J704" s="120"/>
      <c r="K704" s="87"/>
      <c r="L704" s="87"/>
      <c r="M704" s="87"/>
      <c r="N704" s="87">
        <v>5</v>
      </c>
      <c r="O704" s="87">
        <v>5</v>
      </c>
    </row>
    <row r="705" spans="1:15" s="90" customFormat="1" ht="89.25">
      <c r="A705" s="86">
        <f t="shared" si="24"/>
        <v>472</v>
      </c>
      <c r="B705" s="153">
        <v>3511001</v>
      </c>
      <c r="C705" s="89" t="s">
        <v>464</v>
      </c>
      <c r="D705" s="92" t="s">
        <v>104</v>
      </c>
      <c r="E705" s="87">
        <v>0</v>
      </c>
      <c r="F705" s="87">
        <f t="shared" si="23"/>
        <v>10</v>
      </c>
      <c r="G705" s="99">
        <f t="shared" si="25"/>
        <v>10</v>
      </c>
      <c r="H705" s="152">
        <v>31211508</v>
      </c>
      <c r="I705" s="120"/>
      <c r="J705" s="120"/>
      <c r="K705" s="87"/>
      <c r="L705" s="87"/>
      <c r="M705" s="87"/>
      <c r="N705" s="87">
        <v>5</v>
      </c>
      <c r="O705" s="87">
        <v>5</v>
      </c>
    </row>
    <row r="706" spans="1:15" s="90" customFormat="1" ht="78" customHeight="1">
      <c r="A706" s="86">
        <f t="shared" si="24"/>
        <v>473</v>
      </c>
      <c r="B706" s="154">
        <v>3511003</v>
      </c>
      <c r="C706" s="155" t="s">
        <v>467</v>
      </c>
      <c r="D706" s="105" t="s">
        <v>466</v>
      </c>
      <c r="E706" s="87">
        <v>0</v>
      </c>
      <c r="F706" s="87">
        <f t="shared" si="23"/>
        <v>20</v>
      </c>
      <c r="G706" s="99">
        <f t="shared" si="25"/>
        <v>20</v>
      </c>
      <c r="H706" s="154">
        <v>31211501</v>
      </c>
      <c r="I706" s="144"/>
      <c r="J706" s="120"/>
      <c r="K706" s="49">
        <v>5</v>
      </c>
      <c r="L706" s="49"/>
      <c r="M706" s="49">
        <v>5</v>
      </c>
      <c r="N706" s="49">
        <v>5</v>
      </c>
      <c r="O706" s="49">
        <v>5</v>
      </c>
    </row>
    <row r="707" spans="1:15" s="90" customFormat="1" ht="42.75" customHeight="1">
      <c r="A707" s="86">
        <f t="shared" si="24"/>
        <v>474</v>
      </c>
      <c r="B707" s="154" t="s">
        <v>468</v>
      </c>
      <c r="C707" s="89" t="s">
        <v>469</v>
      </c>
      <c r="D707" s="92" t="s">
        <v>102</v>
      </c>
      <c r="E707" s="87">
        <v>0</v>
      </c>
      <c r="F707" s="87">
        <f t="shared" si="23"/>
        <v>15</v>
      </c>
      <c r="G707" s="99">
        <f t="shared" si="25"/>
        <v>15</v>
      </c>
      <c r="H707" s="154">
        <v>31211522</v>
      </c>
      <c r="I707" s="120"/>
      <c r="J707" s="120"/>
      <c r="N707" s="90">
        <v>5</v>
      </c>
      <c r="O707" s="90">
        <v>10</v>
      </c>
    </row>
    <row r="708" spans="1:15" s="90" customFormat="1" ht="25.5">
      <c r="A708" s="86">
        <f t="shared" si="24"/>
        <v>475</v>
      </c>
      <c r="B708" s="154" t="s">
        <v>468</v>
      </c>
      <c r="C708" s="89" t="s">
        <v>470</v>
      </c>
      <c r="D708" s="91" t="s">
        <v>102</v>
      </c>
      <c r="E708" s="87">
        <v>0</v>
      </c>
      <c r="F708" s="87">
        <f t="shared" si="23"/>
        <v>20</v>
      </c>
      <c r="G708" s="99">
        <f t="shared" si="25"/>
        <v>20</v>
      </c>
      <c r="H708" s="154">
        <v>31211522</v>
      </c>
      <c r="I708" s="120"/>
      <c r="J708" s="120"/>
      <c r="K708" s="90">
        <v>5</v>
      </c>
      <c r="N708" s="90">
        <v>10</v>
      </c>
      <c r="O708" s="90">
        <v>5</v>
      </c>
    </row>
    <row r="709" spans="1:15" s="90" customFormat="1" ht="12.75">
      <c r="A709" s="86">
        <f t="shared" si="24"/>
        <v>476</v>
      </c>
      <c r="B709" s="152">
        <v>3542006</v>
      </c>
      <c r="C709" s="89" t="s">
        <v>105</v>
      </c>
      <c r="D709" s="92" t="s">
        <v>106</v>
      </c>
      <c r="E709" s="87">
        <v>0</v>
      </c>
      <c r="F709" s="87">
        <v>10</v>
      </c>
      <c r="G709" s="99">
        <f t="shared" si="25"/>
        <v>10</v>
      </c>
      <c r="H709" s="152">
        <v>31201610</v>
      </c>
      <c r="I709" s="120"/>
      <c r="J709" s="120"/>
    </row>
    <row r="710" spans="1:15" s="90" customFormat="1" ht="12.75" customHeight="1">
      <c r="A710" s="86">
        <f t="shared" si="24"/>
        <v>477</v>
      </c>
      <c r="B710" s="154">
        <v>3549051</v>
      </c>
      <c r="C710" s="89" t="s">
        <v>471</v>
      </c>
      <c r="D710" s="91" t="s">
        <v>102</v>
      </c>
      <c r="E710" s="87">
        <v>0</v>
      </c>
      <c r="F710" s="87">
        <v>10</v>
      </c>
      <c r="G710" s="99">
        <f t="shared" si="25"/>
        <v>10</v>
      </c>
      <c r="H710" s="152">
        <v>12164905</v>
      </c>
      <c r="I710" s="120"/>
      <c r="J710" s="120"/>
    </row>
    <row r="711" spans="1:15" s="90" customFormat="1" ht="17.25" customHeight="1">
      <c r="A711" s="86">
        <f t="shared" si="24"/>
        <v>478</v>
      </c>
      <c r="B711" s="87">
        <v>3542006</v>
      </c>
      <c r="C711" s="89" t="s">
        <v>107</v>
      </c>
      <c r="D711" s="92" t="s">
        <v>108</v>
      </c>
      <c r="E711" s="87">
        <v>0</v>
      </c>
      <c r="F711" s="87">
        <v>10</v>
      </c>
      <c r="G711" s="99">
        <f t="shared" si="25"/>
        <v>10</v>
      </c>
      <c r="H711" s="152">
        <v>31201610</v>
      </c>
      <c r="I711" s="120"/>
      <c r="J711" s="120"/>
    </row>
    <row r="712" spans="1:15" s="90" customFormat="1" ht="12.75">
      <c r="A712" s="93"/>
      <c r="B712" s="94"/>
      <c r="C712" s="95"/>
      <c r="D712" s="96"/>
      <c r="E712" s="94"/>
      <c r="F712" s="94"/>
      <c r="G712" s="94"/>
      <c r="H712" s="94"/>
      <c r="I712" s="97"/>
      <c r="J712" s="97"/>
      <c r="K712" s="90">
        <v>5</v>
      </c>
      <c r="M712" s="90">
        <v>5</v>
      </c>
      <c r="N712" s="90">
        <v>20</v>
      </c>
      <c r="O712" s="90">
        <v>30</v>
      </c>
    </row>
    <row r="713" spans="1:15" s="90" customFormat="1" ht="13.15">
      <c r="A713" s="423" t="s">
        <v>39</v>
      </c>
      <c r="B713" s="423"/>
      <c r="C713" s="423"/>
      <c r="D713" s="423" t="s">
        <v>40</v>
      </c>
      <c r="E713" s="423"/>
      <c r="F713" s="423"/>
      <c r="G713" s="423"/>
      <c r="H713" s="423" t="s">
        <v>26</v>
      </c>
      <c r="I713" s="423"/>
      <c r="J713" s="423"/>
      <c r="K713" s="90">
        <v>5</v>
      </c>
      <c r="M713" s="90">
        <v>5</v>
      </c>
      <c r="N713" s="90">
        <v>20</v>
      </c>
      <c r="O713" s="90">
        <v>30</v>
      </c>
    </row>
    <row r="714" spans="1:15" s="90" customFormat="1" ht="13.15">
      <c r="A714" s="423" t="s">
        <v>38</v>
      </c>
      <c r="B714" s="423"/>
      <c r="C714" s="423"/>
      <c r="D714" s="519" t="s">
        <v>77</v>
      </c>
      <c r="E714" s="519"/>
      <c r="F714" s="519"/>
      <c r="G714" s="519"/>
      <c r="H714" s="520">
        <v>5000000</v>
      </c>
      <c r="I714" s="521"/>
      <c r="J714" s="521"/>
      <c r="M714" s="90">
        <v>2</v>
      </c>
    </row>
    <row r="715" spans="1:15" s="90" customFormat="1" ht="39.4">
      <c r="A715" s="85" t="s">
        <v>41</v>
      </c>
      <c r="B715" s="37" t="s">
        <v>42</v>
      </c>
      <c r="C715" s="37" t="s">
        <v>43</v>
      </c>
      <c r="D715" s="37" t="s">
        <v>44</v>
      </c>
      <c r="E715" s="37" t="s">
        <v>45</v>
      </c>
      <c r="F715" s="37" t="s">
        <v>46</v>
      </c>
      <c r="G715" s="37" t="s">
        <v>47</v>
      </c>
      <c r="H715" s="37" t="s">
        <v>48</v>
      </c>
      <c r="I715" s="37" t="s">
        <v>49</v>
      </c>
      <c r="J715" s="37" t="s">
        <v>50</v>
      </c>
    </row>
    <row r="716" spans="1:15" s="90" customFormat="1" ht="25.5">
      <c r="A716" s="98">
        <f>A711+1</f>
        <v>479</v>
      </c>
      <c r="B716" s="99">
        <v>3623001</v>
      </c>
      <c r="C716" s="89" t="s">
        <v>109</v>
      </c>
      <c r="D716" s="92" t="s">
        <v>101</v>
      </c>
      <c r="E716" s="87">
        <v>0</v>
      </c>
      <c r="F716" s="87">
        <f t="shared" ref="F716:F730" si="26">+K716+M716+N716+O716</f>
        <v>50</v>
      </c>
      <c r="G716" s="99">
        <f t="shared" ref="G716:G778" si="27">F716</f>
        <v>50</v>
      </c>
      <c r="H716" s="99">
        <v>142000</v>
      </c>
      <c r="I716" s="120"/>
      <c r="J716" s="120"/>
      <c r="K716" s="90">
        <v>5</v>
      </c>
      <c r="M716" s="90">
        <v>5</v>
      </c>
      <c r="N716" s="90">
        <v>20</v>
      </c>
      <c r="O716" s="90">
        <v>20</v>
      </c>
    </row>
    <row r="717" spans="1:15" s="90" customFormat="1" ht="25.5">
      <c r="A717" s="86">
        <f>A716+1</f>
        <v>480</v>
      </c>
      <c r="B717" s="87">
        <v>3623001</v>
      </c>
      <c r="C717" s="89" t="s">
        <v>110</v>
      </c>
      <c r="D717" s="92" t="s">
        <v>101</v>
      </c>
      <c r="E717" s="87">
        <v>0</v>
      </c>
      <c r="F717" s="87">
        <f t="shared" si="26"/>
        <v>50</v>
      </c>
      <c r="G717" s="99">
        <f t="shared" si="27"/>
        <v>50</v>
      </c>
      <c r="H717" s="87">
        <v>142000</v>
      </c>
      <c r="I717" s="120"/>
      <c r="J717" s="120"/>
      <c r="K717" s="90">
        <v>5</v>
      </c>
      <c r="M717" s="90">
        <v>5</v>
      </c>
      <c r="N717" s="90">
        <v>20</v>
      </c>
      <c r="O717" s="90">
        <v>20</v>
      </c>
    </row>
    <row r="718" spans="1:15" s="90" customFormat="1" ht="12.75">
      <c r="A718" s="86">
        <f t="shared" ref="A718:A781" si="28">A717+1</f>
        <v>481</v>
      </c>
      <c r="B718" s="87">
        <v>3626002</v>
      </c>
      <c r="C718" s="89" t="s">
        <v>111</v>
      </c>
      <c r="D718" s="105" t="s">
        <v>176</v>
      </c>
      <c r="E718" s="87">
        <v>0</v>
      </c>
      <c r="F718" s="87">
        <f t="shared" si="26"/>
        <v>50</v>
      </c>
      <c r="G718" s="99">
        <f t="shared" si="27"/>
        <v>50</v>
      </c>
      <c r="H718" s="87">
        <v>60105810</v>
      </c>
      <c r="I718" s="120"/>
      <c r="J718" s="120"/>
      <c r="K718" s="90">
        <v>5</v>
      </c>
      <c r="M718" s="90">
        <v>5</v>
      </c>
      <c r="N718" s="90">
        <v>20</v>
      </c>
      <c r="O718" s="90">
        <v>20</v>
      </c>
    </row>
    <row r="719" spans="1:15" s="90" customFormat="1" ht="12.75">
      <c r="A719" s="86">
        <f t="shared" si="28"/>
        <v>482</v>
      </c>
      <c r="B719" s="87">
        <v>3632003</v>
      </c>
      <c r="C719" s="108" t="s">
        <v>472</v>
      </c>
      <c r="D719" s="107" t="s">
        <v>101</v>
      </c>
      <c r="E719" s="87">
        <v>0</v>
      </c>
      <c r="F719" s="87">
        <f t="shared" si="26"/>
        <v>50</v>
      </c>
      <c r="G719" s="99">
        <f t="shared" si="27"/>
        <v>50</v>
      </c>
      <c r="H719" s="87">
        <v>40171517</v>
      </c>
      <c r="I719" s="120"/>
      <c r="J719" s="120"/>
      <c r="K719" s="90">
        <v>5</v>
      </c>
      <c r="M719" s="90">
        <v>5</v>
      </c>
      <c r="N719" s="90">
        <v>20</v>
      </c>
      <c r="O719" s="90">
        <v>20</v>
      </c>
    </row>
    <row r="720" spans="1:15" s="90" customFormat="1" ht="12.75">
      <c r="A720" s="86">
        <f t="shared" si="28"/>
        <v>483</v>
      </c>
      <c r="B720" s="87">
        <v>3632003</v>
      </c>
      <c r="C720" s="108" t="s">
        <v>112</v>
      </c>
      <c r="D720" s="107" t="s">
        <v>101</v>
      </c>
      <c r="E720" s="87">
        <v>0</v>
      </c>
      <c r="F720" s="87">
        <f t="shared" si="26"/>
        <v>50</v>
      </c>
      <c r="G720" s="99">
        <f t="shared" si="27"/>
        <v>50</v>
      </c>
      <c r="H720" s="87">
        <v>40141719</v>
      </c>
      <c r="I720" s="120"/>
      <c r="J720" s="120"/>
      <c r="K720" s="90">
        <v>5</v>
      </c>
      <c r="M720" s="90">
        <v>5</v>
      </c>
      <c r="N720" s="90">
        <v>20</v>
      </c>
      <c r="O720" s="90">
        <v>20</v>
      </c>
    </row>
    <row r="721" spans="1:15" s="90" customFormat="1" ht="12.75">
      <c r="A721" s="86">
        <f t="shared" si="28"/>
        <v>484</v>
      </c>
      <c r="B721" s="87">
        <v>3632003</v>
      </c>
      <c r="C721" s="108" t="s">
        <v>113</v>
      </c>
      <c r="D721" s="107" t="s">
        <v>101</v>
      </c>
      <c r="E721" s="87">
        <v>0</v>
      </c>
      <c r="F721" s="87">
        <f t="shared" si="26"/>
        <v>50</v>
      </c>
      <c r="G721" s="99">
        <f t="shared" si="27"/>
        <v>50</v>
      </c>
      <c r="H721" s="87">
        <v>40141719</v>
      </c>
      <c r="I721" s="120"/>
      <c r="J721" s="120"/>
      <c r="K721" s="90">
        <v>5</v>
      </c>
      <c r="M721" s="90">
        <v>5</v>
      </c>
      <c r="N721" s="90">
        <v>20</v>
      </c>
      <c r="O721" s="90">
        <v>20</v>
      </c>
    </row>
    <row r="722" spans="1:15" s="90" customFormat="1" ht="12.75">
      <c r="A722" s="86">
        <f t="shared" si="28"/>
        <v>485</v>
      </c>
      <c r="B722" s="87">
        <v>3632003</v>
      </c>
      <c r="C722" s="108" t="s">
        <v>114</v>
      </c>
      <c r="D722" s="107" t="s">
        <v>101</v>
      </c>
      <c r="E722" s="87">
        <v>0</v>
      </c>
      <c r="F722" s="87">
        <f t="shared" si="26"/>
        <v>50</v>
      </c>
      <c r="G722" s="99">
        <f t="shared" si="27"/>
        <v>50</v>
      </c>
      <c r="H722" s="87">
        <v>26121500</v>
      </c>
      <c r="I722" s="120"/>
      <c r="J722" s="120"/>
      <c r="K722" s="90">
        <v>5</v>
      </c>
      <c r="M722" s="90">
        <v>5</v>
      </c>
      <c r="N722" s="90">
        <v>20</v>
      </c>
      <c r="O722" s="90">
        <v>20</v>
      </c>
    </row>
    <row r="723" spans="1:15" s="90" customFormat="1" ht="12.75">
      <c r="A723" s="86">
        <f t="shared" si="28"/>
        <v>486</v>
      </c>
      <c r="B723" s="87">
        <v>3632003</v>
      </c>
      <c r="C723" s="108" t="s">
        <v>115</v>
      </c>
      <c r="D723" s="107" t="s">
        <v>101</v>
      </c>
      <c r="E723" s="87">
        <v>0</v>
      </c>
      <c r="F723" s="87">
        <f t="shared" si="26"/>
        <v>50</v>
      </c>
      <c r="G723" s="99">
        <f t="shared" si="27"/>
        <v>50</v>
      </c>
      <c r="H723" s="87">
        <v>26121500</v>
      </c>
      <c r="I723" s="120"/>
      <c r="J723" s="120"/>
      <c r="K723" s="90">
        <v>5</v>
      </c>
      <c r="M723" s="90">
        <v>5</v>
      </c>
      <c r="N723" s="90">
        <v>20</v>
      </c>
      <c r="O723" s="90">
        <v>20</v>
      </c>
    </row>
    <row r="724" spans="1:15" s="90" customFormat="1" ht="12.75">
      <c r="A724" s="86">
        <f t="shared" si="28"/>
        <v>487</v>
      </c>
      <c r="B724" s="87">
        <v>3632003</v>
      </c>
      <c r="C724" s="108" t="s">
        <v>116</v>
      </c>
      <c r="D724" s="107" t="s">
        <v>101</v>
      </c>
      <c r="E724" s="87">
        <v>0</v>
      </c>
      <c r="F724" s="87">
        <f t="shared" si="26"/>
        <v>50</v>
      </c>
      <c r="G724" s="99">
        <f t="shared" si="27"/>
        <v>50</v>
      </c>
      <c r="H724" s="87">
        <v>26121500</v>
      </c>
      <c r="I724" s="120"/>
      <c r="J724" s="120"/>
      <c r="K724" s="90">
        <v>5</v>
      </c>
      <c r="M724" s="90">
        <v>5</v>
      </c>
      <c r="N724" s="90">
        <v>20</v>
      </c>
      <c r="O724" s="90">
        <v>20</v>
      </c>
    </row>
    <row r="725" spans="1:15" s="90" customFormat="1" ht="12.75">
      <c r="A725" s="86">
        <f t="shared" si="28"/>
        <v>488</v>
      </c>
      <c r="B725" s="87">
        <v>3632003</v>
      </c>
      <c r="C725" s="108" t="s">
        <v>117</v>
      </c>
      <c r="D725" s="107" t="s">
        <v>101</v>
      </c>
      <c r="E725" s="87">
        <v>0</v>
      </c>
      <c r="F725" s="87">
        <f t="shared" si="26"/>
        <v>50</v>
      </c>
      <c r="G725" s="99">
        <f t="shared" si="27"/>
        <v>50</v>
      </c>
      <c r="H725" s="87">
        <v>26121500</v>
      </c>
      <c r="I725" s="120"/>
      <c r="J725" s="120"/>
      <c r="K725" s="90">
        <v>5</v>
      </c>
      <c r="M725" s="90">
        <v>5</v>
      </c>
      <c r="N725" s="90">
        <v>20</v>
      </c>
      <c r="O725" s="90">
        <v>20</v>
      </c>
    </row>
    <row r="726" spans="1:15" s="90" customFormat="1" ht="12.75">
      <c r="A726" s="86">
        <f t="shared" si="28"/>
        <v>489</v>
      </c>
      <c r="B726" s="87">
        <v>3632003</v>
      </c>
      <c r="C726" s="108" t="s">
        <v>118</v>
      </c>
      <c r="D726" s="107" t="s">
        <v>101</v>
      </c>
      <c r="E726" s="87">
        <v>0</v>
      </c>
      <c r="F726" s="87">
        <f t="shared" si="26"/>
        <v>50</v>
      </c>
      <c r="G726" s="99">
        <f t="shared" si="27"/>
        <v>50</v>
      </c>
      <c r="H726" s="87">
        <v>26121500</v>
      </c>
      <c r="I726" s="120"/>
      <c r="J726" s="120"/>
      <c r="K726" s="90">
        <v>5</v>
      </c>
      <c r="M726" s="90">
        <v>5</v>
      </c>
      <c r="N726" s="90">
        <v>20</v>
      </c>
      <c r="O726" s="90">
        <v>20</v>
      </c>
    </row>
    <row r="727" spans="1:15" s="90" customFormat="1" ht="12.75">
      <c r="A727" s="86">
        <f t="shared" si="28"/>
        <v>490</v>
      </c>
      <c r="B727" s="87">
        <v>3632003</v>
      </c>
      <c r="C727" s="108" t="s">
        <v>119</v>
      </c>
      <c r="D727" s="107" t="s">
        <v>101</v>
      </c>
      <c r="E727" s="87">
        <v>0</v>
      </c>
      <c r="F727" s="87">
        <f t="shared" si="26"/>
        <v>50</v>
      </c>
      <c r="G727" s="99">
        <f t="shared" si="27"/>
        <v>50</v>
      </c>
      <c r="H727" s="87">
        <v>26121500</v>
      </c>
      <c r="I727" s="120"/>
      <c r="J727" s="120"/>
      <c r="K727" s="90">
        <v>5</v>
      </c>
      <c r="M727" s="90">
        <v>5</v>
      </c>
      <c r="N727" s="90">
        <v>20</v>
      </c>
      <c r="O727" s="90">
        <v>20</v>
      </c>
    </row>
    <row r="728" spans="1:15" s="90" customFormat="1" ht="12.75">
      <c r="A728" s="86">
        <f t="shared" si="28"/>
        <v>491</v>
      </c>
      <c r="B728" s="87">
        <v>3632003</v>
      </c>
      <c r="C728" s="108" t="s">
        <v>120</v>
      </c>
      <c r="D728" s="107" t="s">
        <v>101</v>
      </c>
      <c r="E728" s="87">
        <v>0</v>
      </c>
      <c r="F728" s="87">
        <f t="shared" si="26"/>
        <v>50</v>
      </c>
      <c r="G728" s="99">
        <f t="shared" si="27"/>
        <v>50</v>
      </c>
      <c r="H728" s="87">
        <v>26121500</v>
      </c>
      <c r="I728" s="120"/>
      <c r="J728" s="120"/>
      <c r="K728" s="90">
        <v>5</v>
      </c>
      <c r="M728" s="90">
        <v>5</v>
      </c>
      <c r="N728" s="90">
        <v>20</v>
      </c>
      <c r="O728" s="90">
        <v>20</v>
      </c>
    </row>
    <row r="729" spans="1:15" s="90" customFormat="1" ht="12.75">
      <c r="A729" s="86">
        <f t="shared" si="28"/>
        <v>492</v>
      </c>
      <c r="B729" s="87">
        <v>3632003</v>
      </c>
      <c r="C729" s="108" t="s">
        <v>121</v>
      </c>
      <c r="D729" s="91" t="s">
        <v>101</v>
      </c>
      <c r="E729" s="87">
        <v>0</v>
      </c>
      <c r="F729" s="87">
        <f t="shared" si="26"/>
        <v>50</v>
      </c>
      <c r="G729" s="99">
        <f t="shared" si="27"/>
        <v>50</v>
      </c>
      <c r="H729" s="87">
        <v>26121500</v>
      </c>
      <c r="I729" s="120"/>
      <c r="J729" s="120"/>
      <c r="K729" s="90">
        <v>5</v>
      </c>
      <c r="M729" s="90">
        <v>5</v>
      </c>
      <c r="N729" s="90">
        <v>20</v>
      </c>
      <c r="O729" s="90">
        <v>20</v>
      </c>
    </row>
    <row r="730" spans="1:15" s="90" customFormat="1" ht="12.75">
      <c r="A730" s="86">
        <f t="shared" si="28"/>
        <v>493</v>
      </c>
      <c r="B730" s="87">
        <v>3632003</v>
      </c>
      <c r="C730" s="108" t="s">
        <v>122</v>
      </c>
      <c r="D730" s="91" t="s">
        <v>101</v>
      </c>
      <c r="E730" s="87">
        <v>0</v>
      </c>
      <c r="F730" s="87">
        <f t="shared" si="26"/>
        <v>50</v>
      </c>
      <c r="G730" s="99">
        <f t="shared" si="27"/>
        <v>50</v>
      </c>
      <c r="H730" s="87">
        <v>26121500</v>
      </c>
      <c r="I730" s="120"/>
      <c r="J730" s="120"/>
      <c r="K730" s="90">
        <v>5</v>
      </c>
      <c r="M730" s="90">
        <v>5</v>
      </c>
      <c r="N730" s="90">
        <v>20</v>
      </c>
      <c r="O730" s="90">
        <v>20</v>
      </c>
    </row>
    <row r="731" spans="1:15" s="90" customFormat="1" ht="12.75">
      <c r="A731" s="86">
        <f t="shared" si="28"/>
        <v>494</v>
      </c>
      <c r="B731" s="87">
        <v>3632003</v>
      </c>
      <c r="C731" s="108" t="s">
        <v>123</v>
      </c>
      <c r="D731" s="91" t="s">
        <v>101</v>
      </c>
      <c r="E731" s="87">
        <v>0</v>
      </c>
      <c r="F731" s="87">
        <f t="shared" ref="F731:F760" si="29">+K731+M731+N731+O731</f>
        <v>50</v>
      </c>
      <c r="G731" s="99">
        <f t="shared" si="27"/>
        <v>50</v>
      </c>
      <c r="H731" s="87">
        <v>26121500</v>
      </c>
      <c r="I731" s="120"/>
      <c r="J731" s="120"/>
      <c r="K731" s="90">
        <v>5</v>
      </c>
      <c r="M731" s="90">
        <v>5</v>
      </c>
      <c r="N731" s="90">
        <v>20</v>
      </c>
      <c r="O731" s="90">
        <v>20</v>
      </c>
    </row>
    <row r="732" spans="1:15" s="90" customFormat="1" ht="12.75">
      <c r="A732" s="86">
        <f t="shared" si="28"/>
        <v>495</v>
      </c>
      <c r="B732" s="87">
        <v>3632003</v>
      </c>
      <c r="C732" s="108" t="s">
        <v>124</v>
      </c>
      <c r="D732" s="91" t="s">
        <v>101</v>
      </c>
      <c r="E732" s="87">
        <v>0</v>
      </c>
      <c r="F732" s="87">
        <f t="shared" si="29"/>
        <v>50</v>
      </c>
      <c r="G732" s="99">
        <f t="shared" si="27"/>
        <v>50</v>
      </c>
      <c r="H732" s="87">
        <v>26121500</v>
      </c>
      <c r="I732" s="120"/>
      <c r="J732" s="120"/>
      <c r="K732" s="90">
        <v>5</v>
      </c>
      <c r="M732" s="90">
        <v>5</v>
      </c>
      <c r="N732" s="90">
        <v>20</v>
      </c>
      <c r="O732" s="90">
        <v>20</v>
      </c>
    </row>
    <row r="733" spans="1:15" s="90" customFormat="1" ht="12.75">
      <c r="A733" s="86">
        <f t="shared" si="28"/>
        <v>496</v>
      </c>
      <c r="B733" s="87">
        <v>3632003</v>
      </c>
      <c r="C733" s="108" t="s">
        <v>125</v>
      </c>
      <c r="D733" s="91" t="s">
        <v>101</v>
      </c>
      <c r="E733" s="87">
        <v>0</v>
      </c>
      <c r="F733" s="87">
        <f t="shared" si="29"/>
        <v>50</v>
      </c>
      <c r="G733" s="99">
        <f t="shared" si="27"/>
        <v>50</v>
      </c>
      <c r="H733" s="87">
        <v>26121500</v>
      </c>
      <c r="I733" s="120"/>
      <c r="J733" s="120"/>
      <c r="K733" s="90">
        <v>5</v>
      </c>
      <c r="M733" s="90">
        <v>5</v>
      </c>
      <c r="N733" s="90">
        <v>20</v>
      </c>
      <c r="O733" s="90">
        <v>20</v>
      </c>
    </row>
    <row r="734" spans="1:15" s="90" customFormat="1" ht="12.75">
      <c r="A734" s="86">
        <f t="shared" si="28"/>
        <v>497</v>
      </c>
      <c r="B734" s="87">
        <v>3632003</v>
      </c>
      <c r="C734" s="108" t="s">
        <v>126</v>
      </c>
      <c r="D734" s="91" t="s">
        <v>101</v>
      </c>
      <c r="E734" s="87">
        <v>0</v>
      </c>
      <c r="F734" s="87">
        <f t="shared" si="29"/>
        <v>50</v>
      </c>
      <c r="G734" s="99">
        <f t="shared" si="27"/>
        <v>50</v>
      </c>
      <c r="H734" s="87">
        <v>26121500</v>
      </c>
      <c r="I734" s="120"/>
      <c r="J734" s="120"/>
      <c r="K734" s="90">
        <v>5</v>
      </c>
      <c r="M734" s="90">
        <v>5</v>
      </c>
      <c r="N734" s="90">
        <v>20</v>
      </c>
      <c r="O734" s="90">
        <v>20</v>
      </c>
    </row>
    <row r="735" spans="1:15" s="90" customFormat="1" ht="12.75">
      <c r="A735" s="86">
        <f t="shared" si="28"/>
        <v>498</v>
      </c>
      <c r="B735" s="87">
        <v>3632003</v>
      </c>
      <c r="C735" s="108" t="s">
        <v>127</v>
      </c>
      <c r="D735" s="91" t="s">
        <v>101</v>
      </c>
      <c r="E735" s="87">
        <v>0</v>
      </c>
      <c r="F735" s="87">
        <f t="shared" si="29"/>
        <v>50</v>
      </c>
      <c r="G735" s="99">
        <f t="shared" si="27"/>
        <v>50</v>
      </c>
      <c r="H735" s="87">
        <v>26121500</v>
      </c>
      <c r="I735" s="120"/>
      <c r="J735" s="120"/>
      <c r="K735" s="90">
        <v>5</v>
      </c>
      <c r="M735" s="90">
        <v>5</v>
      </c>
      <c r="N735" s="90">
        <v>20</v>
      </c>
      <c r="O735" s="90">
        <v>20</v>
      </c>
    </row>
    <row r="736" spans="1:15" s="90" customFormat="1" ht="12.75">
      <c r="A736" s="86">
        <f t="shared" si="28"/>
        <v>499</v>
      </c>
      <c r="B736" s="87">
        <v>3632003</v>
      </c>
      <c r="C736" s="108" t="s">
        <v>128</v>
      </c>
      <c r="D736" s="91" t="s">
        <v>101</v>
      </c>
      <c r="E736" s="87">
        <v>0</v>
      </c>
      <c r="F736" s="87">
        <f t="shared" si="29"/>
        <v>50</v>
      </c>
      <c r="G736" s="99">
        <f t="shared" si="27"/>
        <v>50</v>
      </c>
      <c r="H736" s="87">
        <v>26121500</v>
      </c>
      <c r="I736" s="120"/>
      <c r="J736" s="120"/>
      <c r="K736" s="90">
        <v>5</v>
      </c>
      <c r="M736" s="90">
        <v>5</v>
      </c>
      <c r="N736" s="90">
        <v>20</v>
      </c>
      <c r="O736" s="90">
        <v>20</v>
      </c>
    </row>
    <row r="737" spans="1:15" s="90" customFormat="1" ht="12.75">
      <c r="A737" s="86">
        <f t="shared" si="28"/>
        <v>500</v>
      </c>
      <c r="B737" s="87">
        <v>3632003</v>
      </c>
      <c r="C737" s="108" t="s">
        <v>129</v>
      </c>
      <c r="D737" s="91" t="s">
        <v>101</v>
      </c>
      <c r="E737" s="87">
        <v>0</v>
      </c>
      <c r="F737" s="87">
        <f t="shared" si="29"/>
        <v>50</v>
      </c>
      <c r="G737" s="99">
        <f t="shared" si="27"/>
        <v>50</v>
      </c>
      <c r="H737" s="87">
        <v>26121500</v>
      </c>
      <c r="I737" s="120"/>
      <c r="J737" s="120"/>
      <c r="K737" s="90">
        <v>5</v>
      </c>
      <c r="M737" s="90">
        <v>5</v>
      </c>
      <c r="N737" s="90">
        <v>20</v>
      </c>
      <c r="O737" s="90">
        <v>20</v>
      </c>
    </row>
    <row r="738" spans="1:15" s="90" customFormat="1" ht="12.75">
      <c r="A738" s="86">
        <f t="shared" si="28"/>
        <v>501</v>
      </c>
      <c r="B738" s="87">
        <v>3632003</v>
      </c>
      <c r="C738" s="108" t="s">
        <v>130</v>
      </c>
      <c r="D738" s="91" t="s">
        <v>101</v>
      </c>
      <c r="E738" s="87">
        <v>0</v>
      </c>
      <c r="F738" s="87">
        <f t="shared" si="29"/>
        <v>50</v>
      </c>
      <c r="G738" s="99">
        <f t="shared" si="27"/>
        <v>50</v>
      </c>
      <c r="H738" s="87">
        <v>26121500</v>
      </c>
      <c r="I738" s="120"/>
      <c r="J738" s="120"/>
      <c r="K738" s="90">
        <v>5</v>
      </c>
      <c r="M738" s="90">
        <v>5</v>
      </c>
      <c r="N738" s="90">
        <v>20</v>
      </c>
      <c r="O738" s="90">
        <v>20</v>
      </c>
    </row>
    <row r="739" spans="1:15" s="90" customFormat="1" ht="12.75">
      <c r="A739" s="86">
        <f t="shared" si="28"/>
        <v>502</v>
      </c>
      <c r="B739" s="87">
        <v>3632003</v>
      </c>
      <c r="C739" s="108" t="s">
        <v>131</v>
      </c>
      <c r="D739" s="91" t="s">
        <v>101</v>
      </c>
      <c r="E739" s="87">
        <v>0</v>
      </c>
      <c r="F739" s="87">
        <f t="shared" si="29"/>
        <v>50</v>
      </c>
      <c r="G739" s="99">
        <f t="shared" si="27"/>
        <v>50</v>
      </c>
      <c r="H739" s="87">
        <v>26121500</v>
      </c>
      <c r="I739" s="120"/>
      <c r="J739" s="120"/>
      <c r="K739" s="90">
        <v>5</v>
      </c>
      <c r="M739" s="90">
        <v>5</v>
      </c>
      <c r="N739" s="90">
        <v>20</v>
      </c>
      <c r="O739" s="90">
        <v>20</v>
      </c>
    </row>
    <row r="740" spans="1:15" s="90" customFormat="1" ht="12.75">
      <c r="A740" s="86">
        <f t="shared" si="28"/>
        <v>503</v>
      </c>
      <c r="B740" s="87">
        <v>3632003</v>
      </c>
      <c r="C740" s="108" t="s">
        <v>132</v>
      </c>
      <c r="D740" s="91" t="s">
        <v>101</v>
      </c>
      <c r="E740" s="87">
        <v>0</v>
      </c>
      <c r="F740" s="87">
        <f t="shared" si="29"/>
        <v>50</v>
      </c>
      <c r="G740" s="99">
        <f t="shared" si="27"/>
        <v>50</v>
      </c>
      <c r="H740" s="87">
        <v>26121500</v>
      </c>
      <c r="I740" s="120"/>
      <c r="J740" s="120"/>
      <c r="K740" s="90">
        <v>5</v>
      </c>
      <c r="M740" s="90">
        <v>5</v>
      </c>
      <c r="N740" s="90">
        <v>20</v>
      </c>
      <c r="O740" s="90">
        <v>20</v>
      </c>
    </row>
    <row r="741" spans="1:15" s="90" customFormat="1" ht="12.75">
      <c r="A741" s="86">
        <f t="shared" si="28"/>
        <v>504</v>
      </c>
      <c r="B741" s="87">
        <v>3632003</v>
      </c>
      <c r="C741" s="108" t="s">
        <v>133</v>
      </c>
      <c r="D741" s="91" t="s">
        <v>101</v>
      </c>
      <c r="E741" s="87">
        <v>0</v>
      </c>
      <c r="F741" s="87">
        <f t="shared" si="29"/>
        <v>50</v>
      </c>
      <c r="G741" s="99">
        <f t="shared" si="27"/>
        <v>50</v>
      </c>
      <c r="H741" s="87">
        <v>26121500</v>
      </c>
      <c r="I741" s="120"/>
      <c r="J741" s="120"/>
      <c r="K741" s="90">
        <v>5</v>
      </c>
      <c r="M741" s="90">
        <v>5</v>
      </c>
      <c r="N741" s="90">
        <v>20</v>
      </c>
      <c r="O741" s="90">
        <v>20</v>
      </c>
    </row>
    <row r="742" spans="1:15" s="90" customFormat="1" ht="12.75">
      <c r="A742" s="86">
        <f t="shared" si="28"/>
        <v>505</v>
      </c>
      <c r="B742" s="87">
        <v>3632003</v>
      </c>
      <c r="C742" s="108" t="s">
        <v>134</v>
      </c>
      <c r="D742" s="91" t="s">
        <v>101</v>
      </c>
      <c r="E742" s="87">
        <v>0</v>
      </c>
      <c r="F742" s="87">
        <f t="shared" si="29"/>
        <v>50</v>
      </c>
      <c r="G742" s="99">
        <f t="shared" si="27"/>
        <v>50</v>
      </c>
      <c r="H742" s="87">
        <v>26121500</v>
      </c>
      <c r="I742" s="120"/>
      <c r="J742" s="120"/>
      <c r="K742" s="90">
        <v>5</v>
      </c>
      <c r="M742" s="90">
        <v>5</v>
      </c>
      <c r="N742" s="90">
        <v>20</v>
      </c>
      <c r="O742" s="90">
        <v>20</v>
      </c>
    </row>
    <row r="743" spans="1:15" s="90" customFormat="1" ht="12.75">
      <c r="A743" s="86">
        <f t="shared" si="28"/>
        <v>506</v>
      </c>
      <c r="B743" s="87">
        <v>3632003</v>
      </c>
      <c r="C743" s="108" t="s">
        <v>135</v>
      </c>
      <c r="D743" s="91" t="s">
        <v>101</v>
      </c>
      <c r="E743" s="87">
        <v>0</v>
      </c>
      <c r="F743" s="87">
        <f t="shared" si="29"/>
        <v>50</v>
      </c>
      <c r="G743" s="99">
        <f t="shared" si="27"/>
        <v>50</v>
      </c>
      <c r="H743" s="87">
        <v>26121500</v>
      </c>
      <c r="I743" s="120"/>
      <c r="J743" s="120"/>
      <c r="K743" s="90">
        <v>5</v>
      </c>
      <c r="M743" s="90">
        <v>5</v>
      </c>
      <c r="N743" s="90">
        <v>20</v>
      </c>
      <c r="O743" s="90">
        <v>20</v>
      </c>
    </row>
    <row r="744" spans="1:15" s="90" customFormat="1" ht="12.75">
      <c r="A744" s="86">
        <f t="shared" si="28"/>
        <v>507</v>
      </c>
      <c r="B744" s="87">
        <v>3632003</v>
      </c>
      <c r="C744" s="108" t="s">
        <v>136</v>
      </c>
      <c r="D744" s="91" t="s">
        <v>101</v>
      </c>
      <c r="E744" s="87">
        <v>0</v>
      </c>
      <c r="F744" s="87">
        <f t="shared" si="29"/>
        <v>50</v>
      </c>
      <c r="G744" s="99">
        <f t="shared" si="27"/>
        <v>50</v>
      </c>
      <c r="H744" s="87">
        <v>26121500</v>
      </c>
      <c r="I744" s="120"/>
      <c r="J744" s="120"/>
      <c r="K744" s="90">
        <v>5</v>
      </c>
      <c r="M744" s="90">
        <v>5</v>
      </c>
      <c r="N744" s="90">
        <v>20</v>
      </c>
      <c r="O744" s="90">
        <v>20</v>
      </c>
    </row>
    <row r="745" spans="1:15" s="90" customFormat="1" ht="12.75">
      <c r="A745" s="86">
        <f t="shared" si="28"/>
        <v>508</v>
      </c>
      <c r="B745" s="87">
        <v>3632003</v>
      </c>
      <c r="C745" s="108" t="s">
        <v>137</v>
      </c>
      <c r="D745" s="91" t="s">
        <v>101</v>
      </c>
      <c r="E745" s="87">
        <v>0</v>
      </c>
      <c r="F745" s="87">
        <f t="shared" si="29"/>
        <v>50</v>
      </c>
      <c r="G745" s="99">
        <f t="shared" si="27"/>
        <v>50</v>
      </c>
      <c r="H745" s="87">
        <v>26121500</v>
      </c>
      <c r="I745" s="120"/>
      <c r="J745" s="120"/>
      <c r="K745" s="90">
        <v>5</v>
      </c>
      <c r="M745" s="90">
        <v>5</v>
      </c>
      <c r="N745" s="90">
        <v>20</v>
      </c>
      <c r="O745" s="90">
        <v>20</v>
      </c>
    </row>
    <row r="746" spans="1:15" s="90" customFormat="1" ht="12.75">
      <c r="A746" s="86">
        <f t="shared" si="28"/>
        <v>509</v>
      </c>
      <c r="B746" s="87">
        <v>3632003</v>
      </c>
      <c r="C746" s="108" t="s">
        <v>138</v>
      </c>
      <c r="D746" s="91" t="s">
        <v>101</v>
      </c>
      <c r="E746" s="87">
        <v>0</v>
      </c>
      <c r="F746" s="87">
        <f t="shared" si="29"/>
        <v>50</v>
      </c>
      <c r="G746" s="99">
        <f t="shared" si="27"/>
        <v>50</v>
      </c>
      <c r="H746" s="87">
        <v>30111600</v>
      </c>
      <c r="I746" s="120"/>
      <c r="J746" s="120"/>
      <c r="K746" s="90">
        <v>5</v>
      </c>
      <c r="M746" s="90">
        <v>5</v>
      </c>
      <c r="N746" s="90">
        <v>20</v>
      </c>
      <c r="O746" s="90">
        <v>20</v>
      </c>
    </row>
    <row r="747" spans="1:15" s="90" customFormat="1" ht="12.75">
      <c r="A747" s="86">
        <f t="shared" si="28"/>
        <v>510</v>
      </c>
      <c r="B747" s="87">
        <v>3632003</v>
      </c>
      <c r="C747" s="108" t="s">
        <v>139</v>
      </c>
      <c r="D747" s="91" t="s">
        <v>101</v>
      </c>
      <c r="E747" s="87">
        <v>0</v>
      </c>
      <c r="F747" s="87">
        <f t="shared" si="29"/>
        <v>50</v>
      </c>
      <c r="G747" s="99">
        <f t="shared" si="27"/>
        <v>50</v>
      </c>
      <c r="H747" s="87">
        <v>30111600</v>
      </c>
      <c r="I747" s="120"/>
      <c r="J747" s="120"/>
      <c r="K747" s="90">
        <v>5</v>
      </c>
      <c r="M747" s="90">
        <v>5</v>
      </c>
      <c r="N747" s="90">
        <v>20</v>
      </c>
      <c r="O747" s="90">
        <v>20</v>
      </c>
    </row>
    <row r="748" spans="1:15" s="90" customFormat="1" ht="12.75">
      <c r="A748" s="86">
        <f t="shared" si="28"/>
        <v>511</v>
      </c>
      <c r="B748" s="87">
        <v>3632003</v>
      </c>
      <c r="C748" s="108" t="s">
        <v>140</v>
      </c>
      <c r="D748" s="91" t="s">
        <v>101</v>
      </c>
      <c r="E748" s="87">
        <v>0</v>
      </c>
      <c r="F748" s="87">
        <f t="shared" si="29"/>
        <v>50</v>
      </c>
      <c r="G748" s="99">
        <f t="shared" si="27"/>
        <v>50</v>
      </c>
      <c r="H748" s="87">
        <v>30111600</v>
      </c>
      <c r="I748" s="120"/>
      <c r="J748" s="120"/>
      <c r="K748" s="90">
        <v>5</v>
      </c>
      <c r="M748" s="90">
        <v>5</v>
      </c>
      <c r="N748" s="90">
        <v>20</v>
      </c>
      <c r="O748" s="90">
        <v>20</v>
      </c>
    </row>
    <row r="749" spans="1:15" s="90" customFormat="1" ht="12.75">
      <c r="A749" s="86">
        <f t="shared" si="28"/>
        <v>512</v>
      </c>
      <c r="B749" s="87">
        <v>3632003</v>
      </c>
      <c r="C749" s="108" t="s">
        <v>141</v>
      </c>
      <c r="D749" s="91" t="s">
        <v>101</v>
      </c>
      <c r="E749" s="87">
        <v>0</v>
      </c>
      <c r="F749" s="87">
        <f t="shared" si="29"/>
        <v>50</v>
      </c>
      <c r="G749" s="99">
        <f t="shared" si="27"/>
        <v>50</v>
      </c>
      <c r="H749" s="87">
        <v>30111600</v>
      </c>
      <c r="I749" s="120"/>
      <c r="J749" s="120"/>
      <c r="K749" s="90">
        <v>5</v>
      </c>
      <c r="M749" s="90">
        <v>5</v>
      </c>
      <c r="N749" s="90">
        <v>20</v>
      </c>
      <c r="O749" s="90">
        <v>20</v>
      </c>
    </row>
    <row r="750" spans="1:15" s="90" customFormat="1" ht="12.75">
      <c r="A750" s="86">
        <f t="shared" si="28"/>
        <v>513</v>
      </c>
      <c r="B750" s="87">
        <v>3632003</v>
      </c>
      <c r="C750" s="108" t="s">
        <v>142</v>
      </c>
      <c r="D750" s="91" t="s">
        <v>101</v>
      </c>
      <c r="E750" s="87">
        <v>0</v>
      </c>
      <c r="F750" s="87">
        <f t="shared" si="29"/>
        <v>50</v>
      </c>
      <c r="G750" s="99">
        <f t="shared" si="27"/>
        <v>50</v>
      </c>
      <c r="H750" s="87">
        <v>30111600</v>
      </c>
      <c r="I750" s="120"/>
      <c r="J750" s="120"/>
      <c r="K750" s="90">
        <v>5</v>
      </c>
      <c r="M750" s="90">
        <v>5</v>
      </c>
      <c r="N750" s="90">
        <v>20</v>
      </c>
      <c r="O750" s="90">
        <v>20</v>
      </c>
    </row>
    <row r="751" spans="1:15" s="90" customFormat="1" ht="12.75">
      <c r="A751" s="86">
        <f t="shared" si="28"/>
        <v>514</v>
      </c>
      <c r="B751" s="87">
        <v>3632003</v>
      </c>
      <c r="C751" s="108" t="s">
        <v>143</v>
      </c>
      <c r="D751" s="91" t="s">
        <v>101</v>
      </c>
      <c r="E751" s="87">
        <v>0</v>
      </c>
      <c r="F751" s="87">
        <f t="shared" si="29"/>
        <v>50</v>
      </c>
      <c r="G751" s="99">
        <f t="shared" si="27"/>
        <v>50</v>
      </c>
      <c r="H751" s="87">
        <v>30111600</v>
      </c>
      <c r="I751" s="120"/>
      <c r="J751" s="120"/>
      <c r="K751" s="90">
        <v>5</v>
      </c>
      <c r="M751" s="90">
        <v>5</v>
      </c>
      <c r="N751" s="90">
        <v>20</v>
      </c>
      <c r="O751" s="90">
        <v>20</v>
      </c>
    </row>
    <row r="752" spans="1:15" s="90" customFormat="1" ht="12.75">
      <c r="A752" s="86">
        <f t="shared" si="28"/>
        <v>515</v>
      </c>
      <c r="B752" s="87">
        <v>3632003</v>
      </c>
      <c r="C752" s="108" t="s">
        <v>144</v>
      </c>
      <c r="D752" s="91" t="s">
        <v>101</v>
      </c>
      <c r="E752" s="87">
        <v>0</v>
      </c>
      <c r="F752" s="87">
        <f t="shared" si="29"/>
        <v>50</v>
      </c>
      <c r="G752" s="99">
        <f t="shared" si="27"/>
        <v>50</v>
      </c>
      <c r="H752" s="87">
        <v>30111600</v>
      </c>
      <c r="I752" s="120"/>
      <c r="J752" s="120"/>
      <c r="K752" s="90">
        <v>5</v>
      </c>
      <c r="M752" s="90">
        <v>5</v>
      </c>
      <c r="N752" s="90">
        <v>20</v>
      </c>
      <c r="O752" s="90">
        <v>20</v>
      </c>
    </row>
    <row r="753" spans="1:15" s="90" customFormat="1" ht="12.75">
      <c r="A753" s="86">
        <f t="shared" si="28"/>
        <v>516</v>
      </c>
      <c r="B753" s="87">
        <v>3632003</v>
      </c>
      <c r="C753" s="108" t="s">
        <v>145</v>
      </c>
      <c r="D753" s="91" t="s">
        <v>101</v>
      </c>
      <c r="E753" s="87">
        <v>0</v>
      </c>
      <c r="F753" s="87">
        <f t="shared" si="29"/>
        <v>50</v>
      </c>
      <c r="G753" s="99">
        <f t="shared" si="27"/>
        <v>50</v>
      </c>
      <c r="H753" s="87">
        <v>30111600</v>
      </c>
      <c r="I753" s="120"/>
      <c r="J753" s="120"/>
      <c r="K753" s="90">
        <v>5</v>
      </c>
      <c r="M753" s="90">
        <v>5</v>
      </c>
      <c r="N753" s="90">
        <v>20</v>
      </c>
      <c r="O753" s="90">
        <v>20</v>
      </c>
    </row>
    <row r="754" spans="1:15" s="90" customFormat="1" ht="12.75">
      <c r="A754" s="86">
        <f t="shared" si="28"/>
        <v>517</v>
      </c>
      <c r="B754" s="87">
        <v>3632003</v>
      </c>
      <c r="C754" s="108" t="s">
        <v>146</v>
      </c>
      <c r="D754" s="91" t="s">
        <v>101</v>
      </c>
      <c r="E754" s="87">
        <v>0</v>
      </c>
      <c r="F754" s="87">
        <f t="shared" si="29"/>
        <v>50</v>
      </c>
      <c r="G754" s="99">
        <f t="shared" si="27"/>
        <v>50</v>
      </c>
      <c r="H754" s="87">
        <v>30111600</v>
      </c>
      <c r="I754" s="120"/>
      <c r="J754" s="120"/>
      <c r="K754" s="90">
        <v>5</v>
      </c>
      <c r="M754" s="90">
        <v>5</v>
      </c>
      <c r="N754" s="90">
        <v>20</v>
      </c>
      <c r="O754" s="90">
        <v>20</v>
      </c>
    </row>
    <row r="755" spans="1:15" s="90" customFormat="1" ht="12.75">
      <c r="A755" s="86">
        <f t="shared" si="28"/>
        <v>518</v>
      </c>
      <c r="B755" s="87">
        <v>3632003</v>
      </c>
      <c r="C755" s="108" t="s">
        <v>147</v>
      </c>
      <c r="D755" s="91" t="s">
        <v>101</v>
      </c>
      <c r="E755" s="87">
        <v>0</v>
      </c>
      <c r="F755" s="87">
        <f t="shared" si="29"/>
        <v>50</v>
      </c>
      <c r="G755" s="99">
        <f t="shared" si="27"/>
        <v>50</v>
      </c>
      <c r="H755" s="87">
        <v>30111600</v>
      </c>
      <c r="I755" s="120"/>
      <c r="J755" s="120"/>
      <c r="K755" s="90">
        <v>5</v>
      </c>
      <c r="M755" s="90">
        <v>5</v>
      </c>
      <c r="N755" s="90">
        <v>20</v>
      </c>
      <c r="O755" s="90">
        <v>20</v>
      </c>
    </row>
    <row r="756" spans="1:15" s="90" customFormat="1" ht="12.75">
      <c r="A756" s="86">
        <f t="shared" si="28"/>
        <v>519</v>
      </c>
      <c r="B756" s="87">
        <v>3632003</v>
      </c>
      <c r="C756" s="108" t="s">
        <v>148</v>
      </c>
      <c r="D756" s="91" t="s">
        <v>101</v>
      </c>
      <c r="E756" s="87">
        <v>0</v>
      </c>
      <c r="F756" s="87">
        <f t="shared" si="29"/>
        <v>50</v>
      </c>
      <c r="G756" s="99">
        <f t="shared" si="27"/>
        <v>50</v>
      </c>
      <c r="H756" s="87">
        <v>30111600</v>
      </c>
      <c r="I756" s="120"/>
      <c r="J756" s="120"/>
      <c r="K756" s="90">
        <v>5</v>
      </c>
      <c r="M756" s="90">
        <v>5</v>
      </c>
      <c r="N756" s="90">
        <v>20</v>
      </c>
      <c r="O756" s="90">
        <v>20</v>
      </c>
    </row>
    <row r="757" spans="1:15" s="90" customFormat="1" ht="12.75">
      <c r="A757" s="86">
        <f t="shared" si="28"/>
        <v>520</v>
      </c>
      <c r="B757" s="87">
        <v>3632003</v>
      </c>
      <c r="C757" s="108" t="s">
        <v>149</v>
      </c>
      <c r="D757" s="91" t="s">
        <v>101</v>
      </c>
      <c r="E757" s="87">
        <v>0</v>
      </c>
      <c r="F757" s="87">
        <f t="shared" si="29"/>
        <v>50</v>
      </c>
      <c r="G757" s="99">
        <f t="shared" si="27"/>
        <v>50</v>
      </c>
      <c r="H757" s="87">
        <v>30111600</v>
      </c>
      <c r="I757" s="120"/>
      <c r="J757" s="120"/>
      <c r="K757" s="90">
        <v>5</v>
      </c>
      <c r="M757" s="90">
        <v>5</v>
      </c>
      <c r="N757" s="90">
        <v>20</v>
      </c>
      <c r="O757" s="90">
        <v>20</v>
      </c>
    </row>
    <row r="758" spans="1:15" s="90" customFormat="1" ht="12.75">
      <c r="A758" s="86">
        <f t="shared" si="28"/>
        <v>521</v>
      </c>
      <c r="B758" s="87">
        <v>3632003</v>
      </c>
      <c r="C758" s="108" t="s">
        <v>150</v>
      </c>
      <c r="D758" s="91" t="s">
        <v>101</v>
      </c>
      <c r="E758" s="87">
        <v>0</v>
      </c>
      <c r="F758" s="87">
        <f t="shared" si="29"/>
        <v>50</v>
      </c>
      <c r="G758" s="99">
        <f t="shared" si="27"/>
        <v>50</v>
      </c>
      <c r="H758" s="87">
        <v>30111600</v>
      </c>
      <c r="I758" s="120"/>
      <c r="J758" s="120"/>
      <c r="K758" s="90">
        <v>5</v>
      </c>
      <c r="M758" s="90">
        <v>5</v>
      </c>
      <c r="N758" s="90">
        <v>20</v>
      </c>
      <c r="O758" s="90">
        <v>20</v>
      </c>
    </row>
    <row r="759" spans="1:15" s="90" customFormat="1" ht="12.75">
      <c r="A759" s="86">
        <f t="shared" si="28"/>
        <v>522</v>
      </c>
      <c r="B759" s="87">
        <v>3632003</v>
      </c>
      <c r="C759" s="108" t="s">
        <v>151</v>
      </c>
      <c r="D759" s="91" t="s">
        <v>101</v>
      </c>
      <c r="E759" s="87">
        <v>0</v>
      </c>
      <c r="F759" s="87">
        <f t="shared" si="29"/>
        <v>50</v>
      </c>
      <c r="G759" s="99">
        <f t="shared" si="27"/>
        <v>50</v>
      </c>
      <c r="H759" s="87">
        <v>30111600</v>
      </c>
      <c r="I759" s="120"/>
      <c r="J759" s="120"/>
      <c r="K759" s="90">
        <v>5</v>
      </c>
      <c r="M759" s="90">
        <v>5</v>
      </c>
      <c r="N759" s="90">
        <v>20</v>
      </c>
      <c r="O759" s="90">
        <v>20</v>
      </c>
    </row>
    <row r="760" spans="1:15" s="90" customFormat="1" ht="12.75">
      <c r="A760" s="86">
        <f t="shared" si="28"/>
        <v>523</v>
      </c>
      <c r="B760" s="87">
        <v>3632003</v>
      </c>
      <c r="C760" s="108" t="s">
        <v>152</v>
      </c>
      <c r="D760" s="91" t="s">
        <v>101</v>
      </c>
      <c r="E760" s="87">
        <v>0</v>
      </c>
      <c r="F760" s="87">
        <f t="shared" si="29"/>
        <v>50</v>
      </c>
      <c r="G760" s="99">
        <f t="shared" si="27"/>
        <v>50</v>
      </c>
      <c r="H760" s="87">
        <v>30111600</v>
      </c>
      <c r="I760" s="120"/>
      <c r="J760" s="120"/>
      <c r="K760" s="90">
        <v>5</v>
      </c>
      <c r="M760" s="90">
        <v>5</v>
      </c>
      <c r="N760" s="90">
        <v>20</v>
      </c>
      <c r="O760" s="90">
        <v>20</v>
      </c>
    </row>
    <row r="761" spans="1:15" s="90" customFormat="1" ht="12.75">
      <c r="A761" s="86">
        <f t="shared" si="28"/>
        <v>524</v>
      </c>
      <c r="B761" s="87">
        <v>3632003</v>
      </c>
      <c r="C761" s="108" t="s">
        <v>153</v>
      </c>
      <c r="D761" s="91" t="s">
        <v>101</v>
      </c>
      <c r="E761" s="87">
        <v>0</v>
      </c>
      <c r="F761" s="87">
        <f t="shared" ref="F761:F774" si="30">+K761+M761+N761+O761</f>
        <v>50</v>
      </c>
      <c r="G761" s="99">
        <f t="shared" si="27"/>
        <v>50</v>
      </c>
      <c r="H761" s="87">
        <v>30111600</v>
      </c>
      <c r="I761" s="120"/>
      <c r="J761" s="120"/>
      <c r="K761" s="90">
        <v>5</v>
      </c>
      <c r="M761" s="90">
        <v>5</v>
      </c>
      <c r="N761" s="90">
        <v>20</v>
      </c>
      <c r="O761" s="90">
        <v>20</v>
      </c>
    </row>
    <row r="762" spans="1:15" s="90" customFormat="1" ht="12.75">
      <c r="A762" s="86">
        <f t="shared" si="28"/>
        <v>525</v>
      </c>
      <c r="B762" s="87">
        <v>3632003</v>
      </c>
      <c r="C762" s="108" t="s">
        <v>154</v>
      </c>
      <c r="D762" s="91" t="s">
        <v>101</v>
      </c>
      <c r="E762" s="87">
        <v>0</v>
      </c>
      <c r="F762" s="87">
        <f t="shared" si="30"/>
        <v>50</v>
      </c>
      <c r="G762" s="99">
        <f t="shared" si="27"/>
        <v>50</v>
      </c>
      <c r="H762" s="87">
        <v>30111600</v>
      </c>
      <c r="I762" s="120"/>
      <c r="J762" s="120"/>
      <c r="K762" s="90">
        <v>5</v>
      </c>
      <c r="M762" s="90">
        <v>5</v>
      </c>
      <c r="N762" s="90">
        <v>20</v>
      </c>
      <c r="O762" s="90">
        <v>20</v>
      </c>
    </row>
    <row r="763" spans="1:15" s="90" customFormat="1" ht="12.75">
      <c r="A763" s="86">
        <f t="shared" si="28"/>
        <v>526</v>
      </c>
      <c r="B763" s="87">
        <v>3632003</v>
      </c>
      <c r="C763" s="108" t="s">
        <v>155</v>
      </c>
      <c r="D763" s="91" t="s">
        <v>101</v>
      </c>
      <c r="E763" s="87">
        <v>0</v>
      </c>
      <c r="F763" s="87">
        <f t="shared" si="30"/>
        <v>50</v>
      </c>
      <c r="G763" s="99">
        <f t="shared" si="27"/>
        <v>50</v>
      </c>
      <c r="H763" s="87">
        <v>30111600</v>
      </c>
      <c r="I763" s="120"/>
      <c r="J763" s="120"/>
      <c r="K763" s="90">
        <v>5</v>
      </c>
      <c r="M763" s="90">
        <v>5</v>
      </c>
      <c r="N763" s="90">
        <v>20</v>
      </c>
      <c r="O763" s="90">
        <v>20</v>
      </c>
    </row>
    <row r="764" spans="1:15" s="90" customFormat="1" ht="12.75">
      <c r="A764" s="86">
        <f t="shared" si="28"/>
        <v>527</v>
      </c>
      <c r="B764" s="87">
        <v>3632003</v>
      </c>
      <c r="C764" s="108" t="s">
        <v>156</v>
      </c>
      <c r="D764" s="91" t="s">
        <v>101</v>
      </c>
      <c r="E764" s="87">
        <v>0</v>
      </c>
      <c r="F764" s="87">
        <f t="shared" si="30"/>
        <v>50</v>
      </c>
      <c r="G764" s="99">
        <f t="shared" si="27"/>
        <v>50</v>
      </c>
      <c r="H764" s="87">
        <v>30111600</v>
      </c>
      <c r="I764" s="120"/>
      <c r="J764" s="120"/>
      <c r="K764" s="90">
        <v>5</v>
      </c>
      <c r="M764" s="90">
        <v>5</v>
      </c>
      <c r="N764" s="90">
        <v>20</v>
      </c>
      <c r="O764" s="90">
        <v>20</v>
      </c>
    </row>
    <row r="765" spans="1:15" s="90" customFormat="1" ht="12.75">
      <c r="A765" s="86">
        <f t="shared" si="28"/>
        <v>528</v>
      </c>
      <c r="B765" s="87">
        <v>3632003</v>
      </c>
      <c r="C765" s="108" t="s">
        <v>157</v>
      </c>
      <c r="D765" s="91" t="s">
        <v>101</v>
      </c>
      <c r="E765" s="87">
        <v>0</v>
      </c>
      <c r="F765" s="87">
        <f t="shared" si="30"/>
        <v>50</v>
      </c>
      <c r="G765" s="99">
        <f t="shared" si="27"/>
        <v>50</v>
      </c>
      <c r="H765" s="87">
        <v>30111600</v>
      </c>
      <c r="I765" s="120"/>
      <c r="J765" s="120"/>
      <c r="K765" s="90">
        <v>5</v>
      </c>
      <c r="M765" s="90">
        <v>5</v>
      </c>
      <c r="N765" s="90">
        <v>20</v>
      </c>
      <c r="O765" s="90">
        <v>20</v>
      </c>
    </row>
    <row r="766" spans="1:15" s="90" customFormat="1" ht="12.75">
      <c r="A766" s="86">
        <f t="shared" si="28"/>
        <v>529</v>
      </c>
      <c r="B766" s="87">
        <v>3632003</v>
      </c>
      <c r="C766" s="108" t="s">
        <v>158</v>
      </c>
      <c r="D766" s="91" t="s">
        <v>101</v>
      </c>
      <c r="E766" s="87">
        <v>0</v>
      </c>
      <c r="F766" s="87">
        <f t="shared" si="30"/>
        <v>50</v>
      </c>
      <c r="G766" s="99">
        <f t="shared" si="27"/>
        <v>50</v>
      </c>
      <c r="H766" s="87">
        <v>30111600</v>
      </c>
      <c r="I766" s="120"/>
      <c r="J766" s="120"/>
      <c r="K766" s="90">
        <v>5</v>
      </c>
      <c r="M766" s="90">
        <v>5</v>
      </c>
      <c r="N766" s="90">
        <v>20</v>
      </c>
      <c r="O766" s="90">
        <v>20</v>
      </c>
    </row>
    <row r="767" spans="1:15" s="90" customFormat="1" ht="12.75">
      <c r="A767" s="86">
        <f t="shared" si="28"/>
        <v>530</v>
      </c>
      <c r="B767" s="87">
        <v>3632003</v>
      </c>
      <c r="C767" s="108" t="s">
        <v>159</v>
      </c>
      <c r="D767" s="91" t="s">
        <v>101</v>
      </c>
      <c r="E767" s="87">
        <v>0</v>
      </c>
      <c r="F767" s="87">
        <f t="shared" si="30"/>
        <v>50</v>
      </c>
      <c r="G767" s="99">
        <f t="shared" si="27"/>
        <v>50</v>
      </c>
      <c r="H767" s="87">
        <v>40172808</v>
      </c>
      <c r="I767" s="120"/>
      <c r="J767" s="120"/>
      <c r="K767" s="90">
        <v>5</v>
      </c>
      <c r="M767" s="90">
        <v>5</v>
      </c>
      <c r="N767" s="90">
        <v>20</v>
      </c>
      <c r="O767" s="90">
        <v>20</v>
      </c>
    </row>
    <row r="768" spans="1:15" s="90" customFormat="1" ht="12.75">
      <c r="A768" s="86">
        <f t="shared" si="28"/>
        <v>531</v>
      </c>
      <c r="B768" s="87">
        <v>3632003</v>
      </c>
      <c r="C768" s="108" t="s">
        <v>160</v>
      </c>
      <c r="D768" s="91" t="s">
        <v>101</v>
      </c>
      <c r="E768" s="87">
        <v>0</v>
      </c>
      <c r="F768" s="87">
        <f t="shared" si="30"/>
        <v>50</v>
      </c>
      <c r="G768" s="99">
        <f t="shared" si="27"/>
        <v>50</v>
      </c>
      <c r="H768" s="87">
        <v>30181605</v>
      </c>
      <c r="I768" s="120"/>
      <c r="J768" s="120"/>
      <c r="K768" s="90">
        <v>5</v>
      </c>
      <c r="M768" s="90">
        <v>5</v>
      </c>
      <c r="N768" s="90">
        <v>20</v>
      </c>
      <c r="O768" s="90">
        <v>20</v>
      </c>
    </row>
    <row r="769" spans="1:15" s="90" customFormat="1" ht="25.5">
      <c r="A769" s="86">
        <f t="shared" si="28"/>
        <v>532</v>
      </c>
      <c r="B769" s="87">
        <v>3632003</v>
      </c>
      <c r="C769" s="108" t="s">
        <v>161</v>
      </c>
      <c r="D769" s="91" t="s">
        <v>101</v>
      </c>
      <c r="E769" s="87">
        <v>0</v>
      </c>
      <c r="F769" s="87">
        <f t="shared" si="30"/>
        <v>50</v>
      </c>
      <c r="G769" s="99">
        <f t="shared" si="27"/>
        <v>50</v>
      </c>
      <c r="H769" s="87">
        <v>30181605</v>
      </c>
      <c r="I769" s="120"/>
      <c r="J769" s="120"/>
      <c r="K769" s="90">
        <v>5</v>
      </c>
      <c r="M769" s="90">
        <v>5</v>
      </c>
      <c r="N769" s="90">
        <v>20</v>
      </c>
      <c r="O769" s="90">
        <v>20</v>
      </c>
    </row>
    <row r="770" spans="1:15" s="90" customFormat="1" ht="12.75">
      <c r="A770" s="86">
        <f t="shared" si="28"/>
        <v>533</v>
      </c>
      <c r="B770" s="87">
        <v>3632003</v>
      </c>
      <c r="C770" s="108" t="s">
        <v>162</v>
      </c>
      <c r="D770" s="92" t="s">
        <v>101</v>
      </c>
      <c r="E770" s="87">
        <v>0</v>
      </c>
      <c r="F770" s="87">
        <f t="shared" si="30"/>
        <v>50</v>
      </c>
      <c r="G770" s="99">
        <f t="shared" si="27"/>
        <v>50</v>
      </c>
      <c r="H770" s="87">
        <v>30181605</v>
      </c>
      <c r="I770" s="120"/>
      <c r="J770" s="120"/>
      <c r="K770" s="90">
        <v>5</v>
      </c>
      <c r="M770" s="90">
        <v>5</v>
      </c>
      <c r="N770" s="90">
        <v>20</v>
      </c>
      <c r="O770" s="90">
        <v>20</v>
      </c>
    </row>
    <row r="771" spans="1:15" s="90" customFormat="1" ht="12.75">
      <c r="A771" s="86">
        <f t="shared" si="28"/>
        <v>534</v>
      </c>
      <c r="B771" s="87">
        <v>3632003</v>
      </c>
      <c r="C771" s="108" t="s">
        <v>163</v>
      </c>
      <c r="D771" s="105" t="s">
        <v>101</v>
      </c>
      <c r="E771" s="87">
        <v>0</v>
      </c>
      <c r="F771" s="87">
        <f t="shared" si="30"/>
        <v>50</v>
      </c>
      <c r="G771" s="99">
        <f t="shared" si="27"/>
        <v>50</v>
      </c>
      <c r="H771" s="87">
        <v>31162800</v>
      </c>
      <c r="I771" s="120"/>
      <c r="J771" s="120"/>
      <c r="K771" s="90">
        <v>5</v>
      </c>
      <c r="M771" s="90">
        <v>5</v>
      </c>
      <c r="N771" s="90">
        <v>20</v>
      </c>
      <c r="O771" s="90">
        <v>20</v>
      </c>
    </row>
    <row r="772" spans="1:15" s="90" customFormat="1" ht="12.75">
      <c r="A772" s="86">
        <f t="shared" si="28"/>
        <v>535</v>
      </c>
      <c r="B772" s="87">
        <v>3632003</v>
      </c>
      <c r="C772" s="108" t="s">
        <v>164</v>
      </c>
      <c r="D772" s="105" t="s">
        <v>101</v>
      </c>
      <c r="E772" s="87">
        <v>0</v>
      </c>
      <c r="F772" s="87">
        <f t="shared" si="30"/>
        <v>50</v>
      </c>
      <c r="G772" s="99">
        <f t="shared" si="27"/>
        <v>50</v>
      </c>
      <c r="H772" s="87">
        <v>31162800</v>
      </c>
      <c r="I772" s="120"/>
      <c r="J772" s="120"/>
      <c r="K772" s="90">
        <v>5</v>
      </c>
      <c r="M772" s="90">
        <v>5</v>
      </c>
      <c r="N772" s="90">
        <v>20</v>
      </c>
      <c r="O772" s="90">
        <v>20</v>
      </c>
    </row>
    <row r="773" spans="1:15" s="90" customFormat="1" ht="12.75">
      <c r="A773" s="86">
        <f t="shared" si="28"/>
        <v>536</v>
      </c>
      <c r="B773" s="87">
        <v>3632003</v>
      </c>
      <c r="C773" s="108" t="s">
        <v>165</v>
      </c>
      <c r="D773" s="105" t="s">
        <v>101</v>
      </c>
      <c r="E773" s="87">
        <v>0</v>
      </c>
      <c r="F773" s="87">
        <f t="shared" si="30"/>
        <v>50</v>
      </c>
      <c r="G773" s="99">
        <f t="shared" si="27"/>
        <v>50</v>
      </c>
      <c r="H773" s="87">
        <v>31162800</v>
      </c>
      <c r="I773" s="120"/>
      <c r="J773" s="120"/>
      <c r="K773" s="90">
        <v>5</v>
      </c>
      <c r="M773" s="90">
        <v>5</v>
      </c>
      <c r="N773" s="90">
        <v>20</v>
      </c>
      <c r="O773" s="90">
        <v>20</v>
      </c>
    </row>
    <row r="774" spans="1:15" s="90" customFormat="1" ht="12.75">
      <c r="A774" s="86">
        <f t="shared" si="28"/>
        <v>537</v>
      </c>
      <c r="B774" s="87">
        <v>3632003</v>
      </c>
      <c r="C774" s="108" t="s">
        <v>166</v>
      </c>
      <c r="D774" s="105" t="s">
        <v>101</v>
      </c>
      <c r="E774" s="87">
        <v>0</v>
      </c>
      <c r="F774" s="87">
        <f t="shared" si="30"/>
        <v>50</v>
      </c>
      <c r="G774" s="99">
        <f t="shared" si="27"/>
        <v>50</v>
      </c>
      <c r="H774" s="87">
        <v>31162800</v>
      </c>
      <c r="I774" s="120"/>
      <c r="J774" s="120"/>
      <c r="K774" s="90">
        <v>5</v>
      </c>
      <c r="M774" s="90">
        <v>5</v>
      </c>
      <c r="N774" s="90">
        <v>20</v>
      </c>
      <c r="O774" s="90">
        <v>20</v>
      </c>
    </row>
    <row r="775" spans="1:15" s="90" customFormat="1" ht="12.75">
      <c r="A775" s="86">
        <f t="shared" si="28"/>
        <v>538</v>
      </c>
      <c r="B775" s="87">
        <v>3632003</v>
      </c>
      <c r="C775" s="108" t="s">
        <v>167</v>
      </c>
      <c r="D775" s="105" t="s">
        <v>101</v>
      </c>
      <c r="E775" s="87">
        <v>0</v>
      </c>
      <c r="F775" s="87">
        <f t="shared" ref="F775:F791" si="31">+K775+M775+N775+O775</f>
        <v>50</v>
      </c>
      <c r="G775" s="99">
        <f t="shared" si="27"/>
        <v>50</v>
      </c>
      <c r="H775" s="87">
        <v>31162800</v>
      </c>
      <c r="I775" s="120"/>
      <c r="J775" s="120"/>
      <c r="K775" s="90">
        <v>5</v>
      </c>
      <c r="M775" s="90">
        <v>5</v>
      </c>
      <c r="N775" s="90">
        <v>20</v>
      </c>
      <c r="O775" s="90">
        <v>20</v>
      </c>
    </row>
    <row r="776" spans="1:15" s="90" customFormat="1" ht="12.75">
      <c r="A776" s="86">
        <f t="shared" si="28"/>
        <v>539</v>
      </c>
      <c r="B776" s="87">
        <v>3632003</v>
      </c>
      <c r="C776" s="108" t="s">
        <v>168</v>
      </c>
      <c r="D776" s="105" t="s">
        <v>101</v>
      </c>
      <c r="E776" s="87">
        <v>0</v>
      </c>
      <c r="F776" s="87">
        <f t="shared" si="31"/>
        <v>50</v>
      </c>
      <c r="G776" s="99">
        <f t="shared" si="27"/>
        <v>50</v>
      </c>
      <c r="H776" s="87">
        <v>31162800</v>
      </c>
      <c r="I776" s="120"/>
      <c r="J776" s="120"/>
      <c r="K776" s="90">
        <v>5</v>
      </c>
      <c r="M776" s="90">
        <v>5</v>
      </c>
      <c r="N776" s="90">
        <v>20</v>
      </c>
      <c r="O776" s="90">
        <v>20</v>
      </c>
    </row>
    <row r="777" spans="1:15" s="90" customFormat="1" ht="12.75">
      <c r="A777" s="86">
        <f t="shared" si="28"/>
        <v>540</v>
      </c>
      <c r="B777" s="87">
        <v>3632003</v>
      </c>
      <c r="C777" s="108" t="s">
        <v>169</v>
      </c>
      <c r="D777" s="105" t="s">
        <v>101</v>
      </c>
      <c r="E777" s="87">
        <v>0</v>
      </c>
      <c r="F777" s="87">
        <f t="shared" si="31"/>
        <v>50</v>
      </c>
      <c r="G777" s="99">
        <f t="shared" si="27"/>
        <v>50</v>
      </c>
      <c r="H777" s="87">
        <v>31162800</v>
      </c>
      <c r="I777" s="120"/>
      <c r="J777" s="120"/>
      <c r="K777" s="90">
        <v>5</v>
      </c>
      <c r="M777" s="90">
        <v>5</v>
      </c>
      <c r="N777" s="90">
        <v>20</v>
      </c>
      <c r="O777" s="90">
        <v>20</v>
      </c>
    </row>
    <row r="778" spans="1:15" s="90" customFormat="1" ht="12.75">
      <c r="A778" s="86">
        <f t="shared" si="28"/>
        <v>541</v>
      </c>
      <c r="B778" s="87">
        <v>3632003</v>
      </c>
      <c r="C778" s="108" t="s">
        <v>170</v>
      </c>
      <c r="D778" s="105" t="s">
        <v>101</v>
      </c>
      <c r="E778" s="87">
        <v>0</v>
      </c>
      <c r="F778" s="87">
        <f t="shared" si="31"/>
        <v>50</v>
      </c>
      <c r="G778" s="99">
        <f t="shared" si="27"/>
        <v>50</v>
      </c>
      <c r="H778" s="87">
        <v>31162800</v>
      </c>
      <c r="I778" s="120"/>
      <c r="J778" s="120"/>
      <c r="K778" s="90">
        <v>5</v>
      </c>
      <c r="M778" s="90">
        <v>5</v>
      </c>
      <c r="N778" s="90">
        <v>20</v>
      </c>
      <c r="O778" s="90">
        <v>20</v>
      </c>
    </row>
    <row r="779" spans="1:15" s="90" customFormat="1" ht="12.75">
      <c r="A779" s="86">
        <f t="shared" si="28"/>
        <v>542</v>
      </c>
      <c r="B779" s="87">
        <v>3632003</v>
      </c>
      <c r="C779" s="108" t="s">
        <v>171</v>
      </c>
      <c r="D779" s="105" t="s">
        <v>101</v>
      </c>
      <c r="E779" s="87">
        <v>0</v>
      </c>
      <c r="F779" s="87">
        <f t="shared" si="31"/>
        <v>50</v>
      </c>
      <c r="G779" s="99">
        <f t="shared" ref="G779:G813" si="32">F779</f>
        <v>50</v>
      </c>
      <c r="H779" s="87">
        <v>31162800</v>
      </c>
      <c r="I779" s="120"/>
      <c r="J779" s="120"/>
      <c r="K779" s="90">
        <v>5</v>
      </c>
      <c r="M779" s="90">
        <v>5</v>
      </c>
      <c r="N779" s="90">
        <v>20</v>
      </c>
      <c r="O779" s="90">
        <v>20</v>
      </c>
    </row>
    <row r="780" spans="1:15" s="90" customFormat="1" ht="12.75">
      <c r="A780" s="86">
        <f t="shared" si="28"/>
        <v>543</v>
      </c>
      <c r="B780" s="87">
        <v>3632003</v>
      </c>
      <c r="C780" s="108" t="s">
        <v>172</v>
      </c>
      <c r="D780" s="105" t="s">
        <v>101</v>
      </c>
      <c r="E780" s="87">
        <v>0</v>
      </c>
      <c r="F780" s="87">
        <f t="shared" si="31"/>
        <v>50</v>
      </c>
      <c r="G780" s="99">
        <f t="shared" si="32"/>
        <v>50</v>
      </c>
      <c r="H780" s="87">
        <v>31162800</v>
      </c>
      <c r="I780" s="120"/>
      <c r="J780" s="120"/>
      <c r="K780" s="90">
        <v>5</v>
      </c>
      <c r="M780" s="90">
        <v>5</v>
      </c>
      <c r="N780" s="90">
        <v>20</v>
      </c>
      <c r="O780" s="90">
        <v>20</v>
      </c>
    </row>
    <row r="781" spans="1:15" s="90" customFormat="1" ht="12.75">
      <c r="A781" s="86">
        <f t="shared" si="28"/>
        <v>544</v>
      </c>
      <c r="B781" s="87">
        <v>3632003</v>
      </c>
      <c r="C781" s="108" t="s">
        <v>173</v>
      </c>
      <c r="D781" s="105" t="s">
        <v>101</v>
      </c>
      <c r="E781" s="87">
        <v>0</v>
      </c>
      <c r="F781" s="87">
        <f t="shared" si="31"/>
        <v>50</v>
      </c>
      <c r="G781" s="99">
        <f t="shared" si="32"/>
        <v>50</v>
      </c>
      <c r="H781" s="87">
        <v>31162800</v>
      </c>
      <c r="I781" s="120"/>
      <c r="J781" s="120"/>
      <c r="K781" s="90">
        <v>5</v>
      </c>
      <c r="M781" s="90">
        <v>5</v>
      </c>
      <c r="N781" s="90">
        <v>20</v>
      </c>
      <c r="O781" s="90">
        <v>20</v>
      </c>
    </row>
    <row r="782" spans="1:15" s="90" customFormat="1" ht="12.75">
      <c r="A782" s="86">
        <f t="shared" ref="A782:A813" si="33">A781+1</f>
        <v>545</v>
      </c>
      <c r="B782" s="87">
        <v>36330</v>
      </c>
      <c r="C782" s="108" t="s">
        <v>174</v>
      </c>
      <c r="D782" s="91" t="s">
        <v>175</v>
      </c>
      <c r="E782" s="87">
        <v>0</v>
      </c>
      <c r="F782" s="87">
        <f t="shared" si="31"/>
        <v>30</v>
      </c>
      <c r="G782" s="99">
        <f t="shared" si="32"/>
        <v>30</v>
      </c>
      <c r="H782" s="87">
        <v>31201514</v>
      </c>
      <c r="I782" s="120"/>
      <c r="J782" s="120"/>
      <c r="K782" s="90">
        <v>5</v>
      </c>
      <c r="M782" s="90">
        <v>5</v>
      </c>
      <c r="N782" s="90">
        <v>10</v>
      </c>
      <c r="O782" s="90">
        <v>10</v>
      </c>
    </row>
    <row r="783" spans="1:15" s="90" customFormat="1" ht="63.75">
      <c r="A783" s="86">
        <f t="shared" si="33"/>
        <v>546</v>
      </c>
      <c r="B783" s="87">
        <v>3632001</v>
      </c>
      <c r="C783" s="108" t="s">
        <v>177</v>
      </c>
      <c r="D783" s="91" t="s">
        <v>101</v>
      </c>
      <c r="E783" s="87">
        <v>0</v>
      </c>
      <c r="F783" s="87">
        <f t="shared" si="31"/>
        <v>50</v>
      </c>
      <c r="G783" s="99">
        <f t="shared" si="32"/>
        <v>50</v>
      </c>
      <c r="H783" s="87">
        <v>32141000</v>
      </c>
      <c r="I783" s="120"/>
      <c r="J783" s="120"/>
      <c r="N783" s="90">
        <v>50</v>
      </c>
    </row>
    <row r="784" spans="1:15" s="90" customFormat="1" ht="63.75">
      <c r="A784" s="86">
        <f t="shared" si="33"/>
        <v>547</v>
      </c>
      <c r="B784" s="87">
        <v>3632001</v>
      </c>
      <c r="C784" s="108" t="s">
        <v>178</v>
      </c>
      <c r="D784" s="91" t="s">
        <v>101</v>
      </c>
      <c r="E784" s="87">
        <v>0</v>
      </c>
      <c r="F784" s="87">
        <f t="shared" si="31"/>
        <v>50</v>
      </c>
      <c r="G784" s="99">
        <f t="shared" si="32"/>
        <v>50</v>
      </c>
      <c r="H784" s="87">
        <v>32141000</v>
      </c>
      <c r="I784" s="120"/>
      <c r="J784" s="120"/>
      <c r="N784" s="90">
        <v>50</v>
      </c>
    </row>
    <row r="785" spans="1:15" s="90" customFormat="1" ht="51">
      <c r="A785" s="86">
        <f t="shared" si="33"/>
        <v>548</v>
      </c>
      <c r="B785" s="87">
        <v>3632001</v>
      </c>
      <c r="C785" s="108" t="s">
        <v>179</v>
      </c>
      <c r="D785" s="91" t="s">
        <v>101</v>
      </c>
      <c r="E785" s="87">
        <v>0</v>
      </c>
      <c r="F785" s="87">
        <f t="shared" si="31"/>
        <v>50</v>
      </c>
      <c r="G785" s="99">
        <f t="shared" si="32"/>
        <v>50</v>
      </c>
      <c r="H785" s="87">
        <v>32141000</v>
      </c>
      <c r="I785" s="120"/>
      <c r="J785" s="120"/>
      <c r="O785" s="90">
        <v>50</v>
      </c>
    </row>
    <row r="786" spans="1:15" s="90" customFormat="1" ht="51">
      <c r="A786" s="86">
        <f t="shared" si="33"/>
        <v>549</v>
      </c>
      <c r="B786" s="87">
        <v>3632001</v>
      </c>
      <c r="C786" s="108" t="s">
        <v>180</v>
      </c>
      <c r="D786" s="91" t="s">
        <v>101</v>
      </c>
      <c r="E786" s="87">
        <v>0</v>
      </c>
      <c r="F786" s="87">
        <f t="shared" si="31"/>
        <v>10</v>
      </c>
      <c r="G786" s="99">
        <f t="shared" si="32"/>
        <v>10</v>
      </c>
      <c r="H786" s="87">
        <v>32141000</v>
      </c>
      <c r="I786" s="120"/>
      <c r="J786" s="120"/>
      <c r="N786" s="90">
        <v>10</v>
      </c>
    </row>
    <row r="787" spans="1:15" s="90" customFormat="1" ht="51">
      <c r="A787" s="86">
        <f t="shared" si="33"/>
        <v>550</v>
      </c>
      <c r="B787" s="87">
        <v>3632001</v>
      </c>
      <c r="C787" s="108" t="s">
        <v>181</v>
      </c>
      <c r="D787" s="91" t="s">
        <v>101</v>
      </c>
      <c r="E787" s="87">
        <v>0</v>
      </c>
      <c r="F787" s="87">
        <f t="shared" si="31"/>
        <v>30</v>
      </c>
      <c r="G787" s="99">
        <f t="shared" si="32"/>
        <v>30</v>
      </c>
      <c r="H787" s="87">
        <v>32141000</v>
      </c>
      <c r="I787" s="120"/>
      <c r="J787" s="120"/>
      <c r="N787" s="90">
        <v>10</v>
      </c>
      <c r="O787" s="90">
        <v>20</v>
      </c>
    </row>
    <row r="788" spans="1:15" s="90" customFormat="1" ht="38.25">
      <c r="A788" s="86">
        <f t="shared" si="33"/>
        <v>551</v>
      </c>
      <c r="B788" s="87">
        <v>3632001</v>
      </c>
      <c r="C788" s="108" t="s">
        <v>182</v>
      </c>
      <c r="D788" s="91" t="s">
        <v>101</v>
      </c>
      <c r="E788" s="87">
        <v>0</v>
      </c>
      <c r="F788" s="87">
        <f t="shared" si="31"/>
        <v>10</v>
      </c>
      <c r="G788" s="99">
        <f t="shared" si="32"/>
        <v>10</v>
      </c>
      <c r="H788" s="87">
        <v>32141000</v>
      </c>
      <c r="I788" s="120"/>
      <c r="J788" s="120"/>
      <c r="O788" s="90">
        <v>10</v>
      </c>
    </row>
    <row r="789" spans="1:15" s="90" customFormat="1" ht="38.25">
      <c r="A789" s="86">
        <f t="shared" si="33"/>
        <v>552</v>
      </c>
      <c r="B789" s="87">
        <v>3632001</v>
      </c>
      <c r="C789" s="108" t="s">
        <v>183</v>
      </c>
      <c r="D789" s="91" t="s">
        <v>101</v>
      </c>
      <c r="E789" s="87">
        <v>0</v>
      </c>
      <c r="F789" s="87">
        <f t="shared" si="31"/>
        <v>50</v>
      </c>
      <c r="G789" s="99">
        <f t="shared" si="32"/>
        <v>50</v>
      </c>
      <c r="H789" s="87">
        <v>32141000</v>
      </c>
      <c r="I789" s="120"/>
      <c r="J789" s="120"/>
      <c r="O789" s="90">
        <v>50</v>
      </c>
    </row>
    <row r="790" spans="1:15" s="90" customFormat="1" ht="38.25">
      <c r="A790" s="86">
        <f t="shared" si="33"/>
        <v>553</v>
      </c>
      <c r="B790" s="87">
        <v>3632001</v>
      </c>
      <c r="C790" s="108" t="s">
        <v>184</v>
      </c>
      <c r="D790" s="91" t="s">
        <v>101</v>
      </c>
      <c r="E790" s="87">
        <v>0</v>
      </c>
      <c r="F790" s="87">
        <f t="shared" si="31"/>
        <v>50</v>
      </c>
      <c r="G790" s="99">
        <f t="shared" si="32"/>
        <v>50</v>
      </c>
      <c r="H790" s="87">
        <v>32141000</v>
      </c>
      <c r="I790" s="120"/>
      <c r="J790" s="120"/>
      <c r="N790" s="90">
        <v>30</v>
      </c>
      <c r="O790" s="90">
        <v>20</v>
      </c>
    </row>
    <row r="791" spans="1:15" s="90" customFormat="1" ht="38.25">
      <c r="A791" s="86">
        <f t="shared" si="33"/>
        <v>554</v>
      </c>
      <c r="B791" s="87">
        <v>3632001</v>
      </c>
      <c r="C791" s="108" t="s">
        <v>185</v>
      </c>
      <c r="D791" s="91" t="s">
        <v>101</v>
      </c>
      <c r="E791" s="87">
        <v>0</v>
      </c>
      <c r="F791" s="87">
        <f t="shared" si="31"/>
        <v>20</v>
      </c>
      <c r="G791" s="99">
        <f t="shared" si="32"/>
        <v>20</v>
      </c>
      <c r="H791" s="87">
        <v>32141000</v>
      </c>
      <c r="I791" s="120"/>
      <c r="J791" s="120"/>
      <c r="N791" s="90">
        <v>10</v>
      </c>
      <c r="O791" s="90">
        <v>10</v>
      </c>
    </row>
    <row r="792" spans="1:15" s="90" customFormat="1" ht="12.75">
      <c r="A792" s="86">
        <f t="shared" si="33"/>
        <v>555</v>
      </c>
      <c r="B792" s="87">
        <v>3632009</v>
      </c>
      <c r="C792" s="108" t="s">
        <v>186</v>
      </c>
      <c r="D792" s="91" t="s">
        <v>101</v>
      </c>
      <c r="E792" s="87">
        <v>0</v>
      </c>
      <c r="F792" s="87">
        <f t="shared" ref="F792:F812" si="34">+K792+M792+N792+O792</f>
        <v>50</v>
      </c>
      <c r="G792" s="99">
        <f t="shared" si="32"/>
        <v>50</v>
      </c>
      <c r="H792" s="87">
        <v>31162800</v>
      </c>
      <c r="I792" s="120"/>
      <c r="J792" s="120"/>
      <c r="K792" s="90">
        <v>5</v>
      </c>
      <c r="M792" s="90">
        <v>5</v>
      </c>
      <c r="N792" s="90">
        <v>20</v>
      </c>
      <c r="O792" s="90">
        <v>20</v>
      </c>
    </row>
    <row r="793" spans="1:15" s="90" customFormat="1" ht="25.5">
      <c r="A793" s="86">
        <f t="shared" si="33"/>
        <v>556</v>
      </c>
      <c r="B793" s="87">
        <v>3632009</v>
      </c>
      <c r="C793" s="108" t="s">
        <v>187</v>
      </c>
      <c r="D793" s="91" t="s">
        <v>101</v>
      </c>
      <c r="E793" s="87">
        <v>0</v>
      </c>
      <c r="F793" s="87">
        <f t="shared" si="34"/>
        <v>50</v>
      </c>
      <c r="G793" s="99">
        <f t="shared" si="32"/>
        <v>50</v>
      </c>
      <c r="H793" s="87">
        <v>31162800</v>
      </c>
      <c r="I793" s="120"/>
      <c r="J793" s="120"/>
      <c r="K793" s="90">
        <v>5</v>
      </c>
      <c r="M793" s="90">
        <v>5</v>
      </c>
      <c r="N793" s="90">
        <v>20</v>
      </c>
      <c r="O793" s="90">
        <v>20</v>
      </c>
    </row>
    <row r="794" spans="1:15" s="90" customFormat="1" ht="12.75">
      <c r="A794" s="86">
        <f t="shared" si="33"/>
        <v>557</v>
      </c>
      <c r="B794" s="87">
        <v>3632009</v>
      </c>
      <c r="C794" s="108" t="s">
        <v>188</v>
      </c>
      <c r="D794" s="91" t="s">
        <v>101</v>
      </c>
      <c r="E794" s="87">
        <v>0</v>
      </c>
      <c r="F794" s="87">
        <f t="shared" si="34"/>
        <v>50</v>
      </c>
      <c r="G794" s="99">
        <f t="shared" si="32"/>
        <v>50</v>
      </c>
      <c r="H794" s="87">
        <v>31162800</v>
      </c>
      <c r="I794" s="120"/>
      <c r="J794" s="120"/>
      <c r="K794" s="90">
        <v>5</v>
      </c>
      <c r="M794" s="90">
        <v>5</v>
      </c>
      <c r="N794" s="90">
        <v>20</v>
      </c>
      <c r="O794" s="90">
        <v>20</v>
      </c>
    </row>
    <row r="795" spans="1:15" s="90" customFormat="1" ht="12.75">
      <c r="A795" s="86">
        <f t="shared" si="33"/>
        <v>558</v>
      </c>
      <c r="B795" s="87">
        <v>3632009</v>
      </c>
      <c r="C795" s="108" t="s">
        <v>189</v>
      </c>
      <c r="D795" s="91" t="s">
        <v>101</v>
      </c>
      <c r="E795" s="87">
        <v>0</v>
      </c>
      <c r="F795" s="87">
        <f t="shared" si="34"/>
        <v>50</v>
      </c>
      <c r="G795" s="99">
        <f t="shared" si="32"/>
        <v>50</v>
      </c>
      <c r="H795" s="87">
        <v>31162800</v>
      </c>
      <c r="I795" s="120"/>
      <c r="J795" s="120"/>
      <c r="K795" s="90">
        <v>5</v>
      </c>
      <c r="M795" s="90">
        <v>5</v>
      </c>
      <c r="N795" s="90">
        <v>20</v>
      </c>
      <c r="O795" s="90">
        <v>20</v>
      </c>
    </row>
    <row r="796" spans="1:15" s="90" customFormat="1" ht="12.75">
      <c r="A796" s="86">
        <f t="shared" si="33"/>
        <v>559</v>
      </c>
      <c r="B796" s="87">
        <v>3632009</v>
      </c>
      <c r="C796" s="108" t="s">
        <v>190</v>
      </c>
      <c r="D796" s="91" t="s">
        <v>101</v>
      </c>
      <c r="E796" s="87">
        <v>0</v>
      </c>
      <c r="F796" s="87">
        <f t="shared" si="34"/>
        <v>50</v>
      </c>
      <c r="G796" s="99">
        <f t="shared" si="32"/>
        <v>50</v>
      </c>
      <c r="H796" s="87">
        <v>31162800</v>
      </c>
      <c r="I796" s="120"/>
      <c r="J796" s="120"/>
      <c r="K796" s="90">
        <v>5</v>
      </c>
      <c r="M796" s="90">
        <v>5</v>
      </c>
      <c r="N796" s="90">
        <v>20</v>
      </c>
      <c r="O796" s="90">
        <v>20</v>
      </c>
    </row>
    <row r="797" spans="1:15" s="90" customFormat="1" ht="12.75">
      <c r="A797" s="86">
        <f t="shared" si="33"/>
        <v>560</v>
      </c>
      <c r="B797" s="87">
        <v>3632009</v>
      </c>
      <c r="C797" s="108" t="s">
        <v>191</v>
      </c>
      <c r="D797" s="91" t="s">
        <v>101</v>
      </c>
      <c r="E797" s="87">
        <v>0</v>
      </c>
      <c r="F797" s="87">
        <f t="shared" si="34"/>
        <v>50</v>
      </c>
      <c r="G797" s="99">
        <f t="shared" si="32"/>
        <v>50</v>
      </c>
      <c r="H797" s="87">
        <v>31162800</v>
      </c>
      <c r="I797" s="120"/>
      <c r="J797" s="120"/>
      <c r="K797" s="90">
        <v>5</v>
      </c>
      <c r="M797" s="90">
        <v>5</v>
      </c>
      <c r="N797" s="90">
        <v>20</v>
      </c>
      <c r="O797" s="90">
        <v>20</v>
      </c>
    </row>
    <row r="798" spans="1:15" s="90" customFormat="1" ht="12.75">
      <c r="A798" s="86">
        <f t="shared" si="33"/>
        <v>561</v>
      </c>
      <c r="B798" s="87">
        <v>3632009</v>
      </c>
      <c r="C798" s="108" t="s">
        <v>192</v>
      </c>
      <c r="D798" s="91" t="s">
        <v>101</v>
      </c>
      <c r="E798" s="87">
        <v>0</v>
      </c>
      <c r="F798" s="87">
        <f t="shared" si="34"/>
        <v>20</v>
      </c>
      <c r="G798" s="99">
        <f t="shared" si="32"/>
        <v>20</v>
      </c>
      <c r="H798" s="87">
        <v>31162800</v>
      </c>
      <c r="I798" s="120"/>
      <c r="J798" s="120"/>
      <c r="N798" s="90">
        <v>10</v>
      </c>
      <c r="O798" s="90">
        <v>10</v>
      </c>
    </row>
    <row r="799" spans="1:15" s="90" customFormat="1" ht="12.75">
      <c r="A799" s="86">
        <f t="shared" si="33"/>
        <v>562</v>
      </c>
      <c r="B799" s="87">
        <v>3632009</v>
      </c>
      <c r="C799" s="108" t="s">
        <v>193</v>
      </c>
      <c r="D799" s="91" t="s">
        <v>101</v>
      </c>
      <c r="E799" s="87">
        <v>0</v>
      </c>
      <c r="F799" s="87">
        <f t="shared" si="34"/>
        <v>20</v>
      </c>
      <c r="G799" s="99">
        <f t="shared" si="32"/>
        <v>20</v>
      </c>
      <c r="H799" s="87">
        <v>31162800</v>
      </c>
      <c r="I799" s="120"/>
      <c r="J799" s="120"/>
      <c r="N799" s="90">
        <v>10</v>
      </c>
      <c r="O799" s="90">
        <v>10</v>
      </c>
    </row>
    <row r="800" spans="1:15" s="90" customFormat="1" ht="12.75">
      <c r="A800" s="86">
        <f t="shared" si="33"/>
        <v>563</v>
      </c>
      <c r="B800" s="87">
        <v>3632003</v>
      </c>
      <c r="C800" s="108" t="s">
        <v>194</v>
      </c>
      <c r="D800" s="92" t="s">
        <v>101</v>
      </c>
      <c r="E800" s="87">
        <v>0</v>
      </c>
      <c r="F800" s="87">
        <f t="shared" si="34"/>
        <v>20</v>
      </c>
      <c r="G800" s="99">
        <f t="shared" si="32"/>
        <v>20</v>
      </c>
      <c r="H800" s="87">
        <v>31162800</v>
      </c>
      <c r="I800" s="120"/>
      <c r="J800" s="120"/>
      <c r="N800" s="90">
        <v>10</v>
      </c>
      <c r="O800" s="90">
        <v>10</v>
      </c>
    </row>
    <row r="801" spans="1:15" s="90" customFormat="1" ht="12.75">
      <c r="A801" s="86">
        <f t="shared" si="33"/>
        <v>564</v>
      </c>
      <c r="B801" s="87">
        <v>3632003</v>
      </c>
      <c r="C801" s="108" t="s">
        <v>195</v>
      </c>
      <c r="D801" s="92" t="s">
        <v>101</v>
      </c>
      <c r="E801" s="87">
        <v>0</v>
      </c>
      <c r="F801" s="87">
        <f t="shared" si="34"/>
        <v>20</v>
      </c>
      <c r="G801" s="99">
        <f t="shared" si="32"/>
        <v>20</v>
      </c>
      <c r="H801" s="87">
        <v>31162800</v>
      </c>
      <c r="I801" s="120"/>
      <c r="J801" s="120"/>
      <c r="N801" s="90">
        <v>10</v>
      </c>
      <c r="O801" s="90">
        <v>10</v>
      </c>
    </row>
    <row r="802" spans="1:15" s="90" customFormat="1" ht="12.75">
      <c r="A802" s="86">
        <f t="shared" si="33"/>
        <v>565</v>
      </c>
      <c r="B802" s="87">
        <v>3692001</v>
      </c>
      <c r="C802" s="111" t="s">
        <v>196</v>
      </c>
      <c r="D802" s="91" t="s">
        <v>175</v>
      </c>
      <c r="E802" s="87">
        <v>0</v>
      </c>
      <c r="F802" s="87">
        <f t="shared" si="34"/>
        <v>30</v>
      </c>
      <c r="G802" s="99">
        <f t="shared" si="32"/>
        <v>30</v>
      </c>
      <c r="H802" s="87">
        <v>31201502</v>
      </c>
      <c r="I802" s="120"/>
      <c r="J802" s="120"/>
      <c r="K802" s="90">
        <v>5</v>
      </c>
      <c r="M802" s="90">
        <v>5</v>
      </c>
      <c r="N802" s="90">
        <v>10</v>
      </c>
      <c r="O802" s="90">
        <v>10</v>
      </c>
    </row>
    <row r="803" spans="1:15" s="90" customFormat="1" ht="25.5">
      <c r="A803" s="86">
        <f t="shared" si="33"/>
        <v>566</v>
      </c>
      <c r="B803" s="87">
        <v>3692001</v>
      </c>
      <c r="C803" s="111" t="s">
        <v>197</v>
      </c>
      <c r="D803" s="107" t="s">
        <v>175</v>
      </c>
      <c r="E803" s="87">
        <v>0</v>
      </c>
      <c r="F803" s="87">
        <f t="shared" si="34"/>
        <v>30</v>
      </c>
      <c r="G803" s="99">
        <f t="shared" si="32"/>
        <v>30</v>
      </c>
      <c r="H803" s="87">
        <v>31201502</v>
      </c>
      <c r="I803" s="120"/>
      <c r="J803" s="120"/>
      <c r="K803" s="90">
        <v>5</v>
      </c>
      <c r="M803" s="90">
        <v>5</v>
      </c>
      <c r="N803" s="90">
        <v>10</v>
      </c>
      <c r="O803" s="90">
        <v>10</v>
      </c>
    </row>
    <row r="804" spans="1:15" s="90" customFormat="1" ht="12.75">
      <c r="A804" s="86">
        <f t="shared" si="33"/>
        <v>567</v>
      </c>
      <c r="B804" s="87">
        <v>3692002</v>
      </c>
      <c r="C804" s="111" t="s">
        <v>198</v>
      </c>
      <c r="D804" s="107" t="s">
        <v>175</v>
      </c>
      <c r="E804" s="87">
        <v>0</v>
      </c>
      <c r="F804" s="87">
        <f t="shared" si="34"/>
        <v>30</v>
      </c>
      <c r="G804" s="99">
        <f t="shared" si="32"/>
        <v>30</v>
      </c>
      <c r="H804" s="87">
        <v>31201503</v>
      </c>
      <c r="I804" s="120"/>
      <c r="J804" s="120"/>
      <c r="K804" s="90">
        <v>5</v>
      </c>
      <c r="M804" s="90">
        <v>5</v>
      </c>
      <c r="N804" s="90">
        <v>10</v>
      </c>
      <c r="O804" s="90">
        <v>10</v>
      </c>
    </row>
    <row r="805" spans="1:15" s="90" customFormat="1" ht="12.75">
      <c r="A805" s="86">
        <f t="shared" si="33"/>
        <v>568</v>
      </c>
      <c r="B805" s="87">
        <v>3692002</v>
      </c>
      <c r="C805" s="111" t="s">
        <v>199</v>
      </c>
      <c r="D805" s="91" t="s">
        <v>175</v>
      </c>
      <c r="E805" s="87">
        <v>0</v>
      </c>
      <c r="F805" s="87">
        <f t="shared" si="34"/>
        <v>30</v>
      </c>
      <c r="G805" s="99">
        <f t="shared" si="32"/>
        <v>30</v>
      </c>
      <c r="H805" s="87">
        <v>31201503</v>
      </c>
      <c r="I805" s="120"/>
      <c r="J805" s="120"/>
      <c r="K805" s="90">
        <v>5</v>
      </c>
      <c r="M805" s="90">
        <v>5</v>
      </c>
      <c r="N805" s="90">
        <v>10</v>
      </c>
      <c r="O805" s="90">
        <v>10</v>
      </c>
    </row>
    <row r="806" spans="1:15" s="90" customFormat="1" ht="25.5">
      <c r="A806" s="86">
        <f t="shared" si="33"/>
        <v>569</v>
      </c>
      <c r="B806" s="87">
        <v>3692002</v>
      </c>
      <c r="C806" s="111" t="s">
        <v>200</v>
      </c>
      <c r="D806" s="91" t="s">
        <v>101</v>
      </c>
      <c r="E806" s="87">
        <v>0</v>
      </c>
      <c r="F806" s="87">
        <f t="shared" si="34"/>
        <v>20</v>
      </c>
      <c r="G806" s="99">
        <f t="shared" si="32"/>
        <v>20</v>
      </c>
      <c r="H806" s="87">
        <v>31201600</v>
      </c>
      <c r="I806" s="120"/>
      <c r="J806" s="120"/>
      <c r="N806" s="90">
        <v>20</v>
      </c>
    </row>
    <row r="807" spans="1:15" s="90" customFormat="1" ht="25.5">
      <c r="A807" s="86">
        <f t="shared" si="33"/>
        <v>570</v>
      </c>
      <c r="B807" s="87">
        <v>3692002</v>
      </c>
      <c r="C807" s="111" t="s">
        <v>201</v>
      </c>
      <c r="D807" s="91" t="s">
        <v>175</v>
      </c>
      <c r="E807" s="87">
        <v>0</v>
      </c>
      <c r="F807" s="87">
        <f t="shared" si="34"/>
        <v>20</v>
      </c>
      <c r="G807" s="99">
        <f t="shared" si="32"/>
        <v>20</v>
      </c>
      <c r="H807" s="87">
        <v>31201516</v>
      </c>
      <c r="I807" s="120"/>
      <c r="J807" s="120"/>
      <c r="K807" s="90">
        <v>5</v>
      </c>
      <c r="M807" s="90">
        <v>5</v>
      </c>
      <c r="N807" s="90">
        <v>5</v>
      </c>
      <c r="O807" s="90">
        <v>5</v>
      </c>
    </row>
    <row r="808" spans="1:15" s="90" customFormat="1" ht="12.75">
      <c r="A808" s="86">
        <f t="shared" si="33"/>
        <v>571</v>
      </c>
      <c r="B808" s="87">
        <v>3699038</v>
      </c>
      <c r="C808" s="111" t="s">
        <v>202</v>
      </c>
      <c r="D808" s="92" t="s">
        <v>101</v>
      </c>
      <c r="E808" s="87">
        <v>0</v>
      </c>
      <c r="F808" s="87">
        <f t="shared" si="34"/>
        <v>60</v>
      </c>
      <c r="G808" s="99">
        <f t="shared" si="32"/>
        <v>60</v>
      </c>
      <c r="H808" s="87">
        <v>27112120</v>
      </c>
      <c r="I808" s="120"/>
      <c r="J808" s="120"/>
      <c r="N808" s="90">
        <v>30</v>
      </c>
      <c r="O808" s="90">
        <v>30</v>
      </c>
    </row>
    <row r="809" spans="1:15" s="90" customFormat="1" ht="12.75">
      <c r="A809" s="86">
        <f t="shared" si="33"/>
        <v>572</v>
      </c>
      <c r="B809" s="87">
        <v>3699038</v>
      </c>
      <c r="C809" s="111" t="s">
        <v>203</v>
      </c>
      <c r="D809" s="91" t="s">
        <v>204</v>
      </c>
      <c r="E809" s="87">
        <v>0</v>
      </c>
      <c r="F809" s="87">
        <f t="shared" si="34"/>
        <v>40</v>
      </c>
      <c r="G809" s="99">
        <f t="shared" si="32"/>
        <v>40</v>
      </c>
      <c r="H809" s="87">
        <v>27112120</v>
      </c>
      <c r="I809" s="120"/>
      <c r="J809" s="120"/>
      <c r="K809" s="90">
        <v>20</v>
      </c>
      <c r="O809" s="90">
        <v>20</v>
      </c>
    </row>
    <row r="810" spans="1:15" s="90" customFormat="1" ht="25.5">
      <c r="A810" s="86">
        <f t="shared" si="33"/>
        <v>573</v>
      </c>
      <c r="B810" s="87">
        <v>3693001</v>
      </c>
      <c r="C810" s="111" t="s">
        <v>205</v>
      </c>
      <c r="D810" s="107" t="s">
        <v>206</v>
      </c>
      <c r="E810" s="87">
        <v>0</v>
      </c>
      <c r="F810" s="87">
        <f t="shared" si="34"/>
        <v>50</v>
      </c>
      <c r="G810" s="99">
        <f t="shared" si="32"/>
        <v>50</v>
      </c>
      <c r="H810" s="87">
        <v>30181804</v>
      </c>
      <c r="I810" s="120"/>
      <c r="J810" s="120"/>
      <c r="K810" s="90">
        <v>10</v>
      </c>
      <c r="M810" s="90">
        <v>10</v>
      </c>
      <c r="N810" s="90">
        <v>15</v>
      </c>
      <c r="O810" s="90">
        <v>15</v>
      </c>
    </row>
    <row r="811" spans="1:15" s="90" customFormat="1" ht="25.5">
      <c r="A811" s="86">
        <f t="shared" si="33"/>
        <v>574</v>
      </c>
      <c r="B811" s="87">
        <v>3693001</v>
      </c>
      <c r="C811" s="111" t="s">
        <v>207</v>
      </c>
      <c r="D811" s="91" t="s">
        <v>206</v>
      </c>
      <c r="E811" s="87">
        <v>0</v>
      </c>
      <c r="F811" s="87">
        <f t="shared" si="34"/>
        <v>50</v>
      </c>
      <c r="G811" s="99">
        <f t="shared" si="32"/>
        <v>50</v>
      </c>
      <c r="H811" s="87">
        <v>30181804</v>
      </c>
      <c r="I811" s="120"/>
      <c r="J811" s="120"/>
      <c r="K811" s="90">
        <v>10</v>
      </c>
      <c r="M811" s="90">
        <v>10</v>
      </c>
      <c r="N811" s="90">
        <v>15</v>
      </c>
      <c r="O811" s="90">
        <v>15</v>
      </c>
    </row>
    <row r="812" spans="1:15" s="90" customFormat="1" ht="25.5">
      <c r="A812" s="86">
        <f t="shared" si="33"/>
        <v>575</v>
      </c>
      <c r="B812" s="87">
        <v>3699039</v>
      </c>
      <c r="C812" s="111" t="s">
        <v>417</v>
      </c>
      <c r="D812" s="91" t="s">
        <v>416</v>
      </c>
      <c r="E812" s="87">
        <v>0</v>
      </c>
      <c r="F812" s="87">
        <f t="shared" si="34"/>
        <v>5</v>
      </c>
      <c r="G812" s="99">
        <f t="shared" si="32"/>
        <v>5</v>
      </c>
      <c r="H812" s="87">
        <v>11162105</v>
      </c>
      <c r="I812" s="120"/>
      <c r="J812" s="120"/>
      <c r="O812" s="90">
        <v>5</v>
      </c>
    </row>
    <row r="813" spans="1:15" s="90" customFormat="1" ht="12.75">
      <c r="A813" s="86">
        <f t="shared" si="33"/>
        <v>576</v>
      </c>
      <c r="B813" s="87">
        <v>3695004</v>
      </c>
      <c r="C813" s="111" t="s">
        <v>208</v>
      </c>
      <c r="D813" s="107" t="s">
        <v>101</v>
      </c>
      <c r="E813" s="87">
        <v>0</v>
      </c>
      <c r="F813" s="87">
        <f>+K813+M813+N813+O813</f>
        <v>30</v>
      </c>
      <c r="G813" s="99">
        <f t="shared" si="32"/>
        <v>30</v>
      </c>
      <c r="H813" s="87">
        <v>30151513</v>
      </c>
      <c r="I813" s="120"/>
      <c r="J813" s="120"/>
      <c r="O813" s="90">
        <v>30</v>
      </c>
    </row>
    <row r="814" spans="1:15" s="90" customFormat="1" ht="12.75">
      <c r="A814" s="93"/>
      <c r="B814" s="94"/>
      <c r="C814" s="112"/>
      <c r="D814" s="110"/>
      <c r="E814" s="94"/>
      <c r="F814" s="94"/>
      <c r="G814" s="94"/>
      <c r="H814" s="94"/>
      <c r="I814" s="97"/>
      <c r="J814" s="97"/>
    </row>
    <row r="815" spans="1:15" s="90" customFormat="1" ht="13.15">
      <c r="A815" s="423" t="s">
        <v>39</v>
      </c>
      <c r="B815" s="423"/>
      <c r="C815" s="423"/>
      <c r="D815" s="423" t="s">
        <v>40</v>
      </c>
      <c r="E815" s="423"/>
      <c r="F815" s="423"/>
      <c r="G815" s="423"/>
      <c r="H815" s="423" t="s">
        <v>26</v>
      </c>
      <c r="I815" s="423"/>
      <c r="J815" s="423"/>
    </row>
    <row r="816" spans="1:15" s="90" customFormat="1" ht="43.5" customHeight="1">
      <c r="A816" s="423" t="s">
        <v>93</v>
      </c>
      <c r="B816" s="423"/>
      <c r="C816" s="423"/>
      <c r="D816" s="519" t="s">
        <v>98</v>
      </c>
      <c r="E816" s="519"/>
      <c r="F816" s="519"/>
      <c r="G816" s="519"/>
      <c r="H816" s="520">
        <v>15000000</v>
      </c>
      <c r="I816" s="521"/>
      <c r="J816" s="521"/>
    </row>
    <row r="817" spans="1:15" s="90" customFormat="1" ht="39.4">
      <c r="A817" s="85" t="s">
        <v>41</v>
      </c>
      <c r="B817" s="37" t="s">
        <v>42</v>
      </c>
      <c r="C817" s="37" t="s">
        <v>43</v>
      </c>
      <c r="D817" s="37" t="s">
        <v>44</v>
      </c>
      <c r="E817" s="37" t="s">
        <v>45</v>
      </c>
      <c r="F817" s="37" t="s">
        <v>46</v>
      </c>
      <c r="G817" s="37" t="s">
        <v>47</v>
      </c>
      <c r="H817" s="37" t="s">
        <v>48</v>
      </c>
      <c r="I817" s="37" t="s">
        <v>49</v>
      </c>
      <c r="J817" s="37" t="s">
        <v>50</v>
      </c>
    </row>
    <row r="818" spans="1:15" s="90" customFormat="1" ht="25.5">
      <c r="A818" s="98">
        <f>A813+1</f>
        <v>577</v>
      </c>
      <c r="B818" s="154">
        <v>3721003</v>
      </c>
      <c r="C818" s="100" t="s">
        <v>209</v>
      </c>
      <c r="D818" s="101" t="s">
        <v>101</v>
      </c>
      <c r="E818" s="87">
        <v>0</v>
      </c>
      <c r="F818" s="87">
        <f t="shared" ref="F818:F831" si="35">+K818+M818+N818+O818</f>
        <v>11</v>
      </c>
      <c r="G818" s="99">
        <f>F818</f>
        <v>11</v>
      </c>
      <c r="H818" s="152">
        <v>30181506</v>
      </c>
      <c r="I818" s="120"/>
      <c r="J818" s="120"/>
      <c r="K818" s="90">
        <v>3</v>
      </c>
      <c r="M818" s="90">
        <v>3</v>
      </c>
      <c r="N818" s="90">
        <v>5</v>
      </c>
    </row>
    <row r="819" spans="1:15" s="90" customFormat="1" ht="25.5">
      <c r="A819" s="86">
        <f t="shared" ref="A819:A872" si="36">A818+1</f>
        <v>578</v>
      </c>
      <c r="B819" s="154">
        <v>3721001</v>
      </c>
      <c r="C819" s="89" t="s">
        <v>210</v>
      </c>
      <c r="D819" s="91" t="s">
        <v>101</v>
      </c>
      <c r="E819" s="87">
        <v>0</v>
      </c>
      <c r="F819" s="87">
        <f t="shared" si="35"/>
        <v>11</v>
      </c>
      <c r="G819" s="99">
        <f t="shared" ref="G819:G831" si="37">F819</f>
        <v>11</v>
      </c>
      <c r="H819" s="99">
        <v>30181511</v>
      </c>
      <c r="I819" s="120"/>
      <c r="J819" s="120"/>
      <c r="K819" s="90">
        <v>3</v>
      </c>
      <c r="M819" s="90">
        <v>3</v>
      </c>
      <c r="N819" s="90">
        <v>5</v>
      </c>
    </row>
    <row r="820" spans="1:15" s="90" customFormat="1" ht="12.75">
      <c r="A820" s="86">
        <f t="shared" si="36"/>
        <v>579</v>
      </c>
      <c r="B820" s="87">
        <v>30181511</v>
      </c>
      <c r="C820" s="89" t="s">
        <v>211</v>
      </c>
      <c r="D820" s="92" t="s">
        <v>101</v>
      </c>
      <c r="E820" s="87">
        <v>0</v>
      </c>
      <c r="F820" s="87">
        <f t="shared" si="35"/>
        <v>400</v>
      </c>
      <c r="G820" s="99">
        <f t="shared" si="37"/>
        <v>400</v>
      </c>
      <c r="H820" s="154">
        <v>30131604</v>
      </c>
      <c r="I820" s="120"/>
      <c r="J820" s="120"/>
      <c r="N820" s="90">
        <v>400</v>
      </c>
    </row>
    <row r="821" spans="1:15" s="90" customFormat="1" ht="76.5">
      <c r="A821" s="86">
        <f t="shared" si="36"/>
        <v>580</v>
      </c>
      <c r="B821" s="87">
        <v>3742002</v>
      </c>
      <c r="C821" s="89" t="s">
        <v>475</v>
      </c>
      <c r="D821" s="91" t="s">
        <v>212</v>
      </c>
      <c r="E821" s="87">
        <v>0</v>
      </c>
      <c r="F821" s="87">
        <f t="shared" si="35"/>
        <v>30</v>
      </c>
      <c r="G821" s="99">
        <f t="shared" si="37"/>
        <v>30</v>
      </c>
      <c r="H821" s="99">
        <v>30111605</v>
      </c>
      <c r="I821" s="120"/>
      <c r="J821" s="120"/>
      <c r="K821" s="90">
        <v>5</v>
      </c>
      <c r="M821" s="90">
        <v>5</v>
      </c>
      <c r="N821" s="90">
        <v>10</v>
      </c>
      <c r="O821" s="90">
        <v>10</v>
      </c>
    </row>
    <row r="822" spans="1:15" s="90" customFormat="1" ht="127.5">
      <c r="A822" s="86">
        <f t="shared" si="36"/>
        <v>581</v>
      </c>
      <c r="B822" s="87">
        <v>3744002</v>
      </c>
      <c r="C822" s="89" t="s">
        <v>476</v>
      </c>
      <c r="D822" s="92" t="s">
        <v>212</v>
      </c>
      <c r="E822" s="87">
        <v>0</v>
      </c>
      <c r="F822" s="87">
        <f t="shared" si="35"/>
        <v>10</v>
      </c>
      <c r="G822" s="99">
        <f t="shared" si="37"/>
        <v>10</v>
      </c>
      <c r="H822" s="99">
        <v>30111601</v>
      </c>
      <c r="I822" s="120"/>
      <c r="J822" s="120"/>
      <c r="N822" s="90">
        <v>5</v>
      </c>
      <c r="O822" s="90">
        <v>5</v>
      </c>
    </row>
    <row r="823" spans="1:15" s="90" customFormat="1" ht="127.5">
      <c r="A823" s="86">
        <f t="shared" si="36"/>
        <v>582</v>
      </c>
      <c r="B823" s="87">
        <v>3744001</v>
      </c>
      <c r="C823" s="89" t="s">
        <v>477</v>
      </c>
      <c r="D823" s="92" t="s">
        <v>212</v>
      </c>
      <c r="E823" s="87">
        <v>0</v>
      </c>
      <c r="F823" s="87">
        <f t="shared" si="35"/>
        <v>70</v>
      </c>
      <c r="G823" s="99">
        <f t="shared" si="37"/>
        <v>70</v>
      </c>
      <c r="H823" s="99">
        <v>30111601</v>
      </c>
      <c r="I823" s="120"/>
      <c r="J823" s="120"/>
      <c r="K823" s="90">
        <v>5</v>
      </c>
      <c r="M823" s="90">
        <v>5</v>
      </c>
      <c r="N823" s="90">
        <v>10</v>
      </c>
      <c r="O823" s="90">
        <v>50</v>
      </c>
    </row>
    <row r="824" spans="1:15" s="90" customFormat="1" ht="25.5">
      <c r="A824" s="86">
        <f t="shared" si="36"/>
        <v>583</v>
      </c>
      <c r="B824" s="87">
        <v>3753002</v>
      </c>
      <c r="C824" s="89" t="s">
        <v>213</v>
      </c>
      <c r="D824" s="91" t="s">
        <v>101</v>
      </c>
      <c r="E824" s="87">
        <v>0</v>
      </c>
      <c r="F824" s="87">
        <f t="shared" si="35"/>
        <v>30</v>
      </c>
      <c r="G824" s="99">
        <f t="shared" si="37"/>
        <v>30</v>
      </c>
      <c r="H824" s="99">
        <v>30161503</v>
      </c>
      <c r="I824" s="120"/>
      <c r="J824" s="120"/>
      <c r="N824" s="90">
        <v>30</v>
      </c>
    </row>
    <row r="825" spans="1:15" s="90" customFormat="1" ht="25.5">
      <c r="A825" s="86">
        <f t="shared" si="36"/>
        <v>584</v>
      </c>
      <c r="B825" s="87">
        <v>3757010</v>
      </c>
      <c r="C825" s="89" t="s">
        <v>214</v>
      </c>
      <c r="D825" s="92" t="s">
        <v>101</v>
      </c>
      <c r="E825" s="87">
        <v>0</v>
      </c>
      <c r="F825" s="87">
        <f t="shared" si="35"/>
        <v>30</v>
      </c>
      <c r="G825" s="99">
        <f t="shared" si="37"/>
        <v>30</v>
      </c>
      <c r="H825" s="99">
        <v>30151511</v>
      </c>
      <c r="I825" s="120"/>
      <c r="J825" s="120"/>
      <c r="N825" s="90">
        <v>30</v>
      </c>
    </row>
    <row r="826" spans="1:15" s="90" customFormat="1" ht="25.5">
      <c r="A826" s="86">
        <f t="shared" si="36"/>
        <v>585</v>
      </c>
      <c r="B826" s="87">
        <v>3757001</v>
      </c>
      <c r="C826" s="89" t="s">
        <v>478</v>
      </c>
      <c r="D826" s="92" t="s">
        <v>101</v>
      </c>
      <c r="E826" s="87">
        <v>0</v>
      </c>
      <c r="F826" s="87">
        <f t="shared" si="35"/>
        <v>30</v>
      </c>
      <c r="G826" s="99">
        <f t="shared" si="37"/>
        <v>30</v>
      </c>
      <c r="H826" s="99">
        <v>30151511</v>
      </c>
      <c r="I826" s="120"/>
      <c r="J826" s="120"/>
      <c r="N826" s="90">
        <v>30</v>
      </c>
    </row>
    <row r="827" spans="1:15" s="90" customFormat="1" ht="12.75">
      <c r="A827" s="86">
        <f t="shared" si="36"/>
        <v>586</v>
      </c>
      <c r="B827" s="87">
        <v>3791001</v>
      </c>
      <c r="C827" s="89" t="s">
        <v>215</v>
      </c>
      <c r="D827" s="91" t="s">
        <v>101</v>
      </c>
      <c r="E827" s="87">
        <v>0</v>
      </c>
      <c r="F827" s="87">
        <f t="shared" si="35"/>
        <v>40</v>
      </c>
      <c r="G827" s="99">
        <f t="shared" si="37"/>
        <v>40</v>
      </c>
      <c r="H827" s="99">
        <v>27112838</v>
      </c>
      <c r="I827" s="120"/>
      <c r="J827" s="120"/>
      <c r="K827" s="90">
        <v>5</v>
      </c>
      <c r="M827" s="90">
        <v>5</v>
      </c>
      <c r="N827" s="90">
        <v>20</v>
      </c>
      <c r="O827" s="90">
        <v>10</v>
      </c>
    </row>
    <row r="828" spans="1:15" s="90" customFormat="1" ht="12.75">
      <c r="A828" s="86">
        <f t="shared" si="36"/>
        <v>587</v>
      </c>
      <c r="B828" s="87">
        <v>3791001</v>
      </c>
      <c r="C828" s="89" t="s">
        <v>216</v>
      </c>
      <c r="D828" s="92" t="s">
        <v>101</v>
      </c>
      <c r="E828" s="87">
        <v>0</v>
      </c>
      <c r="F828" s="87">
        <f t="shared" si="35"/>
        <v>40</v>
      </c>
      <c r="G828" s="99">
        <f t="shared" si="37"/>
        <v>40</v>
      </c>
      <c r="H828" s="99">
        <v>27112838</v>
      </c>
      <c r="I828" s="120"/>
      <c r="J828" s="120"/>
      <c r="K828" s="90">
        <v>5</v>
      </c>
      <c r="M828" s="90">
        <v>5</v>
      </c>
      <c r="N828" s="90">
        <v>20</v>
      </c>
      <c r="O828" s="90">
        <v>10</v>
      </c>
    </row>
    <row r="829" spans="1:15" s="90" customFormat="1" ht="12.75">
      <c r="A829" s="86">
        <f t="shared" si="36"/>
        <v>588</v>
      </c>
      <c r="B829" s="87">
        <v>3791005</v>
      </c>
      <c r="C829" s="89" t="s">
        <v>217</v>
      </c>
      <c r="D829" s="92" t="s">
        <v>101</v>
      </c>
      <c r="E829" s="87">
        <v>0</v>
      </c>
      <c r="F829" s="87">
        <f t="shared" si="35"/>
        <v>40</v>
      </c>
      <c r="G829" s="99">
        <f t="shared" si="37"/>
        <v>40</v>
      </c>
      <c r="H829" s="99">
        <v>27111918</v>
      </c>
      <c r="I829" s="120"/>
      <c r="J829" s="120"/>
      <c r="K829" s="90">
        <v>5</v>
      </c>
      <c r="M829" s="90">
        <v>5</v>
      </c>
      <c r="N829" s="90">
        <v>20</v>
      </c>
      <c r="O829" s="90">
        <v>10</v>
      </c>
    </row>
    <row r="830" spans="1:15" s="90" customFormat="1" ht="12.75">
      <c r="A830" s="86">
        <f t="shared" si="36"/>
        <v>589</v>
      </c>
      <c r="B830" s="87">
        <v>3791005</v>
      </c>
      <c r="C830" s="89" t="s">
        <v>219</v>
      </c>
      <c r="D830" s="92" t="s">
        <v>218</v>
      </c>
      <c r="E830" s="87">
        <v>0</v>
      </c>
      <c r="F830" s="87">
        <f t="shared" si="35"/>
        <v>40</v>
      </c>
      <c r="G830" s="99">
        <f t="shared" si="37"/>
        <v>40</v>
      </c>
      <c r="H830" s="99">
        <v>27111918</v>
      </c>
      <c r="I830" s="120"/>
      <c r="J830" s="120"/>
      <c r="K830" s="90">
        <v>5</v>
      </c>
      <c r="M830" s="90">
        <v>5</v>
      </c>
      <c r="N830" s="90">
        <v>20</v>
      </c>
      <c r="O830" s="90">
        <v>10</v>
      </c>
    </row>
    <row r="831" spans="1:15" s="90" customFormat="1" ht="38.25">
      <c r="A831" s="86">
        <f t="shared" si="36"/>
        <v>590</v>
      </c>
      <c r="B831" s="87">
        <v>3731001</v>
      </c>
      <c r="C831" s="89" t="s">
        <v>223</v>
      </c>
      <c r="D831" s="92" t="s">
        <v>103</v>
      </c>
      <c r="E831" s="87">
        <v>0</v>
      </c>
      <c r="F831" s="87">
        <f t="shared" si="35"/>
        <v>50</v>
      </c>
      <c r="G831" s="99">
        <f t="shared" si="37"/>
        <v>50</v>
      </c>
      <c r="H831" s="99">
        <v>30131704</v>
      </c>
      <c r="I831" s="120"/>
      <c r="J831" s="120"/>
      <c r="N831" s="90">
        <v>25</v>
      </c>
      <c r="O831" s="90">
        <v>25</v>
      </c>
    </row>
    <row r="832" spans="1:15" s="90" customFormat="1" ht="20.25" customHeight="1">
      <c r="A832" s="93"/>
      <c r="B832" s="94"/>
      <c r="C832" s="95"/>
      <c r="D832" s="96"/>
      <c r="E832" s="94"/>
      <c r="F832" s="94"/>
      <c r="G832" s="94"/>
      <c r="H832" s="94"/>
      <c r="I832" s="97"/>
      <c r="J832" s="97"/>
    </row>
    <row r="833" spans="1:16" s="90" customFormat="1" ht="12.75">
      <c r="A833" s="93"/>
      <c r="B833" s="94"/>
      <c r="C833" s="95"/>
      <c r="D833" s="96"/>
      <c r="E833" s="94"/>
      <c r="F833" s="94"/>
      <c r="G833" s="94"/>
      <c r="H833" s="94"/>
      <c r="I833" s="97"/>
      <c r="J833" s="97"/>
    </row>
    <row r="834" spans="1:16" s="90" customFormat="1" ht="13.15">
      <c r="A834" s="423" t="s">
        <v>39</v>
      </c>
      <c r="B834" s="423"/>
      <c r="C834" s="423"/>
      <c r="D834" s="423" t="s">
        <v>40</v>
      </c>
      <c r="E834" s="423"/>
      <c r="F834" s="423"/>
      <c r="G834" s="423"/>
      <c r="H834" s="423" t="s">
        <v>26</v>
      </c>
      <c r="I834" s="423"/>
      <c r="J834" s="423"/>
    </row>
    <row r="835" spans="1:16" s="90" customFormat="1" ht="13.15">
      <c r="A835" s="423" t="s">
        <v>271</v>
      </c>
      <c r="B835" s="423"/>
      <c r="C835" s="423"/>
      <c r="D835" s="519" t="s">
        <v>270</v>
      </c>
      <c r="E835" s="519"/>
      <c r="F835" s="519"/>
      <c r="G835" s="519"/>
      <c r="H835" s="520">
        <v>2000000</v>
      </c>
      <c r="I835" s="521"/>
      <c r="J835" s="521"/>
    </row>
    <row r="836" spans="1:16" s="90" customFormat="1" ht="39.4">
      <c r="A836" s="85" t="s">
        <v>41</v>
      </c>
      <c r="B836" s="37" t="s">
        <v>42</v>
      </c>
      <c r="C836" s="37" t="s">
        <v>43</v>
      </c>
      <c r="D836" s="37" t="s">
        <v>44</v>
      </c>
      <c r="E836" s="37" t="s">
        <v>45</v>
      </c>
      <c r="F836" s="37" t="s">
        <v>46</v>
      </c>
      <c r="G836" s="37" t="s">
        <v>47</v>
      </c>
      <c r="H836" s="37" t="s">
        <v>48</v>
      </c>
      <c r="I836" s="37" t="s">
        <v>49</v>
      </c>
      <c r="J836" s="37" t="s">
        <v>50</v>
      </c>
    </row>
    <row r="837" spans="1:16" s="90" customFormat="1" ht="12.75">
      <c r="A837" s="98">
        <f>A831+1</f>
        <v>591</v>
      </c>
      <c r="B837" s="99">
        <v>3899310</v>
      </c>
      <c r="C837" s="89" t="s">
        <v>418</v>
      </c>
      <c r="D837" s="91" t="s">
        <v>101</v>
      </c>
      <c r="E837" s="87">
        <v>0</v>
      </c>
      <c r="F837" s="87">
        <f>+K837+M837+N837+O837</f>
        <v>40</v>
      </c>
      <c r="G837" s="99">
        <f>F837</f>
        <v>40</v>
      </c>
      <c r="H837" s="99">
        <v>31211904</v>
      </c>
      <c r="I837" s="120"/>
      <c r="J837" s="120"/>
      <c r="K837" s="90">
        <v>5</v>
      </c>
      <c r="M837" s="90">
        <v>5</v>
      </c>
      <c r="N837" s="90">
        <v>20</v>
      </c>
      <c r="O837" s="90">
        <v>10</v>
      </c>
    </row>
    <row r="838" spans="1:16" s="90" customFormat="1" ht="12.75">
      <c r="A838" s="86">
        <f t="shared" si="36"/>
        <v>592</v>
      </c>
      <c r="B838" s="87">
        <v>3899310</v>
      </c>
      <c r="C838" s="89" t="s">
        <v>220</v>
      </c>
      <c r="D838" s="91" t="s">
        <v>101</v>
      </c>
      <c r="E838" s="87">
        <v>0</v>
      </c>
      <c r="F838" s="87">
        <f>+K838+M838+N838+O838</f>
        <v>40</v>
      </c>
      <c r="G838" s="99">
        <f>F838</f>
        <v>40</v>
      </c>
      <c r="H838" s="87">
        <v>31211904</v>
      </c>
      <c r="I838" s="120"/>
      <c r="J838" s="120"/>
      <c r="K838" s="90">
        <v>5</v>
      </c>
      <c r="M838" s="90">
        <v>5</v>
      </c>
      <c r="N838" s="90">
        <v>20</v>
      </c>
      <c r="O838" s="90">
        <v>10</v>
      </c>
    </row>
    <row r="839" spans="1:16" s="90" customFormat="1" ht="25.5">
      <c r="A839" s="86">
        <f t="shared" si="36"/>
        <v>593</v>
      </c>
      <c r="B839" s="87">
        <v>3899310</v>
      </c>
      <c r="C839" s="89" t="s">
        <v>221</v>
      </c>
      <c r="D839" s="91" t="s">
        <v>101</v>
      </c>
      <c r="E839" s="87">
        <v>0</v>
      </c>
      <c r="F839" s="87">
        <f>+K839+M839+N839+O839</f>
        <v>40</v>
      </c>
      <c r="G839" s="99">
        <f>F839</f>
        <v>40</v>
      </c>
      <c r="H839" s="87">
        <v>31211904</v>
      </c>
      <c r="I839" s="120"/>
      <c r="J839" s="120"/>
      <c r="K839" s="90">
        <v>5</v>
      </c>
      <c r="M839" s="90">
        <v>5</v>
      </c>
      <c r="N839" s="90">
        <v>20</v>
      </c>
      <c r="O839" s="90">
        <v>10</v>
      </c>
    </row>
    <row r="840" spans="1:16" s="90" customFormat="1" ht="12.75">
      <c r="A840" s="86">
        <f t="shared" si="36"/>
        <v>594</v>
      </c>
      <c r="B840" s="87">
        <v>3899311</v>
      </c>
      <c r="C840" s="89" t="s">
        <v>222</v>
      </c>
      <c r="D840" s="107" t="s">
        <v>101</v>
      </c>
      <c r="E840" s="87">
        <v>0</v>
      </c>
      <c r="F840" s="87">
        <f>+K840+M840+N840+O840</f>
        <v>40</v>
      </c>
      <c r="G840" s="99">
        <f>F840</f>
        <v>40</v>
      </c>
      <c r="H840" s="87">
        <v>31211906</v>
      </c>
      <c r="I840" s="120"/>
      <c r="J840" s="120"/>
      <c r="K840" s="90">
        <v>5</v>
      </c>
      <c r="M840" s="90">
        <v>5</v>
      </c>
      <c r="N840" s="90">
        <v>20</v>
      </c>
      <c r="O840" s="90">
        <v>10</v>
      </c>
    </row>
    <row r="841" spans="1:16" s="90" customFormat="1" ht="12.75">
      <c r="A841" s="93"/>
      <c r="B841" s="94"/>
      <c r="C841" s="95"/>
      <c r="D841" s="110"/>
      <c r="E841" s="94"/>
      <c r="F841" s="94"/>
      <c r="G841" s="94"/>
      <c r="H841" s="94"/>
      <c r="I841" s="97"/>
      <c r="J841" s="97"/>
    </row>
    <row r="842" spans="1:16" s="90" customFormat="1" ht="13.15">
      <c r="A842" s="412" t="s">
        <v>324</v>
      </c>
      <c r="B842" s="412"/>
      <c r="C842" s="412"/>
      <c r="D842" s="412"/>
      <c r="E842" s="412"/>
      <c r="F842" s="412"/>
      <c r="G842" s="412"/>
      <c r="H842" s="412"/>
      <c r="I842" s="412"/>
      <c r="J842" s="412"/>
      <c r="K842" s="64"/>
      <c r="L842" s="81" t="s">
        <v>324</v>
      </c>
      <c r="M842" s="81"/>
      <c r="N842" s="81"/>
      <c r="O842" s="81"/>
      <c r="P842" s="81"/>
    </row>
    <row r="843" spans="1:16" s="90" customFormat="1" ht="12.75">
      <c r="A843" s="62"/>
      <c r="B843" s="62"/>
      <c r="C843" s="62"/>
      <c r="D843" s="63"/>
      <c r="E843" s="63"/>
      <c r="F843" s="62"/>
      <c r="G843" s="64"/>
      <c r="H843" s="64"/>
      <c r="I843" s="64"/>
      <c r="J843" s="64"/>
    </row>
    <row r="844" spans="1:16" s="90" customFormat="1" ht="20.25" customHeight="1">
      <c r="A844" s="413" t="s">
        <v>325</v>
      </c>
      <c r="B844" s="413"/>
      <c r="C844" s="413"/>
      <c r="D844" s="413"/>
      <c r="E844" s="413"/>
      <c r="F844" s="413"/>
      <c r="G844" s="413"/>
      <c r="H844" s="413"/>
      <c r="I844" s="413"/>
      <c r="J844" s="413"/>
    </row>
    <row r="845" spans="1:16" s="90" customFormat="1" ht="12.75">
      <c r="A845" s="62"/>
      <c r="B845" s="62"/>
      <c r="C845" s="62"/>
      <c r="D845" s="63"/>
      <c r="E845" s="63"/>
      <c r="F845" s="62"/>
      <c r="G845" s="64"/>
      <c r="H845" s="63"/>
      <c r="I845" s="64"/>
      <c r="J845" s="64"/>
    </row>
    <row r="846" spans="1:16" s="90" customFormat="1" ht="13.15">
      <c r="A846" s="423" t="s">
        <v>39</v>
      </c>
      <c r="B846" s="423"/>
      <c r="C846" s="423"/>
      <c r="D846" s="423" t="s">
        <v>40</v>
      </c>
      <c r="E846" s="423"/>
      <c r="F846" s="423"/>
      <c r="G846" s="423"/>
      <c r="H846" s="423" t="s">
        <v>26</v>
      </c>
      <c r="I846" s="423"/>
      <c r="J846" s="423"/>
    </row>
    <row r="847" spans="1:16" s="90" customFormat="1" ht="13.15">
      <c r="A847" s="423" t="s">
        <v>94</v>
      </c>
      <c r="B847" s="423"/>
      <c r="C847" s="423"/>
      <c r="D847" s="519" t="s">
        <v>99</v>
      </c>
      <c r="E847" s="519"/>
      <c r="F847" s="519"/>
      <c r="G847" s="519"/>
      <c r="H847" s="520">
        <v>15000000</v>
      </c>
      <c r="I847" s="521"/>
      <c r="J847" s="521"/>
    </row>
    <row r="848" spans="1:16" s="90" customFormat="1" ht="39.4">
      <c r="A848" s="85" t="s">
        <v>41</v>
      </c>
      <c r="B848" s="37" t="s">
        <v>42</v>
      </c>
      <c r="C848" s="37" t="s">
        <v>43</v>
      </c>
      <c r="D848" s="37" t="s">
        <v>44</v>
      </c>
      <c r="E848" s="37" t="s">
        <v>45</v>
      </c>
      <c r="F848" s="37" t="s">
        <v>46</v>
      </c>
      <c r="G848" s="37" t="s">
        <v>47</v>
      </c>
      <c r="H848" s="37" t="s">
        <v>48</v>
      </c>
      <c r="I848" s="37" t="s">
        <v>49</v>
      </c>
      <c r="J848" s="37" t="s">
        <v>50</v>
      </c>
    </row>
    <row r="849" spans="1:15" s="90" customFormat="1" ht="12.75">
      <c r="A849" s="98">
        <f>A840+1</f>
        <v>595</v>
      </c>
      <c r="B849" s="99">
        <v>4125101</v>
      </c>
      <c r="C849" s="111" t="s">
        <v>224</v>
      </c>
      <c r="D849" s="107" t="s">
        <v>101</v>
      </c>
      <c r="E849" s="87">
        <v>0</v>
      </c>
      <c r="F849" s="87">
        <f>+K849+M849+N849+O849</f>
        <v>50</v>
      </c>
      <c r="G849" s="87">
        <f>+L849+N849+O849+P849</f>
        <v>50</v>
      </c>
      <c r="H849" s="99">
        <v>30101503</v>
      </c>
      <c r="I849" s="120"/>
      <c r="J849" s="120"/>
      <c r="N849" s="90">
        <v>50</v>
      </c>
    </row>
    <row r="850" spans="1:15" s="90" customFormat="1" ht="51">
      <c r="A850" s="86">
        <f t="shared" si="36"/>
        <v>596</v>
      </c>
      <c r="B850" s="87">
        <v>4125101</v>
      </c>
      <c r="C850" s="111" t="s">
        <v>225</v>
      </c>
      <c r="D850" s="107" t="s">
        <v>101</v>
      </c>
      <c r="E850" s="87">
        <v>0</v>
      </c>
      <c r="F850" s="87">
        <f t="shared" ref="F850:G871" si="38">+K850+M850+N850+O850</f>
        <v>50</v>
      </c>
      <c r="G850" s="87">
        <f t="shared" si="38"/>
        <v>50</v>
      </c>
      <c r="H850" s="87">
        <v>30101506</v>
      </c>
      <c r="I850" s="120"/>
      <c r="J850" s="120"/>
      <c r="N850" s="90">
        <v>50</v>
      </c>
    </row>
    <row r="851" spans="1:15" s="90" customFormat="1" ht="25.5">
      <c r="A851" s="86">
        <f t="shared" si="36"/>
        <v>597</v>
      </c>
      <c r="B851" s="87">
        <v>4151301</v>
      </c>
      <c r="C851" s="108" t="s">
        <v>226</v>
      </c>
      <c r="D851" s="105" t="s">
        <v>103</v>
      </c>
      <c r="E851" s="87">
        <v>0</v>
      </c>
      <c r="F851" s="87">
        <f t="shared" si="38"/>
        <v>500</v>
      </c>
      <c r="G851" s="87">
        <f t="shared" si="38"/>
        <v>400</v>
      </c>
      <c r="H851" s="87">
        <v>26121520</v>
      </c>
      <c r="I851" s="120"/>
      <c r="J851" s="120"/>
      <c r="K851" s="90">
        <v>100</v>
      </c>
      <c r="N851" s="90">
        <v>200</v>
      </c>
      <c r="O851" s="90">
        <v>200</v>
      </c>
    </row>
    <row r="852" spans="1:15" s="90" customFormat="1" ht="25.5">
      <c r="A852" s="86">
        <f t="shared" si="36"/>
        <v>598</v>
      </c>
      <c r="B852" s="87">
        <v>4151301</v>
      </c>
      <c r="C852" s="108" t="s">
        <v>227</v>
      </c>
      <c r="D852" s="105" t="s">
        <v>103</v>
      </c>
      <c r="E852" s="87">
        <v>0</v>
      </c>
      <c r="F852" s="87">
        <f t="shared" si="38"/>
        <v>500</v>
      </c>
      <c r="G852" s="87">
        <f t="shared" si="38"/>
        <v>400</v>
      </c>
      <c r="H852" s="87">
        <v>26121520</v>
      </c>
      <c r="I852" s="120"/>
      <c r="J852" s="120"/>
      <c r="K852" s="90">
        <v>100</v>
      </c>
      <c r="N852" s="90">
        <v>200</v>
      </c>
      <c r="O852" s="90">
        <v>200</v>
      </c>
    </row>
    <row r="853" spans="1:15" s="90" customFormat="1" ht="25.5">
      <c r="A853" s="86">
        <f t="shared" si="36"/>
        <v>599</v>
      </c>
      <c r="B853" s="87">
        <v>4151301</v>
      </c>
      <c r="C853" s="108" t="s">
        <v>228</v>
      </c>
      <c r="D853" s="105" t="s">
        <v>103</v>
      </c>
      <c r="E853" s="87">
        <v>0</v>
      </c>
      <c r="F853" s="87">
        <f t="shared" si="38"/>
        <v>500</v>
      </c>
      <c r="G853" s="87">
        <f t="shared" si="38"/>
        <v>400</v>
      </c>
      <c r="H853" s="87">
        <v>26121520</v>
      </c>
      <c r="I853" s="120"/>
      <c r="J853" s="120"/>
      <c r="K853" s="90">
        <v>100</v>
      </c>
      <c r="N853" s="90">
        <v>200</v>
      </c>
      <c r="O853" s="90">
        <v>200</v>
      </c>
    </row>
    <row r="854" spans="1:15" s="90" customFormat="1" ht="25.5">
      <c r="A854" s="86">
        <f t="shared" si="36"/>
        <v>600</v>
      </c>
      <c r="B854" s="87">
        <v>4151301</v>
      </c>
      <c r="C854" s="108" t="s">
        <v>229</v>
      </c>
      <c r="D854" s="105" t="s">
        <v>103</v>
      </c>
      <c r="E854" s="87">
        <v>0</v>
      </c>
      <c r="F854" s="87">
        <f t="shared" si="38"/>
        <v>500</v>
      </c>
      <c r="G854" s="87">
        <f t="shared" si="38"/>
        <v>400</v>
      </c>
      <c r="H854" s="87">
        <v>26121520</v>
      </c>
      <c r="I854" s="120"/>
      <c r="J854" s="120"/>
      <c r="K854" s="90">
        <v>100</v>
      </c>
      <c r="N854" s="90">
        <v>200</v>
      </c>
      <c r="O854" s="90">
        <v>200</v>
      </c>
    </row>
    <row r="855" spans="1:15" s="90" customFormat="1" ht="25.5">
      <c r="A855" s="86">
        <f t="shared" si="36"/>
        <v>601</v>
      </c>
      <c r="B855" s="87">
        <v>4151301</v>
      </c>
      <c r="C855" s="108" t="s">
        <v>230</v>
      </c>
      <c r="D855" s="105" t="s">
        <v>103</v>
      </c>
      <c r="E855" s="87">
        <v>0</v>
      </c>
      <c r="F855" s="87">
        <f t="shared" si="38"/>
        <v>500</v>
      </c>
      <c r="G855" s="87">
        <f t="shared" si="38"/>
        <v>400</v>
      </c>
      <c r="H855" s="87">
        <v>26121520</v>
      </c>
      <c r="I855" s="120"/>
      <c r="J855" s="120"/>
      <c r="K855" s="90">
        <v>100</v>
      </c>
      <c r="N855" s="90">
        <v>200</v>
      </c>
      <c r="O855" s="90">
        <v>200</v>
      </c>
    </row>
    <row r="856" spans="1:15" s="90" customFormat="1" ht="25.5">
      <c r="A856" s="86">
        <f t="shared" si="36"/>
        <v>602</v>
      </c>
      <c r="B856" s="87">
        <v>4124203</v>
      </c>
      <c r="C856" s="108" t="s">
        <v>479</v>
      </c>
      <c r="D856" s="91" t="s">
        <v>101</v>
      </c>
      <c r="E856" s="87">
        <v>0</v>
      </c>
      <c r="F856" s="87">
        <f t="shared" si="38"/>
        <v>60</v>
      </c>
      <c r="G856" s="87">
        <f t="shared" si="38"/>
        <v>60</v>
      </c>
      <c r="H856" s="87">
        <v>30102403</v>
      </c>
      <c r="I856" s="120"/>
      <c r="J856" s="120"/>
      <c r="N856" s="90">
        <v>60</v>
      </c>
    </row>
    <row r="857" spans="1:15" s="90" customFormat="1" ht="25.5">
      <c r="A857" s="86">
        <f t="shared" si="36"/>
        <v>603</v>
      </c>
      <c r="B857" s="87">
        <v>4124203</v>
      </c>
      <c r="C857" s="108" t="s">
        <v>480</v>
      </c>
      <c r="D857" s="91" t="s">
        <v>101</v>
      </c>
      <c r="E857" s="87">
        <v>0</v>
      </c>
      <c r="F857" s="87">
        <f t="shared" si="38"/>
        <v>20</v>
      </c>
      <c r="G857" s="87">
        <f t="shared" si="38"/>
        <v>20</v>
      </c>
      <c r="H857" s="87">
        <v>30102403</v>
      </c>
      <c r="I857" s="120"/>
      <c r="J857" s="120"/>
      <c r="N857" s="90">
        <v>20</v>
      </c>
    </row>
    <row r="858" spans="1:15" s="90" customFormat="1" ht="25.5">
      <c r="A858" s="86">
        <f t="shared" si="36"/>
        <v>604</v>
      </c>
      <c r="B858" s="87">
        <v>4124203</v>
      </c>
      <c r="C858" s="108" t="s">
        <v>481</v>
      </c>
      <c r="D858" s="91" t="s">
        <v>101</v>
      </c>
      <c r="E858" s="87">
        <v>0</v>
      </c>
      <c r="F858" s="87">
        <f t="shared" si="38"/>
        <v>70</v>
      </c>
      <c r="G858" s="87">
        <f t="shared" si="38"/>
        <v>70</v>
      </c>
      <c r="H858" s="87">
        <v>30102403</v>
      </c>
      <c r="I858" s="120"/>
      <c r="J858" s="120"/>
      <c r="N858" s="90">
        <v>70</v>
      </c>
    </row>
    <row r="859" spans="1:15" s="90" customFormat="1" ht="12.75">
      <c r="A859" s="86">
        <f t="shared" si="36"/>
        <v>605</v>
      </c>
      <c r="B859" s="87">
        <v>4123105</v>
      </c>
      <c r="C859" s="108" t="s">
        <v>231</v>
      </c>
      <c r="D859" s="91" t="s">
        <v>101</v>
      </c>
      <c r="E859" s="87">
        <v>0</v>
      </c>
      <c r="F859" s="87">
        <f t="shared" si="38"/>
        <v>50</v>
      </c>
      <c r="G859" s="87">
        <f t="shared" si="38"/>
        <v>50</v>
      </c>
      <c r="H859" s="87">
        <v>30102400</v>
      </c>
      <c r="I859" s="120"/>
      <c r="J859" s="120"/>
      <c r="N859" s="90">
        <v>50</v>
      </c>
    </row>
    <row r="860" spans="1:15" s="90" customFormat="1" ht="25.5">
      <c r="A860" s="86">
        <f t="shared" si="36"/>
        <v>606</v>
      </c>
      <c r="B860" s="87">
        <v>4128303</v>
      </c>
      <c r="C860" s="108" t="s">
        <v>232</v>
      </c>
      <c r="D860" s="91" t="s">
        <v>101</v>
      </c>
      <c r="E860" s="87">
        <v>0</v>
      </c>
      <c r="F860" s="87">
        <f t="shared" si="38"/>
        <v>20</v>
      </c>
      <c r="G860" s="87">
        <f t="shared" si="38"/>
        <v>20</v>
      </c>
      <c r="H860" s="87">
        <v>30102400</v>
      </c>
      <c r="I860" s="120"/>
      <c r="J860" s="120"/>
      <c r="N860" s="90">
        <v>20</v>
      </c>
    </row>
    <row r="861" spans="1:15" s="90" customFormat="1" ht="25.5">
      <c r="A861" s="86">
        <f t="shared" si="36"/>
        <v>607</v>
      </c>
      <c r="B861" s="87">
        <v>4123107</v>
      </c>
      <c r="C861" s="108" t="s">
        <v>233</v>
      </c>
      <c r="D861" s="105" t="s">
        <v>101</v>
      </c>
      <c r="E861" s="87">
        <v>0</v>
      </c>
      <c r="F861" s="87">
        <f t="shared" si="38"/>
        <v>50</v>
      </c>
      <c r="G861" s="87">
        <f t="shared" si="38"/>
        <v>50</v>
      </c>
      <c r="H861" s="87">
        <v>30151703</v>
      </c>
      <c r="I861" s="120"/>
      <c r="J861" s="120"/>
      <c r="N861" s="90">
        <v>50</v>
      </c>
    </row>
    <row r="862" spans="1:15" s="90" customFormat="1" ht="25.5">
      <c r="A862" s="86">
        <f t="shared" si="36"/>
        <v>608</v>
      </c>
      <c r="B862" s="156">
        <v>4123107</v>
      </c>
      <c r="C862" s="108" t="s">
        <v>234</v>
      </c>
      <c r="D862" s="105" t="s">
        <v>101</v>
      </c>
      <c r="E862" s="87">
        <v>0</v>
      </c>
      <c r="F862" s="87">
        <f t="shared" si="38"/>
        <v>50</v>
      </c>
      <c r="G862" s="87">
        <f t="shared" si="38"/>
        <v>50</v>
      </c>
      <c r="H862" s="87">
        <v>30151703</v>
      </c>
      <c r="I862" s="120"/>
      <c r="J862" s="120"/>
      <c r="N862" s="90">
        <v>50</v>
      </c>
    </row>
    <row r="863" spans="1:15" s="90" customFormat="1" ht="25.5">
      <c r="A863" s="86">
        <f t="shared" si="36"/>
        <v>609</v>
      </c>
      <c r="B863" s="87">
        <v>4123106</v>
      </c>
      <c r="C863" s="108" t="s">
        <v>482</v>
      </c>
      <c r="D863" s="92" t="s">
        <v>101</v>
      </c>
      <c r="E863" s="87">
        <v>0</v>
      </c>
      <c r="F863" s="87">
        <f t="shared" si="38"/>
        <v>50</v>
      </c>
      <c r="G863" s="87">
        <f t="shared" si="38"/>
        <v>50</v>
      </c>
      <c r="H863" s="87">
        <v>30151703</v>
      </c>
      <c r="I863" s="120"/>
      <c r="J863" s="120"/>
      <c r="N863" s="90">
        <v>50</v>
      </c>
    </row>
    <row r="864" spans="1:15" s="90" customFormat="1" ht="25.5">
      <c r="A864" s="86">
        <f t="shared" si="36"/>
        <v>610</v>
      </c>
      <c r="B864" s="87">
        <v>4151301</v>
      </c>
      <c r="C864" s="108" t="s">
        <v>483</v>
      </c>
      <c r="D864" s="105" t="s">
        <v>103</v>
      </c>
      <c r="E864" s="87">
        <v>0</v>
      </c>
      <c r="F864" s="87">
        <f t="shared" si="38"/>
        <v>500</v>
      </c>
      <c r="G864" s="87">
        <f t="shared" si="38"/>
        <v>400</v>
      </c>
      <c r="H864" s="87">
        <v>26121520</v>
      </c>
      <c r="I864" s="120"/>
      <c r="J864" s="120"/>
      <c r="K864" s="90">
        <v>100</v>
      </c>
      <c r="N864" s="90">
        <v>200</v>
      </c>
      <c r="O864" s="90">
        <v>200</v>
      </c>
    </row>
    <row r="865" spans="1:15" s="90" customFormat="1" ht="25.5">
      <c r="A865" s="86">
        <f t="shared" si="36"/>
        <v>611</v>
      </c>
      <c r="B865" s="87">
        <v>4123106</v>
      </c>
      <c r="C865" s="108" t="s">
        <v>484</v>
      </c>
      <c r="D865" s="91" t="s">
        <v>101</v>
      </c>
      <c r="E865" s="87">
        <v>0</v>
      </c>
      <c r="F865" s="87">
        <f t="shared" si="38"/>
        <v>50</v>
      </c>
      <c r="G865" s="87">
        <f t="shared" si="38"/>
        <v>50</v>
      </c>
      <c r="H865" s="87">
        <v>30151703</v>
      </c>
      <c r="I865" s="120"/>
      <c r="J865" s="120"/>
      <c r="N865" s="90">
        <v>50</v>
      </c>
    </row>
    <row r="866" spans="1:15" s="90" customFormat="1" ht="25.5">
      <c r="A866" s="86">
        <f t="shared" si="36"/>
        <v>612</v>
      </c>
      <c r="B866" s="87">
        <v>30151703</v>
      </c>
      <c r="C866" s="111" t="s">
        <v>235</v>
      </c>
      <c r="D866" s="107" t="s">
        <v>101</v>
      </c>
      <c r="E866" s="87">
        <v>0</v>
      </c>
      <c r="F866" s="87">
        <f t="shared" si="38"/>
        <v>17</v>
      </c>
      <c r="G866" s="87">
        <f t="shared" si="38"/>
        <v>17</v>
      </c>
      <c r="H866" s="87">
        <v>30171507</v>
      </c>
      <c r="I866" s="120"/>
      <c r="J866" s="120"/>
      <c r="N866" s="90">
        <v>2</v>
      </c>
      <c r="O866" s="90">
        <v>15</v>
      </c>
    </row>
    <row r="867" spans="1:15" s="90" customFormat="1" ht="25.5">
      <c r="A867" s="86">
        <f t="shared" si="36"/>
        <v>613</v>
      </c>
      <c r="B867" s="87">
        <v>4294601</v>
      </c>
      <c r="C867" s="89" t="s">
        <v>485</v>
      </c>
      <c r="D867" s="92" t="s">
        <v>175</v>
      </c>
      <c r="E867" s="87">
        <v>0</v>
      </c>
      <c r="F867" s="87">
        <v>5</v>
      </c>
      <c r="G867" s="87">
        <v>5</v>
      </c>
      <c r="H867" s="87">
        <v>31152002</v>
      </c>
      <c r="I867" s="120"/>
      <c r="J867" s="120"/>
      <c r="K867" s="90">
        <v>5</v>
      </c>
      <c r="O867" s="90">
        <v>5</v>
      </c>
    </row>
    <row r="868" spans="1:15" s="90" customFormat="1" ht="12.75">
      <c r="A868" s="86">
        <f t="shared" si="36"/>
        <v>614</v>
      </c>
      <c r="B868" s="87">
        <v>4294603</v>
      </c>
      <c r="C868" s="89" t="s">
        <v>236</v>
      </c>
      <c r="D868" s="92" t="s">
        <v>237</v>
      </c>
      <c r="E868" s="87">
        <v>0</v>
      </c>
      <c r="F868" s="87">
        <f t="shared" si="38"/>
        <v>5</v>
      </c>
      <c r="G868" s="87">
        <f t="shared" si="38"/>
        <v>5</v>
      </c>
      <c r="H868" s="87">
        <v>31152305</v>
      </c>
      <c r="I868" s="120"/>
      <c r="J868" s="120"/>
      <c r="N868" s="90">
        <v>5</v>
      </c>
    </row>
    <row r="869" spans="1:15" s="90" customFormat="1" ht="12.75">
      <c r="A869" s="86">
        <f t="shared" si="36"/>
        <v>615</v>
      </c>
      <c r="B869" s="87">
        <v>4294603</v>
      </c>
      <c r="C869" s="89" t="s">
        <v>238</v>
      </c>
      <c r="D869" s="91" t="s">
        <v>237</v>
      </c>
      <c r="E869" s="87">
        <v>0</v>
      </c>
      <c r="F869" s="87">
        <f t="shared" si="38"/>
        <v>15</v>
      </c>
      <c r="G869" s="87">
        <f t="shared" si="38"/>
        <v>15</v>
      </c>
      <c r="H869" s="87">
        <v>31152305</v>
      </c>
      <c r="I869" s="120"/>
      <c r="J869" s="120"/>
      <c r="N869" s="90">
        <v>15</v>
      </c>
    </row>
    <row r="870" spans="1:15" s="90" customFormat="1" ht="25.5">
      <c r="A870" s="86">
        <f t="shared" si="36"/>
        <v>616</v>
      </c>
      <c r="B870" s="87">
        <v>4294603</v>
      </c>
      <c r="C870" s="89" t="s">
        <v>239</v>
      </c>
      <c r="D870" s="113" t="s">
        <v>101</v>
      </c>
      <c r="E870" s="87">
        <v>0</v>
      </c>
      <c r="F870" s="87">
        <f t="shared" si="38"/>
        <v>200</v>
      </c>
      <c r="G870" s="87">
        <f t="shared" si="38"/>
        <v>200</v>
      </c>
      <c r="H870" s="87">
        <v>49151504</v>
      </c>
      <c r="I870" s="120"/>
      <c r="J870" s="120"/>
      <c r="N870" s="90">
        <v>200</v>
      </c>
    </row>
    <row r="871" spans="1:15" s="90" customFormat="1" ht="25.5">
      <c r="A871" s="86">
        <f t="shared" si="36"/>
        <v>617</v>
      </c>
      <c r="B871" s="87">
        <v>4299212</v>
      </c>
      <c r="C871" s="89" t="s">
        <v>240</v>
      </c>
      <c r="D871" s="107" t="s">
        <v>101</v>
      </c>
      <c r="E871" s="87">
        <v>0</v>
      </c>
      <c r="F871" s="87">
        <f t="shared" si="38"/>
        <v>30</v>
      </c>
      <c r="G871" s="87">
        <f t="shared" si="38"/>
        <v>20</v>
      </c>
      <c r="H871" s="87">
        <v>31162403</v>
      </c>
      <c r="I871" s="120"/>
      <c r="J871" s="120"/>
      <c r="K871" s="90">
        <v>5</v>
      </c>
      <c r="M871" s="90">
        <v>5</v>
      </c>
      <c r="N871" s="90">
        <v>10</v>
      </c>
      <c r="O871" s="90">
        <v>10</v>
      </c>
    </row>
    <row r="872" spans="1:15" s="90" customFormat="1" ht="38.25" customHeight="1">
      <c r="A872" s="86">
        <f t="shared" si="36"/>
        <v>618</v>
      </c>
      <c r="B872" s="87">
        <v>4299101</v>
      </c>
      <c r="C872" s="89" t="s">
        <v>241</v>
      </c>
      <c r="D872" s="105" t="s">
        <v>103</v>
      </c>
      <c r="E872" s="87">
        <v>0</v>
      </c>
      <c r="F872" s="87">
        <f>+K872+M872+N872+O872</f>
        <v>8</v>
      </c>
      <c r="G872" s="87">
        <f>+L872+N872+O872+P872</f>
        <v>4</v>
      </c>
      <c r="H872" s="87">
        <v>31151609</v>
      </c>
      <c r="I872" s="120"/>
      <c r="J872" s="120"/>
      <c r="K872" s="90">
        <v>2</v>
      </c>
      <c r="M872" s="90">
        <v>2</v>
      </c>
      <c r="N872" s="90">
        <v>2</v>
      </c>
      <c r="O872" s="90">
        <v>2</v>
      </c>
    </row>
    <row r="873" spans="1:15" s="90" customFormat="1" ht="12.75">
      <c r="A873" s="93"/>
      <c r="B873" s="94"/>
      <c r="C873" s="95"/>
      <c r="D873" s="114"/>
      <c r="E873" s="94"/>
      <c r="F873" s="94"/>
      <c r="G873" s="94"/>
      <c r="H873" s="94"/>
      <c r="I873" s="97"/>
      <c r="J873" s="97"/>
    </row>
    <row r="874" spans="1:15" s="90" customFormat="1" ht="13.15">
      <c r="A874" s="423" t="s">
        <v>39</v>
      </c>
      <c r="B874" s="423"/>
      <c r="C874" s="423"/>
      <c r="D874" s="423" t="s">
        <v>40</v>
      </c>
      <c r="E874" s="423"/>
      <c r="F874" s="423"/>
      <c r="G874" s="423"/>
      <c r="H874" s="423">
        <v>26121520</v>
      </c>
      <c r="I874" s="423"/>
      <c r="J874" s="423"/>
    </row>
    <row r="875" spans="1:15" s="90" customFormat="1" ht="44.25" customHeight="1">
      <c r="A875" s="423" t="s">
        <v>95</v>
      </c>
      <c r="B875" s="423"/>
      <c r="C875" s="423"/>
      <c r="D875" s="519" t="s">
        <v>100</v>
      </c>
      <c r="E875" s="519"/>
      <c r="F875" s="519"/>
      <c r="G875" s="519"/>
      <c r="H875" s="520">
        <v>3000000</v>
      </c>
      <c r="I875" s="521"/>
      <c r="J875" s="521"/>
    </row>
    <row r="876" spans="1:15" s="90" customFormat="1" ht="39.4">
      <c r="A876" s="85" t="s">
        <v>41</v>
      </c>
      <c r="B876" s="37" t="s">
        <v>42</v>
      </c>
      <c r="C876" s="37" t="s">
        <v>43</v>
      </c>
      <c r="D876" s="37" t="s">
        <v>44</v>
      </c>
      <c r="E876" s="37" t="s">
        <v>45</v>
      </c>
      <c r="F876" s="37" t="s">
        <v>46</v>
      </c>
      <c r="G876" s="37" t="s">
        <v>47</v>
      </c>
      <c r="H876" s="37" t="s">
        <v>48</v>
      </c>
      <c r="I876" s="37" t="s">
        <v>49</v>
      </c>
      <c r="J876" s="37" t="s">
        <v>50</v>
      </c>
    </row>
    <row r="877" spans="1:15" s="90" customFormat="1" ht="25.5">
      <c r="A877" s="98">
        <f>A872+1</f>
        <v>619</v>
      </c>
      <c r="B877" s="99">
        <v>4299206</v>
      </c>
      <c r="C877" s="89" t="s">
        <v>242</v>
      </c>
      <c r="D877" s="91" t="s">
        <v>101</v>
      </c>
      <c r="E877" s="87">
        <v>0</v>
      </c>
      <c r="F877" s="87">
        <f t="shared" ref="F877:F893" si="39">+K877+M877+N877+O877</f>
        <v>8</v>
      </c>
      <c r="G877" s="87">
        <f>F877</f>
        <v>8</v>
      </c>
      <c r="H877" s="99">
        <v>46171501</v>
      </c>
      <c r="I877" s="120"/>
      <c r="J877" s="120"/>
      <c r="K877" s="90">
        <v>2</v>
      </c>
      <c r="M877" s="90">
        <v>2</v>
      </c>
      <c r="N877" s="90">
        <v>2</v>
      </c>
      <c r="O877" s="90">
        <v>2</v>
      </c>
    </row>
    <row r="878" spans="1:15" s="90" customFormat="1" ht="38.25">
      <c r="A878" s="86">
        <f t="shared" ref="A878:A893" si="40">A877+1</f>
        <v>620</v>
      </c>
      <c r="B878" s="87">
        <v>4299203</v>
      </c>
      <c r="C878" s="89" t="s">
        <v>243</v>
      </c>
      <c r="D878" s="91" t="s">
        <v>101</v>
      </c>
      <c r="E878" s="87">
        <v>0</v>
      </c>
      <c r="F878" s="87">
        <f t="shared" si="39"/>
        <v>30</v>
      </c>
      <c r="G878" s="87">
        <f t="shared" ref="G878:G893" si="41">F878</f>
        <v>30</v>
      </c>
      <c r="H878" s="87">
        <v>31162402</v>
      </c>
      <c r="I878" s="120"/>
      <c r="J878" s="120"/>
      <c r="N878" s="90">
        <v>15</v>
      </c>
      <c r="O878" s="90">
        <v>15</v>
      </c>
    </row>
    <row r="879" spans="1:15" s="90" customFormat="1" ht="51">
      <c r="A879" s="86">
        <f t="shared" si="40"/>
        <v>621</v>
      </c>
      <c r="B879" s="87">
        <v>4299203</v>
      </c>
      <c r="C879" s="89" t="s">
        <v>244</v>
      </c>
      <c r="D879" s="91" t="s">
        <v>101</v>
      </c>
      <c r="E879" s="87">
        <v>0</v>
      </c>
      <c r="F879" s="87">
        <f t="shared" si="39"/>
        <v>8</v>
      </c>
      <c r="G879" s="87">
        <f t="shared" si="41"/>
        <v>8</v>
      </c>
      <c r="H879" s="87">
        <v>31162801</v>
      </c>
      <c r="I879" s="120"/>
      <c r="J879" s="120"/>
      <c r="K879" s="90">
        <v>2</v>
      </c>
      <c r="M879" s="90">
        <v>2</v>
      </c>
      <c r="N879" s="90">
        <v>2</v>
      </c>
      <c r="O879" s="90">
        <v>2</v>
      </c>
    </row>
    <row r="880" spans="1:15" s="90" customFormat="1" ht="25.5">
      <c r="A880" s="86">
        <f t="shared" si="40"/>
        <v>622</v>
      </c>
      <c r="B880" s="87">
        <v>4294408</v>
      </c>
      <c r="C880" s="89" t="s">
        <v>245</v>
      </c>
      <c r="D880" s="92" t="s">
        <v>101</v>
      </c>
      <c r="E880" s="87">
        <v>0</v>
      </c>
      <c r="F880" s="87">
        <f t="shared" si="39"/>
        <v>5</v>
      </c>
      <c r="G880" s="87">
        <f t="shared" si="41"/>
        <v>5</v>
      </c>
      <c r="H880" s="87">
        <v>31161503</v>
      </c>
      <c r="I880" s="120"/>
      <c r="J880" s="120"/>
      <c r="K880" s="90">
        <v>1</v>
      </c>
      <c r="N880" s="90">
        <v>2</v>
      </c>
      <c r="O880" s="90">
        <v>2</v>
      </c>
    </row>
    <row r="881" spans="1:15" s="90" customFormat="1" ht="25.5">
      <c r="A881" s="86">
        <f t="shared" si="40"/>
        <v>623</v>
      </c>
      <c r="B881" s="87">
        <v>4294408</v>
      </c>
      <c r="C881" s="89" t="s">
        <v>246</v>
      </c>
      <c r="D881" s="92" t="s">
        <v>101</v>
      </c>
      <c r="E881" s="87">
        <v>0</v>
      </c>
      <c r="F881" s="87">
        <f t="shared" si="39"/>
        <v>5</v>
      </c>
      <c r="G881" s="87">
        <f t="shared" si="41"/>
        <v>5</v>
      </c>
      <c r="H881" s="87">
        <v>31161503</v>
      </c>
      <c r="I881" s="120"/>
      <c r="J881" s="120"/>
      <c r="K881" s="90">
        <v>1</v>
      </c>
      <c r="N881" s="90">
        <v>2</v>
      </c>
      <c r="O881" s="90">
        <v>2</v>
      </c>
    </row>
    <row r="882" spans="1:15" s="90" customFormat="1" ht="25.5">
      <c r="A882" s="86">
        <f t="shared" si="40"/>
        <v>624</v>
      </c>
      <c r="B882" s="87">
        <v>4294408</v>
      </c>
      <c r="C882" s="89" t="s">
        <v>419</v>
      </c>
      <c r="D882" s="91" t="s">
        <v>101</v>
      </c>
      <c r="E882" s="87">
        <v>0</v>
      </c>
      <c r="F882" s="87">
        <f t="shared" si="39"/>
        <v>5</v>
      </c>
      <c r="G882" s="87">
        <f t="shared" si="41"/>
        <v>5</v>
      </c>
      <c r="H882" s="87">
        <v>31161503</v>
      </c>
      <c r="I882" s="120"/>
      <c r="J882" s="120"/>
      <c r="K882" s="90">
        <v>1</v>
      </c>
      <c r="N882" s="90">
        <v>2</v>
      </c>
      <c r="O882" s="90">
        <v>2</v>
      </c>
    </row>
    <row r="883" spans="1:15" s="90" customFormat="1" ht="12.75">
      <c r="A883" s="86">
        <f t="shared" si="40"/>
        <v>625</v>
      </c>
      <c r="B883" s="87">
        <v>4292115</v>
      </c>
      <c r="C883" s="89" t="s">
        <v>247</v>
      </c>
      <c r="D883" s="91" t="s">
        <v>101</v>
      </c>
      <c r="E883" s="87">
        <v>0</v>
      </c>
      <c r="F883" s="87">
        <f t="shared" si="39"/>
        <v>40</v>
      </c>
      <c r="G883" s="87">
        <f t="shared" si="41"/>
        <v>40</v>
      </c>
      <c r="H883" s="87">
        <v>27111552</v>
      </c>
      <c r="I883" s="120"/>
      <c r="J883" s="120"/>
      <c r="K883" s="90">
        <v>5</v>
      </c>
      <c r="M883" s="90">
        <v>5</v>
      </c>
      <c r="N883" s="90">
        <v>20</v>
      </c>
      <c r="O883" s="90">
        <v>10</v>
      </c>
    </row>
    <row r="884" spans="1:15" s="90" customFormat="1" ht="12.75">
      <c r="A884" s="86">
        <f t="shared" si="40"/>
        <v>626</v>
      </c>
      <c r="B884" s="87">
        <v>4154103</v>
      </c>
      <c r="C884" s="89" t="s">
        <v>248</v>
      </c>
      <c r="D884" s="91" t="s">
        <v>237</v>
      </c>
      <c r="E884" s="87">
        <v>0</v>
      </c>
      <c r="F884" s="87">
        <f t="shared" si="39"/>
        <v>10</v>
      </c>
      <c r="G884" s="87">
        <f t="shared" si="41"/>
        <v>10</v>
      </c>
      <c r="H884" s="87">
        <v>23271812</v>
      </c>
      <c r="I884" s="120"/>
      <c r="J884" s="120"/>
      <c r="N884" s="90">
        <v>10</v>
      </c>
    </row>
    <row r="885" spans="1:15" s="90" customFormat="1" ht="12.75">
      <c r="A885" s="86">
        <f t="shared" si="40"/>
        <v>627</v>
      </c>
      <c r="B885" s="87">
        <v>4154103</v>
      </c>
      <c r="C885" s="89" t="s">
        <v>420</v>
      </c>
      <c r="D885" s="91" t="s">
        <v>237</v>
      </c>
      <c r="E885" s="87">
        <v>0</v>
      </c>
      <c r="F885" s="87">
        <f t="shared" si="39"/>
        <v>10</v>
      </c>
      <c r="G885" s="87">
        <f t="shared" si="41"/>
        <v>10</v>
      </c>
      <c r="H885" s="87">
        <v>23271812</v>
      </c>
      <c r="I885" s="120"/>
      <c r="J885" s="120"/>
      <c r="N885" s="90">
        <v>10</v>
      </c>
    </row>
    <row r="886" spans="1:15" s="90" customFormat="1" ht="12.75">
      <c r="A886" s="86">
        <f t="shared" si="40"/>
        <v>628</v>
      </c>
      <c r="B886" s="87">
        <v>4154103</v>
      </c>
      <c r="C886" s="89" t="s">
        <v>249</v>
      </c>
      <c r="D886" s="92" t="s">
        <v>250</v>
      </c>
      <c r="E886" s="87">
        <v>0</v>
      </c>
      <c r="F886" s="87">
        <f t="shared" si="39"/>
        <v>10</v>
      </c>
      <c r="G886" s="87">
        <f t="shared" si="41"/>
        <v>10</v>
      </c>
      <c r="H886" s="87">
        <v>23271812</v>
      </c>
      <c r="I886" s="120"/>
      <c r="J886" s="120"/>
      <c r="N886" s="90">
        <v>10</v>
      </c>
    </row>
    <row r="887" spans="1:15" s="90" customFormat="1" ht="12.75">
      <c r="A887" s="86">
        <f t="shared" si="40"/>
        <v>629</v>
      </c>
      <c r="B887" s="87">
        <v>4154103</v>
      </c>
      <c r="C887" s="89" t="s">
        <v>251</v>
      </c>
      <c r="D887" s="91" t="s">
        <v>237</v>
      </c>
      <c r="E887" s="87">
        <v>0</v>
      </c>
      <c r="F887" s="87">
        <f t="shared" si="39"/>
        <v>10</v>
      </c>
      <c r="G887" s="87">
        <f t="shared" si="41"/>
        <v>10</v>
      </c>
      <c r="H887" s="87">
        <v>23271812</v>
      </c>
      <c r="I887" s="120"/>
      <c r="J887" s="120"/>
      <c r="N887" s="90">
        <v>10</v>
      </c>
    </row>
    <row r="888" spans="1:15" s="90" customFormat="1" ht="12.75">
      <c r="A888" s="86">
        <f t="shared" si="40"/>
        <v>630</v>
      </c>
      <c r="B888" s="87">
        <v>4294401</v>
      </c>
      <c r="C888" s="89" t="s">
        <v>252</v>
      </c>
      <c r="D888" s="105" t="s">
        <v>423</v>
      </c>
      <c r="E888" s="87">
        <v>0</v>
      </c>
      <c r="F888" s="87">
        <f t="shared" si="39"/>
        <v>1</v>
      </c>
      <c r="G888" s="87">
        <f t="shared" si="41"/>
        <v>1</v>
      </c>
      <c r="H888" s="87">
        <v>31161509</v>
      </c>
      <c r="I888" s="120"/>
      <c r="J888" s="120"/>
      <c r="N888" s="90">
        <v>1</v>
      </c>
    </row>
    <row r="889" spans="1:15" s="90" customFormat="1" ht="38.25">
      <c r="A889" s="86">
        <f t="shared" si="40"/>
        <v>631</v>
      </c>
      <c r="B889" s="87">
        <v>4294401</v>
      </c>
      <c r="C889" s="89" t="s">
        <v>422</v>
      </c>
      <c r="D889" s="91" t="s">
        <v>423</v>
      </c>
      <c r="E889" s="87">
        <v>0</v>
      </c>
      <c r="F889" s="87">
        <f t="shared" si="39"/>
        <v>1</v>
      </c>
      <c r="G889" s="87">
        <f t="shared" si="41"/>
        <v>1</v>
      </c>
      <c r="H889" s="87">
        <v>31161509</v>
      </c>
      <c r="I889" s="120"/>
      <c r="J889" s="120"/>
      <c r="N889" s="90">
        <v>1</v>
      </c>
    </row>
    <row r="890" spans="1:15" s="90" customFormat="1" ht="12.75">
      <c r="A890" s="86">
        <f t="shared" si="40"/>
        <v>632</v>
      </c>
      <c r="B890" s="87">
        <v>4324004</v>
      </c>
      <c r="C890" s="108" t="s">
        <v>253</v>
      </c>
      <c r="D890" s="92" t="s">
        <v>101</v>
      </c>
      <c r="E890" s="87">
        <v>0</v>
      </c>
      <c r="F890" s="87">
        <f t="shared" si="39"/>
        <v>50</v>
      </c>
      <c r="G890" s="87">
        <f t="shared" si="41"/>
        <v>50</v>
      </c>
      <c r="H890" s="87">
        <v>30181701</v>
      </c>
      <c r="I890" s="120"/>
      <c r="J890" s="120"/>
      <c r="K890" s="90">
        <v>5</v>
      </c>
      <c r="M890" s="90">
        <v>5</v>
      </c>
      <c r="N890" s="90">
        <v>20</v>
      </c>
      <c r="O890" s="90">
        <v>20</v>
      </c>
    </row>
    <row r="891" spans="1:15" s="90" customFormat="1" ht="12.75">
      <c r="A891" s="86">
        <f t="shared" si="40"/>
        <v>633</v>
      </c>
      <c r="B891" s="87">
        <v>4324001</v>
      </c>
      <c r="C891" s="108" t="s">
        <v>254</v>
      </c>
      <c r="D891" s="91" t="s">
        <v>101</v>
      </c>
      <c r="E891" s="87">
        <v>0</v>
      </c>
      <c r="F891" s="87">
        <f t="shared" si="39"/>
        <v>50</v>
      </c>
      <c r="G891" s="87">
        <f t="shared" si="41"/>
        <v>50</v>
      </c>
      <c r="H891" s="87">
        <v>31524569</v>
      </c>
      <c r="I891" s="120"/>
      <c r="J891" s="120"/>
      <c r="K891" s="90">
        <v>5</v>
      </c>
      <c r="M891" s="90">
        <v>5</v>
      </c>
      <c r="N891" s="90">
        <v>20</v>
      </c>
      <c r="O891" s="90">
        <v>20</v>
      </c>
    </row>
    <row r="892" spans="1:15" s="90" customFormat="1" ht="12.75">
      <c r="A892" s="86">
        <f t="shared" si="40"/>
        <v>634</v>
      </c>
      <c r="B892" s="87">
        <v>4324099</v>
      </c>
      <c r="C892" s="108" t="s">
        <v>255</v>
      </c>
      <c r="D892" s="91" t="s">
        <v>101</v>
      </c>
      <c r="E892" s="87">
        <v>0</v>
      </c>
      <c r="F892" s="87">
        <f t="shared" si="39"/>
        <v>6</v>
      </c>
      <c r="G892" s="87">
        <f t="shared" si="41"/>
        <v>6</v>
      </c>
      <c r="H892" s="87">
        <v>40141608</v>
      </c>
      <c r="I892" s="120"/>
      <c r="J892" s="120"/>
      <c r="N892" s="90">
        <v>6</v>
      </c>
    </row>
    <row r="893" spans="1:15" s="90" customFormat="1" ht="30" customHeight="1">
      <c r="A893" s="86">
        <f t="shared" si="40"/>
        <v>635</v>
      </c>
      <c r="B893" s="87">
        <v>4324099</v>
      </c>
      <c r="C893" s="108" t="s">
        <v>256</v>
      </c>
      <c r="D893" s="107" t="s">
        <v>101</v>
      </c>
      <c r="E893" s="87">
        <v>0</v>
      </c>
      <c r="F893" s="87">
        <f t="shared" si="39"/>
        <v>50</v>
      </c>
      <c r="G893" s="87">
        <f t="shared" si="41"/>
        <v>50</v>
      </c>
      <c r="H893" s="87">
        <v>31162800</v>
      </c>
      <c r="I893" s="120"/>
      <c r="J893" s="120"/>
      <c r="K893" s="90">
        <v>5</v>
      </c>
      <c r="M893" s="90">
        <v>5</v>
      </c>
      <c r="N893" s="90">
        <v>20</v>
      </c>
      <c r="O893" s="90">
        <v>20</v>
      </c>
    </row>
    <row r="894" spans="1:15" s="90" customFormat="1" ht="30" customHeight="1">
      <c r="A894" s="93"/>
      <c r="B894" s="94"/>
      <c r="C894" s="109"/>
      <c r="D894" s="110"/>
      <c r="E894" s="94"/>
      <c r="F894" s="94"/>
      <c r="G894" s="94"/>
      <c r="H894" s="94"/>
      <c r="I894" s="97"/>
      <c r="J894" s="97"/>
    </row>
    <row r="895" spans="1:15" s="90" customFormat="1" ht="13.15">
      <c r="A895" s="423" t="s">
        <v>39</v>
      </c>
      <c r="B895" s="423"/>
      <c r="C895" s="423"/>
      <c r="D895" s="423" t="s">
        <v>40</v>
      </c>
      <c r="E895" s="423"/>
      <c r="F895" s="423"/>
      <c r="G895" s="423"/>
      <c r="H895" s="423" t="s">
        <v>26</v>
      </c>
      <c r="I895" s="423"/>
      <c r="J895" s="423"/>
    </row>
    <row r="896" spans="1:15" s="90" customFormat="1" ht="13.15">
      <c r="A896" s="423" t="s">
        <v>273</v>
      </c>
      <c r="B896" s="423"/>
      <c r="C896" s="423"/>
      <c r="D896" s="519" t="s">
        <v>272</v>
      </c>
      <c r="E896" s="519"/>
      <c r="F896" s="519"/>
      <c r="G896" s="519"/>
      <c r="H896" s="520">
        <v>5000000</v>
      </c>
      <c r="I896" s="521"/>
      <c r="J896" s="521"/>
    </row>
    <row r="897" spans="1:15" s="90" customFormat="1" ht="39.4">
      <c r="A897" s="85" t="s">
        <v>41</v>
      </c>
      <c r="B897" s="37" t="s">
        <v>42</v>
      </c>
      <c r="C897" s="37" t="s">
        <v>43</v>
      </c>
      <c r="D897" s="37" t="s">
        <v>44</v>
      </c>
      <c r="E897" s="37" t="s">
        <v>45</v>
      </c>
      <c r="F897" s="37" t="s">
        <v>46</v>
      </c>
      <c r="G897" s="37" t="s">
        <v>47</v>
      </c>
      <c r="H897" s="37" t="s">
        <v>48</v>
      </c>
      <c r="I897" s="37" t="s">
        <v>49</v>
      </c>
      <c r="J897" s="37" t="s">
        <v>50</v>
      </c>
    </row>
    <row r="898" spans="1:15" s="90" customFormat="1" ht="51">
      <c r="A898" s="86">
        <f>A893</f>
        <v>635</v>
      </c>
      <c r="B898" s="87">
        <v>4621205</v>
      </c>
      <c r="C898" s="111" t="s">
        <v>257</v>
      </c>
      <c r="D898" s="92" t="s">
        <v>101</v>
      </c>
      <c r="E898" s="87">
        <v>0</v>
      </c>
      <c r="F898" s="87">
        <f t="shared" ref="F898:F909" si="42">SUM(K898:O898)</f>
        <v>4</v>
      </c>
      <c r="G898" s="87">
        <v>4</v>
      </c>
      <c r="H898" s="87">
        <v>39121616</v>
      </c>
      <c r="I898" s="120"/>
      <c r="J898" s="120"/>
      <c r="K898" s="90">
        <v>1</v>
      </c>
      <c r="O898" s="90">
        <v>3</v>
      </c>
    </row>
    <row r="899" spans="1:15" s="90" customFormat="1" ht="51">
      <c r="A899" s="86">
        <f t="shared" ref="A899:A909" si="43">A898+1</f>
        <v>636</v>
      </c>
      <c r="B899" s="87">
        <v>4621205</v>
      </c>
      <c r="C899" s="111" t="s">
        <v>258</v>
      </c>
      <c r="D899" s="91" t="s">
        <v>101</v>
      </c>
      <c r="E899" s="87">
        <v>0</v>
      </c>
      <c r="F899" s="87">
        <f t="shared" si="42"/>
        <v>30</v>
      </c>
      <c r="G899" s="87">
        <v>30</v>
      </c>
      <c r="H899" s="87">
        <v>39121304</v>
      </c>
      <c r="I899" s="120"/>
      <c r="J899" s="120"/>
      <c r="K899" s="90">
        <v>5</v>
      </c>
      <c r="M899" s="90">
        <v>5</v>
      </c>
      <c r="N899" s="90">
        <v>10</v>
      </c>
      <c r="O899" s="90">
        <v>10</v>
      </c>
    </row>
    <row r="900" spans="1:15" s="90" customFormat="1" ht="12.75">
      <c r="A900" s="86">
        <f t="shared" si="43"/>
        <v>637</v>
      </c>
      <c r="B900" s="87">
        <v>4621205</v>
      </c>
      <c r="C900" s="111" t="s">
        <v>259</v>
      </c>
      <c r="D900" s="91" t="s">
        <v>101</v>
      </c>
      <c r="E900" s="87">
        <v>0</v>
      </c>
      <c r="F900" s="87">
        <f t="shared" si="42"/>
        <v>50</v>
      </c>
      <c r="G900" s="87">
        <v>50</v>
      </c>
      <c r="H900" s="87">
        <v>39121303</v>
      </c>
      <c r="I900" s="120"/>
      <c r="J900" s="120"/>
      <c r="K900" s="90">
        <v>5</v>
      </c>
      <c r="M900" s="90">
        <v>5</v>
      </c>
      <c r="N900" s="90">
        <v>20</v>
      </c>
      <c r="O900" s="90">
        <v>20</v>
      </c>
    </row>
    <row r="901" spans="1:15" s="90" customFormat="1" ht="25.5">
      <c r="A901" s="86">
        <f t="shared" si="43"/>
        <v>638</v>
      </c>
      <c r="B901" s="87">
        <v>4621202</v>
      </c>
      <c r="C901" s="111" t="s">
        <v>260</v>
      </c>
      <c r="D901" s="91" t="s">
        <v>101</v>
      </c>
      <c r="E901" s="87">
        <v>0</v>
      </c>
      <c r="F901" s="87">
        <f t="shared" si="42"/>
        <v>50</v>
      </c>
      <c r="G901" s="87">
        <v>50</v>
      </c>
      <c r="H901" s="87">
        <v>39122200</v>
      </c>
      <c r="I901" s="120"/>
      <c r="J901" s="120"/>
      <c r="K901" s="90">
        <v>5</v>
      </c>
      <c r="M901" s="90">
        <v>5</v>
      </c>
      <c r="N901" s="90">
        <v>20</v>
      </c>
      <c r="O901" s="90">
        <v>20</v>
      </c>
    </row>
    <row r="902" spans="1:15" s="90" customFormat="1" ht="25.5">
      <c r="A902" s="86">
        <f t="shared" si="43"/>
        <v>639</v>
      </c>
      <c r="B902" s="87">
        <v>4621202</v>
      </c>
      <c r="C902" s="111" t="s">
        <v>261</v>
      </c>
      <c r="D902" s="91" t="s">
        <v>101</v>
      </c>
      <c r="E902" s="87">
        <v>0</v>
      </c>
      <c r="F902" s="87">
        <f t="shared" si="42"/>
        <v>50</v>
      </c>
      <c r="G902" s="87">
        <v>50</v>
      </c>
      <c r="H902" s="87">
        <v>39122200</v>
      </c>
      <c r="I902" s="120"/>
      <c r="J902" s="120"/>
      <c r="K902" s="90">
        <v>5</v>
      </c>
      <c r="M902" s="90">
        <v>5</v>
      </c>
      <c r="N902" s="90">
        <v>20</v>
      </c>
      <c r="O902" s="90">
        <v>20</v>
      </c>
    </row>
    <row r="903" spans="1:15" s="90" customFormat="1" ht="25.5">
      <c r="A903" s="86">
        <f t="shared" si="43"/>
        <v>640</v>
      </c>
      <c r="B903" s="87">
        <v>4621213</v>
      </c>
      <c r="C903" s="111" t="s">
        <v>262</v>
      </c>
      <c r="D903" s="91" t="s">
        <v>101</v>
      </c>
      <c r="E903" s="87">
        <v>0</v>
      </c>
      <c r="F903" s="87">
        <f t="shared" si="42"/>
        <v>50</v>
      </c>
      <c r="G903" s="87">
        <v>50</v>
      </c>
      <c r="H903" s="87">
        <v>39121402</v>
      </c>
      <c r="I903" s="120"/>
      <c r="J903" s="120"/>
      <c r="K903" s="90">
        <v>5</v>
      </c>
      <c r="M903" s="90">
        <v>5</v>
      </c>
      <c r="N903" s="90">
        <v>20</v>
      </c>
      <c r="O903" s="90">
        <v>20</v>
      </c>
    </row>
    <row r="904" spans="1:15" s="90" customFormat="1" ht="25.5">
      <c r="A904" s="86">
        <f t="shared" si="43"/>
        <v>641</v>
      </c>
      <c r="B904" s="87">
        <v>4621213</v>
      </c>
      <c r="C904" s="111" t="s">
        <v>263</v>
      </c>
      <c r="D904" s="91" t="s">
        <v>101</v>
      </c>
      <c r="E904" s="87">
        <v>0</v>
      </c>
      <c r="F904" s="87">
        <f t="shared" si="42"/>
        <v>50</v>
      </c>
      <c r="G904" s="87">
        <v>50</v>
      </c>
      <c r="H904" s="87">
        <v>39121402</v>
      </c>
      <c r="I904" s="120"/>
      <c r="J904" s="120"/>
      <c r="K904" s="90">
        <v>5</v>
      </c>
      <c r="M904" s="90">
        <v>5</v>
      </c>
      <c r="N904" s="90">
        <v>20</v>
      </c>
      <c r="O904" s="90">
        <v>20</v>
      </c>
    </row>
    <row r="905" spans="1:15" s="90" customFormat="1" ht="63.75">
      <c r="A905" s="86">
        <f t="shared" si="43"/>
        <v>642</v>
      </c>
      <c r="B905" s="87">
        <v>4651008</v>
      </c>
      <c r="C905" s="89" t="s">
        <v>264</v>
      </c>
      <c r="D905" s="91" t="s">
        <v>101</v>
      </c>
      <c r="E905" s="87">
        <v>0</v>
      </c>
      <c r="F905" s="87">
        <f t="shared" si="42"/>
        <v>50</v>
      </c>
      <c r="G905" s="87">
        <v>50</v>
      </c>
      <c r="H905" s="87">
        <v>39101601</v>
      </c>
      <c r="I905" s="120"/>
      <c r="J905" s="120"/>
      <c r="K905" s="90">
        <v>5</v>
      </c>
      <c r="M905" s="90">
        <v>5</v>
      </c>
      <c r="N905" s="90">
        <v>20</v>
      </c>
      <c r="O905" s="90">
        <v>20</v>
      </c>
    </row>
    <row r="906" spans="1:15" s="90" customFormat="1" ht="38.25">
      <c r="A906" s="86">
        <f t="shared" si="43"/>
        <v>643</v>
      </c>
      <c r="B906" s="87">
        <v>4651008</v>
      </c>
      <c r="C906" s="89" t="s">
        <v>421</v>
      </c>
      <c r="D906" s="91" t="s">
        <v>101</v>
      </c>
      <c r="E906" s="87">
        <v>0</v>
      </c>
      <c r="F906" s="87">
        <f t="shared" si="42"/>
        <v>50</v>
      </c>
      <c r="G906" s="87">
        <v>50</v>
      </c>
      <c r="H906" s="87">
        <v>39101601</v>
      </c>
      <c r="I906" s="120"/>
      <c r="J906" s="120"/>
      <c r="N906" s="90">
        <v>50</v>
      </c>
    </row>
    <row r="907" spans="1:15" ht="51">
      <c r="A907" s="86">
        <f t="shared" si="43"/>
        <v>644</v>
      </c>
      <c r="B907" s="87">
        <v>4651008</v>
      </c>
      <c r="C907" s="89" t="s">
        <v>265</v>
      </c>
      <c r="D907" s="107" t="s">
        <v>101</v>
      </c>
      <c r="E907" s="87">
        <v>0</v>
      </c>
      <c r="F907" s="87">
        <f t="shared" si="42"/>
        <v>50</v>
      </c>
      <c r="G907" s="87">
        <v>50</v>
      </c>
      <c r="H907" s="87">
        <v>39101601</v>
      </c>
      <c r="I907" s="120"/>
      <c r="J907" s="120"/>
      <c r="K907" s="90">
        <v>10</v>
      </c>
      <c r="N907" s="90">
        <v>20</v>
      </c>
      <c r="O907" s="90">
        <v>20</v>
      </c>
    </row>
    <row r="908" spans="1:15" s="90" customFormat="1" ht="25.5">
      <c r="A908" s="86">
        <f t="shared" si="43"/>
        <v>645</v>
      </c>
      <c r="B908" s="87">
        <v>4651007</v>
      </c>
      <c r="C908" s="89" t="s">
        <v>266</v>
      </c>
      <c r="D908" s="107" t="s">
        <v>101</v>
      </c>
      <c r="E908" s="87">
        <v>0</v>
      </c>
      <c r="F908" s="87">
        <f t="shared" si="42"/>
        <v>50</v>
      </c>
      <c r="G908" s="87">
        <v>50</v>
      </c>
      <c r="H908" s="87">
        <v>39112102</v>
      </c>
      <c r="I908" s="120"/>
      <c r="J908" s="120"/>
      <c r="K908" s="90">
        <v>5</v>
      </c>
      <c r="M908" s="90">
        <v>5</v>
      </c>
      <c r="N908" s="90">
        <v>20</v>
      </c>
      <c r="O908" s="90">
        <v>20</v>
      </c>
    </row>
    <row r="909" spans="1:15" s="90" customFormat="1" ht="25.5">
      <c r="A909" s="86">
        <f t="shared" si="43"/>
        <v>646</v>
      </c>
      <c r="B909" s="87">
        <v>4651007</v>
      </c>
      <c r="C909" s="89" t="s">
        <v>267</v>
      </c>
      <c r="D909" s="107" t="s">
        <v>101</v>
      </c>
      <c r="E909" s="87">
        <v>0</v>
      </c>
      <c r="F909" s="87">
        <f t="shared" si="42"/>
        <v>50</v>
      </c>
      <c r="G909" s="87">
        <v>50</v>
      </c>
      <c r="H909" s="87">
        <v>39112102</v>
      </c>
      <c r="I909" s="120"/>
      <c r="J909" s="120"/>
      <c r="K909" s="90">
        <v>5</v>
      </c>
      <c r="M909" s="90">
        <v>5</v>
      </c>
      <c r="N909" s="90">
        <v>20</v>
      </c>
      <c r="O909" s="90">
        <v>20</v>
      </c>
    </row>
    <row r="910" spans="1:15" s="90" customFormat="1" ht="13.15">
      <c r="A910" s="40"/>
      <c r="B910" s="19"/>
      <c r="C910" s="10"/>
      <c r="D910" s="19"/>
      <c r="E910" s="19"/>
      <c r="F910" s="19"/>
      <c r="G910" s="19"/>
      <c r="H910" s="19"/>
      <c r="I910" s="80"/>
      <c r="J910" s="80"/>
    </row>
    <row r="911" spans="1:15">
      <c r="A911" s="412" t="s">
        <v>324</v>
      </c>
      <c r="B911" s="412"/>
      <c r="C911" s="412"/>
      <c r="D911" s="412"/>
      <c r="E911" s="412"/>
      <c r="F911" s="412"/>
      <c r="G911" s="412"/>
      <c r="H911" s="412"/>
      <c r="I911" s="412"/>
      <c r="J911" s="412"/>
    </row>
    <row r="912" spans="1:15" s="90" customFormat="1" ht="12.75">
      <c r="A912" s="62"/>
      <c r="B912" s="62"/>
      <c r="C912" s="62"/>
      <c r="D912" s="63"/>
      <c r="E912" s="63"/>
      <c r="F912" s="62"/>
      <c r="G912" s="64"/>
      <c r="H912" s="64"/>
      <c r="I912" s="64"/>
      <c r="J912" s="64"/>
    </row>
    <row r="913" spans="1:11" s="90" customFormat="1" ht="23.25" customHeight="1">
      <c r="A913" s="413" t="s">
        <v>325</v>
      </c>
      <c r="B913" s="413"/>
      <c r="C913" s="413"/>
      <c r="D913" s="413"/>
      <c r="E913" s="413"/>
      <c r="F913" s="413"/>
      <c r="G913" s="413"/>
      <c r="H913" s="413"/>
      <c r="I913" s="413"/>
      <c r="J913" s="413"/>
    </row>
    <row r="914" spans="1:11">
      <c r="A914" s="83"/>
      <c r="B914" s="83"/>
      <c r="C914" s="83"/>
      <c r="D914" s="83"/>
      <c r="E914" s="83"/>
      <c r="F914" s="83"/>
      <c r="G914" s="83"/>
      <c r="H914" s="83"/>
      <c r="I914" s="83"/>
      <c r="J914" s="80"/>
    </row>
    <row r="915" spans="1:11" s="88" customFormat="1" ht="44.25" customHeight="1">
      <c r="A915" s="423" t="s">
        <v>39</v>
      </c>
      <c r="B915" s="423"/>
      <c r="C915" s="423"/>
      <c r="D915" s="423" t="s">
        <v>40</v>
      </c>
      <c r="E915" s="423"/>
      <c r="F915" s="423"/>
      <c r="G915" s="423"/>
      <c r="H915" s="423" t="s">
        <v>26</v>
      </c>
      <c r="I915" s="423"/>
      <c r="J915" s="423"/>
    </row>
    <row r="916" spans="1:11" s="88" customFormat="1" ht="13.15">
      <c r="A916" s="423" t="s">
        <v>285</v>
      </c>
      <c r="B916" s="423"/>
      <c r="C916" s="423"/>
      <c r="D916" s="519" t="s">
        <v>284</v>
      </c>
      <c r="E916" s="519"/>
      <c r="F916" s="519"/>
      <c r="G916" s="519"/>
      <c r="H916" s="520">
        <v>500000</v>
      </c>
      <c r="I916" s="521"/>
      <c r="J916" s="521"/>
    </row>
    <row r="917" spans="1:11" s="90" customFormat="1" ht="39.4">
      <c r="A917" s="36" t="s">
        <v>41</v>
      </c>
      <c r="B917" s="47" t="s">
        <v>42</v>
      </c>
      <c r="C917" s="47" t="s">
        <v>43</v>
      </c>
      <c r="D917" s="47" t="s">
        <v>44</v>
      </c>
      <c r="E917" s="47" t="s">
        <v>45</v>
      </c>
      <c r="F917" s="47" t="s">
        <v>46</v>
      </c>
      <c r="G917" s="47" t="s">
        <v>47</v>
      </c>
      <c r="H917" s="47" t="s">
        <v>48</v>
      </c>
      <c r="I917" s="47" t="s">
        <v>49</v>
      </c>
      <c r="J917" s="47" t="s">
        <v>50</v>
      </c>
    </row>
    <row r="918" spans="1:11" s="90" customFormat="1" ht="33.75" customHeight="1">
      <c r="A918" s="86">
        <f>A909+1</f>
        <v>647</v>
      </c>
      <c r="B918" s="87">
        <v>4323002</v>
      </c>
      <c r="C918" s="115" t="s">
        <v>326</v>
      </c>
      <c r="D918" s="87" t="s">
        <v>327</v>
      </c>
      <c r="E918" s="87">
        <v>0</v>
      </c>
      <c r="F918" s="87">
        <v>1</v>
      </c>
      <c r="G918" s="87">
        <v>1</v>
      </c>
      <c r="H918" s="87">
        <v>40151601</v>
      </c>
      <c r="I918" s="120"/>
      <c r="J918" s="120"/>
    </row>
    <row r="919" spans="1:11" s="88" customFormat="1" ht="13.15">
      <c r="A919" s="93"/>
      <c r="B919" s="94"/>
      <c r="C919" s="117"/>
      <c r="D919" s="94"/>
      <c r="E919" s="94"/>
      <c r="F919" s="94"/>
      <c r="G919" s="94"/>
      <c r="H919" s="94"/>
      <c r="I919" s="97"/>
      <c r="J919" s="97"/>
    </row>
    <row r="920" spans="1:11" s="88" customFormat="1" ht="13.15">
      <c r="A920" s="423" t="s">
        <v>39</v>
      </c>
      <c r="B920" s="423"/>
      <c r="C920" s="423"/>
      <c r="D920" s="423" t="s">
        <v>40</v>
      </c>
      <c r="E920" s="423"/>
      <c r="F920" s="423"/>
      <c r="G920" s="423"/>
      <c r="H920" s="423" t="s">
        <v>26</v>
      </c>
      <c r="I920" s="423"/>
      <c r="J920" s="423"/>
    </row>
    <row r="921" spans="1:11" s="88" customFormat="1" ht="13.15">
      <c r="A921" s="423" t="s">
        <v>275</v>
      </c>
      <c r="B921" s="423"/>
      <c r="C921" s="423"/>
      <c r="D921" s="519" t="s">
        <v>274</v>
      </c>
      <c r="E921" s="519"/>
      <c r="F921" s="519"/>
      <c r="G921" s="519"/>
      <c r="H921" s="520">
        <v>8500000</v>
      </c>
      <c r="I921" s="521"/>
      <c r="J921" s="521"/>
    </row>
    <row r="922" spans="1:11" s="90" customFormat="1" ht="39.4">
      <c r="A922" s="36" t="s">
        <v>41</v>
      </c>
      <c r="B922" s="47" t="s">
        <v>42</v>
      </c>
      <c r="C922" s="47" t="s">
        <v>43</v>
      </c>
      <c r="D922" s="47" t="s">
        <v>44</v>
      </c>
      <c r="E922" s="47" t="s">
        <v>45</v>
      </c>
      <c r="F922" s="47" t="s">
        <v>46</v>
      </c>
      <c r="G922" s="47" t="s">
        <v>47</v>
      </c>
      <c r="H922" s="47" t="s">
        <v>48</v>
      </c>
      <c r="I922" s="47" t="s">
        <v>49</v>
      </c>
      <c r="J922" s="47" t="s">
        <v>50</v>
      </c>
    </row>
    <row r="923" spans="1:11" s="88" customFormat="1" ht="75.75" customHeight="1">
      <c r="A923" s="86">
        <f>A918+1</f>
        <v>648</v>
      </c>
      <c r="B923" s="87">
        <v>4423101</v>
      </c>
      <c r="C923" s="118" t="s">
        <v>331</v>
      </c>
      <c r="D923" s="87" t="s">
        <v>327</v>
      </c>
      <c r="E923" s="87">
        <v>0</v>
      </c>
      <c r="F923" s="87">
        <v>2</v>
      </c>
      <c r="G923" s="87">
        <v>2</v>
      </c>
      <c r="H923" s="87">
        <v>27111515</v>
      </c>
      <c r="I923" s="120"/>
      <c r="J923" s="120"/>
    </row>
    <row r="924" spans="1:11" s="88" customFormat="1" ht="44.25" customHeight="1">
      <c r="A924" s="86">
        <f t="shared" ref="A924:A929" si="44">A923+1</f>
        <v>649</v>
      </c>
      <c r="B924" s="87">
        <v>4421601</v>
      </c>
      <c r="C924" s="118" t="s">
        <v>340</v>
      </c>
      <c r="D924" s="87" t="s">
        <v>327</v>
      </c>
      <c r="E924" s="87">
        <v>0</v>
      </c>
      <c r="F924" s="87">
        <v>2</v>
      </c>
      <c r="G924" s="87">
        <v>2</v>
      </c>
      <c r="H924" s="87">
        <v>23241411</v>
      </c>
      <c r="I924" s="120"/>
      <c r="J924" s="120"/>
    </row>
    <row r="925" spans="1:11" s="88" customFormat="1" ht="57.75" customHeight="1">
      <c r="A925" s="86">
        <f t="shared" si="44"/>
        <v>650</v>
      </c>
      <c r="B925" s="87">
        <v>4424101</v>
      </c>
      <c r="C925" s="118" t="s">
        <v>347</v>
      </c>
      <c r="D925" s="87" t="s">
        <v>327</v>
      </c>
      <c r="E925" s="87">
        <v>0</v>
      </c>
      <c r="F925" s="87">
        <v>1</v>
      </c>
      <c r="G925" s="87">
        <v>1</v>
      </c>
      <c r="H925" s="87">
        <v>23271400</v>
      </c>
      <c r="I925" s="120"/>
      <c r="J925" s="120"/>
      <c r="K925" s="122"/>
    </row>
    <row r="926" spans="1:11" s="88" customFormat="1" ht="73.5" customHeight="1">
      <c r="A926" s="86">
        <f t="shared" si="44"/>
        <v>651</v>
      </c>
      <c r="B926" s="87">
        <v>4423101</v>
      </c>
      <c r="C926" s="118" t="s">
        <v>332</v>
      </c>
      <c r="D926" s="87" t="s">
        <v>327</v>
      </c>
      <c r="E926" s="87">
        <v>0</v>
      </c>
      <c r="F926" s="87">
        <v>1</v>
      </c>
      <c r="G926" s="87">
        <v>1</v>
      </c>
      <c r="H926" s="87">
        <v>27111515</v>
      </c>
      <c r="I926" s="120"/>
      <c r="J926" s="120"/>
      <c r="K926" s="122"/>
    </row>
    <row r="927" spans="1:11" s="88" customFormat="1" ht="38.25">
      <c r="A927" s="86">
        <f t="shared" si="44"/>
        <v>652</v>
      </c>
      <c r="B927" s="87">
        <v>4422201</v>
      </c>
      <c r="C927" s="115" t="s">
        <v>334</v>
      </c>
      <c r="D927" s="87" t="s">
        <v>327</v>
      </c>
      <c r="E927" s="87">
        <v>0</v>
      </c>
      <c r="F927" s="87">
        <v>2</v>
      </c>
      <c r="G927" s="87">
        <v>2</v>
      </c>
      <c r="H927" s="87">
        <v>27112826</v>
      </c>
      <c r="I927" s="120"/>
      <c r="J927" s="120"/>
    </row>
    <row r="928" spans="1:11" s="90" customFormat="1" ht="38.25">
      <c r="A928" s="86">
        <f t="shared" si="44"/>
        <v>653</v>
      </c>
      <c r="B928" s="87">
        <v>4491906</v>
      </c>
      <c r="C928" s="115" t="s">
        <v>346</v>
      </c>
      <c r="D928" s="87" t="s">
        <v>327</v>
      </c>
      <c r="E928" s="87">
        <v>0</v>
      </c>
      <c r="F928" s="87">
        <v>2</v>
      </c>
      <c r="G928" s="87">
        <v>2</v>
      </c>
      <c r="H928" s="121">
        <v>26101111</v>
      </c>
      <c r="I928" s="120"/>
      <c r="J928" s="120"/>
    </row>
    <row r="929" spans="1:10" s="90" customFormat="1" ht="33.75" customHeight="1">
      <c r="A929" s="86">
        <f t="shared" si="44"/>
        <v>654</v>
      </c>
      <c r="B929" s="87">
        <v>4421703</v>
      </c>
      <c r="C929" s="118" t="s">
        <v>342</v>
      </c>
      <c r="D929" s="87" t="s">
        <v>327</v>
      </c>
      <c r="E929" s="87">
        <v>0</v>
      </c>
      <c r="F929" s="87">
        <v>2</v>
      </c>
      <c r="G929" s="87">
        <v>2</v>
      </c>
      <c r="H929" s="121">
        <v>27121504</v>
      </c>
      <c r="I929" s="120"/>
      <c r="J929" s="120"/>
    </row>
    <row r="930" spans="1:10" s="90" customFormat="1" ht="12.75">
      <c r="A930" s="93"/>
      <c r="B930" s="94"/>
      <c r="C930" s="119"/>
      <c r="D930" s="94"/>
      <c r="E930" s="94"/>
      <c r="F930" s="94"/>
      <c r="G930" s="94"/>
      <c r="H930" s="157"/>
      <c r="I930" s="123"/>
      <c r="J930" s="123"/>
    </row>
    <row r="931" spans="1:10" s="88" customFormat="1" ht="13.15">
      <c r="A931" s="93"/>
      <c r="B931" s="94"/>
      <c r="C931" s="117"/>
      <c r="D931" s="94"/>
      <c r="E931" s="94"/>
      <c r="F931" s="94"/>
      <c r="G931" s="94"/>
      <c r="H931" s="94"/>
      <c r="I931" s="97"/>
      <c r="J931" s="97"/>
    </row>
    <row r="932" spans="1:10">
      <c r="A932" s="423" t="s">
        <v>39</v>
      </c>
      <c r="B932" s="423"/>
      <c r="C932" s="423"/>
      <c r="D932" s="423" t="s">
        <v>40</v>
      </c>
      <c r="E932" s="423"/>
      <c r="F932" s="423"/>
      <c r="G932" s="423"/>
      <c r="H932" s="423" t="s">
        <v>26</v>
      </c>
      <c r="I932" s="423"/>
      <c r="J932" s="423"/>
    </row>
    <row r="933" spans="1:10" s="90" customFormat="1" ht="13.15">
      <c r="A933" s="423" t="s">
        <v>330</v>
      </c>
      <c r="B933" s="423"/>
      <c r="C933" s="423"/>
      <c r="D933" s="519" t="s">
        <v>329</v>
      </c>
      <c r="E933" s="519"/>
      <c r="F933" s="519"/>
      <c r="G933" s="519"/>
      <c r="H933" s="520">
        <v>500000</v>
      </c>
      <c r="I933" s="521"/>
      <c r="J933" s="521"/>
    </row>
    <row r="934" spans="1:10" s="90" customFormat="1" ht="39.4">
      <c r="A934" s="36" t="s">
        <v>41</v>
      </c>
      <c r="B934" s="47" t="s">
        <v>42</v>
      </c>
      <c r="C934" s="47" t="s">
        <v>43</v>
      </c>
      <c r="D934" s="47" t="s">
        <v>44</v>
      </c>
      <c r="E934" s="47" t="s">
        <v>45</v>
      </c>
      <c r="F934" s="47" t="s">
        <v>46</v>
      </c>
      <c r="G934" s="47" t="s">
        <v>47</v>
      </c>
      <c r="H934" s="47" t="s">
        <v>48</v>
      </c>
      <c r="I934" s="47" t="s">
        <v>49</v>
      </c>
      <c r="J934" s="47" t="s">
        <v>50</v>
      </c>
    </row>
    <row r="935" spans="1:10" s="90" customFormat="1" ht="33.75" customHeight="1">
      <c r="A935" s="86">
        <f>A929+1</f>
        <v>655</v>
      </c>
      <c r="B935" s="87">
        <v>4824901</v>
      </c>
      <c r="C935" s="115" t="s">
        <v>328</v>
      </c>
      <c r="D935" s="87" t="s">
        <v>327</v>
      </c>
      <c r="E935" s="87">
        <v>0</v>
      </c>
      <c r="F935" s="87">
        <v>5</v>
      </c>
      <c r="G935" s="87">
        <v>5</v>
      </c>
      <c r="H935" s="87">
        <v>41113630</v>
      </c>
      <c r="I935" s="120"/>
      <c r="J935" s="120"/>
    </row>
    <row r="936" spans="1:10" s="88" customFormat="1" ht="44.25" customHeight="1">
      <c r="A936" s="40"/>
      <c r="B936" s="19"/>
      <c r="C936" s="10"/>
      <c r="D936" s="19"/>
      <c r="E936" s="19"/>
      <c r="F936" s="19"/>
      <c r="G936" s="19"/>
      <c r="H936" s="19"/>
      <c r="I936" s="80"/>
      <c r="J936" s="80"/>
    </row>
    <row r="937" spans="1:10" s="88" customFormat="1" ht="13.15">
      <c r="A937" s="423" t="s">
        <v>39</v>
      </c>
      <c r="B937" s="423"/>
      <c r="C937" s="423"/>
      <c r="D937" s="423" t="s">
        <v>40</v>
      </c>
      <c r="E937" s="423"/>
      <c r="F937" s="423"/>
      <c r="G937" s="423"/>
      <c r="H937" s="423" t="s">
        <v>26</v>
      </c>
      <c r="I937" s="423"/>
      <c r="J937" s="423"/>
    </row>
    <row r="938" spans="1:10" s="88" customFormat="1" ht="44.25" customHeight="1">
      <c r="A938" s="423" t="s">
        <v>95</v>
      </c>
      <c r="B938" s="423"/>
      <c r="C938" s="423"/>
      <c r="D938" s="519" t="s">
        <v>100</v>
      </c>
      <c r="E938" s="519"/>
      <c r="F938" s="519"/>
      <c r="G938" s="519"/>
      <c r="H938" s="520">
        <v>8000000</v>
      </c>
      <c r="I938" s="521"/>
      <c r="J938" s="521"/>
    </row>
    <row r="939" spans="1:10" s="90" customFormat="1" ht="39.4">
      <c r="A939" s="36" t="s">
        <v>41</v>
      </c>
      <c r="B939" s="47" t="s">
        <v>42</v>
      </c>
      <c r="C939" s="47" t="s">
        <v>43</v>
      </c>
      <c r="D939" s="47" t="s">
        <v>44</v>
      </c>
      <c r="E939" s="47" t="s">
        <v>45</v>
      </c>
      <c r="F939" s="47" t="s">
        <v>46</v>
      </c>
      <c r="G939" s="47" t="s">
        <v>47</v>
      </c>
      <c r="H939" s="47" t="s">
        <v>48</v>
      </c>
      <c r="I939" s="47" t="s">
        <v>49</v>
      </c>
      <c r="J939" s="47" t="s">
        <v>50</v>
      </c>
    </row>
    <row r="940" spans="1:10" s="88" customFormat="1" ht="44.25" customHeight="1">
      <c r="A940" s="86">
        <f>A935+1</f>
        <v>656</v>
      </c>
      <c r="B940" s="87">
        <v>4292105</v>
      </c>
      <c r="C940" s="115" t="s">
        <v>333</v>
      </c>
      <c r="D940" s="87" t="s">
        <v>327</v>
      </c>
      <c r="E940" s="87">
        <v>0</v>
      </c>
      <c r="F940" s="87">
        <v>20</v>
      </c>
      <c r="G940" s="87">
        <v>20</v>
      </c>
      <c r="H940" s="87">
        <v>22101701</v>
      </c>
      <c r="I940" s="120"/>
      <c r="J940" s="120"/>
    </row>
    <row r="941" spans="1:10" s="88" customFormat="1" ht="44.25" customHeight="1">
      <c r="A941" s="86">
        <f>A940+1</f>
        <v>657</v>
      </c>
      <c r="B941" s="87">
        <v>4292119</v>
      </c>
      <c r="C941" s="115" t="s">
        <v>337</v>
      </c>
      <c r="D941" s="87" t="s">
        <v>327</v>
      </c>
      <c r="E941" s="87">
        <v>0</v>
      </c>
      <c r="F941" s="87">
        <v>10</v>
      </c>
      <c r="G941" s="87">
        <v>10</v>
      </c>
      <c r="H941" s="87">
        <v>27111701</v>
      </c>
      <c r="I941" s="120"/>
      <c r="J941" s="120"/>
    </row>
    <row r="942" spans="1:10" s="88" customFormat="1" ht="25.5">
      <c r="A942" s="86">
        <f t="shared" ref="A942:A947" si="45">A941+1</f>
        <v>658</v>
      </c>
      <c r="B942" s="87">
        <v>4292124</v>
      </c>
      <c r="C942" s="115" t="s">
        <v>338</v>
      </c>
      <c r="D942" s="87" t="s">
        <v>327</v>
      </c>
      <c r="E942" s="87">
        <v>0</v>
      </c>
      <c r="F942" s="87">
        <v>10</v>
      </c>
      <c r="G942" s="87">
        <v>10</v>
      </c>
      <c r="H942" s="87">
        <v>25191719</v>
      </c>
      <c r="I942" s="120"/>
      <c r="J942" s="120"/>
    </row>
    <row r="943" spans="1:10" s="88" customFormat="1" ht="25.5">
      <c r="A943" s="86">
        <f t="shared" si="45"/>
        <v>659</v>
      </c>
      <c r="B943" s="87">
        <v>4292124</v>
      </c>
      <c r="C943" s="115" t="s">
        <v>343</v>
      </c>
      <c r="D943" s="87" t="s">
        <v>327</v>
      </c>
      <c r="E943" s="87">
        <v>0</v>
      </c>
      <c r="F943" s="87">
        <v>10</v>
      </c>
      <c r="G943" s="87">
        <v>10</v>
      </c>
      <c r="H943" s="87">
        <v>25191719</v>
      </c>
      <c r="I943" s="120"/>
      <c r="J943" s="120"/>
    </row>
    <row r="944" spans="1:10" s="88" customFormat="1" ht="25.5">
      <c r="A944" s="86">
        <f t="shared" si="45"/>
        <v>660</v>
      </c>
      <c r="B944" s="87">
        <v>4292123</v>
      </c>
      <c r="C944" s="115" t="s">
        <v>345</v>
      </c>
      <c r="D944" s="87" t="s">
        <v>327</v>
      </c>
      <c r="E944" s="87">
        <v>0</v>
      </c>
      <c r="F944" s="87">
        <v>10</v>
      </c>
      <c r="G944" s="87">
        <v>10</v>
      </c>
      <c r="H944" s="87">
        <v>25191719</v>
      </c>
      <c r="I944" s="120"/>
      <c r="J944" s="120"/>
    </row>
    <row r="945" spans="1:18" ht="128.25" customHeight="1">
      <c r="A945" s="86">
        <f t="shared" si="45"/>
        <v>661</v>
      </c>
      <c r="B945" s="87">
        <v>42921</v>
      </c>
      <c r="C945" s="118" t="s">
        <v>339</v>
      </c>
      <c r="D945" s="87" t="s">
        <v>327</v>
      </c>
      <c r="E945" s="87">
        <v>0</v>
      </c>
      <c r="F945" s="87">
        <v>10</v>
      </c>
      <c r="G945" s="87">
        <v>10</v>
      </c>
      <c r="H945" s="87">
        <v>25191719</v>
      </c>
      <c r="I945" s="120"/>
      <c r="J945" s="120"/>
      <c r="K945" s="64"/>
      <c r="L945" s="64"/>
      <c r="M945" s="64"/>
      <c r="N945" s="64"/>
      <c r="O945" s="64"/>
      <c r="P945" s="64"/>
      <c r="Q945" s="64"/>
      <c r="R945" s="64"/>
    </row>
    <row r="946" spans="1:18" s="90" customFormat="1" ht="114.75">
      <c r="A946" s="86">
        <f t="shared" si="45"/>
        <v>662</v>
      </c>
      <c r="B946" s="87">
        <v>42921</v>
      </c>
      <c r="C946" s="118" t="s">
        <v>341</v>
      </c>
      <c r="D946" s="87" t="s">
        <v>327</v>
      </c>
      <c r="E946" s="87">
        <v>0</v>
      </c>
      <c r="F946" s="87">
        <v>10</v>
      </c>
      <c r="G946" s="87">
        <v>10</v>
      </c>
      <c r="H946" s="87">
        <v>25191719</v>
      </c>
      <c r="I946" s="120"/>
      <c r="J946" s="120"/>
    </row>
    <row r="947" spans="1:18" s="90" customFormat="1" ht="33.75" customHeight="1">
      <c r="A947" s="86">
        <f t="shared" si="45"/>
        <v>663</v>
      </c>
      <c r="B947" s="87">
        <v>4292101</v>
      </c>
      <c r="C947" s="118" t="s">
        <v>344</v>
      </c>
      <c r="D947" s="87" t="s">
        <v>327</v>
      </c>
      <c r="E947" s="87">
        <v>0</v>
      </c>
      <c r="F947" s="87">
        <v>20</v>
      </c>
      <c r="G947" s="87">
        <v>20</v>
      </c>
      <c r="H947" s="87">
        <v>27112001</v>
      </c>
      <c r="I947" s="120"/>
      <c r="J947" s="120"/>
    </row>
    <row r="948" spans="1:18" s="88" customFormat="1" ht="13.15">
      <c r="A948" s="62"/>
      <c r="B948" s="62"/>
      <c r="C948" s="62"/>
      <c r="D948" s="63"/>
      <c r="E948" s="63"/>
      <c r="F948" s="62"/>
      <c r="G948" s="64"/>
      <c r="H948" s="63"/>
      <c r="I948" s="64"/>
      <c r="J948" s="64"/>
    </row>
    <row r="949" spans="1:18" s="88" customFormat="1" ht="13.15">
      <c r="A949" s="423" t="s">
        <v>39</v>
      </c>
      <c r="B949" s="423"/>
      <c r="C949" s="423"/>
      <c r="D949" s="423" t="s">
        <v>40</v>
      </c>
      <c r="E949" s="423"/>
      <c r="F949" s="423"/>
      <c r="G949" s="423"/>
      <c r="H949" s="423" t="s">
        <v>26</v>
      </c>
      <c r="I949" s="423"/>
      <c r="J949" s="423"/>
    </row>
    <row r="950" spans="1:18" s="88" customFormat="1" ht="13.15">
      <c r="A950" s="423" t="s">
        <v>78</v>
      </c>
      <c r="B950" s="423"/>
      <c r="C950" s="423"/>
      <c r="D950" s="519" t="s">
        <v>79</v>
      </c>
      <c r="E950" s="519"/>
      <c r="F950" s="519"/>
      <c r="G950" s="519"/>
      <c r="H950" s="520">
        <v>2000000</v>
      </c>
      <c r="I950" s="521"/>
      <c r="J950" s="521"/>
    </row>
    <row r="951" spans="1:18" s="88" customFormat="1" ht="38.25">
      <c r="A951" s="86">
        <f>A947+1</f>
        <v>664</v>
      </c>
      <c r="B951" s="87">
        <v>4993003</v>
      </c>
      <c r="C951" s="115" t="s">
        <v>348</v>
      </c>
      <c r="D951" s="87" t="s">
        <v>327</v>
      </c>
      <c r="E951" s="87">
        <v>0</v>
      </c>
      <c r="F951" s="87">
        <v>5</v>
      </c>
      <c r="G951" s="87">
        <v>5</v>
      </c>
      <c r="H951" s="87">
        <v>60141204</v>
      </c>
      <c r="I951" s="120"/>
      <c r="J951" s="120"/>
    </row>
    <row r="952" spans="1:18" s="88" customFormat="1" ht="51">
      <c r="A952" s="86">
        <f>A951+1</f>
        <v>665</v>
      </c>
      <c r="B952" s="87">
        <v>4993002</v>
      </c>
      <c r="C952" s="118" t="s">
        <v>349</v>
      </c>
      <c r="D952" s="87" t="s">
        <v>327</v>
      </c>
      <c r="E952" s="87">
        <v>0</v>
      </c>
      <c r="F952" s="87">
        <v>5</v>
      </c>
      <c r="G952" s="87">
        <v>5</v>
      </c>
      <c r="H952" s="87">
        <v>60141204</v>
      </c>
      <c r="I952" s="120"/>
      <c r="J952" s="120"/>
    </row>
    <row r="953" spans="1:18" s="88" customFormat="1" ht="13.15">
      <c r="A953" s="93"/>
      <c r="B953" s="94"/>
      <c r="C953" s="119"/>
      <c r="D953" s="94"/>
      <c r="E953" s="94"/>
      <c r="F953" s="94"/>
      <c r="G953" s="94"/>
      <c r="H953" s="94"/>
      <c r="I953" s="123"/>
      <c r="J953" s="123"/>
    </row>
    <row r="954" spans="1:18" s="90" customFormat="1" ht="12.75">
      <c r="A954" s="528" t="s">
        <v>296</v>
      </c>
      <c r="B954" s="528"/>
      <c r="C954" s="528"/>
      <c r="D954" s="528"/>
      <c r="E954" s="528"/>
      <c r="F954" s="528"/>
      <c r="G954" s="528"/>
      <c r="H954" s="528"/>
      <c r="I954" s="528"/>
      <c r="J954" s="528"/>
    </row>
    <row r="955" spans="1:18" s="90" customFormat="1" ht="12.75">
      <c r="A955" s="93"/>
      <c r="B955" s="94"/>
      <c r="C955" s="119"/>
      <c r="D955" s="94"/>
      <c r="E955" s="94"/>
      <c r="F955" s="94"/>
      <c r="G955" s="94"/>
      <c r="H955" s="94"/>
      <c r="I955" s="123"/>
      <c r="J955" s="123"/>
    </row>
    <row r="956" spans="1:18" s="88" customFormat="1" ht="13.15">
      <c r="A956" s="528" t="s">
        <v>293</v>
      </c>
      <c r="B956" s="528"/>
      <c r="C956" s="528"/>
      <c r="D956" s="528"/>
      <c r="E956" s="528"/>
      <c r="F956" s="528"/>
      <c r="G956" s="528"/>
      <c r="H956" s="528"/>
      <c r="I956" s="528"/>
      <c r="J956" s="528"/>
    </row>
    <row r="957" spans="1:18">
      <c r="A957" s="423" t="s">
        <v>39</v>
      </c>
      <c r="B957" s="423"/>
      <c r="C957" s="423"/>
      <c r="D957" s="423" t="s">
        <v>40</v>
      </c>
      <c r="E957" s="423"/>
      <c r="F957" s="423"/>
      <c r="G957" s="423"/>
      <c r="H957" s="423" t="s">
        <v>26</v>
      </c>
      <c r="I957" s="423"/>
      <c r="J957" s="423"/>
      <c r="K957" s="64"/>
      <c r="L957" s="64"/>
      <c r="M957" s="64"/>
      <c r="N957" s="64"/>
      <c r="O957" s="64"/>
      <c r="P957" s="64"/>
      <c r="Q957" s="64"/>
      <c r="R957" s="64"/>
    </row>
    <row r="958" spans="1:18" ht="37.5" customHeight="1">
      <c r="A958" s="423" t="s">
        <v>93</v>
      </c>
      <c r="B958" s="423"/>
      <c r="C958" s="423"/>
      <c r="D958" s="519" t="s">
        <v>335</v>
      </c>
      <c r="E958" s="519"/>
      <c r="F958" s="519"/>
      <c r="G958" s="519"/>
      <c r="H958" s="520">
        <v>500000</v>
      </c>
      <c r="I958" s="521"/>
      <c r="J958" s="521"/>
      <c r="K958" s="64"/>
      <c r="L958" s="64"/>
      <c r="M958" s="64"/>
      <c r="N958" s="64"/>
      <c r="O958" s="64"/>
      <c r="P958" s="64"/>
      <c r="Q958" s="64"/>
      <c r="R958" s="64"/>
    </row>
    <row r="959" spans="1:18" ht="25.5">
      <c r="A959" s="86">
        <f>A952+1</f>
        <v>666</v>
      </c>
      <c r="B959" s="87">
        <v>3791001</v>
      </c>
      <c r="C959" s="115" t="s">
        <v>336</v>
      </c>
      <c r="D959" s="87" t="s">
        <v>327</v>
      </c>
      <c r="E959" s="87">
        <v>0</v>
      </c>
      <c r="F959" s="87">
        <v>1</v>
      </c>
      <c r="G959" s="87">
        <v>1</v>
      </c>
      <c r="H959" s="87">
        <v>11101502</v>
      </c>
      <c r="I959" s="116">
        <v>234504</v>
      </c>
      <c r="J959" s="120"/>
      <c r="K959" s="64"/>
      <c r="L959" s="64"/>
      <c r="M959" s="64"/>
      <c r="N959" s="64"/>
      <c r="O959" s="64"/>
      <c r="P959" s="64"/>
      <c r="Q959" s="64"/>
      <c r="R959" s="64"/>
    </row>
    <row r="960" spans="1:18" ht="15" customHeight="1">
      <c r="A960" s="62"/>
      <c r="B960" s="62"/>
      <c r="C960" s="62"/>
      <c r="D960" s="63"/>
      <c r="E960" s="63"/>
      <c r="F960" s="62"/>
      <c r="G960" s="64"/>
      <c r="H960" s="63"/>
      <c r="I960" s="64"/>
      <c r="J960" s="64"/>
      <c r="K960" s="64"/>
      <c r="L960" s="64"/>
      <c r="M960" s="64"/>
      <c r="N960" s="64"/>
      <c r="O960" s="64"/>
      <c r="P960" s="64"/>
      <c r="Q960" s="64"/>
      <c r="R960" s="64"/>
    </row>
    <row r="961" spans="1:18">
      <c r="A961" s="412" t="s">
        <v>324</v>
      </c>
      <c r="B961" s="412"/>
      <c r="C961" s="412"/>
      <c r="D961" s="412"/>
      <c r="E961" s="412"/>
      <c r="F961" s="412"/>
      <c r="G961" s="412"/>
      <c r="H961" s="412"/>
      <c r="I961" s="412"/>
      <c r="J961" s="412"/>
      <c r="K961" s="64"/>
      <c r="L961" s="64"/>
      <c r="M961" s="64"/>
      <c r="N961" s="64"/>
      <c r="O961" s="64"/>
      <c r="P961" s="64"/>
      <c r="Q961" s="64"/>
      <c r="R961" s="64"/>
    </row>
    <row r="962" spans="1:18">
      <c r="A962" s="62"/>
      <c r="B962" s="62"/>
      <c r="C962" s="62"/>
      <c r="D962" s="63"/>
      <c r="E962" s="63"/>
      <c r="F962" s="62"/>
      <c r="G962" s="64"/>
      <c r="H962" s="64"/>
      <c r="I962" s="64"/>
      <c r="J962" s="64"/>
      <c r="K962" s="64"/>
      <c r="L962" s="64"/>
      <c r="M962" s="64"/>
      <c r="N962" s="64"/>
      <c r="O962" s="64"/>
      <c r="P962" s="64"/>
      <c r="Q962" s="64"/>
      <c r="R962" s="64"/>
    </row>
    <row r="963" spans="1:18">
      <c r="A963" s="413" t="s">
        <v>325</v>
      </c>
      <c r="B963" s="413"/>
      <c r="C963" s="413"/>
      <c r="D963" s="413"/>
      <c r="E963" s="413"/>
      <c r="F963" s="413"/>
      <c r="G963" s="413"/>
      <c r="H963" s="413"/>
      <c r="I963" s="413"/>
      <c r="J963" s="413"/>
      <c r="K963" s="64"/>
      <c r="L963" s="64"/>
      <c r="M963" s="64"/>
      <c r="N963" s="64"/>
      <c r="O963" s="64"/>
      <c r="P963" s="64"/>
      <c r="Q963" s="64"/>
      <c r="R963" s="64"/>
    </row>
    <row r="964" spans="1:18">
      <c r="A964" s="83"/>
      <c r="B964" s="83"/>
      <c r="C964" s="83"/>
      <c r="D964" s="83"/>
      <c r="E964" s="83"/>
      <c r="F964" s="83"/>
      <c r="G964" s="83"/>
      <c r="H964" s="83"/>
      <c r="I964" s="83"/>
      <c r="J964" s="80"/>
      <c r="K964" s="64"/>
      <c r="L964" s="64"/>
      <c r="M964" s="64"/>
      <c r="N964" s="64"/>
      <c r="O964" s="64"/>
      <c r="P964" s="64"/>
      <c r="Q964" s="64"/>
      <c r="R964" s="64"/>
    </row>
    <row r="965" spans="1:18" ht="42.75" customHeight="1">
      <c r="A965" s="423" t="s">
        <v>39</v>
      </c>
      <c r="B965" s="423"/>
      <c r="C965" s="423"/>
      <c r="D965" s="423" t="s">
        <v>40</v>
      </c>
      <c r="E965" s="423"/>
      <c r="F965" s="423"/>
      <c r="G965" s="423"/>
      <c r="H965" s="423" t="s">
        <v>26</v>
      </c>
      <c r="I965" s="423"/>
      <c r="J965" s="423"/>
      <c r="K965" s="64"/>
      <c r="L965" s="64"/>
      <c r="M965" s="64"/>
      <c r="N965" s="64"/>
      <c r="O965" s="64"/>
      <c r="P965" s="64"/>
      <c r="Q965" s="64"/>
      <c r="R965" s="64"/>
    </row>
    <row r="966" spans="1:18">
      <c r="A966" s="423" t="s">
        <v>275</v>
      </c>
      <c r="B966" s="423"/>
      <c r="C966" s="423"/>
      <c r="D966" s="519" t="s">
        <v>274</v>
      </c>
      <c r="E966" s="519"/>
      <c r="F966" s="519"/>
      <c r="G966" s="519"/>
      <c r="H966" s="520">
        <v>10000000</v>
      </c>
      <c r="I966" s="521"/>
      <c r="J966" s="521"/>
      <c r="K966" s="64"/>
      <c r="L966" s="64"/>
      <c r="M966" s="64"/>
      <c r="N966" s="64"/>
      <c r="O966" s="64"/>
      <c r="P966" s="64"/>
      <c r="Q966" s="64"/>
      <c r="R966" s="64"/>
    </row>
    <row r="967" spans="1:18" ht="39.4">
      <c r="A967" s="36" t="s">
        <v>41</v>
      </c>
      <c r="B967" s="47" t="s">
        <v>42</v>
      </c>
      <c r="C967" s="47" t="s">
        <v>43</v>
      </c>
      <c r="D967" s="47" t="s">
        <v>44</v>
      </c>
      <c r="E967" s="47" t="s">
        <v>45</v>
      </c>
      <c r="F967" s="47" t="s">
        <v>46</v>
      </c>
      <c r="G967" s="47" t="s">
        <v>47</v>
      </c>
      <c r="H967" s="47" t="s">
        <v>48</v>
      </c>
      <c r="I967" s="47" t="s">
        <v>49</v>
      </c>
      <c r="J967" s="47" t="s">
        <v>50</v>
      </c>
      <c r="K967" s="64"/>
      <c r="L967" s="64"/>
      <c r="M967" s="64"/>
      <c r="N967" s="64"/>
      <c r="O967" s="64"/>
      <c r="P967" s="64"/>
      <c r="Q967" s="64"/>
      <c r="R967" s="64"/>
    </row>
    <row r="968" spans="1:18">
      <c r="A968" s="86">
        <f>A959+1</f>
        <v>667</v>
      </c>
      <c r="B968" s="87">
        <v>4412303</v>
      </c>
      <c r="C968" s="115" t="s">
        <v>488</v>
      </c>
      <c r="D968" s="87" t="s">
        <v>327</v>
      </c>
      <c r="E968" s="87">
        <v>0</v>
      </c>
      <c r="F968" s="87">
        <v>5</v>
      </c>
      <c r="G968" s="87">
        <v>5</v>
      </c>
      <c r="H968" s="87">
        <v>27112006</v>
      </c>
      <c r="I968" s="120"/>
      <c r="J968" s="120"/>
      <c r="K968" s="64"/>
      <c r="L968" s="64"/>
      <c r="M968" s="64"/>
      <c r="N968" s="64"/>
      <c r="O968" s="64"/>
      <c r="P968" s="64"/>
      <c r="Q968" s="64"/>
      <c r="R968" s="64"/>
    </row>
    <row r="969" spans="1:18" ht="15" customHeight="1">
      <c r="A969" s="62"/>
      <c r="B969" s="62"/>
      <c r="C969" s="62"/>
      <c r="D969" s="63"/>
      <c r="E969" s="63"/>
      <c r="F969" s="62"/>
      <c r="G969" s="64"/>
      <c r="H969" s="63"/>
      <c r="I969" s="64"/>
      <c r="J969" s="64"/>
      <c r="K969" s="64"/>
      <c r="L969" s="64"/>
      <c r="M969" s="64"/>
      <c r="N969" s="64"/>
      <c r="O969" s="64"/>
      <c r="P969" s="64"/>
      <c r="Q969" s="64"/>
      <c r="R969" s="64"/>
    </row>
    <row r="970" spans="1:18">
      <c r="A970" s="412" t="s">
        <v>324</v>
      </c>
      <c r="B970" s="412"/>
      <c r="C970" s="412"/>
      <c r="D970" s="412"/>
      <c r="E970" s="412"/>
      <c r="F970" s="412"/>
      <c r="G970" s="412"/>
      <c r="H970" s="412"/>
      <c r="I970" s="412"/>
      <c r="J970" s="412"/>
      <c r="K970" s="64"/>
      <c r="L970" s="64"/>
      <c r="M970" s="64"/>
      <c r="N970" s="64"/>
      <c r="O970" s="64"/>
      <c r="P970" s="64"/>
      <c r="Q970" s="64"/>
      <c r="R970" s="64"/>
    </row>
    <row r="971" spans="1:18">
      <c r="A971" s="62"/>
      <c r="B971" s="62"/>
      <c r="C971" s="62"/>
      <c r="D971" s="63"/>
      <c r="E971" s="63"/>
      <c r="F971" s="62"/>
      <c r="G971" s="64"/>
      <c r="H971" s="64"/>
      <c r="I971" s="64"/>
      <c r="J971" s="64"/>
      <c r="K971" s="64"/>
      <c r="L971" s="64"/>
      <c r="M971" s="64"/>
      <c r="N971" s="64"/>
      <c r="O971" s="64"/>
      <c r="P971" s="64"/>
      <c r="Q971" s="64"/>
      <c r="R971" s="64"/>
    </row>
    <row r="972" spans="1:18">
      <c r="A972" s="413" t="s">
        <v>325</v>
      </c>
      <c r="B972" s="413"/>
      <c r="C972" s="413"/>
      <c r="D972" s="413"/>
      <c r="E972" s="413"/>
      <c r="F972" s="413"/>
      <c r="G972" s="413"/>
      <c r="H972" s="413"/>
      <c r="I972" s="413"/>
      <c r="J972" s="413"/>
      <c r="K972" s="64"/>
      <c r="L972" s="64"/>
      <c r="M972" s="64"/>
      <c r="N972" s="64"/>
      <c r="O972" s="64"/>
      <c r="P972" s="64"/>
      <c r="Q972" s="64"/>
      <c r="R972" s="64"/>
    </row>
    <row r="973" spans="1:18">
      <c r="A973" s="83"/>
      <c r="B973" s="83"/>
      <c r="C973" s="83"/>
      <c r="D973" s="83"/>
      <c r="E973" s="83"/>
      <c r="F973" s="83"/>
      <c r="G973" s="83"/>
      <c r="H973" s="83"/>
      <c r="I973" s="83"/>
      <c r="J973" s="80"/>
      <c r="K973" s="64"/>
      <c r="L973" s="64"/>
      <c r="M973" s="64"/>
      <c r="N973" s="64"/>
      <c r="O973" s="64"/>
      <c r="P973" s="64"/>
      <c r="Q973" s="64"/>
      <c r="R973" s="64"/>
    </row>
    <row r="974" spans="1:18">
      <c r="A974" s="423" t="s">
        <v>39</v>
      </c>
      <c r="B974" s="423"/>
      <c r="C974" s="423"/>
      <c r="D974" s="423" t="s">
        <v>40</v>
      </c>
      <c r="E974" s="423"/>
      <c r="F974" s="423"/>
      <c r="G974" s="423"/>
      <c r="H974" s="423" t="s">
        <v>26</v>
      </c>
      <c r="I974" s="423"/>
      <c r="J974" s="423"/>
      <c r="K974" s="64"/>
      <c r="L974" s="64"/>
      <c r="M974" s="64"/>
      <c r="N974" s="64"/>
      <c r="O974" s="64"/>
      <c r="P974" s="64"/>
      <c r="Q974" s="64"/>
      <c r="R974" s="64"/>
    </row>
    <row r="975" spans="1:18" ht="42.75" customHeight="1">
      <c r="A975" s="423" t="s">
        <v>277</v>
      </c>
      <c r="B975" s="423"/>
      <c r="C975" s="423"/>
      <c r="D975" s="519" t="s">
        <v>276</v>
      </c>
      <c r="E975" s="519"/>
      <c r="F975" s="519"/>
      <c r="G975" s="519"/>
      <c r="H975" s="520">
        <v>35000000</v>
      </c>
      <c r="I975" s="521"/>
      <c r="J975" s="521"/>
      <c r="K975" s="64"/>
      <c r="L975" s="64"/>
      <c r="M975" s="64"/>
      <c r="N975" s="64"/>
      <c r="O975" s="64"/>
      <c r="P975" s="64"/>
      <c r="Q975" s="64"/>
      <c r="R975" s="64"/>
    </row>
    <row r="976" spans="1:18" ht="39.4">
      <c r="A976" s="36" t="s">
        <v>41</v>
      </c>
      <c r="B976" s="47" t="s">
        <v>42</v>
      </c>
      <c r="C976" s="47" t="s">
        <v>43</v>
      </c>
      <c r="D976" s="47" t="s">
        <v>44</v>
      </c>
      <c r="E976" s="47" t="s">
        <v>45</v>
      </c>
      <c r="F976" s="47" t="s">
        <v>46</v>
      </c>
      <c r="G976" s="47" t="s">
        <v>47</v>
      </c>
      <c r="H976" s="47" t="s">
        <v>48</v>
      </c>
      <c r="I976" s="47" t="s">
        <v>49</v>
      </c>
      <c r="J976" s="47" t="s">
        <v>50</v>
      </c>
      <c r="K976" s="64"/>
      <c r="L976" s="64"/>
      <c r="M976" s="64"/>
      <c r="N976" s="64"/>
      <c r="O976" s="64"/>
      <c r="P976" s="64"/>
      <c r="Q976" s="64"/>
      <c r="R976" s="64"/>
    </row>
    <row r="977" spans="1:18" ht="87" customHeight="1">
      <c r="A977" s="86">
        <f>A968+1</f>
        <v>668</v>
      </c>
      <c r="B977" s="87">
        <v>4523001</v>
      </c>
      <c r="C977" s="118" t="s">
        <v>352</v>
      </c>
      <c r="D977" s="87" t="s">
        <v>327</v>
      </c>
      <c r="E977" s="87">
        <v>0</v>
      </c>
      <c r="F977" s="87">
        <v>10</v>
      </c>
      <c r="G977" s="87">
        <v>10</v>
      </c>
      <c r="H977" s="87">
        <v>43211500</v>
      </c>
      <c r="I977" s="120"/>
      <c r="J977" s="120"/>
      <c r="K977" s="64"/>
      <c r="L977" s="64"/>
      <c r="M977" s="64"/>
      <c r="N977" s="64"/>
      <c r="O977" s="64"/>
      <c r="P977" s="64"/>
      <c r="Q977" s="64"/>
      <c r="R977" s="64"/>
    </row>
    <row r="978" spans="1:18">
      <c r="A978" s="62"/>
      <c r="B978" s="62"/>
      <c r="C978" s="62"/>
      <c r="D978" s="63"/>
      <c r="E978" s="63"/>
      <c r="F978" s="62"/>
      <c r="G978" s="64"/>
      <c r="H978" s="63"/>
      <c r="I978" s="64"/>
      <c r="J978" s="64"/>
      <c r="K978" s="64"/>
      <c r="L978" s="64"/>
      <c r="M978" s="64"/>
      <c r="N978" s="64"/>
      <c r="O978" s="64"/>
      <c r="P978" s="64"/>
      <c r="Q978" s="64"/>
      <c r="R978" s="64"/>
    </row>
    <row r="979" spans="1:18">
      <c r="A979" s="423" t="s">
        <v>39</v>
      </c>
      <c r="B979" s="423"/>
      <c r="C979" s="423"/>
      <c r="D979" s="423" t="s">
        <v>40</v>
      </c>
      <c r="E979" s="423"/>
      <c r="F979" s="423"/>
      <c r="G979" s="423"/>
      <c r="H979" s="423" t="s">
        <v>26</v>
      </c>
      <c r="I979" s="423"/>
      <c r="J979" s="423"/>
      <c r="K979" s="64"/>
      <c r="L979" s="64"/>
      <c r="M979" s="64"/>
      <c r="N979" s="64"/>
      <c r="O979" s="64"/>
      <c r="P979" s="64"/>
      <c r="Q979" s="64"/>
      <c r="R979" s="64"/>
    </row>
    <row r="980" spans="1:18" ht="33" customHeight="1">
      <c r="A980" s="423" t="s">
        <v>280</v>
      </c>
      <c r="B980" s="423"/>
      <c r="C980" s="423"/>
      <c r="D980" s="519" t="s">
        <v>279</v>
      </c>
      <c r="E980" s="519"/>
      <c r="F980" s="519"/>
      <c r="G980" s="519"/>
      <c r="H980" s="520">
        <v>15000000</v>
      </c>
      <c r="I980" s="521"/>
      <c r="J980" s="521"/>
      <c r="K980" s="64"/>
      <c r="L980" s="64"/>
      <c r="M980" s="64"/>
      <c r="N980" s="64"/>
      <c r="O980" s="64"/>
      <c r="P980" s="64"/>
      <c r="Q980" s="64"/>
      <c r="R980" s="64"/>
    </row>
    <row r="981" spans="1:18" ht="39.4">
      <c r="A981" s="36" t="s">
        <v>41</v>
      </c>
      <c r="B981" s="47" t="s">
        <v>42</v>
      </c>
      <c r="C981" s="47" t="s">
        <v>43</v>
      </c>
      <c r="D981" s="47" t="s">
        <v>44</v>
      </c>
      <c r="E981" s="47" t="s">
        <v>45</v>
      </c>
      <c r="F981" s="47" t="s">
        <v>46</v>
      </c>
      <c r="G981" s="47" t="s">
        <v>47</v>
      </c>
      <c r="H981" s="47" t="s">
        <v>48</v>
      </c>
      <c r="I981" s="47" t="s">
        <v>49</v>
      </c>
      <c r="J981" s="47" t="s">
        <v>50</v>
      </c>
      <c r="K981" s="64"/>
      <c r="L981" s="64"/>
      <c r="M981" s="64"/>
      <c r="N981" s="64"/>
      <c r="O981" s="64"/>
      <c r="P981" s="64"/>
      <c r="Q981" s="64"/>
      <c r="R981" s="64"/>
    </row>
    <row r="982" spans="1:18" ht="38.25">
      <c r="A982" s="86">
        <f>A977+1</f>
        <v>669</v>
      </c>
      <c r="B982" s="87">
        <v>47811</v>
      </c>
      <c r="C982" s="118" t="s">
        <v>350</v>
      </c>
      <c r="D982" s="87" t="s">
        <v>327</v>
      </c>
      <c r="E982" s="87">
        <v>0</v>
      </c>
      <c r="F982" s="87">
        <v>10</v>
      </c>
      <c r="G982" s="87">
        <v>10</v>
      </c>
      <c r="H982" s="87">
        <v>81112501</v>
      </c>
      <c r="I982" s="120"/>
      <c r="J982" s="120"/>
      <c r="K982" s="64"/>
      <c r="L982" s="64"/>
      <c r="M982" s="64"/>
      <c r="N982" s="64"/>
      <c r="O982" s="64"/>
      <c r="P982" s="64"/>
      <c r="Q982" s="64"/>
      <c r="R982" s="64"/>
    </row>
    <row r="983" spans="1:18" ht="36" customHeight="1">
      <c r="A983" s="86">
        <f>A982+1</f>
        <v>670</v>
      </c>
      <c r="B983" s="87">
        <v>47821</v>
      </c>
      <c r="C983" s="118" t="s">
        <v>351</v>
      </c>
      <c r="D983" s="87" t="s">
        <v>327</v>
      </c>
      <c r="E983" s="87">
        <v>0</v>
      </c>
      <c r="F983" s="87">
        <v>10</v>
      </c>
      <c r="G983" s="87">
        <v>10</v>
      </c>
      <c r="H983" s="87">
        <v>81112501</v>
      </c>
      <c r="I983" s="120"/>
      <c r="J983" s="120"/>
      <c r="K983" s="64"/>
      <c r="L983" s="64"/>
      <c r="M983" s="64"/>
      <c r="N983" s="64"/>
      <c r="O983" s="64"/>
      <c r="P983" s="64"/>
      <c r="Q983" s="64"/>
      <c r="R983" s="64"/>
    </row>
    <row r="984" spans="1:18">
      <c r="A984" s="62"/>
      <c r="B984" s="62"/>
      <c r="C984" s="62"/>
      <c r="D984" s="63"/>
      <c r="E984" s="63"/>
      <c r="F984" s="62"/>
      <c r="G984" s="64"/>
      <c r="H984" s="63"/>
      <c r="I984" s="64"/>
      <c r="J984" s="64"/>
      <c r="K984" s="64"/>
      <c r="L984" s="64"/>
      <c r="M984" s="64"/>
      <c r="N984" s="64"/>
      <c r="O984" s="64"/>
      <c r="P984" s="64"/>
      <c r="Q984" s="64"/>
      <c r="R984" s="64"/>
    </row>
    <row r="985" spans="1:18">
      <c r="A985" s="423" t="s">
        <v>39</v>
      </c>
      <c r="B985" s="423"/>
      <c r="C985" s="423"/>
      <c r="D985" s="423" t="s">
        <v>40</v>
      </c>
      <c r="E985" s="423"/>
      <c r="F985" s="423"/>
      <c r="G985" s="423"/>
      <c r="H985" s="423" t="s">
        <v>26</v>
      </c>
      <c r="I985" s="423"/>
      <c r="J985" s="423"/>
      <c r="K985" s="64"/>
      <c r="L985" s="64"/>
      <c r="M985" s="64"/>
      <c r="N985" s="64"/>
      <c r="O985" s="64"/>
      <c r="P985" s="64"/>
      <c r="Q985" s="64"/>
      <c r="R985" s="64"/>
    </row>
    <row r="986" spans="1:18" ht="35.25" customHeight="1">
      <c r="A986" s="423" t="s">
        <v>277</v>
      </c>
      <c r="B986" s="423"/>
      <c r="C986" s="423"/>
      <c r="D986" s="519" t="s">
        <v>276</v>
      </c>
      <c r="E986" s="519"/>
      <c r="F986" s="519"/>
      <c r="G986" s="519"/>
      <c r="H986" s="520">
        <v>15000000</v>
      </c>
      <c r="I986" s="521"/>
      <c r="J986" s="521"/>
      <c r="K986" s="64"/>
      <c r="L986" s="64"/>
      <c r="M986" s="64"/>
      <c r="N986" s="64"/>
      <c r="O986" s="64"/>
      <c r="P986" s="64"/>
      <c r="Q986" s="64"/>
      <c r="R986" s="64"/>
    </row>
    <row r="987" spans="1:18" ht="54.75" customHeight="1">
      <c r="A987" s="36" t="s">
        <v>41</v>
      </c>
      <c r="B987" s="47" t="s">
        <v>42</v>
      </c>
      <c r="C987" s="47" t="s">
        <v>43</v>
      </c>
      <c r="D987" s="47" t="s">
        <v>44</v>
      </c>
      <c r="E987" s="47" t="s">
        <v>45</v>
      </c>
      <c r="F987" s="47" t="s">
        <v>46</v>
      </c>
      <c r="G987" s="47" t="s">
        <v>47</v>
      </c>
      <c r="H987" s="47" t="s">
        <v>48</v>
      </c>
      <c r="I987" s="47" t="s">
        <v>49</v>
      </c>
      <c r="J987" s="47" t="s">
        <v>50</v>
      </c>
      <c r="K987" s="64"/>
      <c r="L987" s="64"/>
      <c r="M987" s="64"/>
      <c r="N987" s="64"/>
      <c r="O987" s="64"/>
      <c r="P987" s="64"/>
      <c r="Q987" s="64"/>
      <c r="R987" s="64"/>
    </row>
    <row r="988" spans="1:18" ht="82.5" customHeight="1">
      <c r="A988" s="86">
        <f>A983+1</f>
        <v>671</v>
      </c>
      <c r="B988" s="87">
        <v>4526601</v>
      </c>
      <c r="C988" s="118" t="s">
        <v>354</v>
      </c>
      <c r="D988" s="87" t="s">
        <v>327</v>
      </c>
      <c r="E988" s="87">
        <v>0</v>
      </c>
      <c r="F988" s="87">
        <v>2</v>
      </c>
      <c r="G988" s="87">
        <v>2</v>
      </c>
      <c r="H988" s="87">
        <v>43212100</v>
      </c>
      <c r="I988" s="120"/>
      <c r="J988" s="120"/>
      <c r="K988" s="64"/>
      <c r="L988" s="64"/>
      <c r="M988" s="64"/>
      <c r="N988" s="64"/>
      <c r="O988" s="64"/>
      <c r="P988" s="64"/>
      <c r="Q988" s="64"/>
      <c r="R988" s="64"/>
    </row>
    <row r="989" spans="1:18" ht="95.25" customHeight="1">
      <c r="A989" s="86">
        <f>A988+1</f>
        <v>672</v>
      </c>
      <c r="B989" s="87">
        <v>4526601</v>
      </c>
      <c r="C989" s="118" t="s">
        <v>353</v>
      </c>
      <c r="D989" s="87" t="s">
        <v>327</v>
      </c>
      <c r="E989" s="87">
        <v>0</v>
      </c>
      <c r="F989" s="87">
        <v>3</v>
      </c>
      <c r="G989" s="87">
        <v>3</v>
      </c>
      <c r="H989" s="87">
        <v>43212100</v>
      </c>
      <c r="I989" s="120"/>
      <c r="J989" s="120"/>
      <c r="K989" s="64"/>
      <c r="L989" s="64"/>
      <c r="M989" s="64"/>
      <c r="N989" s="64"/>
      <c r="O989" s="64"/>
      <c r="P989" s="64"/>
      <c r="Q989" s="64"/>
      <c r="R989" s="64"/>
    </row>
    <row r="990" spans="1:18" ht="67.5" customHeight="1">
      <c r="A990" s="86">
        <f>A989+1</f>
        <v>673</v>
      </c>
      <c r="B990" s="87">
        <v>45263</v>
      </c>
      <c r="C990" s="118" t="s">
        <v>486</v>
      </c>
      <c r="D990" s="87" t="s">
        <v>327</v>
      </c>
      <c r="E990" s="87">
        <v>0</v>
      </c>
      <c r="F990" s="87">
        <v>1</v>
      </c>
      <c r="G990" s="87">
        <v>1</v>
      </c>
      <c r="H990" s="87">
        <v>43212100</v>
      </c>
      <c r="I990" s="120"/>
      <c r="J990" s="120"/>
      <c r="K990" s="64"/>
      <c r="L990" s="64"/>
      <c r="M990" s="64"/>
      <c r="N990" s="64"/>
      <c r="O990" s="64"/>
      <c r="P990" s="64"/>
      <c r="Q990" s="64"/>
      <c r="R990" s="64"/>
    </row>
    <row r="991" spans="1:18">
      <c r="A991" s="62"/>
      <c r="B991" s="62"/>
      <c r="C991" s="62"/>
      <c r="D991" s="63"/>
      <c r="E991" s="63"/>
      <c r="F991" s="62"/>
      <c r="G991" s="64"/>
      <c r="H991" s="63"/>
      <c r="I991" s="64"/>
      <c r="J991" s="64"/>
      <c r="K991" s="64"/>
      <c r="L991" s="64"/>
      <c r="M991" s="64"/>
      <c r="N991" s="64"/>
      <c r="O991" s="64"/>
      <c r="P991" s="64"/>
      <c r="Q991" s="64"/>
      <c r="R991" s="64"/>
    </row>
    <row r="992" spans="1:18">
      <c r="A992" s="423" t="s">
        <v>39</v>
      </c>
      <c r="B992" s="423"/>
      <c r="C992" s="423"/>
      <c r="D992" s="423" t="s">
        <v>40</v>
      </c>
      <c r="E992" s="423"/>
      <c r="F992" s="423"/>
      <c r="G992" s="423"/>
      <c r="H992" s="423" t="s">
        <v>26</v>
      </c>
      <c r="I992" s="423"/>
      <c r="J992" s="423"/>
      <c r="K992" s="64"/>
      <c r="L992" s="64"/>
      <c r="M992" s="64"/>
      <c r="N992" s="64"/>
      <c r="O992" s="64"/>
      <c r="P992" s="64"/>
      <c r="Q992" s="64"/>
      <c r="R992" s="64"/>
    </row>
    <row r="993" spans="1:18" ht="40.5" customHeight="1">
      <c r="A993" s="423" t="s">
        <v>277</v>
      </c>
      <c r="B993" s="423"/>
      <c r="C993" s="423"/>
      <c r="D993" s="519" t="s">
        <v>276</v>
      </c>
      <c r="E993" s="519"/>
      <c r="F993" s="519"/>
      <c r="G993" s="519"/>
      <c r="H993" s="520">
        <v>7000000</v>
      </c>
      <c r="I993" s="521"/>
      <c r="J993" s="521"/>
      <c r="K993" s="64"/>
      <c r="L993" s="64"/>
      <c r="M993" s="64"/>
      <c r="N993" s="64"/>
      <c r="O993" s="64"/>
      <c r="P993" s="64"/>
      <c r="Q993" s="64"/>
      <c r="R993" s="64"/>
    </row>
    <row r="994" spans="1:18" ht="39.4">
      <c r="A994" s="36" t="s">
        <v>41</v>
      </c>
      <c r="B994" s="47" t="s">
        <v>42</v>
      </c>
      <c r="C994" s="47" t="s">
        <v>43</v>
      </c>
      <c r="D994" s="47" t="s">
        <v>44</v>
      </c>
      <c r="E994" s="47" t="s">
        <v>45</v>
      </c>
      <c r="F994" s="47" t="s">
        <v>46</v>
      </c>
      <c r="G994" s="47" t="s">
        <v>47</v>
      </c>
      <c r="H994" s="47" t="s">
        <v>48</v>
      </c>
      <c r="I994" s="47" t="s">
        <v>49</v>
      </c>
      <c r="J994" s="47" t="s">
        <v>50</v>
      </c>
      <c r="K994" s="64"/>
      <c r="L994" s="64"/>
      <c r="M994" s="64"/>
      <c r="N994" s="64"/>
      <c r="O994" s="64"/>
      <c r="P994" s="64"/>
      <c r="Q994" s="64"/>
      <c r="R994" s="64"/>
    </row>
    <row r="995" spans="1:18" ht="102">
      <c r="A995" s="86">
        <f>A990+1</f>
        <v>674</v>
      </c>
      <c r="B995" s="87">
        <v>45262</v>
      </c>
      <c r="C995" s="118" t="s">
        <v>358</v>
      </c>
      <c r="D995" s="87" t="s">
        <v>327</v>
      </c>
      <c r="E995" s="87">
        <v>0</v>
      </c>
      <c r="F995" s="87">
        <v>2</v>
      </c>
      <c r="G995" s="87">
        <v>2</v>
      </c>
      <c r="H995" s="87">
        <v>43211711</v>
      </c>
      <c r="I995" s="120"/>
      <c r="J995" s="120"/>
      <c r="K995" s="64"/>
      <c r="L995" s="64"/>
      <c r="M995" s="64"/>
      <c r="N995" s="64"/>
      <c r="O995" s="64"/>
      <c r="P995" s="64"/>
      <c r="Q995" s="64"/>
      <c r="R995" s="64"/>
    </row>
    <row r="996" spans="1:18" ht="15" customHeight="1">
      <c r="A996" s="62"/>
      <c r="B996" s="62"/>
      <c r="C996" s="62"/>
      <c r="D996" s="63"/>
      <c r="E996" s="63"/>
      <c r="F996" s="62"/>
      <c r="G996" s="64"/>
      <c r="H996" s="63"/>
      <c r="I996" s="64"/>
      <c r="J996" s="64"/>
      <c r="K996" s="64"/>
      <c r="L996" s="64"/>
      <c r="M996" s="64"/>
      <c r="N996" s="64"/>
      <c r="O996" s="64"/>
      <c r="P996" s="64"/>
      <c r="Q996" s="64"/>
      <c r="R996" s="64"/>
    </row>
    <row r="997" spans="1:18">
      <c r="A997" s="412" t="s">
        <v>319</v>
      </c>
      <c r="B997" s="412"/>
      <c r="C997" s="412"/>
      <c r="D997" s="412"/>
      <c r="E997" s="412"/>
      <c r="F997" s="412"/>
      <c r="G997" s="412"/>
      <c r="H997" s="412"/>
      <c r="I997" s="412"/>
      <c r="J997" s="412"/>
      <c r="K997" s="64"/>
      <c r="L997" s="64"/>
      <c r="M997" s="64"/>
      <c r="N997" s="64"/>
      <c r="O997" s="64"/>
      <c r="P997" s="64"/>
      <c r="Q997" s="64"/>
      <c r="R997" s="64"/>
    </row>
    <row r="998" spans="1:18">
      <c r="A998" s="62"/>
      <c r="B998" s="62"/>
      <c r="C998" s="62"/>
      <c r="D998" s="63"/>
      <c r="E998" s="63"/>
      <c r="F998" s="62"/>
      <c r="G998" s="64"/>
      <c r="H998" s="64"/>
      <c r="I998" s="64"/>
      <c r="J998" s="64"/>
      <c r="K998" s="64"/>
      <c r="L998" s="64"/>
      <c r="M998" s="64"/>
      <c r="N998" s="64"/>
      <c r="O998" s="64"/>
      <c r="P998" s="64"/>
      <c r="Q998" s="64"/>
      <c r="R998" s="64"/>
    </row>
    <row r="999" spans="1:18">
      <c r="A999" s="413" t="s">
        <v>320</v>
      </c>
      <c r="B999" s="413"/>
      <c r="C999" s="413"/>
      <c r="D999" s="413"/>
      <c r="E999" s="413"/>
      <c r="F999" s="413"/>
      <c r="G999" s="413"/>
      <c r="H999" s="413"/>
      <c r="I999" s="413"/>
      <c r="J999" s="413"/>
      <c r="K999" s="64"/>
      <c r="L999" s="64"/>
      <c r="M999" s="64"/>
      <c r="N999" s="64"/>
      <c r="O999" s="64"/>
      <c r="P999" s="64"/>
      <c r="Q999" s="64"/>
      <c r="R999" s="64"/>
    </row>
    <row r="1000" spans="1:18">
      <c r="A1000" s="62"/>
      <c r="B1000" s="62"/>
      <c r="C1000" s="62"/>
      <c r="D1000" s="63"/>
      <c r="E1000" s="63"/>
      <c r="F1000" s="62"/>
      <c r="G1000" s="64"/>
      <c r="H1000" s="63"/>
      <c r="I1000" s="64"/>
      <c r="J1000" s="64"/>
      <c r="K1000" s="64"/>
      <c r="L1000" s="64"/>
      <c r="M1000" s="64"/>
      <c r="N1000" s="64"/>
      <c r="O1000" s="64"/>
      <c r="P1000" s="64"/>
      <c r="Q1000" s="64"/>
      <c r="R1000" s="64"/>
    </row>
    <row r="1001" spans="1:18">
      <c r="A1001" s="423" t="s">
        <v>39</v>
      </c>
      <c r="B1001" s="423"/>
      <c r="C1001" s="423"/>
      <c r="D1001" s="423" t="s">
        <v>40</v>
      </c>
      <c r="E1001" s="423"/>
      <c r="F1001" s="423"/>
      <c r="G1001" s="423"/>
      <c r="H1001" s="423" t="s">
        <v>26</v>
      </c>
      <c r="I1001" s="423"/>
      <c r="J1001" s="423"/>
      <c r="K1001" s="64"/>
      <c r="L1001" s="64"/>
      <c r="M1001" s="64"/>
      <c r="N1001" s="64"/>
      <c r="O1001" s="64"/>
      <c r="P1001" s="64"/>
      <c r="Q1001" s="64"/>
      <c r="R1001" s="64"/>
    </row>
    <row r="1002" spans="1:18" ht="53.25" customHeight="1">
      <c r="A1002" s="423" t="s">
        <v>80</v>
      </c>
      <c r="B1002" s="423"/>
      <c r="C1002" s="423"/>
      <c r="D1002" s="519" t="s">
        <v>81</v>
      </c>
      <c r="E1002" s="519"/>
      <c r="F1002" s="519"/>
      <c r="G1002" s="519"/>
      <c r="H1002" s="520">
        <v>8000000</v>
      </c>
      <c r="I1002" s="521"/>
      <c r="J1002" s="521"/>
      <c r="K1002" s="64"/>
      <c r="L1002" s="64"/>
      <c r="M1002" s="64"/>
      <c r="N1002" s="64"/>
      <c r="O1002" s="64"/>
      <c r="P1002" s="64"/>
      <c r="Q1002" s="64"/>
      <c r="R1002" s="64"/>
    </row>
    <row r="1003" spans="1:18" ht="39.4">
      <c r="A1003" s="36" t="s">
        <v>41</v>
      </c>
      <c r="B1003" s="47" t="s">
        <v>42</v>
      </c>
      <c r="C1003" s="47" t="s">
        <v>43</v>
      </c>
      <c r="D1003" s="47" t="s">
        <v>44</v>
      </c>
      <c r="E1003" s="47" t="s">
        <v>45</v>
      </c>
      <c r="F1003" s="47" t="s">
        <v>46</v>
      </c>
      <c r="G1003" s="47" t="s">
        <v>47</v>
      </c>
      <c r="H1003" s="47" t="s">
        <v>48</v>
      </c>
      <c r="I1003" s="47" t="s">
        <v>49</v>
      </c>
      <c r="J1003" s="47" t="s">
        <v>50</v>
      </c>
      <c r="K1003" s="64"/>
      <c r="L1003" s="64"/>
      <c r="M1003" s="64"/>
      <c r="N1003" s="64"/>
      <c r="O1003" s="64"/>
      <c r="P1003" s="64"/>
      <c r="Q1003" s="64"/>
      <c r="R1003" s="64"/>
    </row>
    <row r="1004" spans="1:18" ht="102">
      <c r="A1004" s="86">
        <f>A995+1</f>
        <v>675</v>
      </c>
      <c r="B1004" s="87">
        <v>8713000</v>
      </c>
      <c r="C1004" s="118" t="s">
        <v>355</v>
      </c>
      <c r="D1004" s="87" t="s">
        <v>327</v>
      </c>
      <c r="E1004" s="87">
        <v>0</v>
      </c>
      <c r="F1004" s="87">
        <v>1</v>
      </c>
      <c r="G1004" s="87">
        <v>1</v>
      </c>
      <c r="H1004" s="87">
        <v>72154066</v>
      </c>
      <c r="I1004" s="120"/>
      <c r="J1004" s="120"/>
      <c r="K1004" s="64"/>
      <c r="L1004" s="64"/>
      <c r="M1004" s="64"/>
      <c r="N1004" s="64"/>
      <c r="O1004" s="64"/>
      <c r="P1004" s="64"/>
      <c r="Q1004" s="64"/>
      <c r="R1004" s="64"/>
    </row>
    <row r="1005" spans="1:18" ht="15" customHeight="1">
      <c r="A1005" s="62"/>
      <c r="B1005" s="62"/>
      <c r="C1005" s="62"/>
      <c r="D1005" s="63"/>
      <c r="E1005" s="63"/>
      <c r="F1005" s="62"/>
      <c r="G1005" s="64"/>
      <c r="H1005" s="63"/>
      <c r="I1005" s="64"/>
      <c r="J1005" s="64"/>
      <c r="K1005" s="64"/>
      <c r="L1005" s="64"/>
      <c r="M1005" s="64"/>
      <c r="N1005" s="64"/>
      <c r="O1005" s="64"/>
      <c r="P1005" s="64"/>
      <c r="Q1005" s="64"/>
      <c r="R1005" s="64"/>
    </row>
    <row r="1006" spans="1:18">
      <c r="A1006" s="412" t="s">
        <v>296</v>
      </c>
      <c r="B1006" s="412"/>
      <c r="C1006" s="412"/>
      <c r="D1006" s="412"/>
      <c r="E1006" s="412"/>
      <c r="F1006" s="412"/>
      <c r="G1006" s="412"/>
      <c r="H1006" s="412"/>
      <c r="I1006" s="412"/>
      <c r="J1006" s="412"/>
      <c r="K1006" s="64"/>
      <c r="L1006" s="64"/>
      <c r="M1006" s="64"/>
      <c r="N1006" s="64"/>
      <c r="O1006" s="64"/>
      <c r="P1006" s="64"/>
      <c r="Q1006" s="64"/>
      <c r="R1006" s="64"/>
    </row>
    <row r="1007" spans="1:18">
      <c r="A1007" s="62"/>
      <c r="B1007" s="62"/>
      <c r="C1007" s="62"/>
      <c r="D1007" s="63"/>
      <c r="E1007" s="63"/>
      <c r="F1007" s="62"/>
      <c r="G1007" s="64"/>
      <c r="H1007" s="64"/>
      <c r="I1007" s="64"/>
      <c r="J1007" s="64"/>
      <c r="K1007" s="64"/>
      <c r="L1007" s="64"/>
      <c r="M1007" s="64"/>
      <c r="N1007" s="64"/>
      <c r="O1007" s="64"/>
      <c r="P1007" s="64"/>
      <c r="Q1007" s="64"/>
      <c r="R1007" s="64"/>
    </row>
    <row r="1008" spans="1:18">
      <c r="A1008" s="413" t="s">
        <v>293</v>
      </c>
      <c r="B1008" s="413"/>
      <c r="C1008" s="413"/>
      <c r="D1008" s="413"/>
      <c r="E1008" s="413"/>
      <c r="F1008" s="413"/>
      <c r="G1008" s="413"/>
      <c r="H1008" s="413"/>
      <c r="I1008" s="413"/>
      <c r="J1008" s="413"/>
      <c r="K1008" s="64"/>
      <c r="L1008" s="64"/>
      <c r="M1008" s="64"/>
      <c r="N1008" s="64"/>
      <c r="O1008" s="64"/>
      <c r="P1008" s="64"/>
      <c r="Q1008" s="64"/>
      <c r="R1008" s="64"/>
    </row>
    <row r="1009" spans="1:18">
      <c r="A1009" s="62"/>
      <c r="B1009" s="62"/>
      <c r="C1009" s="62"/>
      <c r="D1009" s="63"/>
      <c r="E1009" s="63"/>
      <c r="F1009" s="62"/>
      <c r="G1009" s="64"/>
      <c r="H1009" s="63"/>
      <c r="I1009" s="64"/>
      <c r="J1009" s="64"/>
      <c r="K1009" s="64"/>
      <c r="L1009" s="64"/>
      <c r="M1009" s="64"/>
      <c r="N1009" s="64"/>
      <c r="O1009" s="64"/>
      <c r="P1009" s="64"/>
      <c r="Q1009" s="64"/>
      <c r="R1009" s="64"/>
    </row>
    <row r="1010" spans="1:18">
      <c r="A1010" s="423" t="s">
        <v>39</v>
      </c>
      <c r="B1010" s="423"/>
      <c r="C1010" s="423"/>
      <c r="D1010" s="423" t="s">
        <v>40</v>
      </c>
      <c r="E1010" s="423"/>
      <c r="F1010" s="423"/>
      <c r="G1010" s="423"/>
      <c r="H1010" s="423" t="s">
        <v>26</v>
      </c>
      <c r="I1010" s="423"/>
      <c r="J1010" s="423"/>
      <c r="K1010" s="64"/>
      <c r="L1010" s="64"/>
      <c r="M1010" s="64"/>
      <c r="N1010" s="64"/>
      <c r="O1010" s="64"/>
      <c r="P1010" s="64"/>
      <c r="Q1010" s="64"/>
      <c r="R1010" s="64"/>
    </row>
    <row r="1011" spans="1:18" ht="49.5" customHeight="1">
      <c r="A1011" s="423" t="s">
        <v>92</v>
      </c>
      <c r="B1011" s="423"/>
      <c r="C1011" s="423"/>
      <c r="D1011" s="519" t="s">
        <v>97</v>
      </c>
      <c r="E1011" s="519"/>
      <c r="F1011" s="519"/>
      <c r="G1011" s="519"/>
      <c r="H1011" s="520">
        <v>30000000</v>
      </c>
      <c r="I1011" s="521"/>
      <c r="J1011" s="521"/>
      <c r="K1011" s="64"/>
      <c r="L1011" s="64"/>
      <c r="M1011" s="64"/>
      <c r="N1011" s="64"/>
      <c r="O1011" s="64"/>
      <c r="P1011" s="64"/>
      <c r="Q1011" s="64"/>
      <c r="R1011" s="64"/>
    </row>
    <row r="1012" spans="1:18" ht="39.4">
      <c r="A1012" s="85" t="s">
        <v>41</v>
      </c>
      <c r="B1012" s="37" t="s">
        <v>42</v>
      </c>
      <c r="C1012" s="37" t="s">
        <v>43</v>
      </c>
      <c r="D1012" s="37" t="s">
        <v>44</v>
      </c>
      <c r="E1012" s="37" t="s">
        <v>45</v>
      </c>
      <c r="F1012" s="37" t="s">
        <v>46</v>
      </c>
      <c r="G1012" s="37" t="s">
        <v>47</v>
      </c>
      <c r="H1012" s="37" t="s">
        <v>48</v>
      </c>
      <c r="I1012" s="37" t="s">
        <v>49</v>
      </c>
      <c r="J1012" s="37" t="s">
        <v>50</v>
      </c>
      <c r="K1012" s="64"/>
      <c r="L1012" s="64"/>
      <c r="M1012" s="64"/>
      <c r="N1012" s="64"/>
      <c r="O1012" s="64"/>
      <c r="P1012" s="64"/>
      <c r="Q1012" s="64"/>
      <c r="R1012" s="64"/>
    </row>
    <row r="1013" spans="1:18" ht="25.5">
      <c r="A1013" s="86">
        <f>A1004+1</f>
        <v>676</v>
      </c>
      <c r="B1013" s="87">
        <v>3527012</v>
      </c>
      <c r="C1013" s="118" t="s">
        <v>487</v>
      </c>
      <c r="D1013" s="87" t="s">
        <v>424</v>
      </c>
      <c r="E1013" s="87">
        <v>0</v>
      </c>
      <c r="F1013" s="87">
        <v>40</v>
      </c>
      <c r="G1013" s="87">
        <f>F1013</f>
        <v>40</v>
      </c>
      <c r="H1013" s="87">
        <v>42311511</v>
      </c>
      <c r="I1013" s="146"/>
      <c r="J1013" s="146"/>
      <c r="K1013" s="64"/>
      <c r="L1013" s="64"/>
      <c r="M1013" s="64"/>
      <c r="N1013" s="64"/>
      <c r="O1013" s="64"/>
      <c r="P1013" s="64"/>
      <c r="Q1013" s="64"/>
      <c r="R1013" s="64"/>
    </row>
    <row r="1014" spans="1:18">
      <c r="A1014" s="86">
        <f>A1013+1</f>
        <v>677</v>
      </c>
      <c r="B1014" s="87">
        <v>3527011</v>
      </c>
      <c r="C1014" s="118" t="s">
        <v>457</v>
      </c>
      <c r="D1014" s="87" t="s">
        <v>32</v>
      </c>
      <c r="E1014" s="87">
        <v>0</v>
      </c>
      <c r="F1014" s="87">
        <v>200</v>
      </c>
      <c r="G1014" s="87">
        <f t="shared" ref="G1014:G1037" si="46">F1014</f>
        <v>200</v>
      </c>
      <c r="H1014" s="87">
        <v>42311605</v>
      </c>
      <c r="I1014" s="146"/>
      <c r="J1014" s="146"/>
      <c r="K1014" s="64"/>
      <c r="L1014" s="64"/>
      <c r="M1014" s="64"/>
      <c r="N1014" s="64"/>
      <c r="O1014" s="64"/>
      <c r="P1014" s="64"/>
      <c r="Q1014" s="64"/>
      <c r="R1014" s="64"/>
    </row>
    <row r="1015" spans="1:18">
      <c r="A1015" s="86">
        <f t="shared" ref="A1015:A1040" si="47">A1014+1</f>
        <v>678</v>
      </c>
      <c r="B1015" s="87">
        <v>4817199</v>
      </c>
      <c r="C1015" s="118" t="s">
        <v>425</v>
      </c>
      <c r="D1015" s="87" t="s">
        <v>327</v>
      </c>
      <c r="E1015" s="87">
        <v>0</v>
      </c>
      <c r="F1015" s="87">
        <v>40</v>
      </c>
      <c r="G1015" s="87">
        <f t="shared" si="46"/>
        <v>40</v>
      </c>
      <c r="H1015" s="87">
        <v>41104104</v>
      </c>
      <c r="I1015" s="146"/>
      <c r="J1015" s="146"/>
      <c r="K1015" s="64"/>
      <c r="L1015" s="64"/>
      <c r="M1015" s="64"/>
      <c r="N1015" s="64"/>
      <c r="O1015" s="64"/>
      <c r="P1015" s="64"/>
      <c r="Q1015" s="64"/>
      <c r="R1015" s="64"/>
    </row>
    <row r="1016" spans="1:18">
      <c r="A1016" s="86">
        <f t="shared" si="47"/>
        <v>679</v>
      </c>
      <c r="B1016" s="87">
        <v>4815007</v>
      </c>
      <c r="C1016" s="118" t="s">
        <v>426</v>
      </c>
      <c r="D1016" s="87" t="s">
        <v>424</v>
      </c>
      <c r="E1016" s="87">
        <v>0</v>
      </c>
      <c r="F1016" s="87">
        <v>8</v>
      </c>
      <c r="G1016" s="87">
        <f t="shared" si="46"/>
        <v>8</v>
      </c>
      <c r="H1016" s="87">
        <v>51000000</v>
      </c>
      <c r="I1016" s="146"/>
      <c r="J1016" s="146"/>
      <c r="K1016" s="64"/>
      <c r="L1016" s="64"/>
      <c r="M1016" s="64"/>
      <c r="N1016" s="64"/>
      <c r="O1016" s="64"/>
      <c r="P1016" s="64"/>
      <c r="Q1016" s="64"/>
      <c r="R1016" s="64"/>
    </row>
    <row r="1017" spans="1:18">
      <c r="A1017" s="86">
        <f t="shared" si="47"/>
        <v>680</v>
      </c>
      <c r="B1017" s="87">
        <v>3414062</v>
      </c>
      <c r="C1017" s="118" t="s">
        <v>455</v>
      </c>
      <c r="D1017" s="87" t="s">
        <v>327</v>
      </c>
      <c r="E1017" s="87">
        <v>0</v>
      </c>
      <c r="F1017" s="87">
        <v>200</v>
      </c>
      <c r="G1017" s="87">
        <f t="shared" si="46"/>
        <v>200</v>
      </c>
      <c r="H1017" s="87">
        <v>51121900</v>
      </c>
      <c r="I1017" s="146"/>
      <c r="J1017" s="146"/>
      <c r="K1017" s="64"/>
      <c r="L1017" s="64"/>
      <c r="M1017" s="64"/>
      <c r="N1017" s="64"/>
      <c r="O1017" s="64"/>
      <c r="P1017" s="64"/>
      <c r="Q1017" s="64"/>
      <c r="R1017" s="64"/>
    </row>
    <row r="1018" spans="1:18">
      <c r="A1018" s="86">
        <f t="shared" si="47"/>
        <v>681</v>
      </c>
      <c r="B1018" s="87">
        <v>4815001</v>
      </c>
      <c r="C1018" s="118" t="s">
        <v>427</v>
      </c>
      <c r="D1018" s="87" t="s">
        <v>327</v>
      </c>
      <c r="E1018" s="87">
        <v>0</v>
      </c>
      <c r="F1018" s="87">
        <v>200</v>
      </c>
      <c r="G1018" s="87">
        <f t="shared" si="46"/>
        <v>200</v>
      </c>
      <c r="H1018" s="87">
        <v>41122004</v>
      </c>
      <c r="I1018" s="146"/>
      <c r="J1018" s="146"/>
      <c r="K1018" s="64"/>
      <c r="L1018" s="64"/>
      <c r="M1018" s="64"/>
      <c r="N1018" s="64"/>
      <c r="O1018" s="64"/>
      <c r="P1018" s="64"/>
      <c r="Q1018" s="64"/>
      <c r="R1018" s="64"/>
    </row>
    <row r="1019" spans="1:18">
      <c r="A1019" s="86">
        <f t="shared" si="47"/>
        <v>682</v>
      </c>
      <c r="B1019" s="87">
        <v>4815001</v>
      </c>
      <c r="C1019" s="118" t="s">
        <v>428</v>
      </c>
      <c r="D1019" s="87" t="s">
        <v>327</v>
      </c>
      <c r="E1019" s="87">
        <v>0</v>
      </c>
      <c r="F1019" s="87">
        <v>200</v>
      </c>
      <c r="G1019" s="87">
        <f t="shared" si="46"/>
        <v>200</v>
      </c>
      <c r="H1019" s="87">
        <v>41122004</v>
      </c>
      <c r="I1019" s="146"/>
      <c r="J1019" s="146"/>
      <c r="K1019" s="64"/>
      <c r="L1019" s="64"/>
      <c r="M1019" s="64"/>
      <c r="N1019" s="64"/>
      <c r="O1019" s="64"/>
      <c r="P1019" s="64"/>
      <c r="Q1019" s="64"/>
      <c r="R1019" s="64"/>
    </row>
    <row r="1020" spans="1:18">
      <c r="A1020" s="86">
        <f t="shared" si="47"/>
        <v>683</v>
      </c>
      <c r="B1020" s="87">
        <v>4815001</v>
      </c>
      <c r="C1020" s="118" t="s">
        <v>456</v>
      </c>
      <c r="D1020" s="87" t="s">
        <v>327</v>
      </c>
      <c r="E1020" s="87">
        <v>0</v>
      </c>
      <c r="F1020" s="87">
        <v>200</v>
      </c>
      <c r="G1020" s="87">
        <f t="shared" si="46"/>
        <v>200</v>
      </c>
      <c r="H1020" s="87">
        <v>41122004</v>
      </c>
      <c r="I1020" s="146"/>
      <c r="J1020" s="146"/>
      <c r="K1020" s="64"/>
      <c r="L1020" s="64"/>
      <c r="M1020" s="64"/>
      <c r="N1020" s="64"/>
      <c r="O1020" s="64"/>
      <c r="P1020" s="64"/>
      <c r="Q1020" s="64"/>
      <c r="R1020" s="64"/>
    </row>
    <row r="1021" spans="1:18">
      <c r="A1021" s="86">
        <f t="shared" si="47"/>
        <v>684</v>
      </c>
      <c r="B1021" s="87">
        <v>4815005</v>
      </c>
      <c r="C1021" s="118" t="s">
        <v>429</v>
      </c>
      <c r="D1021" s="87" t="s">
        <v>327</v>
      </c>
      <c r="E1021" s="87">
        <v>0</v>
      </c>
      <c r="F1021" s="87">
        <v>200</v>
      </c>
      <c r="G1021" s="87">
        <f t="shared" si="46"/>
        <v>200</v>
      </c>
      <c r="H1021" s="87">
        <v>41122004</v>
      </c>
      <c r="I1021" s="146"/>
      <c r="J1021" s="146"/>
      <c r="K1021" s="64"/>
      <c r="L1021" s="64"/>
      <c r="M1021" s="64"/>
      <c r="N1021" s="64"/>
      <c r="O1021" s="64"/>
      <c r="P1021" s="64"/>
      <c r="Q1021" s="64"/>
      <c r="R1021" s="64"/>
    </row>
    <row r="1022" spans="1:18">
      <c r="A1022" s="86">
        <f t="shared" si="47"/>
        <v>685</v>
      </c>
      <c r="B1022" s="87">
        <v>4815005</v>
      </c>
      <c r="C1022" s="118" t="s">
        <v>430</v>
      </c>
      <c r="D1022" s="87" t="s">
        <v>327</v>
      </c>
      <c r="E1022" s="87">
        <v>0</v>
      </c>
      <c r="F1022" s="87">
        <v>200</v>
      </c>
      <c r="G1022" s="87">
        <f t="shared" si="46"/>
        <v>200</v>
      </c>
      <c r="H1022" s="87">
        <v>41122004</v>
      </c>
      <c r="I1022" s="146"/>
      <c r="J1022" s="146"/>
      <c r="K1022" s="64"/>
      <c r="L1022" s="64"/>
      <c r="M1022" s="64"/>
      <c r="N1022" s="64"/>
      <c r="O1022" s="64"/>
      <c r="P1022" s="64"/>
      <c r="Q1022" s="64"/>
      <c r="R1022" s="64"/>
    </row>
    <row r="1023" spans="1:18">
      <c r="A1023" s="86">
        <f t="shared" si="47"/>
        <v>686</v>
      </c>
      <c r="B1023" s="87">
        <v>3844019</v>
      </c>
      <c r="C1023" s="118" t="s">
        <v>431</v>
      </c>
      <c r="D1023" s="87" t="s">
        <v>327</v>
      </c>
      <c r="E1023" s="87">
        <v>0</v>
      </c>
      <c r="F1023" s="87">
        <v>80</v>
      </c>
      <c r="G1023" s="87">
        <f t="shared" si="46"/>
        <v>80</v>
      </c>
      <c r="H1023" s="87">
        <v>42311500</v>
      </c>
      <c r="I1023" s="146"/>
      <c r="J1023" s="146"/>
      <c r="K1023" s="64"/>
      <c r="L1023" s="64"/>
      <c r="M1023" s="64"/>
      <c r="N1023" s="64"/>
      <c r="O1023" s="64"/>
      <c r="P1023" s="64"/>
      <c r="Q1023" s="64"/>
      <c r="R1023" s="64"/>
    </row>
    <row r="1024" spans="1:18">
      <c r="A1024" s="86">
        <f t="shared" si="47"/>
        <v>687</v>
      </c>
      <c r="B1024" s="87">
        <v>4817199</v>
      </c>
      <c r="C1024" s="118" t="s">
        <v>432</v>
      </c>
      <c r="D1024" s="87" t="s">
        <v>327</v>
      </c>
      <c r="E1024" s="87">
        <v>0</v>
      </c>
      <c r="F1024" s="87">
        <v>40</v>
      </c>
      <c r="G1024" s="87">
        <f t="shared" si="46"/>
        <v>40</v>
      </c>
      <c r="H1024" s="87">
        <v>42321723</v>
      </c>
      <c r="I1024" s="146"/>
      <c r="J1024" s="146"/>
      <c r="K1024" s="64"/>
      <c r="L1024" s="64"/>
      <c r="M1024" s="64"/>
      <c r="N1024" s="64"/>
      <c r="O1024" s="64"/>
      <c r="P1024" s="64"/>
      <c r="Q1024" s="64"/>
      <c r="R1024" s="64"/>
    </row>
    <row r="1025" spans="1:18">
      <c r="A1025" s="86">
        <f t="shared" si="47"/>
        <v>688</v>
      </c>
      <c r="B1025" s="87">
        <v>3527015</v>
      </c>
      <c r="C1025" s="118" t="s">
        <v>454</v>
      </c>
      <c r="D1025" s="87" t="s">
        <v>327</v>
      </c>
      <c r="E1025" s="87">
        <v>0</v>
      </c>
      <c r="F1025" s="87">
        <v>80</v>
      </c>
      <c r="G1025" s="87">
        <f t="shared" si="46"/>
        <v>80</v>
      </c>
      <c r="H1025" s="87">
        <v>31201523</v>
      </c>
      <c r="I1025" s="146"/>
      <c r="J1025" s="146"/>
      <c r="K1025" s="64"/>
      <c r="L1025" s="64"/>
      <c r="M1025" s="64"/>
      <c r="N1025" s="64"/>
      <c r="O1025" s="64"/>
      <c r="P1025" s="64"/>
      <c r="Q1025" s="64"/>
      <c r="R1025" s="64"/>
    </row>
    <row r="1026" spans="1:18" ht="25.5">
      <c r="A1026" s="86">
        <f t="shared" si="47"/>
        <v>689</v>
      </c>
      <c r="B1026" s="87">
        <v>3522008</v>
      </c>
      <c r="C1026" s="118" t="s">
        <v>445</v>
      </c>
      <c r="D1026" s="87" t="s">
        <v>327</v>
      </c>
      <c r="E1026" s="87">
        <v>0</v>
      </c>
      <c r="F1026" s="87">
        <v>200</v>
      </c>
      <c r="G1026" s="87">
        <f t="shared" si="46"/>
        <v>200</v>
      </c>
      <c r="H1026" s="87">
        <v>51000000</v>
      </c>
      <c r="I1026" s="146"/>
      <c r="J1026" s="146"/>
      <c r="K1026" s="64"/>
      <c r="L1026" s="64"/>
      <c r="M1026" s="64"/>
      <c r="N1026" s="64"/>
      <c r="O1026" s="64"/>
      <c r="P1026" s="64"/>
      <c r="Q1026" s="64"/>
      <c r="R1026" s="64"/>
    </row>
    <row r="1027" spans="1:18">
      <c r="A1027" s="86">
        <f t="shared" si="47"/>
        <v>690</v>
      </c>
      <c r="B1027" s="87">
        <v>3527007</v>
      </c>
      <c r="C1027" s="118" t="s">
        <v>458</v>
      </c>
      <c r="D1027" s="87" t="s">
        <v>327</v>
      </c>
      <c r="E1027" s="87">
        <v>0</v>
      </c>
      <c r="F1027" s="87">
        <v>40</v>
      </c>
      <c r="G1027" s="87">
        <f t="shared" si="46"/>
        <v>40</v>
      </c>
      <c r="H1027" s="87">
        <v>51000000</v>
      </c>
      <c r="I1027" s="146"/>
      <c r="J1027" s="146"/>
      <c r="K1027" s="64"/>
      <c r="L1027" s="64"/>
      <c r="M1027" s="64"/>
      <c r="N1027" s="64"/>
      <c r="O1027" s="64"/>
      <c r="P1027" s="64"/>
      <c r="Q1027" s="64"/>
      <c r="R1027" s="64"/>
    </row>
    <row r="1028" spans="1:18">
      <c r="A1028" s="86">
        <f t="shared" si="47"/>
        <v>691</v>
      </c>
      <c r="B1028" s="87">
        <v>3525099</v>
      </c>
      <c r="C1028" s="118" t="s">
        <v>451</v>
      </c>
      <c r="D1028" s="87" t="s">
        <v>327</v>
      </c>
      <c r="E1028" s="87">
        <v>0</v>
      </c>
      <c r="F1028" s="87">
        <v>200</v>
      </c>
      <c r="G1028" s="87">
        <f t="shared" si="46"/>
        <v>200</v>
      </c>
      <c r="H1028" s="87">
        <v>51000000</v>
      </c>
      <c r="I1028" s="146"/>
      <c r="J1028" s="146"/>
      <c r="K1028" s="64"/>
      <c r="L1028" s="64"/>
      <c r="M1028" s="64"/>
      <c r="N1028" s="64"/>
      <c r="O1028" s="64"/>
      <c r="P1028" s="64"/>
      <c r="Q1028" s="64"/>
      <c r="R1028" s="64"/>
    </row>
    <row r="1029" spans="1:18" ht="25.5">
      <c r="A1029" s="86">
        <f t="shared" si="47"/>
        <v>692</v>
      </c>
      <c r="B1029" s="87">
        <v>3525099</v>
      </c>
      <c r="C1029" s="118" t="s">
        <v>444</v>
      </c>
      <c r="D1029" s="87" t="s">
        <v>327</v>
      </c>
      <c r="E1029" s="87">
        <v>0</v>
      </c>
      <c r="F1029" s="87">
        <v>200</v>
      </c>
      <c r="G1029" s="87">
        <f t="shared" si="46"/>
        <v>200</v>
      </c>
      <c r="H1029" s="87">
        <v>51000000</v>
      </c>
      <c r="I1029" s="146"/>
      <c r="J1029" s="146"/>
      <c r="K1029" s="64"/>
      <c r="L1029" s="64"/>
      <c r="M1029" s="64"/>
      <c r="N1029" s="64"/>
      <c r="O1029" s="64"/>
      <c r="P1029" s="64"/>
      <c r="Q1029" s="64"/>
      <c r="R1029" s="64"/>
    </row>
    <row r="1030" spans="1:18">
      <c r="A1030" s="86">
        <f t="shared" si="47"/>
        <v>693</v>
      </c>
      <c r="B1030" s="87">
        <v>3523008</v>
      </c>
      <c r="C1030" s="118" t="s">
        <v>446</v>
      </c>
      <c r="D1030" s="87" t="s">
        <v>327</v>
      </c>
      <c r="E1030" s="87">
        <v>0</v>
      </c>
      <c r="F1030" s="87">
        <v>400</v>
      </c>
      <c r="G1030" s="87">
        <f t="shared" si="46"/>
        <v>400</v>
      </c>
      <c r="H1030" s="87">
        <v>51000000</v>
      </c>
      <c r="I1030" s="146"/>
      <c r="J1030" s="146"/>
      <c r="K1030" s="64"/>
      <c r="L1030" s="64"/>
      <c r="M1030" s="64"/>
      <c r="N1030" s="64"/>
      <c r="O1030" s="64"/>
      <c r="P1030" s="64"/>
      <c r="Q1030" s="64"/>
      <c r="R1030" s="64"/>
    </row>
    <row r="1031" spans="1:18">
      <c r="A1031" s="86">
        <f t="shared" si="47"/>
        <v>694</v>
      </c>
      <c r="B1031" s="87">
        <v>3525099</v>
      </c>
      <c r="C1031" s="118" t="s">
        <v>450</v>
      </c>
      <c r="D1031" s="87" t="s">
        <v>327</v>
      </c>
      <c r="E1031" s="87">
        <v>0</v>
      </c>
      <c r="F1031" s="87">
        <v>400</v>
      </c>
      <c r="G1031" s="87">
        <f t="shared" si="46"/>
        <v>400</v>
      </c>
      <c r="H1031" s="87">
        <v>51000000</v>
      </c>
      <c r="I1031" s="146"/>
      <c r="J1031" s="146"/>
      <c r="K1031" s="64"/>
      <c r="L1031" s="64"/>
      <c r="M1031" s="64"/>
      <c r="N1031" s="64"/>
      <c r="O1031" s="64"/>
      <c r="P1031" s="64"/>
      <c r="Q1031" s="64"/>
      <c r="R1031" s="64"/>
    </row>
    <row r="1032" spans="1:18">
      <c r="A1032" s="86">
        <f t="shared" si="47"/>
        <v>695</v>
      </c>
      <c r="B1032" s="87">
        <v>3525099</v>
      </c>
      <c r="C1032" s="118" t="s">
        <v>459</v>
      </c>
      <c r="D1032" s="87" t="s">
        <v>327</v>
      </c>
      <c r="E1032" s="87">
        <v>0</v>
      </c>
      <c r="F1032" s="87">
        <v>200</v>
      </c>
      <c r="G1032" s="87">
        <f t="shared" si="46"/>
        <v>200</v>
      </c>
      <c r="H1032" s="87">
        <v>51000000</v>
      </c>
      <c r="I1032" s="146"/>
      <c r="J1032" s="146"/>
      <c r="K1032" s="64"/>
      <c r="L1032" s="64"/>
      <c r="M1032" s="64"/>
      <c r="N1032" s="64"/>
      <c r="O1032" s="64"/>
      <c r="P1032" s="64"/>
      <c r="Q1032" s="64"/>
      <c r="R1032" s="64"/>
    </row>
    <row r="1033" spans="1:18">
      <c r="A1033" s="86">
        <f t="shared" si="47"/>
        <v>696</v>
      </c>
      <c r="B1033" s="87">
        <v>3525099</v>
      </c>
      <c r="C1033" s="118" t="s">
        <v>447</v>
      </c>
      <c r="D1033" s="87" t="s">
        <v>327</v>
      </c>
      <c r="E1033" s="87">
        <v>0</v>
      </c>
      <c r="F1033" s="87">
        <v>400</v>
      </c>
      <c r="G1033" s="87">
        <f t="shared" si="46"/>
        <v>400</v>
      </c>
      <c r="H1033" s="87">
        <v>51000000</v>
      </c>
      <c r="I1033" s="146"/>
      <c r="J1033" s="146"/>
      <c r="K1033" s="64"/>
      <c r="L1033" s="64"/>
      <c r="M1033" s="64"/>
      <c r="N1033" s="64"/>
      <c r="O1033" s="64"/>
      <c r="P1033" s="64"/>
      <c r="Q1033" s="64"/>
      <c r="R1033" s="64"/>
    </row>
    <row r="1034" spans="1:18">
      <c r="A1034" s="86">
        <f t="shared" si="47"/>
        <v>697</v>
      </c>
      <c r="B1034" s="87">
        <v>3525099</v>
      </c>
      <c r="C1034" s="118" t="s">
        <v>433</v>
      </c>
      <c r="D1034" s="87" t="s">
        <v>327</v>
      </c>
      <c r="E1034" s="87">
        <v>0</v>
      </c>
      <c r="F1034" s="87">
        <v>80</v>
      </c>
      <c r="G1034" s="87">
        <f t="shared" si="46"/>
        <v>80</v>
      </c>
      <c r="H1034" s="87">
        <v>51000000</v>
      </c>
      <c r="I1034" s="146"/>
      <c r="J1034" s="146"/>
      <c r="K1034" s="64"/>
      <c r="L1034" s="64"/>
      <c r="M1034" s="64"/>
      <c r="N1034" s="64"/>
      <c r="O1034" s="64"/>
      <c r="P1034" s="64"/>
      <c r="Q1034" s="64"/>
      <c r="R1034" s="64"/>
    </row>
    <row r="1035" spans="1:18">
      <c r="A1035" s="86">
        <f t="shared" si="47"/>
        <v>698</v>
      </c>
      <c r="B1035" s="87">
        <v>3525099</v>
      </c>
      <c r="C1035" s="118" t="s">
        <v>434</v>
      </c>
      <c r="D1035" s="87" t="s">
        <v>327</v>
      </c>
      <c r="E1035" s="87">
        <v>0</v>
      </c>
      <c r="F1035" s="87">
        <v>80</v>
      </c>
      <c r="G1035" s="87">
        <f t="shared" si="46"/>
        <v>80</v>
      </c>
      <c r="H1035" s="87">
        <v>51000000</v>
      </c>
      <c r="I1035" s="146"/>
      <c r="J1035" s="146"/>
      <c r="K1035" s="64"/>
      <c r="L1035" s="64"/>
      <c r="M1035" s="64"/>
      <c r="N1035" s="64"/>
      <c r="O1035" s="64"/>
      <c r="P1035" s="64"/>
      <c r="Q1035" s="64"/>
      <c r="R1035" s="64"/>
    </row>
    <row r="1036" spans="1:18">
      <c r="A1036" s="86">
        <f t="shared" si="47"/>
        <v>699</v>
      </c>
      <c r="B1036" s="87">
        <v>3525099</v>
      </c>
      <c r="C1036" s="118" t="s">
        <v>448</v>
      </c>
      <c r="D1036" s="87" t="s">
        <v>327</v>
      </c>
      <c r="E1036" s="87">
        <v>0</v>
      </c>
      <c r="F1036" s="87">
        <v>400</v>
      </c>
      <c r="G1036" s="87">
        <f t="shared" si="46"/>
        <v>400</v>
      </c>
      <c r="H1036" s="87">
        <v>51000000</v>
      </c>
      <c r="I1036" s="146"/>
      <c r="J1036" s="146"/>
      <c r="K1036" s="64"/>
      <c r="L1036" s="64"/>
      <c r="M1036" s="64"/>
      <c r="N1036" s="64"/>
      <c r="O1036" s="64"/>
      <c r="P1036" s="64"/>
      <c r="Q1036" s="64"/>
      <c r="R1036" s="64"/>
    </row>
    <row r="1037" spans="1:18">
      <c r="A1037" s="86">
        <f t="shared" si="47"/>
        <v>700</v>
      </c>
      <c r="B1037" s="87">
        <v>3525099</v>
      </c>
      <c r="C1037" s="118" t="s">
        <v>449</v>
      </c>
      <c r="D1037" s="87" t="s">
        <v>327</v>
      </c>
      <c r="E1037" s="87">
        <v>0</v>
      </c>
      <c r="F1037" s="87">
        <v>120</v>
      </c>
      <c r="G1037" s="87">
        <f t="shared" si="46"/>
        <v>120</v>
      </c>
      <c r="H1037" s="87">
        <v>51000000</v>
      </c>
      <c r="I1037" s="146"/>
      <c r="J1037" s="146"/>
      <c r="K1037" s="64"/>
      <c r="L1037" s="64"/>
      <c r="M1037" s="64"/>
      <c r="N1037" s="64"/>
      <c r="O1037" s="64"/>
      <c r="P1037" s="64"/>
      <c r="Q1037" s="64"/>
      <c r="R1037" s="64"/>
    </row>
    <row r="1038" spans="1:18">
      <c r="A1038" s="86">
        <f t="shared" si="47"/>
        <v>701</v>
      </c>
      <c r="B1038" s="87">
        <v>3525099</v>
      </c>
      <c r="C1038" s="118" t="s">
        <v>452</v>
      </c>
      <c r="D1038" s="87" t="s">
        <v>327</v>
      </c>
      <c r="E1038" s="87">
        <v>0</v>
      </c>
      <c r="F1038" s="87">
        <v>200</v>
      </c>
      <c r="G1038" s="87">
        <f>F1038</f>
        <v>200</v>
      </c>
      <c r="H1038" s="87">
        <v>51000000</v>
      </c>
      <c r="I1038" s="146"/>
      <c r="J1038" s="146"/>
      <c r="K1038" s="64"/>
      <c r="L1038" s="64"/>
      <c r="M1038" s="64"/>
      <c r="N1038" s="64"/>
      <c r="O1038" s="64"/>
      <c r="P1038" s="64"/>
      <c r="Q1038" s="64"/>
      <c r="R1038" s="64"/>
    </row>
    <row r="1039" spans="1:18">
      <c r="A1039" s="86">
        <f t="shared" si="47"/>
        <v>702</v>
      </c>
      <c r="B1039" s="87">
        <v>3525099</v>
      </c>
      <c r="C1039" s="118" t="s">
        <v>460</v>
      </c>
      <c r="D1039" s="87" t="s">
        <v>304</v>
      </c>
      <c r="E1039" s="87">
        <v>0</v>
      </c>
      <c r="F1039" s="87">
        <v>200</v>
      </c>
      <c r="G1039" s="87">
        <f>F1039</f>
        <v>200</v>
      </c>
      <c r="H1039" s="87">
        <v>51000000</v>
      </c>
      <c r="I1039" s="146"/>
      <c r="J1039" s="146"/>
      <c r="K1039" s="64"/>
      <c r="L1039" s="64"/>
      <c r="M1039" s="64"/>
      <c r="N1039" s="64"/>
      <c r="O1039" s="64"/>
      <c r="P1039" s="64"/>
      <c r="Q1039" s="64"/>
      <c r="R1039" s="64"/>
    </row>
    <row r="1040" spans="1:18">
      <c r="A1040" s="86">
        <f t="shared" si="47"/>
        <v>703</v>
      </c>
      <c r="B1040" s="87">
        <v>3525015</v>
      </c>
      <c r="C1040" s="118" t="s">
        <v>453</v>
      </c>
      <c r="D1040" s="87" t="s">
        <v>304</v>
      </c>
      <c r="E1040" s="87">
        <v>0</v>
      </c>
      <c r="F1040" s="87">
        <v>200</v>
      </c>
      <c r="G1040" s="87">
        <f>F1040</f>
        <v>200</v>
      </c>
      <c r="H1040" s="87">
        <v>51000000</v>
      </c>
      <c r="I1040" s="146"/>
      <c r="J1040" s="146"/>
      <c r="K1040" s="64"/>
      <c r="L1040" s="64"/>
      <c r="M1040" s="64"/>
      <c r="N1040" s="64"/>
      <c r="O1040" s="64"/>
      <c r="P1040" s="64"/>
      <c r="Q1040" s="64"/>
      <c r="R1040" s="64"/>
    </row>
    <row r="1041" spans="1:18" ht="15" customHeight="1">
      <c r="A1041" s="529"/>
      <c r="B1041" s="529"/>
      <c r="C1041" s="530"/>
      <c r="D1041" s="530"/>
      <c r="E1041" s="530"/>
      <c r="F1041" s="62"/>
      <c r="G1041" s="64"/>
      <c r="H1041" s="63"/>
      <c r="I1041" s="64"/>
      <c r="J1041" s="143">
        <f>SUM(J1013:J1037)</f>
        <v>0</v>
      </c>
      <c r="K1041" s="126">
        <f>H1011-J1041</f>
        <v>30000000</v>
      </c>
      <c r="L1041" s="64"/>
      <c r="M1041" s="64"/>
      <c r="N1041" s="64"/>
      <c r="O1041" s="64"/>
      <c r="P1041" s="64"/>
      <c r="Q1041" s="64"/>
      <c r="R1041" s="64"/>
    </row>
    <row r="1042" spans="1:18">
      <c r="A1042" s="412" t="s">
        <v>296</v>
      </c>
      <c r="B1042" s="412"/>
      <c r="C1042" s="412"/>
      <c r="D1042" s="412"/>
      <c r="E1042" s="412"/>
      <c r="F1042" s="412"/>
      <c r="G1042" s="412"/>
      <c r="H1042" s="412"/>
      <c r="I1042" s="412"/>
      <c r="J1042" s="412"/>
      <c r="K1042" s="64"/>
      <c r="L1042" s="64"/>
      <c r="M1042" s="64"/>
      <c r="N1042" s="64"/>
      <c r="O1042" s="64"/>
      <c r="P1042" s="64"/>
      <c r="Q1042" s="64"/>
      <c r="R1042" s="64"/>
    </row>
    <row r="1043" spans="1:18">
      <c r="A1043" s="62"/>
      <c r="B1043" s="62"/>
      <c r="C1043" s="62"/>
      <c r="D1043" s="63"/>
      <c r="E1043" s="63"/>
      <c r="F1043" s="62"/>
      <c r="G1043" s="64"/>
      <c r="H1043" s="64"/>
      <c r="I1043" s="64"/>
      <c r="J1043" s="64"/>
      <c r="K1043" s="64"/>
      <c r="L1043" s="64"/>
      <c r="M1043" s="64"/>
      <c r="N1043" s="64"/>
      <c r="O1043" s="64"/>
      <c r="P1043" s="64"/>
      <c r="Q1043" s="64"/>
      <c r="R1043" s="64"/>
    </row>
    <row r="1044" spans="1:18">
      <c r="A1044" s="413" t="s">
        <v>293</v>
      </c>
      <c r="B1044" s="413"/>
      <c r="C1044" s="413"/>
      <c r="D1044" s="413"/>
      <c r="E1044" s="413"/>
      <c r="F1044" s="413"/>
      <c r="G1044" s="413"/>
      <c r="H1044" s="413"/>
      <c r="I1044" s="413"/>
      <c r="J1044" s="413"/>
      <c r="K1044" s="64"/>
      <c r="L1044" s="64"/>
      <c r="M1044" s="64"/>
      <c r="N1044" s="64"/>
      <c r="O1044" s="64"/>
      <c r="P1044" s="64"/>
      <c r="Q1044" s="64"/>
      <c r="R1044" s="64"/>
    </row>
    <row r="1045" spans="1:18">
      <c r="A1045" s="62"/>
      <c r="B1045" s="62"/>
      <c r="C1045" s="62"/>
      <c r="D1045" s="63"/>
      <c r="E1045" s="63"/>
      <c r="F1045" s="62"/>
      <c r="G1045" s="64"/>
      <c r="H1045" s="63"/>
      <c r="I1045" s="64"/>
      <c r="J1045" s="64"/>
      <c r="K1045" s="64"/>
      <c r="L1045" s="64"/>
      <c r="M1045" s="64"/>
      <c r="N1045" s="64"/>
      <c r="O1045" s="64"/>
      <c r="P1045" s="64"/>
      <c r="Q1045" s="64"/>
      <c r="R1045" s="64"/>
    </row>
    <row r="1046" spans="1:18">
      <c r="A1046" s="423" t="s">
        <v>39</v>
      </c>
      <c r="B1046" s="423"/>
      <c r="C1046" s="423"/>
      <c r="D1046" s="423" t="s">
        <v>40</v>
      </c>
      <c r="E1046" s="423"/>
      <c r="F1046" s="423"/>
      <c r="G1046" s="423"/>
      <c r="H1046" s="423" t="s">
        <v>26</v>
      </c>
      <c r="I1046" s="423"/>
      <c r="J1046" s="423"/>
      <c r="K1046" s="64"/>
      <c r="L1046" s="64"/>
      <c r="M1046" s="64"/>
      <c r="N1046" s="64"/>
      <c r="O1046" s="64"/>
      <c r="P1046" s="64"/>
      <c r="Q1046" s="64"/>
      <c r="R1046" s="64"/>
    </row>
    <row r="1047" spans="1:18">
      <c r="A1047" s="423" t="s">
        <v>285</v>
      </c>
      <c r="B1047" s="423"/>
      <c r="C1047" s="423"/>
      <c r="D1047" s="519" t="s">
        <v>284</v>
      </c>
      <c r="E1047" s="519"/>
      <c r="F1047" s="519"/>
      <c r="G1047" s="519"/>
      <c r="H1047" s="520">
        <v>35000000</v>
      </c>
      <c r="I1047" s="521"/>
      <c r="J1047" s="521"/>
      <c r="K1047" s="64"/>
      <c r="L1047" s="64"/>
      <c r="M1047" s="64"/>
      <c r="N1047" s="64"/>
      <c r="O1047" s="64"/>
      <c r="P1047" s="64"/>
      <c r="Q1047" s="64"/>
      <c r="R1047" s="64"/>
    </row>
    <row r="1048" spans="1:18" ht="39.4">
      <c r="A1048" s="36" t="s">
        <v>41</v>
      </c>
      <c r="B1048" s="47" t="s">
        <v>42</v>
      </c>
      <c r="C1048" s="47" t="s">
        <v>43</v>
      </c>
      <c r="D1048" s="47" t="s">
        <v>44</v>
      </c>
      <c r="E1048" s="47" t="s">
        <v>45</v>
      </c>
      <c r="F1048" s="47" t="s">
        <v>46</v>
      </c>
      <c r="G1048" s="47" t="s">
        <v>47</v>
      </c>
      <c r="H1048" s="47" t="s">
        <v>48</v>
      </c>
      <c r="I1048" s="47" t="s">
        <v>49</v>
      </c>
      <c r="J1048" s="47" t="s">
        <v>50</v>
      </c>
      <c r="K1048" s="64"/>
      <c r="L1048" s="64"/>
      <c r="M1048" s="64"/>
      <c r="N1048" s="64"/>
      <c r="O1048" s="64"/>
      <c r="P1048" s="64"/>
      <c r="Q1048" s="64"/>
      <c r="R1048" s="64"/>
    </row>
    <row r="1049" spans="1:18" s="90" customFormat="1" ht="38.25">
      <c r="A1049" s="86">
        <f>A1040+1</f>
        <v>704</v>
      </c>
      <c r="B1049" s="87">
        <v>4391201</v>
      </c>
      <c r="C1049" s="118" t="s">
        <v>357</v>
      </c>
      <c r="D1049" s="87" t="s">
        <v>327</v>
      </c>
      <c r="E1049" s="87">
        <v>0</v>
      </c>
      <c r="F1049" s="87">
        <v>10</v>
      </c>
      <c r="G1049" s="87">
        <v>10</v>
      </c>
      <c r="H1049" s="87">
        <v>52141510</v>
      </c>
      <c r="I1049" s="120"/>
      <c r="J1049" s="120"/>
      <c r="K1049" s="128">
        <f>I96-J1052</f>
        <v>0</v>
      </c>
    </row>
    <row r="1050" spans="1:18" ht="38.25">
      <c r="A1050" s="86">
        <f>A1049+1</f>
        <v>705</v>
      </c>
      <c r="B1050" s="87">
        <v>4391201</v>
      </c>
      <c r="C1050" s="118" t="s">
        <v>356</v>
      </c>
      <c r="D1050" s="87" t="s">
        <v>327</v>
      </c>
      <c r="E1050" s="87">
        <v>0</v>
      </c>
      <c r="F1050" s="87">
        <v>5</v>
      </c>
      <c r="G1050" s="87">
        <v>5</v>
      </c>
      <c r="H1050" s="87">
        <v>52141510</v>
      </c>
      <c r="I1050" s="120"/>
      <c r="J1050" s="120"/>
      <c r="K1050" s="64"/>
      <c r="L1050" s="64"/>
      <c r="M1050" s="64"/>
      <c r="N1050" s="64"/>
      <c r="O1050" s="64"/>
      <c r="P1050" s="64"/>
      <c r="Q1050" s="64"/>
      <c r="R1050" s="64"/>
    </row>
    <row r="1051" spans="1:18" ht="14.65" thickBot="1">
      <c r="A1051" s="62"/>
      <c r="B1051" s="62"/>
      <c r="C1051" s="62"/>
      <c r="D1051" s="63"/>
      <c r="E1051" s="63"/>
      <c r="F1051" s="62"/>
      <c r="G1051" s="64"/>
      <c r="H1051" s="63"/>
      <c r="I1051" s="64"/>
      <c r="J1051" s="64"/>
      <c r="K1051" s="64"/>
      <c r="L1051" s="64"/>
      <c r="M1051" s="64"/>
      <c r="N1051" s="64"/>
      <c r="O1051" s="64"/>
      <c r="P1051" s="64"/>
      <c r="Q1051" s="64"/>
      <c r="R1051" s="64"/>
    </row>
    <row r="1052" spans="1:18" ht="14.65" thickBot="1">
      <c r="A1052" s="531" t="s">
        <v>359</v>
      </c>
      <c r="B1052" s="532"/>
      <c r="C1052" s="532"/>
      <c r="D1052" s="532"/>
      <c r="E1052" s="532"/>
      <c r="F1052" s="532"/>
      <c r="G1052" s="532"/>
      <c r="H1052" s="532"/>
      <c r="I1052" s="533"/>
      <c r="J1052" s="127">
        <f>+H688+H694+H699+H714+H816+H835+H847+H875+H896+H916+H921+H933+H938+H950+H958+H966+H975+H980+H986+H993+H1002+H1011+H1047</f>
        <v>248000000</v>
      </c>
    </row>
    <row r="1053" spans="1:18">
      <c r="A1053" s="62"/>
      <c r="B1053" s="62"/>
      <c r="C1053" s="62"/>
      <c r="D1053" s="63"/>
      <c r="E1053" s="63"/>
      <c r="F1053" s="62"/>
      <c r="G1053" s="64"/>
      <c r="H1053" s="63"/>
      <c r="I1053" s="64"/>
      <c r="J1053" s="64"/>
    </row>
    <row r="1054" spans="1:18">
      <c r="A1054" s="62"/>
      <c r="B1054" s="62"/>
      <c r="C1054" s="62"/>
      <c r="D1054" s="63"/>
      <c r="E1054" s="63"/>
      <c r="F1054" s="62"/>
      <c r="G1054" s="64"/>
      <c r="H1054" s="63"/>
      <c r="I1054" s="64"/>
      <c r="J1054" s="64"/>
    </row>
    <row r="1055" spans="1:18">
      <c r="A1055" s="504" t="s">
        <v>436</v>
      </c>
      <c r="B1055" s="504"/>
      <c r="C1055" s="504"/>
      <c r="D1055" s="504"/>
      <c r="E1055" s="504"/>
      <c r="F1055" s="504"/>
      <c r="G1055" s="504"/>
      <c r="H1055" s="504"/>
      <c r="I1055" s="504"/>
      <c r="J1055" s="504"/>
    </row>
    <row r="1056" spans="1:18">
      <c r="A1056" s="42"/>
      <c r="B1056" s="42"/>
      <c r="C1056" s="42"/>
      <c r="D1056" s="42"/>
      <c r="E1056" s="42"/>
      <c r="F1056" s="42"/>
      <c r="G1056" s="42"/>
      <c r="H1056" s="42"/>
      <c r="I1056" s="42"/>
      <c r="J1056" s="5"/>
    </row>
    <row r="1057" spans="1:18">
      <c r="A1057" s="16" t="s">
        <v>30</v>
      </c>
      <c r="B1057" s="16"/>
      <c r="C1057" s="16"/>
      <c r="D1057" s="19"/>
      <c r="E1057" s="19"/>
      <c r="F1057" s="17"/>
      <c r="G1057" s="17"/>
      <c r="H1057" s="7"/>
      <c r="I1057" s="7"/>
      <c r="J1057" s="5"/>
      <c r="K1057" s="64"/>
      <c r="L1057" s="64"/>
      <c r="M1057" s="64"/>
      <c r="N1057" s="64"/>
      <c r="O1057" s="64"/>
      <c r="P1057" s="64"/>
      <c r="Q1057" s="64"/>
      <c r="R1057" s="64"/>
    </row>
    <row r="1058" spans="1:18">
      <c r="A1058" s="16" t="s">
        <v>37</v>
      </c>
      <c r="B1058" s="31"/>
      <c r="C1058" s="31"/>
      <c r="D1058" s="32"/>
      <c r="E1058" s="32"/>
      <c r="F1058" s="33"/>
      <c r="G1058" s="33"/>
      <c r="H1058" s="7"/>
      <c r="I1058" s="7"/>
      <c r="J1058" s="5"/>
    </row>
    <row r="1059" spans="1:18">
      <c r="A1059" s="43"/>
      <c r="B1059" s="43"/>
      <c r="C1059" s="43"/>
      <c r="D1059" s="44"/>
      <c r="E1059" s="44"/>
      <c r="F1059" s="7"/>
      <c r="G1059" s="7"/>
      <c r="H1059" s="7"/>
      <c r="I1059" s="7"/>
      <c r="J1059" s="5"/>
    </row>
    <row r="1060" spans="1:18">
      <c r="A1060" s="62"/>
      <c r="B1060" s="62"/>
      <c r="C1060" s="62"/>
      <c r="D1060" s="63"/>
      <c r="E1060" s="63"/>
      <c r="F1060" s="62"/>
      <c r="G1060" s="64"/>
      <c r="H1060" s="63"/>
      <c r="I1060" s="64"/>
      <c r="J1060" s="64"/>
    </row>
    <row r="1061" spans="1:18">
      <c r="A1061" s="506" t="s">
        <v>437</v>
      </c>
      <c r="B1061" s="506"/>
      <c r="C1061" s="506"/>
      <c r="D1061" s="506"/>
      <c r="E1061" s="506"/>
      <c r="F1061" s="49"/>
      <c r="G1061" s="49"/>
      <c r="H1061" s="505" t="s">
        <v>439</v>
      </c>
      <c r="I1061" s="505"/>
      <c r="J1061" s="505"/>
    </row>
    <row r="1062" spans="1:18">
      <c r="A1062" s="507" t="s">
        <v>438</v>
      </c>
      <c r="B1062" s="507"/>
      <c r="C1062" s="507"/>
      <c r="D1062" s="507"/>
      <c r="E1062" s="507"/>
      <c r="F1062" s="49"/>
      <c r="G1062" s="49"/>
      <c r="H1062" s="505" t="s">
        <v>440</v>
      </c>
      <c r="I1062" s="505"/>
      <c r="J1062" s="505"/>
    </row>
    <row r="1063" spans="1:18">
      <c r="A1063" s="43"/>
      <c r="B1063" s="43"/>
      <c r="C1063" s="43"/>
      <c r="D1063" s="44"/>
      <c r="E1063" s="44"/>
      <c r="F1063" s="7"/>
      <c r="G1063" s="7"/>
      <c r="H1063" s="7"/>
      <c r="I1063" s="7"/>
      <c r="J1063" s="5"/>
    </row>
    <row r="1064" spans="1:18" ht="15.75">
      <c r="A1064" s="3"/>
      <c r="B1064" s="3"/>
      <c r="C1064" s="3"/>
      <c r="D1064" s="4"/>
      <c r="E1064" s="4"/>
      <c r="F1064" s="1"/>
      <c r="G1064" s="1"/>
      <c r="H1064" s="1"/>
      <c r="I1064" s="1"/>
      <c r="J1064" s="2"/>
    </row>
    <row r="1065" spans="1:18" ht="15.75">
      <c r="A1065" s="1"/>
      <c r="B1065" s="1"/>
      <c r="C1065" s="1"/>
      <c r="D1065" s="1"/>
      <c r="E1065" s="1"/>
      <c r="F1065" s="1"/>
      <c r="G1065" s="1"/>
      <c r="H1065" s="1"/>
      <c r="I1065" s="1"/>
      <c r="J1065" s="2"/>
    </row>
    <row r="1067" spans="1:18">
      <c r="A1067" s="503" t="s">
        <v>441</v>
      </c>
      <c r="B1067" s="503"/>
      <c r="C1067" s="503"/>
      <c r="D1067" s="503"/>
    </row>
    <row r="1068" spans="1:18">
      <c r="A1068" s="503" t="s">
        <v>442</v>
      </c>
      <c r="B1068" s="503"/>
      <c r="C1068" s="503"/>
      <c r="D1068" s="503"/>
    </row>
  </sheetData>
  <mergeCells count="482">
    <mergeCell ref="K106:K107"/>
    <mergeCell ref="A107:B107"/>
    <mergeCell ref="C107:D107"/>
    <mergeCell ref="E107:G107"/>
    <mergeCell ref="I107:J107"/>
    <mergeCell ref="I113:J113"/>
    <mergeCell ref="I115:J115"/>
    <mergeCell ref="I116:J116"/>
    <mergeCell ref="M186:N186"/>
    <mergeCell ref="I111:J111"/>
    <mergeCell ref="E111:G111"/>
    <mergeCell ref="C111:D111"/>
    <mergeCell ref="A111:B111"/>
    <mergeCell ref="A145:J145"/>
    <mergeCell ref="A146:C146"/>
    <mergeCell ref="D146:G146"/>
    <mergeCell ref="H146:J146"/>
    <mergeCell ref="A147:C147"/>
    <mergeCell ref="D147:G147"/>
    <mergeCell ref="H147:J147"/>
    <mergeCell ref="A151:C151"/>
    <mergeCell ref="D151:G151"/>
    <mergeCell ref="H151:J151"/>
    <mergeCell ref="A152:C152"/>
    <mergeCell ref="A158:C158"/>
    <mergeCell ref="D158:G158"/>
    <mergeCell ref="H158:J158"/>
    <mergeCell ref="A159:C159"/>
    <mergeCell ref="D159:G159"/>
    <mergeCell ref="H159:J159"/>
    <mergeCell ref="A194:C194"/>
    <mergeCell ref="D194:G194"/>
    <mergeCell ref="H194:J194"/>
    <mergeCell ref="A172:J172"/>
    <mergeCell ref="A173:J173"/>
    <mergeCell ref="A164:C164"/>
    <mergeCell ref="D164:G164"/>
    <mergeCell ref="H164:J164"/>
    <mergeCell ref="H175:J175"/>
    <mergeCell ref="A176:C176"/>
    <mergeCell ref="D176:G176"/>
    <mergeCell ref="H176:J176"/>
    <mergeCell ref="A174:J174"/>
    <mergeCell ref="A195:C195"/>
    <mergeCell ref="D195:G195"/>
    <mergeCell ref="H195:J195"/>
    <mergeCell ref="O197:Q197"/>
    <mergeCell ref="M198:N198"/>
    <mergeCell ref="O198:Q198"/>
    <mergeCell ref="M199:N199"/>
    <mergeCell ref="O199:Q199"/>
    <mergeCell ref="M200:N200"/>
    <mergeCell ref="O200:Q200"/>
    <mergeCell ref="M195:N195"/>
    <mergeCell ref="O195:Q195"/>
    <mergeCell ref="M196:N196"/>
    <mergeCell ref="O196:Q196"/>
    <mergeCell ref="M197:N197"/>
    <mergeCell ref="A1052:I1052"/>
    <mergeCell ref="A34:J34"/>
    <mergeCell ref="A35:J35"/>
    <mergeCell ref="A36:J36"/>
    <mergeCell ref="A37:J37"/>
    <mergeCell ref="A38:J38"/>
    <mergeCell ref="A39:J39"/>
    <mergeCell ref="A40:J40"/>
    <mergeCell ref="A41:J41"/>
    <mergeCell ref="A42:J42"/>
    <mergeCell ref="A1042:J1042"/>
    <mergeCell ref="A1044:J1044"/>
    <mergeCell ref="A1046:C1046"/>
    <mergeCell ref="D1046:G1046"/>
    <mergeCell ref="H1046:J1046"/>
    <mergeCell ref="A1047:C1047"/>
    <mergeCell ref="D1047:G1047"/>
    <mergeCell ref="H1047:J1047"/>
    <mergeCell ref="A997:J997"/>
    <mergeCell ref="A999:J999"/>
    <mergeCell ref="A1006:J1006"/>
    <mergeCell ref="A1008:J1008"/>
    <mergeCell ref="A1010:C1010"/>
    <mergeCell ref="D1010:G1010"/>
    <mergeCell ref="H1010:J1010"/>
    <mergeCell ref="A1011:C1011"/>
    <mergeCell ref="D1011:G1011"/>
    <mergeCell ref="H1011:J1011"/>
    <mergeCell ref="A1041:B1041"/>
    <mergeCell ref="C1041:E1041"/>
    <mergeCell ref="A1001:C1001"/>
    <mergeCell ref="D1001:G1001"/>
    <mergeCell ref="H1001:J1001"/>
    <mergeCell ref="A1002:C1002"/>
    <mergeCell ref="D1002:G1002"/>
    <mergeCell ref="H1002:J1002"/>
    <mergeCell ref="A986:C986"/>
    <mergeCell ref="D986:G986"/>
    <mergeCell ref="H986:J986"/>
    <mergeCell ref="A992:C992"/>
    <mergeCell ref="D992:G992"/>
    <mergeCell ref="H992:J992"/>
    <mergeCell ref="A993:C993"/>
    <mergeCell ref="D993:G993"/>
    <mergeCell ref="H993:J993"/>
    <mergeCell ref="A979:C979"/>
    <mergeCell ref="D979:G979"/>
    <mergeCell ref="H979:J979"/>
    <mergeCell ref="A980:C980"/>
    <mergeCell ref="D980:G980"/>
    <mergeCell ref="H980:J980"/>
    <mergeCell ref="A985:C985"/>
    <mergeCell ref="D985:G985"/>
    <mergeCell ref="H985:J985"/>
    <mergeCell ref="A970:J970"/>
    <mergeCell ref="A972:J972"/>
    <mergeCell ref="A974:C974"/>
    <mergeCell ref="D974:G974"/>
    <mergeCell ref="H974:J974"/>
    <mergeCell ref="A975:C975"/>
    <mergeCell ref="D975:G975"/>
    <mergeCell ref="H975:J975"/>
    <mergeCell ref="M121:M126"/>
    <mergeCell ref="A961:J961"/>
    <mergeCell ref="A963:J963"/>
    <mergeCell ref="A965:C965"/>
    <mergeCell ref="D965:G965"/>
    <mergeCell ref="H965:J965"/>
    <mergeCell ref="A966:C966"/>
    <mergeCell ref="D966:G966"/>
    <mergeCell ref="H966:J966"/>
    <mergeCell ref="I125:J125"/>
    <mergeCell ref="C126:D126"/>
    <mergeCell ref="I126:J126"/>
    <mergeCell ref="A126:B126"/>
    <mergeCell ref="K121:K126"/>
    <mergeCell ref="A954:J954"/>
    <mergeCell ref="A956:J956"/>
    <mergeCell ref="A958:C958"/>
    <mergeCell ref="D958:G958"/>
    <mergeCell ref="H958:J958"/>
    <mergeCell ref="A949:C949"/>
    <mergeCell ref="D949:G949"/>
    <mergeCell ref="H949:J949"/>
    <mergeCell ref="A950:C950"/>
    <mergeCell ref="D950:G950"/>
    <mergeCell ref="H950:J950"/>
    <mergeCell ref="A937:C937"/>
    <mergeCell ref="D937:G937"/>
    <mergeCell ref="H937:J937"/>
    <mergeCell ref="A938:C938"/>
    <mergeCell ref="D938:G938"/>
    <mergeCell ref="H938:J938"/>
    <mergeCell ref="A957:C957"/>
    <mergeCell ref="D957:G957"/>
    <mergeCell ref="H957:J957"/>
    <mergeCell ref="A932:C932"/>
    <mergeCell ref="D932:G932"/>
    <mergeCell ref="H932:J932"/>
    <mergeCell ref="A933:C933"/>
    <mergeCell ref="D933:G933"/>
    <mergeCell ref="H933:J933"/>
    <mergeCell ref="A920:C920"/>
    <mergeCell ref="D920:G920"/>
    <mergeCell ref="H920:J920"/>
    <mergeCell ref="A921:C921"/>
    <mergeCell ref="D921:G921"/>
    <mergeCell ref="H921:J921"/>
    <mergeCell ref="A911:J911"/>
    <mergeCell ref="A913:J913"/>
    <mergeCell ref="A915:C915"/>
    <mergeCell ref="D915:G915"/>
    <mergeCell ref="H915:J915"/>
    <mergeCell ref="A916:C916"/>
    <mergeCell ref="D916:G916"/>
    <mergeCell ref="H916:J916"/>
    <mergeCell ref="A875:C875"/>
    <mergeCell ref="D875:G875"/>
    <mergeCell ref="H875:J875"/>
    <mergeCell ref="A895:C895"/>
    <mergeCell ref="D895:G895"/>
    <mergeCell ref="H895:J895"/>
    <mergeCell ref="A896:C896"/>
    <mergeCell ref="D896:G896"/>
    <mergeCell ref="H896:J896"/>
    <mergeCell ref="A846:C846"/>
    <mergeCell ref="D846:G846"/>
    <mergeCell ref="H846:J846"/>
    <mergeCell ref="A847:C847"/>
    <mergeCell ref="D847:G847"/>
    <mergeCell ref="H847:J847"/>
    <mergeCell ref="A842:J842"/>
    <mergeCell ref="A844:J844"/>
    <mergeCell ref="A874:C874"/>
    <mergeCell ref="D874:G874"/>
    <mergeCell ref="H874:J874"/>
    <mergeCell ref="A816:C816"/>
    <mergeCell ref="D816:G816"/>
    <mergeCell ref="H816:J816"/>
    <mergeCell ref="A834:C834"/>
    <mergeCell ref="D834:G834"/>
    <mergeCell ref="H834:J834"/>
    <mergeCell ref="A835:C835"/>
    <mergeCell ref="D835:G835"/>
    <mergeCell ref="H835:J835"/>
    <mergeCell ref="A713:C713"/>
    <mergeCell ref="D713:G713"/>
    <mergeCell ref="H713:J713"/>
    <mergeCell ref="A714:C714"/>
    <mergeCell ref="D714:G714"/>
    <mergeCell ref="H714:J714"/>
    <mergeCell ref="A815:C815"/>
    <mergeCell ref="D815:G815"/>
    <mergeCell ref="H815:J815"/>
    <mergeCell ref="A694:C694"/>
    <mergeCell ref="D694:G694"/>
    <mergeCell ref="H694:J694"/>
    <mergeCell ref="A698:C698"/>
    <mergeCell ref="D698:G698"/>
    <mergeCell ref="H698:J698"/>
    <mergeCell ref="A699:C699"/>
    <mergeCell ref="D699:G699"/>
    <mergeCell ref="H699:J699"/>
    <mergeCell ref="A687:C687"/>
    <mergeCell ref="D687:G687"/>
    <mergeCell ref="H687:J687"/>
    <mergeCell ref="A688:C688"/>
    <mergeCell ref="D688:G688"/>
    <mergeCell ref="H688:J688"/>
    <mergeCell ref="A693:C693"/>
    <mergeCell ref="D693:G693"/>
    <mergeCell ref="H693:J693"/>
    <mergeCell ref="A672:C672"/>
    <mergeCell ref="D672:G672"/>
    <mergeCell ref="H672:J672"/>
    <mergeCell ref="A684:J684"/>
    <mergeCell ref="A686:J686"/>
    <mergeCell ref="A673:C673"/>
    <mergeCell ref="D673:G673"/>
    <mergeCell ref="H673:J673"/>
    <mergeCell ref="A678:I678"/>
    <mergeCell ref="A680:J680"/>
    <mergeCell ref="A681:J681"/>
    <mergeCell ref="A682:J682"/>
    <mergeCell ref="A236:J236"/>
    <mergeCell ref="A237:J237"/>
    <mergeCell ref="A238:J238"/>
    <mergeCell ref="A240:J240"/>
    <mergeCell ref="A242:J242"/>
    <mergeCell ref="A243:C243"/>
    <mergeCell ref="D243:G243"/>
    <mergeCell ref="H243:J243"/>
    <mergeCell ref="A1067:D1067"/>
    <mergeCell ref="A244:C244"/>
    <mergeCell ref="D244:G244"/>
    <mergeCell ref="H244:J244"/>
    <mergeCell ref="A267:C267"/>
    <mergeCell ref="D267:G267"/>
    <mergeCell ref="H267:J267"/>
    <mergeCell ref="A268:C268"/>
    <mergeCell ref="D268:G268"/>
    <mergeCell ref="H268:J268"/>
    <mergeCell ref="A663:I663"/>
    <mergeCell ref="A665:J665"/>
    <mergeCell ref="A666:J666"/>
    <mergeCell ref="A667:J667"/>
    <mergeCell ref="A669:J669"/>
    <mergeCell ref="A671:J671"/>
    <mergeCell ref="A1068:D1068"/>
    <mergeCell ref="A1055:J1055"/>
    <mergeCell ref="H1061:J1061"/>
    <mergeCell ref="H1062:J1062"/>
    <mergeCell ref="A1061:E1061"/>
    <mergeCell ref="A1062:E1062"/>
    <mergeCell ref="A143:J143"/>
    <mergeCell ref="E117:G117"/>
    <mergeCell ref="C117:D117"/>
    <mergeCell ref="A117:B117"/>
    <mergeCell ref="I135:J135"/>
    <mergeCell ref="C119:D119"/>
    <mergeCell ref="E119:G119"/>
    <mergeCell ref="A120:B120"/>
    <mergeCell ref="C120:D120"/>
    <mergeCell ref="E120:G120"/>
    <mergeCell ref="C118:D118"/>
    <mergeCell ref="E118:G118"/>
    <mergeCell ref="A118:B118"/>
    <mergeCell ref="I120:J120"/>
    <mergeCell ref="I119:J119"/>
    <mergeCell ref="C122:D122"/>
    <mergeCell ref="E122:G122"/>
    <mergeCell ref="I122:J122"/>
    <mergeCell ref="D152:G152"/>
    <mergeCell ref="H152:J152"/>
    <mergeCell ref="A165:C165"/>
    <mergeCell ref="D165:G165"/>
    <mergeCell ref="H165:J165"/>
    <mergeCell ref="A119:B119"/>
    <mergeCell ref="A140:J140"/>
    <mergeCell ref="A141:J141"/>
    <mergeCell ref="E110:G110"/>
    <mergeCell ref="C110:D110"/>
    <mergeCell ref="A110:B110"/>
    <mergeCell ref="A144:J144"/>
    <mergeCell ref="A125:B125"/>
    <mergeCell ref="C125:D125"/>
    <mergeCell ref="E125:G125"/>
    <mergeCell ref="C134:D134"/>
    <mergeCell ref="E134:G134"/>
    <mergeCell ref="I134:J134"/>
    <mergeCell ref="A134:B134"/>
    <mergeCell ref="A128:B128"/>
    <mergeCell ref="A129:B129"/>
    <mergeCell ref="A130:B130"/>
    <mergeCell ref="C132:D132"/>
    <mergeCell ref="E132:G132"/>
    <mergeCell ref="A135:G135"/>
    <mergeCell ref="A137:I137"/>
    <mergeCell ref="A139:J139"/>
    <mergeCell ref="A122:B122"/>
    <mergeCell ref="C123:D123"/>
    <mergeCell ref="E123:G123"/>
    <mergeCell ref="I123:J123"/>
    <mergeCell ref="A123:B123"/>
    <mergeCell ref="A124:B124"/>
    <mergeCell ref="C124:D124"/>
    <mergeCell ref="E124:G124"/>
    <mergeCell ref="I124:J124"/>
    <mergeCell ref="A1:J1"/>
    <mergeCell ref="A2:J2"/>
    <mergeCell ref="A6:J6"/>
    <mergeCell ref="G89:I89"/>
    <mergeCell ref="G90:I90"/>
    <mergeCell ref="A3:H3"/>
    <mergeCell ref="A28:H28"/>
    <mergeCell ref="A32:H32"/>
    <mergeCell ref="A22:H22"/>
    <mergeCell ref="A26:H26"/>
    <mergeCell ref="A82:H82"/>
    <mergeCell ref="A44:H44"/>
    <mergeCell ref="A33:J33"/>
    <mergeCell ref="A46:J46"/>
    <mergeCell ref="A48:H48"/>
    <mergeCell ref="A16:J16"/>
    <mergeCell ref="A18:J18"/>
    <mergeCell ref="A20:J20"/>
    <mergeCell ref="G88:I88"/>
    <mergeCell ref="A24:J24"/>
    <mergeCell ref="A30:J30"/>
    <mergeCell ref="A88:F88"/>
    <mergeCell ref="A86:H86"/>
    <mergeCell ref="A7:J7"/>
    <mergeCell ref="I104:J104"/>
    <mergeCell ref="C105:D105"/>
    <mergeCell ref="E105:G105"/>
    <mergeCell ref="I105:J105"/>
    <mergeCell ref="A84:J84"/>
    <mergeCell ref="A101:J101"/>
    <mergeCell ref="A103:B103"/>
    <mergeCell ref="A112:B112"/>
    <mergeCell ref="A113:B113"/>
    <mergeCell ref="A98:G98"/>
    <mergeCell ref="A99:G99"/>
    <mergeCell ref="A108:B108"/>
    <mergeCell ref="C108:D108"/>
    <mergeCell ref="A106:B106"/>
    <mergeCell ref="C106:D106"/>
    <mergeCell ref="I106:J106"/>
    <mergeCell ref="A109:B109"/>
    <mergeCell ref="C109:D109"/>
    <mergeCell ref="E109:G109"/>
    <mergeCell ref="I109:J109"/>
    <mergeCell ref="E108:G108"/>
    <mergeCell ref="A8:J8"/>
    <mergeCell ref="B53:D53"/>
    <mergeCell ref="B54:D54"/>
    <mergeCell ref="B50:J50"/>
    <mergeCell ref="B51:J51"/>
    <mergeCell ref="I108:J108"/>
    <mergeCell ref="I110:J110"/>
    <mergeCell ref="A105:B105"/>
    <mergeCell ref="A89:F89"/>
    <mergeCell ref="C103:D103"/>
    <mergeCell ref="A104:B104"/>
    <mergeCell ref="C104:D104"/>
    <mergeCell ref="A102:J102"/>
    <mergeCell ref="E103:G103"/>
    <mergeCell ref="E104:G104"/>
    <mergeCell ref="A92:G92"/>
    <mergeCell ref="A93:G93"/>
    <mergeCell ref="A94:G94"/>
    <mergeCell ref="A95:G95"/>
    <mergeCell ref="A96:G96"/>
    <mergeCell ref="A90:F90"/>
    <mergeCell ref="A97:G97"/>
    <mergeCell ref="E106:G106"/>
    <mergeCell ref="I103:J103"/>
    <mergeCell ref="K112:K120"/>
    <mergeCell ref="C121:D121"/>
    <mergeCell ref="E121:G121"/>
    <mergeCell ref="A121:B121"/>
    <mergeCell ref="I121:J121"/>
    <mergeCell ref="C112:D112"/>
    <mergeCell ref="C113:D113"/>
    <mergeCell ref="C114:D114"/>
    <mergeCell ref="C115:D115"/>
    <mergeCell ref="C116:D116"/>
    <mergeCell ref="E112:G112"/>
    <mergeCell ref="E113:G113"/>
    <mergeCell ref="E114:G114"/>
    <mergeCell ref="E115:G115"/>
    <mergeCell ref="E116:G116"/>
    <mergeCell ref="I118:J118"/>
    <mergeCell ref="I117:J117"/>
    <mergeCell ref="A114:B114"/>
    <mergeCell ref="A115:B115"/>
    <mergeCell ref="A116:B116"/>
    <mergeCell ref="M130:M132"/>
    <mergeCell ref="A132:B132"/>
    <mergeCell ref="C133:D133"/>
    <mergeCell ref="E133:G133"/>
    <mergeCell ref="A133:B133"/>
    <mergeCell ref="I132:J132"/>
    <mergeCell ref="I133:J133"/>
    <mergeCell ref="I127:J127"/>
    <mergeCell ref="I128:J128"/>
    <mergeCell ref="I129:J129"/>
    <mergeCell ref="C128:D128"/>
    <mergeCell ref="E128:G128"/>
    <mergeCell ref="C129:D129"/>
    <mergeCell ref="E129:G129"/>
    <mergeCell ref="C130:D130"/>
    <mergeCell ref="E130:G130"/>
    <mergeCell ref="I130:J130"/>
    <mergeCell ref="C127:D127"/>
    <mergeCell ref="E127:G127"/>
    <mergeCell ref="A127:B127"/>
    <mergeCell ref="A131:B131"/>
    <mergeCell ref="C131:D131"/>
    <mergeCell ref="E131:G131"/>
    <mergeCell ref="I131:J131"/>
    <mergeCell ref="M179:N179"/>
    <mergeCell ref="O179:Q179"/>
    <mergeCell ref="A175:C175"/>
    <mergeCell ref="D175:G175"/>
    <mergeCell ref="M180:N180"/>
    <mergeCell ref="O180:Q180"/>
    <mergeCell ref="M181:N181"/>
    <mergeCell ref="O181:Q181"/>
    <mergeCell ref="M182:N182"/>
    <mergeCell ref="O182:Q182"/>
    <mergeCell ref="M178:N178"/>
    <mergeCell ref="O178:Q178"/>
    <mergeCell ref="M183:N183"/>
    <mergeCell ref="O183:Q183"/>
    <mergeCell ref="M184:N184"/>
    <mergeCell ref="O184:Q184"/>
    <mergeCell ref="M213:N213"/>
    <mergeCell ref="O213:Q213"/>
    <mergeCell ref="M214:N214"/>
    <mergeCell ref="O214:Q214"/>
    <mergeCell ref="M215:N215"/>
    <mergeCell ref="O215:Q215"/>
    <mergeCell ref="O208:Q208"/>
    <mergeCell ref="O209:Q209"/>
    <mergeCell ref="O210:Q210"/>
    <mergeCell ref="M211:N211"/>
    <mergeCell ref="O211:Q211"/>
    <mergeCell ref="M212:N212"/>
    <mergeCell ref="O212:Q212"/>
    <mergeCell ref="O186:Q186"/>
    <mergeCell ref="M185:N185"/>
    <mergeCell ref="O185:Q185"/>
    <mergeCell ref="A205:J205"/>
    <mergeCell ref="A207:J207"/>
    <mergeCell ref="A209:C209"/>
    <mergeCell ref="D209:G209"/>
    <mergeCell ref="H209:J209"/>
    <mergeCell ref="A210:C210"/>
    <mergeCell ref="D210:G210"/>
    <mergeCell ref="H210:J210"/>
    <mergeCell ref="M208:N208"/>
    <mergeCell ref="M209:N209"/>
    <mergeCell ref="M210:N210"/>
  </mergeCells>
  <pageMargins left="0.56000000000000005" right="0.27" top="0.43307086614173229" bottom="0.27559055118110237" header="2.1259842519685042" footer="0.31496062992125984"/>
  <pageSetup scale="55" fitToHeight="0"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dimension ref="A1:P1196"/>
  <sheetViews>
    <sheetView view="pageLayout" topLeftCell="A126" zoomScaleNormal="90" zoomScaleSheetLayoutView="85" workbookViewId="0">
      <selection activeCell="E129" sqref="E129:G129"/>
    </sheetView>
  </sheetViews>
  <sheetFormatPr baseColWidth="10" defaultColWidth="10.73046875" defaultRowHeight="14.25"/>
  <cols>
    <col min="1" max="1" width="9.73046875" customWidth="1"/>
    <col min="2" max="2" width="12.59765625" customWidth="1"/>
    <col min="3" max="3" width="34.73046875" customWidth="1"/>
    <col min="4" max="4" width="11.73046875" customWidth="1"/>
    <col min="5" max="5" width="17.3984375" customWidth="1"/>
    <col min="6" max="6" width="13" customWidth="1"/>
    <col min="7" max="7" width="14.265625" customWidth="1"/>
    <col min="8" max="8" width="17.1328125" customWidth="1"/>
    <col min="9" max="9" width="20.73046875" customWidth="1"/>
    <col min="10" max="10" width="23.3984375" customWidth="1"/>
    <col min="11" max="11" width="16.3984375" customWidth="1"/>
    <col min="12" max="12" width="17.59765625" customWidth="1"/>
    <col min="13" max="13" width="32.86328125" customWidth="1"/>
  </cols>
  <sheetData>
    <row r="1" spans="1:10" ht="15">
      <c r="A1" s="643" t="s">
        <v>0</v>
      </c>
      <c r="B1" s="643"/>
      <c r="C1" s="643"/>
      <c r="D1" s="643"/>
      <c r="E1" s="643"/>
      <c r="F1" s="643"/>
      <c r="G1" s="643"/>
      <c r="H1" s="643"/>
      <c r="I1" s="643"/>
      <c r="J1" s="643"/>
    </row>
    <row r="2" spans="1:10" ht="15">
      <c r="A2" s="643" t="s">
        <v>1</v>
      </c>
      <c r="B2" s="643"/>
      <c r="C2" s="643"/>
      <c r="D2" s="643"/>
      <c r="E2" s="643"/>
      <c r="F2" s="643"/>
      <c r="G2" s="643"/>
      <c r="H2" s="643"/>
      <c r="I2" s="643"/>
      <c r="J2" s="643"/>
    </row>
    <row r="3" spans="1:10" ht="15.4">
      <c r="A3" s="643"/>
      <c r="B3" s="643"/>
      <c r="C3" s="643"/>
      <c r="D3" s="643"/>
      <c r="E3" s="643"/>
      <c r="F3" s="643"/>
      <c r="G3" s="643"/>
      <c r="H3" s="643"/>
      <c r="I3" s="200"/>
      <c r="J3" s="200"/>
    </row>
    <row r="4" spans="1:10" ht="15.4">
      <c r="A4" s="201"/>
      <c r="B4" s="201"/>
      <c r="C4" s="201"/>
      <c r="D4" s="201"/>
      <c r="E4" s="201"/>
      <c r="F4" s="201"/>
      <c r="G4" s="1"/>
      <c r="H4" s="1"/>
      <c r="I4" s="200"/>
      <c r="J4" s="200"/>
    </row>
    <row r="5" spans="1:10" ht="15.4">
      <c r="A5" s="201"/>
      <c r="B5" s="201"/>
      <c r="C5" s="201"/>
      <c r="D5" s="201"/>
      <c r="E5" s="201"/>
      <c r="F5" s="201"/>
      <c r="G5" s="1"/>
      <c r="H5" s="1"/>
      <c r="I5" s="200"/>
      <c r="J5" s="200"/>
    </row>
    <row r="6" spans="1:10" ht="15">
      <c r="A6" s="644" t="s">
        <v>55</v>
      </c>
      <c r="B6" s="644"/>
      <c r="C6" s="644"/>
      <c r="D6" s="644"/>
      <c r="E6" s="644"/>
      <c r="F6" s="644"/>
      <c r="G6" s="644"/>
      <c r="H6" s="644"/>
      <c r="I6" s="644"/>
      <c r="J6" s="644"/>
    </row>
    <row r="7" spans="1:10" ht="15">
      <c r="A7" s="644"/>
      <c r="B7" s="644"/>
      <c r="C7" s="644"/>
      <c r="D7" s="644"/>
      <c r="E7" s="644"/>
      <c r="F7" s="644"/>
      <c r="G7" s="644"/>
      <c r="H7" s="644"/>
      <c r="I7" s="644"/>
      <c r="J7" s="644"/>
    </row>
    <row r="8" spans="1:10" ht="15">
      <c r="A8" s="202"/>
      <c r="B8" s="202"/>
      <c r="C8" s="202"/>
      <c r="D8" s="202"/>
      <c r="E8" s="202"/>
      <c r="F8" s="202"/>
      <c r="G8" s="202"/>
      <c r="H8" s="202"/>
      <c r="I8" s="202"/>
      <c r="J8" s="202"/>
    </row>
    <row r="9" spans="1:10" ht="15.75">
      <c r="A9" s="203"/>
      <c r="B9" s="203"/>
      <c r="C9" s="204"/>
      <c r="D9" s="204"/>
      <c r="E9" s="204"/>
      <c r="F9" s="204"/>
      <c r="G9" s="2"/>
      <c r="H9" s="205"/>
      <c r="I9" s="205" t="s">
        <v>986</v>
      </c>
      <c r="J9" s="205"/>
    </row>
    <row r="10" spans="1:10" ht="15.75">
      <c r="A10" s="1"/>
      <c r="B10" s="1"/>
      <c r="C10" s="1"/>
      <c r="D10" s="1"/>
      <c r="E10" s="1"/>
      <c r="F10" s="1"/>
      <c r="G10" s="2"/>
      <c r="H10" s="205"/>
      <c r="I10" s="205" t="s">
        <v>987</v>
      </c>
      <c r="J10" s="205"/>
    </row>
    <row r="11" spans="1:10" ht="15.75">
      <c r="A11" s="1"/>
      <c r="B11" s="1"/>
      <c r="C11" s="1"/>
      <c r="D11" s="1"/>
      <c r="E11" s="1"/>
      <c r="F11" s="1"/>
      <c r="G11" s="2"/>
      <c r="H11" s="205"/>
      <c r="I11" s="205" t="s">
        <v>988</v>
      </c>
      <c r="J11" s="205"/>
    </row>
    <row r="12" spans="1:10" ht="15.4">
      <c r="A12" s="1"/>
      <c r="B12" s="1"/>
      <c r="C12" s="1"/>
      <c r="D12" s="1"/>
      <c r="E12" s="1"/>
      <c r="F12" s="1"/>
      <c r="G12" s="1"/>
      <c r="H12" s="1"/>
      <c r="I12" s="200"/>
      <c r="J12" s="200"/>
    </row>
    <row r="13" spans="1:10" ht="47.25" customHeight="1">
      <c r="A13" s="633" t="s">
        <v>1693</v>
      </c>
      <c r="B13" s="633"/>
      <c r="C13" s="633"/>
      <c r="D13" s="633"/>
      <c r="E13" s="633"/>
      <c r="F13" s="633"/>
      <c r="G13" s="633"/>
      <c r="H13" s="633"/>
      <c r="I13" s="633"/>
      <c r="J13" s="633"/>
    </row>
    <row r="14" spans="1:10" ht="15.4">
      <c r="A14" s="206"/>
      <c r="B14" s="206"/>
      <c r="C14" s="206"/>
      <c r="D14" s="206"/>
      <c r="E14" s="206"/>
      <c r="F14" s="206"/>
      <c r="G14" s="206"/>
      <c r="H14" s="206"/>
      <c r="I14" s="200"/>
      <c r="J14" s="200"/>
    </row>
    <row r="15" spans="1:10" ht="15.75" customHeight="1">
      <c r="A15" s="634" t="s">
        <v>2</v>
      </c>
      <c r="B15" s="634"/>
      <c r="C15" s="634"/>
      <c r="D15" s="634"/>
      <c r="E15" s="634"/>
      <c r="F15" s="634"/>
      <c r="G15" s="634"/>
      <c r="H15" s="634"/>
      <c r="I15" s="634"/>
      <c r="J15" s="634"/>
    </row>
    <row r="16" spans="1:10" ht="10.5" customHeight="1">
      <c r="A16" s="206"/>
      <c r="B16" s="206"/>
      <c r="C16" s="206"/>
      <c r="D16" s="206"/>
      <c r="E16" s="206"/>
      <c r="F16" s="206"/>
      <c r="G16" s="206"/>
      <c r="H16" s="206"/>
      <c r="I16" s="200"/>
      <c r="J16" s="200"/>
    </row>
    <row r="17" spans="1:11" ht="102.75" customHeight="1">
      <c r="A17" s="635" t="s">
        <v>939</v>
      </c>
      <c r="B17" s="636"/>
      <c r="C17" s="636"/>
      <c r="D17" s="636"/>
      <c r="E17" s="636"/>
      <c r="F17" s="636"/>
      <c r="G17" s="636"/>
      <c r="H17" s="636"/>
      <c r="I17" s="636"/>
      <c r="J17" s="636"/>
    </row>
    <row r="18" spans="1:11" ht="15.4">
      <c r="A18" s="206"/>
      <c r="B18" s="206"/>
      <c r="C18" s="206"/>
      <c r="D18" s="206"/>
      <c r="E18" s="206"/>
      <c r="F18" s="206"/>
      <c r="G18" s="206"/>
      <c r="H18" s="206"/>
      <c r="I18" s="200"/>
      <c r="J18" s="200"/>
    </row>
    <row r="19" spans="1:11" ht="15.4">
      <c r="A19" s="637" t="s">
        <v>3</v>
      </c>
      <c r="B19" s="637"/>
      <c r="C19" s="637"/>
      <c r="D19" s="637"/>
      <c r="E19" s="637"/>
      <c r="F19" s="637"/>
      <c r="G19" s="637"/>
      <c r="H19" s="637"/>
      <c r="I19" s="200"/>
      <c r="J19" s="200"/>
    </row>
    <row r="20" spans="1:11" ht="10.5" customHeight="1">
      <c r="A20" s="206"/>
      <c r="B20" s="206"/>
      <c r="C20" s="206"/>
      <c r="D20" s="206"/>
      <c r="E20" s="206"/>
      <c r="F20" s="206"/>
      <c r="G20" s="206"/>
      <c r="H20" s="206"/>
      <c r="I20" s="200"/>
      <c r="J20" s="200"/>
    </row>
    <row r="21" spans="1:11" ht="70.5" customHeight="1">
      <c r="A21" s="633" t="s">
        <v>989</v>
      </c>
      <c r="B21" s="633"/>
      <c r="C21" s="633"/>
      <c r="D21" s="633"/>
      <c r="E21" s="633"/>
      <c r="F21" s="633"/>
      <c r="G21" s="633"/>
      <c r="H21" s="633"/>
      <c r="I21" s="633"/>
      <c r="J21" s="633"/>
    </row>
    <row r="22" spans="1:11" ht="15.4">
      <c r="A22" s="206"/>
      <c r="B22" s="206"/>
      <c r="C22" s="206"/>
      <c r="D22" s="206"/>
      <c r="E22" s="206"/>
      <c r="F22" s="206"/>
      <c r="G22" s="206"/>
      <c r="H22" s="206"/>
      <c r="I22" s="200"/>
      <c r="J22" s="200"/>
    </row>
    <row r="23" spans="1:11" ht="15.4">
      <c r="A23" s="637" t="s">
        <v>4</v>
      </c>
      <c r="B23" s="637"/>
      <c r="C23" s="637"/>
      <c r="D23" s="637"/>
      <c r="E23" s="637"/>
      <c r="F23" s="637"/>
      <c r="G23" s="637"/>
      <c r="H23" s="637"/>
      <c r="I23" s="200"/>
      <c r="J23" s="200"/>
    </row>
    <row r="24" spans="1:11" ht="15.4">
      <c r="A24" s="207"/>
      <c r="B24" s="207"/>
      <c r="C24" s="207"/>
      <c r="D24" s="207"/>
      <c r="E24" s="207"/>
      <c r="F24" s="207"/>
      <c r="G24" s="207"/>
      <c r="H24" s="207"/>
      <c r="I24" s="200"/>
      <c r="J24" s="200"/>
    </row>
    <row r="25" spans="1:11" ht="15.4">
      <c r="A25" s="638" t="s">
        <v>5</v>
      </c>
      <c r="B25" s="638"/>
      <c r="C25" s="638"/>
      <c r="D25" s="638"/>
      <c r="E25" s="638"/>
      <c r="F25" s="638"/>
      <c r="G25" s="638"/>
      <c r="H25" s="638"/>
      <c r="I25" s="200"/>
      <c r="J25" s="200"/>
    </row>
    <row r="26" spans="1:11" ht="10.5" customHeight="1">
      <c r="A26" s="208"/>
      <c r="B26" s="208"/>
      <c r="C26" s="208"/>
      <c r="D26" s="208"/>
      <c r="E26" s="207"/>
      <c r="F26" s="207"/>
      <c r="G26" s="207"/>
      <c r="H26" s="207"/>
      <c r="I26" s="200"/>
      <c r="J26" s="200"/>
    </row>
    <row r="27" spans="1:11" ht="31.5" customHeight="1">
      <c r="A27" s="633" t="s">
        <v>904</v>
      </c>
      <c r="B27" s="633"/>
      <c r="C27" s="633"/>
      <c r="D27" s="633"/>
      <c r="E27" s="633"/>
      <c r="F27" s="633"/>
      <c r="G27" s="633"/>
      <c r="H27" s="633"/>
      <c r="I27" s="633"/>
      <c r="J27" s="633"/>
    </row>
    <row r="28" spans="1:11" ht="15.4">
      <c r="A28" s="206"/>
      <c r="B28" s="206"/>
      <c r="C28" s="206"/>
      <c r="D28" s="206"/>
      <c r="E28" s="206"/>
      <c r="F28" s="206"/>
      <c r="G28" s="206"/>
      <c r="H28" s="206"/>
      <c r="I28" s="200"/>
      <c r="J28" s="200"/>
    </row>
    <row r="29" spans="1:11" ht="15.4">
      <c r="A29" s="638" t="s">
        <v>6</v>
      </c>
      <c r="B29" s="638"/>
      <c r="C29" s="638"/>
      <c r="D29" s="638"/>
      <c r="E29" s="638"/>
      <c r="F29" s="638"/>
      <c r="G29" s="638"/>
      <c r="H29" s="638"/>
      <c r="I29" s="200"/>
      <c r="J29" s="200"/>
    </row>
    <row r="30" spans="1:11" ht="58.5" customHeight="1">
      <c r="A30" s="633" t="s">
        <v>1623</v>
      </c>
      <c r="B30" s="633"/>
      <c r="C30" s="633"/>
      <c r="D30" s="633"/>
      <c r="E30" s="633"/>
      <c r="F30" s="633"/>
      <c r="G30" s="633"/>
      <c r="H30" s="633"/>
      <c r="I30" s="633"/>
      <c r="J30" s="633"/>
    </row>
    <row r="31" spans="1:11" s="57" customFormat="1" ht="53.25" customHeight="1">
      <c r="A31" s="455" t="s">
        <v>991</v>
      </c>
      <c r="B31" s="455"/>
      <c r="C31" s="455"/>
      <c r="D31" s="455"/>
      <c r="E31" s="455"/>
      <c r="F31" s="455"/>
      <c r="G31" s="455"/>
      <c r="H31" s="455"/>
      <c r="I31" s="455"/>
      <c r="J31" s="455"/>
      <c r="K31" s="163"/>
    </row>
    <row r="32" spans="1:11" s="2" customFormat="1" ht="68.25" customHeight="1">
      <c r="A32" s="633" t="s">
        <v>1020</v>
      </c>
      <c r="B32" s="633"/>
      <c r="C32" s="633"/>
      <c r="D32" s="633"/>
      <c r="E32" s="633"/>
      <c r="F32" s="633"/>
      <c r="G32" s="633"/>
      <c r="H32" s="633"/>
      <c r="I32" s="633"/>
      <c r="J32" s="633"/>
      <c r="K32" s="265"/>
    </row>
    <row r="33" spans="1:11" s="2" customFormat="1" ht="48.75" customHeight="1">
      <c r="A33" s="633" t="s">
        <v>1021</v>
      </c>
      <c r="B33" s="633"/>
      <c r="C33" s="633"/>
      <c r="D33" s="633"/>
      <c r="E33" s="633"/>
      <c r="F33" s="633"/>
      <c r="G33" s="633"/>
      <c r="H33" s="633"/>
      <c r="I33" s="633"/>
      <c r="J33" s="633"/>
      <c r="K33" s="265"/>
    </row>
    <row r="34" spans="1:11" s="2" customFormat="1" ht="42" customHeight="1">
      <c r="A34" s="695" t="s">
        <v>1033</v>
      </c>
      <c r="B34" s="695"/>
      <c r="C34" s="695"/>
      <c r="D34" s="695"/>
      <c r="E34" s="695"/>
      <c r="F34" s="695"/>
      <c r="G34" s="695"/>
      <c r="H34" s="695"/>
      <c r="I34" s="695"/>
      <c r="J34" s="695"/>
      <c r="K34" s="265"/>
    </row>
    <row r="35" spans="1:11" s="2" customFormat="1" ht="20.25" customHeight="1">
      <c r="A35" s="633" t="s">
        <v>1034</v>
      </c>
      <c r="B35" s="633"/>
      <c r="C35" s="633"/>
      <c r="D35" s="633"/>
      <c r="E35" s="633"/>
      <c r="F35" s="633"/>
      <c r="G35" s="633"/>
      <c r="H35" s="633"/>
      <c r="I35" s="633"/>
      <c r="J35" s="633"/>
      <c r="K35" s="265"/>
    </row>
    <row r="36" spans="1:11" s="2" customFormat="1" ht="32.25" customHeight="1">
      <c r="A36" s="695" t="s">
        <v>1624</v>
      </c>
      <c r="B36" s="695"/>
      <c r="C36" s="695"/>
      <c r="D36" s="695"/>
      <c r="E36" s="695"/>
      <c r="F36" s="695"/>
      <c r="G36" s="695"/>
      <c r="H36" s="695"/>
      <c r="I36" s="695"/>
      <c r="J36" s="695"/>
      <c r="K36" s="265"/>
    </row>
    <row r="37" spans="1:11" s="2" customFormat="1" ht="47.25" customHeight="1">
      <c r="A37" s="633" t="s">
        <v>1022</v>
      </c>
      <c r="B37" s="633"/>
      <c r="C37" s="633"/>
      <c r="D37" s="633"/>
      <c r="E37" s="633"/>
      <c r="F37" s="633"/>
      <c r="G37" s="633"/>
      <c r="H37" s="633"/>
      <c r="I37" s="633"/>
      <c r="J37" s="633"/>
      <c r="K37" s="265"/>
    </row>
    <row r="38" spans="1:11" s="2" customFormat="1" ht="80.25" customHeight="1">
      <c r="A38" s="633" t="s">
        <v>1035</v>
      </c>
      <c r="B38" s="633"/>
      <c r="C38" s="633"/>
      <c r="D38" s="633"/>
      <c r="E38" s="633"/>
      <c r="F38" s="633"/>
      <c r="G38" s="633"/>
      <c r="H38" s="633"/>
      <c r="I38" s="633"/>
      <c r="J38" s="633"/>
      <c r="K38" s="265"/>
    </row>
    <row r="39" spans="1:11" s="2" customFormat="1" ht="54" customHeight="1">
      <c r="A39" s="633" t="s">
        <v>1625</v>
      </c>
      <c r="B39" s="633"/>
      <c r="C39" s="633"/>
      <c r="D39" s="633"/>
      <c r="E39" s="633"/>
      <c r="F39" s="633"/>
      <c r="G39" s="633"/>
      <c r="H39" s="633"/>
      <c r="I39" s="633"/>
      <c r="J39" s="633"/>
      <c r="K39" s="265"/>
    </row>
    <row r="40" spans="1:11" s="2" customFormat="1" ht="51.75" customHeight="1">
      <c r="A40" s="633" t="s">
        <v>1626</v>
      </c>
      <c r="B40" s="633"/>
      <c r="C40" s="633"/>
      <c r="D40" s="633"/>
      <c r="E40" s="633"/>
      <c r="F40" s="633"/>
      <c r="G40" s="633"/>
      <c r="H40" s="633"/>
      <c r="I40" s="633"/>
      <c r="J40" s="633"/>
      <c r="K40" s="266"/>
    </row>
    <row r="41" spans="1:11" s="268" customFormat="1" ht="66.75" customHeight="1">
      <c r="A41" s="633" t="s">
        <v>1023</v>
      </c>
      <c r="B41" s="633"/>
      <c r="C41" s="633"/>
      <c r="D41" s="633"/>
      <c r="E41" s="633"/>
      <c r="F41" s="633"/>
      <c r="G41" s="633"/>
      <c r="H41" s="633"/>
      <c r="I41" s="633"/>
      <c r="J41" s="633"/>
      <c r="K41" s="267"/>
    </row>
    <row r="42" spans="1:11" s="268" customFormat="1" ht="55.5" customHeight="1">
      <c r="A42" s="633" t="s">
        <v>1024</v>
      </c>
      <c r="B42" s="633"/>
      <c r="C42" s="633"/>
      <c r="D42" s="633"/>
      <c r="E42" s="633"/>
      <c r="F42" s="633"/>
      <c r="G42" s="633"/>
      <c r="H42" s="633"/>
      <c r="I42" s="633"/>
      <c r="J42" s="633"/>
      <c r="K42" s="267"/>
    </row>
    <row r="43" spans="1:11" s="2" customFormat="1" ht="51.75" customHeight="1">
      <c r="A43" s="633" t="s">
        <v>1025</v>
      </c>
      <c r="B43" s="633"/>
      <c r="C43" s="633"/>
      <c r="D43" s="633"/>
      <c r="E43" s="633"/>
      <c r="F43" s="633"/>
      <c r="G43" s="633"/>
      <c r="H43" s="633"/>
      <c r="I43" s="633"/>
      <c r="J43" s="633"/>
      <c r="K43" s="266"/>
    </row>
    <row r="44" spans="1:11" s="2" customFormat="1" ht="48" customHeight="1">
      <c r="A44" s="633" t="s">
        <v>1026</v>
      </c>
      <c r="B44" s="633"/>
      <c r="C44" s="633"/>
      <c r="D44" s="633"/>
      <c r="E44" s="633"/>
      <c r="F44" s="633"/>
      <c r="G44" s="633"/>
      <c r="H44" s="633"/>
      <c r="I44" s="633"/>
      <c r="J44" s="633"/>
      <c r="K44" s="266"/>
    </row>
    <row r="45" spans="1:11" s="2" customFormat="1" ht="66" customHeight="1">
      <c r="A45" s="633" t="s">
        <v>1027</v>
      </c>
      <c r="B45" s="633"/>
      <c r="C45" s="633"/>
      <c r="D45" s="633"/>
      <c r="E45" s="633"/>
      <c r="F45" s="633"/>
      <c r="G45" s="633"/>
      <c r="H45" s="633"/>
      <c r="I45" s="633"/>
      <c r="J45" s="633"/>
      <c r="K45" s="266"/>
    </row>
    <row r="46" spans="1:11" s="2" customFormat="1" ht="42" customHeight="1">
      <c r="A46" s="633" t="s">
        <v>1028</v>
      </c>
      <c r="B46" s="633"/>
      <c r="C46" s="633"/>
      <c r="D46" s="633"/>
      <c r="E46" s="633"/>
      <c r="F46" s="633"/>
      <c r="G46" s="633"/>
      <c r="H46" s="633"/>
      <c r="I46" s="633"/>
      <c r="J46" s="633"/>
      <c r="K46" s="266"/>
    </row>
    <row r="47" spans="1:11" s="2" customFormat="1" ht="53.25" customHeight="1">
      <c r="A47" s="633" t="s">
        <v>1029</v>
      </c>
      <c r="B47" s="633"/>
      <c r="C47" s="633"/>
      <c r="D47" s="633"/>
      <c r="E47" s="633"/>
      <c r="F47" s="633"/>
      <c r="G47" s="633"/>
      <c r="H47" s="633"/>
      <c r="I47" s="633"/>
      <c r="J47" s="633"/>
      <c r="K47" s="232"/>
    </row>
    <row r="48" spans="1:11" s="2" customFormat="1" ht="128.25" customHeight="1">
      <c r="A48" s="633" t="s">
        <v>1111</v>
      </c>
      <c r="B48" s="633"/>
      <c r="C48" s="633"/>
      <c r="D48" s="633"/>
      <c r="E48" s="633"/>
      <c r="F48" s="633"/>
      <c r="G48" s="633"/>
      <c r="H48" s="633"/>
      <c r="I48" s="633"/>
      <c r="J48" s="633"/>
      <c r="K48" s="266"/>
    </row>
    <row r="49" spans="1:11" s="2" customFormat="1" ht="51.75" customHeight="1">
      <c r="A49" s="633" t="s">
        <v>1030</v>
      </c>
      <c r="B49" s="633"/>
      <c r="C49" s="633"/>
      <c r="D49" s="633"/>
      <c r="E49" s="633"/>
      <c r="F49" s="633"/>
      <c r="G49" s="633"/>
      <c r="H49" s="633"/>
      <c r="I49" s="633"/>
      <c r="J49" s="633"/>
      <c r="K49" s="266"/>
    </row>
    <row r="50" spans="1:11" s="2" customFormat="1" ht="158.25" customHeight="1">
      <c r="A50" s="642" t="s">
        <v>1031</v>
      </c>
      <c r="B50" s="642"/>
      <c r="C50" s="642"/>
      <c r="D50" s="642"/>
      <c r="E50" s="642"/>
      <c r="F50" s="642"/>
      <c r="G50" s="642"/>
      <c r="H50" s="642"/>
      <c r="I50" s="642"/>
      <c r="J50" s="642"/>
      <c r="K50" s="266"/>
    </row>
    <row r="51" spans="1:11" s="2" customFormat="1" ht="63" customHeight="1">
      <c r="A51" s="696" t="s">
        <v>1032</v>
      </c>
      <c r="B51" s="696"/>
      <c r="C51" s="696"/>
      <c r="D51" s="696"/>
      <c r="E51" s="696"/>
      <c r="F51" s="696"/>
      <c r="G51" s="696"/>
      <c r="H51" s="696"/>
      <c r="I51" s="696"/>
      <c r="J51" s="696"/>
      <c r="K51" s="266"/>
    </row>
    <row r="52" spans="1:11" s="57" customFormat="1" ht="130.5" customHeight="1">
      <c r="A52" s="455" t="s">
        <v>1627</v>
      </c>
      <c r="B52" s="455"/>
      <c r="C52" s="455"/>
      <c r="D52" s="455"/>
      <c r="E52" s="455"/>
      <c r="F52" s="455"/>
      <c r="G52" s="455"/>
      <c r="H52" s="455"/>
      <c r="I52" s="455"/>
      <c r="J52" s="455"/>
      <c r="K52" s="163"/>
    </row>
    <row r="53" spans="1:11" s="57" customFormat="1" ht="120" customHeight="1">
      <c r="A53" s="455" t="s">
        <v>1628</v>
      </c>
      <c r="B53" s="455"/>
      <c r="C53" s="455"/>
      <c r="D53" s="455"/>
      <c r="E53" s="455"/>
      <c r="F53" s="455"/>
      <c r="G53" s="455"/>
      <c r="H53" s="455"/>
      <c r="I53" s="455"/>
      <c r="J53" s="455"/>
    </row>
    <row r="54" spans="1:11" ht="15">
      <c r="A54" s="58"/>
      <c r="B54" s="58"/>
      <c r="C54" s="58"/>
      <c r="D54" s="58"/>
      <c r="E54" s="58"/>
      <c r="F54" s="58"/>
      <c r="G54" s="58"/>
      <c r="H54" s="58"/>
      <c r="I54" s="58"/>
      <c r="J54" s="58"/>
    </row>
    <row r="55" spans="1:11" ht="15.4">
      <c r="A55" s="638" t="s">
        <v>7</v>
      </c>
      <c r="B55" s="638"/>
      <c r="C55" s="638"/>
      <c r="D55" s="638"/>
      <c r="E55" s="638"/>
      <c r="F55" s="638"/>
      <c r="G55" s="638"/>
      <c r="H55" s="638"/>
      <c r="I55" s="200"/>
      <c r="J55" s="200"/>
    </row>
    <row r="56" spans="1:11" ht="15.4">
      <c r="A56" s="208"/>
      <c r="B56" s="208"/>
      <c r="C56" s="208"/>
      <c r="D56" s="208"/>
      <c r="E56" s="207"/>
      <c r="F56" s="207"/>
      <c r="G56" s="206"/>
      <c r="H56" s="206"/>
      <c r="I56" s="200"/>
      <c r="J56" s="200"/>
    </row>
    <row r="57" spans="1:11" ht="19.5" customHeight="1">
      <c r="A57" s="639" t="s">
        <v>905</v>
      </c>
      <c r="B57" s="639"/>
      <c r="C57" s="639"/>
      <c r="D57" s="639"/>
      <c r="E57" s="639"/>
      <c r="F57" s="639"/>
      <c r="G57" s="639"/>
      <c r="H57" s="639"/>
      <c r="I57" s="639"/>
      <c r="J57" s="639"/>
    </row>
    <row r="58" spans="1:11" ht="15.4">
      <c r="A58" s="209"/>
      <c r="B58" s="209"/>
      <c r="C58" s="209"/>
      <c r="D58" s="209"/>
      <c r="E58" s="209"/>
      <c r="F58" s="209"/>
      <c r="G58" s="209"/>
      <c r="H58" s="209"/>
      <c r="I58" s="200"/>
      <c r="J58" s="200"/>
    </row>
    <row r="59" spans="1:11" ht="15.4">
      <c r="A59" s="638" t="s">
        <v>9</v>
      </c>
      <c r="B59" s="638"/>
      <c r="C59" s="638"/>
      <c r="D59" s="638"/>
      <c r="E59" s="638"/>
      <c r="F59" s="638"/>
      <c r="G59" s="638"/>
      <c r="H59" s="638"/>
      <c r="I59" s="200"/>
      <c r="J59" s="200"/>
    </row>
    <row r="60" spans="1:11" ht="15">
      <c r="A60" s="210"/>
      <c r="B60" s="210"/>
      <c r="C60" s="210"/>
      <c r="D60" s="210"/>
      <c r="E60" s="210"/>
      <c r="F60" s="210"/>
      <c r="G60" s="210"/>
      <c r="H60" s="210"/>
      <c r="I60" s="210"/>
      <c r="J60" s="210"/>
    </row>
    <row r="61" spans="1:11" s="53" customFormat="1" ht="38.25" customHeight="1">
      <c r="A61" s="52"/>
      <c r="B61" s="455" t="s">
        <v>63</v>
      </c>
      <c r="C61" s="455"/>
      <c r="D61" s="455"/>
      <c r="E61" s="455"/>
      <c r="F61" s="455"/>
      <c r="G61" s="455"/>
      <c r="H61" s="455"/>
      <c r="I61" s="455"/>
      <c r="J61" s="455"/>
    </row>
    <row r="62" spans="1:11" s="53" customFormat="1" ht="33.75" customHeight="1">
      <c r="A62" s="52"/>
      <c r="B62" s="455" t="s">
        <v>1036</v>
      </c>
      <c r="C62" s="455"/>
      <c r="D62" s="455"/>
      <c r="E62" s="455"/>
      <c r="F62" s="455"/>
      <c r="G62" s="455"/>
      <c r="H62" s="455"/>
      <c r="I62" s="455"/>
      <c r="J62" s="455"/>
      <c r="K62" s="269"/>
    </row>
    <row r="63" spans="1:11" s="53" customFormat="1" ht="32.25" customHeight="1">
      <c r="A63" s="52"/>
      <c r="B63" s="455" t="s">
        <v>1037</v>
      </c>
      <c r="C63" s="455"/>
      <c r="D63" s="455"/>
      <c r="E63" s="455"/>
      <c r="F63" s="455"/>
      <c r="G63" s="455"/>
      <c r="H63" s="455"/>
      <c r="I63" s="455"/>
      <c r="J63" s="455"/>
      <c r="K63" s="270"/>
    </row>
    <row r="64" spans="1:11" s="53" customFormat="1" ht="50.25" customHeight="1">
      <c r="A64" s="52"/>
      <c r="B64" s="455" t="s">
        <v>1001</v>
      </c>
      <c r="C64" s="455"/>
      <c r="D64" s="455"/>
      <c r="E64" s="455"/>
      <c r="F64" s="455"/>
      <c r="G64" s="455"/>
      <c r="H64" s="455"/>
      <c r="I64" s="455"/>
      <c r="J64" s="455"/>
    </row>
    <row r="65" spans="1:10" ht="3" customHeight="1">
      <c r="A65" s="211"/>
      <c r="B65" s="211"/>
      <c r="C65" s="211"/>
      <c r="D65" s="211"/>
      <c r="E65" s="211"/>
      <c r="F65" s="211"/>
      <c r="G65" s="211"/>
      <c r="H65" s="211"/>
      <c r="I65" s="211"/>
      <c r="J65" s="211"/>
    </row>
    <row r="66" spans="1:10" ht="15">
      <c r="A66" s="212" t="s">
        <v>10</v>
      </c>
      <c r="B66" s="212"/>
      <c r="C66" s="212"/>
      <c r="D66" s="212"/>
      <c r="E66" s="212"/>
      <c r="F66" s="212"/>
      <c r="G66" s="212"/>
      <c r="H66" s="212"/>
      <c r="I66" s="212"/>
      <c r="J66" s="212"/>
    </row>
    <row r="67" spans="1:10" ht="15">
      <c r="A67" s="212"/>
      <c r="B67" s="212"/>
      <c r="C67" s="212"/>
      <c r="D67" s="212"/>
      <c r="E67" s="212"/>
      <c r="F67" s="212"/>
      <c r="G67" s="212"/>
      <c r="H67" s="212"/>
      <c r="I67" s="212"/>
      <c r="J67" s="212"/>
    </row>
    <row r="68" spans="1:10" ht="15">
      <c r="A68" s="212" t="s">
        <v>52</v>
      </c>
      <c r="B68" s="212"/>
      <c r="C68" s="212"/>
      <c r="D68" s="212"/>
      <c r="E68" s="212"/>
      <c r="F68" s="212"/>
      <c r="G68" s="212"/>
      <c r="H68" s="212"/>
      <c r="I68" s="212"/>
      <c r="J68" s="212"/>
    </row>
    <row r="69" spans="1:10" ht="15">
      <c r="A69" s="212"/>
      <c r="B69" s="212"/>
      <c r="C69" s="212"/>
      <c r="D69" s="212"/>
      <c r="E69" s="212"/>
      <c r="F69" s="212"/>
      <c r="G69" s="212"/>
      <c r="H69" s="212"/>
      <c r="I69" s="212"/>
      <c r="J69" s="212"/>
    </row>
    <row r="70" spans="1:10" ht="21" customHeight="1">
      <c r="A70" s="641" t="s">
        <v>990</v>
      </c>
      <c r="B70" s="530"/>
      <c r="C70" s="530"/>
      <c r="D70" s="530"/>
      <c r="E70" s="530"/>
      <c r="F70" s="530"/>
      <c r="G70" s="530"/>
      <c r="H70" s="530"/>
      <c r="I70" s="530"/>
      <c r="J70" s="530"/>
    </row>
    <row r="71" spans="1:10" ht="21" customHeight="1">
      <c r="A71" s="530"/>
      <c r="B71" s="530"/>
      <c r="C71" s="530"/>
      <c r="D71" s="530"/>
      <c r="E71" s="530"/>
      <c r="F71" s="530"/>
      <c r="G71" s="530"/>
      <c r="H71" s="530"/>
      <c r="I71" s="530"/>
      <c r="J71" s="530"/>
    </row>
    <row r="72" spans="1:10" ht="21" customHeight="1">
      <c r="A72" s="530"/>
      <c r="B72" s="530"/>
      <c r="C72" s="530"/>
      <c r="D72" s="530"/>
      <c r="E72" s="530"/>
      <c r="F72" s="530"/>
      <c r="G72" s="530"/>
      <c r="H72" s="530"/>
      <c r="I72" s="530"/>
      <c r="J72" s="530"/>
    </row>
    <row r="73" spans="1:10" ht="15.4">
      <c r="A73" s="208"/>
      <c r="B73" s="208"/>
      <c r="C73" s="208"/>
      <c r="D73" s="208"/>
      <c r="E73" s="207"/>
      <c r="F73" s="207"/>
      <c r="G73" s="209"/>
      <c r="H73" s="209"/>
      <c r="I73" s="200"/>
      <c r="J73" s="200"/>
    </row>
    <row r="74" spans="1:10" ht="15.75" customHeight="1">
      <c r="A74" s="212" t="s">
        <v>69</v>
      </c>
      <c r="B74" s="212"/>
      <c r="C74" s="212"/>
      <c r="D74" s="212"/>
      <c r="E74" s="212"/>
      <c r="F74" s="212"/>
      <c r="G74" s="212"/>
      <c r="H74" s="212"/>
      <c r="I74" s="200"/>
      <c r="J74" s="200"/>
    </row>
    <row r="75" spans="1:10" ht="13.5" customHeight="1">
      <c r="A75" s="208"/>
      <c r="B75" s="208"/>
      <c r="C75" s="208"/>
      <c r="D75" s="208"/>
      <c r="E75" s="208"/>
      <c r="F75" s="208"/>
      <c r="G75" s="214"/>
      <c r="H75" s="214"/>
      <c r="I75" s="200"/>
      <c r="J75" s="200"/>
    </row>
    <row r="76" spans="1:10" ht="15.4">
      <c r="A76" s="1" t="s">
        <v>51</v>
      </c>
      <c r="B76" s="1"/>
      <c r="C76" s="1"/>
      <c r="D76" s="1"/>
      <c r="E76" s="1"/>
      <c r="F76" s="1"/>
      <c r="G76" s="1"/>
      <c r="H76" s="1"/>
      <c r="I76" s="200"/>
      <c r="J76" s="200"/>
    </row>
    <row r="77" spans="1:10" ht="15.4">
      <c r="A77" s="1" t="s">
        <v>373</v>
      </c>
      <c r="B77" s="1"/>
      <c r="C77" s="1"/>
      <c r="D77" s="1"/>
      <c r="E77" s="1"/>
      <c r="F77" s="1"/>
      <c r="G77" s="1"/>
      <c r="H77" s="1"/>
      <c r="I77" s="200"/>
      <c r="J77" s="200"/>
    </row>
    <row r="78" spans="1:10" ht="15.4">
      <c r="A78" s="1" t="s">
        <v>11</v>
      </c>
      <c r="B78" s="1"/>
      <c r="C78" s="1"/>
      <c r="D78" s="1"/>
      <c r="E78" s="1"/>
      <c r="F78" s="1"/>
      <c r="G78" s="1"/>
      <c r="H78" s="1"/>
      <c r="I78" s="200"/>
      <c r="J78" s="200"/>
    </row>
    <row r="79" spans="1:10" ht="15.4">
      <c r="A79" s="1"/>
      <c r="B79" s="213"/>
      <c r="C79" s="213"/>
      <c r="D79" s="213"/>
      <c r="E79" s="213"/>
      <c r="F79" s="213"/>
      <c r="G79" s="213"/>
      <c r="H79" s="213"/>
      <c r="I79" s="200"/>
      <c r="J79" s="200"/>
    </row>
    <row r="80" spans="1:10" ht="15.75" customHeight="1">
      <c r="A80" s="212" t="s">
        <v>1109</v>
      </c>
      <c r="B80" s="212"/>
      <c r="C80" s="212"/>
      <c r="D80" s="212"/>
      <c r="E80" s="212"/>
      <c r="F80" s="212"/>
      <c r="G80" s="212"/>
      <c r="H80" s="212"/>
      <c r="I80" s="200"/>
      <c r="J80" s="200"/>
    </row>
    <row r="81" spans="1:10" ht="13.5" customHeight="1">
      <c r="A81" s="208"/>
      <c r="B81" s="208"/>
      <c r="C81" s="208"/>
      <c r="D81" s="208"/>
      <c r="E81" s="208"/>
      <c r="F81" s="208"/>
      <c r="G81" s="214"/>
      <c r="H81" s="214"/>
      <c r="I81" s="200"/>
      <c r="J81" s="200"/>
    </row>
    <row r="82" spans="1:10" ht="15.4">
      <c r="A82" s="1" t="s">
        <v>372</v>
      </c>
      <c r="B82" s="1"/>
      <c r="C82" s="1"/>
      <c r="D82" s="1"/>
      <c r="E82" s="1"/>
      <c r="F82" s="1"/>
      <c r="G82" s="1"/>
      <c r="H82" s="1"/>
      <c r="I82" s="200"/>
      <c r="J82" s="200"/>
    </row>
    <row r="83" spans="1:10" ht="15.4">
      <c r="A83" s="1" t="s">
        <v>374</v>
      </c>
      <c r="B83" s="1"/>
      <c r="C83" s="1"/>
      <c r="D83" s="1"/>
      <c r="E83" s="1"/>
      <c r="F83" s="1"/>
      <c r="G83" s="1"/>
      <c r="H83" s="1"/>
      <c r="I83" s="200"/>
      <c r="J83" s="200"/>
    </row>
    <row r="84" spans="1:10" ht="15.4">
      <c r="A84" s="1" t="s">
        <v>11</v>
      </c>
      <c r="B84" s="1"/>
      <c r="C84" s="1"/>
      <c r="D84" s="1"/>
      <c r="E84" s="1"/>
      <c r="F84" s="1"/>
      <c r="G84" s="1"/>
      <c r="H84" s="1"/>
      <c r="I84" s="200"/>
      <c r="J84" s="200"/>
    </row>
    <row r="85" spans="1:10" ht="15.4">
      <c r="A85" s="1"/>
      <c r="B85" s="1"/>
      <c r="C85" s="1"/>
      <c r="D85" s="1"/>
      <c r="E85" s="1"/>
      <c r="F85" s="1"/>
      <c r="G85" s="1"/>
      <c r="H85" s="1"/>
      <c r="I85" s="200"/>
      <c r="J85" s="200"/>
    </row>
    <row r="86" spans="1:10" ht="15.75" customHeight="1">
      <c r="A86" s="212" t="s">
        <v>375</v>
      </c>
      <c r="B86" s="212"/>
      <c r="C86" s="212"/>
      <c r="D86" s="212"/>
      <c r="E86" s="212"/>
      <c r="F86" s="212"/>
      <c r="G86" s="212"/>
      <c r="H86" s="212"/>
      <c r="I86" s="200"/>
      <c r="J86" s="200"/>
    </row>
    <row r="87" spans="1:10" ht="13.5" customHeight="1">
      <c r="A87" s="208"/>
      <c r="B87" s="208"/>
      <c r="C87" s="208"/>
      <c r="D87" s="208"/>
      <c r="E87" s="208"/>
      <c r="F87" s="208"/>
      <c r="G87" s="214"/>
      <c r="H87" s="214"/>
      <c r="I87" s="200"/>
      <c r="J87" s="200"/>
    </row>
    <row r="88" spans="1:10" ht="15.4">
      <c r="A88" s="1" t="s">
        <v>376</v>
      </c>
      <c r="B88" s="1"/>
      <c r="C88" s="1"/>
      <c r="D88" s="1"/>
      <c r="E88" s="1"/>
      <c r="F88" s="1"/>
      <c r="G88" s="1"/>
      <c r="H88" s="1"/>
      <c r="I88" s="200"/>
      <c r="J88" s="200"/>
    </row>
    <row r="89" spans="1:10" ht="15.4">
      <c r="A89" s="1" t="s">
        <v>1110</v>
      </c>
      <c r="B89" s="1"/>
      <c r="C89" s="1"/>
      <c r="D89" s="1"/>
      <c r="E89" s="1"/>
      <c r="F89" s="1"/>
      <c r="G89" s="1"/>
      <c r="H89" s="1"/>
      <c r="I89" s="200"/>
      <c r="J89" s="200"/>
    </row>
    <row r="90" spans="1:10" ht="15.4">
      <c r="A90" s="1" t="s">
        <v>11</v>
      </c>
      <c r="B90" s="1"/>
      <c r="C90" s="1"/>
      <c r="D90" s="1"/>
      <c r="E90" s="1"/>
      <c r="F90" s="1"/>
      <c r="G90" s="1"/>
      <c r="H90" s="1"/>
      <c r="I90" s="200"/>
      <c r="J90" s="200"/>
    </row>
    <row r="91" spans="1:10" ht="15.4">
      <c r="A91" s="1"/>
      <c r="B91" s="1"/>
      <c r="C91" s="1"/>
      <c r="D91" s="1"/>
      <c r="E91" s="1"/>
      <c r="F91" s="1"/>
      <c r="G91" s="1"/>
      <c r="H91" s="1"/>
      <c r="I91" s="200"/>
      <c r="J91" s="200"/>
    </row>
    <row r="92" spans="1:10" ht="15.4">
      <c r="A92" s="638" t="s">
        <v>12</v>
      </c>
      <c r="B92" s="638"/>
      <c r="C92" s="638"/>
      <c r="D92" s="638"/>
      <c r="E92" s="638"/>
      <c r="F92" s="638"/>
      <c r="G92" s="638"/>
      <c r="H92" s="638"/>
      <c r="I92" s="200"/>
      <c r="J92" s="200"/>
    </row>
    <row r="93" spans="1:10" ht="15.4">
      <c r="A93" s="1"/>
      <c r="B93" s="1"/>
      <c r="C93" s="1"/>
      <c r="D93" s="1"/>
      <c r="E93" s="215"/>
      <c r="F93" s="215"/>
      <c r="G93" s="216"/>
      <c r="H93" s="216"/>
      <c r="I93" s="200"/>
      <c r="J93" s="200"/>
    </row>
    <row r="94" spans="1:10" ht="30" customHeight="1">
      <c r="A94" s="640" t="s">
        <v>378</v>
      </c>
      <c r="B94" s="640"/>
      <c r="C94" s="640"/>
      <c r="D94" s="640"/>
      <c r="E94" s="640"/>
      <c r="F94" s="640"/>
      <c r="G94" s="640"/>
      <c r="H94" s="640"/>
      <c r="I94" s="640"/>
      <c r="J94" s="640"/>
    </row>
    <row r="95" spans="1:10" ht="15.4">
      <c r="A95" s="216"/>
      <c r="B95" s="216"/>
      <c r="C95" s="216"/>
      <c r="D95" s="216"/>
      <c r="E95" s="216"/>
      <c r="F95" s="216"/>
      <c r="G95" s="216"/>
      <c r="H95" s="216"/>
      <c r="I95" s="200"/>
      <c r="J95" s="200"/>
    </row>
    <row r="96" spans="1:10" ht="15.4">
      <c r="A96" s="638" t="s">
        <v>13</v>
      </c>
      <c r="B96" s="638"/>
      <c r="C96" s="638"/>
      <c r="D96" s="638"/>
      <c r="E96" s="638"/>
      <c r="F96" s="638"/>
      <c r="G96" s="638"/>
      <c r="H96" s="638"/>
      <c r="I96" s="200"/>
      <c r="J96" s="200"/>
    </row>
    <row r="97" spans="1:10">
      <c r="A97" s="16"/>
      <c r="B97" s="16"/>
      <c r="C97" s="19"/>
      <c r="D97" s="19"/>
      <c r="E97" s="17"/>
      <c r="F97" s="17"/>
      <c r="G97" s="18"/>
      <c r="H97" s="18"/>
      <c r="I97" s="5"/>
      <c r="J97" s="5"/>
    </row>
    <row r="98" spans="1:10" ht="15.4">
      <c r="A98" s="623" t="s">
        <v>14</v>
      </c>
      <c r="B98" s="623"/>
      <c r="C98" s="623"/>
      <c r="D98" s="623"/>
      <c r="E98" s="623"/>
      <c r="F98" s="623"/>
      <c r="G98" s="630">
        <v>0</v>
      </c>
      <c r="H98" s="631"/>
      <c r="I98" s="632"/>
      <c r="J98" s="200"/>
    </row>
    <row r="99" spans="1:10" ht="15.4">
      <c r="A99" s="623" t="s">
        <v>15</v>
      </c>
      <c r="B99" s="623"/>
      <c r="C99" s="623"/>
      <c r="D99" s="623"/>
      <c r="E99" s="623"/>
      <c r="F99" s="623"/>
      <c r="G99" s="624">
        <f>+I109</f>
        <v>640844149</v>
      </c>
      <c r="H99" s="625"/>
      <c r="I99" s="626"/>
      <c r="J99" s="200"/>
    </row>
    <row r="100" spans="1:10" ht="15.4">
      <c r="A100" s="623" t="s">
        <v>27</v>
      </c>
      <c r="B100" s="623"/>
      <c r="C100" s="623"/>
      <c r="D100" s="623"/>
      <c r="E100" s="623"/>
      <c r="F100" s="623"/>
      <c r="G100" s="624">
        <f>+G99</f>
        <v>640844149</v>
      </c>
      <c r="H100" s="625"/>
      <c r="I100" s="626"/>
      <c r="J100" s="200"/>
    </row>
    <row r="101" spans="1:10" ht="15.4">
      <c r="A101" s="213"/>
      <c r="B101" s="1"/>
      <c r="C101" s="1"/>
      <c r="D101" s="221"/>
      <c r="E101" s="222"/>
      <c r="F101" s="215"/>
      <c r="G101" s="216"/>
      <c r="H101" s="216"/>
      <c r="I101" s="200"/>
      <c r="J101" s="200"/>
    </row>
    <row r="102" spans="1:10" ht="18" customHeight="1">
      <c r="A102" s="627" t="s">
        <v>16</v>
      </c>
      <c r="B102" s="627"/>
      <c r="C102" s="627"/>
      <c r="D102" s="627"/>
      <c r="E102" s="627"/>
      <c r="F102" s="627"/>
      <c r="G102" s="627"/>
      <c r="H102" s="223" t="s">
        <v>17</v>
      </c>
      <c r="I102" s="223" t="s">
        <v>18</v>
      </c>
      <c r="J102" s="223" t="s">
        <v>19</v>
      </c>
    </row>
    <row r="103" spans="1:10" ht="15">
      <c r="A103" s="612" t="s">
        <v>20</v>
      </c>
      <c r="B103" s="612"/>
      <c r="C103" s="612"/>
      <c r="D103" s="612"/>
      <c r="E103" s="612"/>
      <c r="F103" s="612"/>
      <c r="G103" s="612"/>
      <c r="H103" s="224"/>
      <c r="I103" s="225">
        <f>+J403</f>
        <v>121146731</v>
      </c>
      <c r="J103" s="225">
        <f t="shared" ref="J103:J108" si="0">+H103+I103</f>
        <v>121146731</v>
      </c>
    </row>
    <row r="104" spans="1:10" ht="15">
      <c r="A104" s="648" t="s">
        <v>21</v>
      </c>
      <c r="B104" s="648"/>
      <c r="C104" s="648"/>
      <c r="D104" s="648"/>
      <c r="E104" s="648"/>
      <c r="F104" s="648"/>
      <c r="G104" s="648"/>
      <c r="H104" s="226"/>
      <c r="I104" s="227">
        <f>+J954</f>
        <v>51267532</v>
      </c>
      <c r="J104" s="227">
        <f t="shared" si="0"/>
        <v>51267532</v>
      </c>
    </row>
    <row r="105" spans="1:10" ht="15">
      <c r="A105" s="649" t="s">
        <v>28</v>
      </c>
      <c r="B105" s="649"/>
      <c r="C105" s="649"/>
      <c r="D105" s="649"/>
      <c r="E105" s="649"/>
      <c r="F105" s="649"/>
      <c r="G105" s="649"/>
      <c r="H105" s="226"/>
      <c r="I105" s="227">
        <f>+J997</f>
        <v>12816883</v>
      </c>
      <c r="J105" s="227">
        <f t="shared" si="0"/>
        <v>12816883</v>
      </c>
    </row>
    <row r="106" spans="1:10" ht="15">
      <c r="A106" s="650" t="s">
        <v>29</v>
      </c>
      <c r="B106" s="651"/>
      <c r="C106" s="651"/>
      <c r="D106" s="651"/>
      <c r="E106" s="651"/>
      <c r="F106" s="651"/>
      <c r="G106" s="652"/>
      <c r="H106" s="228"/>
      <c r="I106" s="227">
        <f>+J1175</f>
        <v>455613003</v>
      </c>
      <c r="J106" s="227">
        <f t="shared" si="0"/>
        <v>455613003</v>
      </c>
    </row>
    <row r="107" spans="1:10" ht="15">
      <c r="A107" s="653" t="s">
        <v>22</v>
      </c>
      <c r="B107" s="653"/>
      <c r="C107" s="653"/>
      <c r="D107" s="653"/>
      <c r="E107" s="653"/>
      <c r="F107" s="653"/>
      <c r="G107" s="653"/>
      <c r="H107" s="226"/>
      <c r="I107" s="227">
        <f>+G107+H107</f>
        <v>0</v>
      </c>
      <c r="J107" s="227">
        <f t="shared" si="0"/>
        <v>0</v>
      </c>
    </row>
    <row r="108" spans="1:10" ht="15">
      <c r="A108" s="648" t="s">
        <v>23</v>
      </c>
      <c r="B108" s="648"/>
      <c r="C108" s="648"/>
      <c r="D108" s="648"/>
      <c r="E108" s="648"/>
      <c r="F108" s="648"/>
      <c r="G108" s="648"/>
      <c r="H108" s="226"/>
      <c r="I108" s="227">
        <f>+G108+H108</f>
        <v>0</v>
      </c>
      <c r="J108" s="227">
        <f t="shared" si="0"/>
        <v>0</v>
      </c>
    </row>
    <row r="109" spans="1:10" ht="15.4">
      <c r="A109" s="627" t="s">
        <v>24</v>
      </c>
      <c r="B109" s="627"/>
      <c r="C109" s="627"/>
      <c r="D109" s="627"/>
      <c r="E109" s="627"/>
      <c r="F109" s="627"/>
      <c r="G109" s="627"/>
      <c r="H109" s="226">
        <f>SUM(H103:H108)</f>
        <v>0</v>
      </c>
      <c r="I109" s="227">
        <f>SUM(I103:I108)</f>
        <v>640844149</v>
      </c>
      <c r="J109" s="227">
        <f>SUM(J103:J108)</f>
        <v>640844149</v>
      </c>
    </row>
    <row r="110" spans="1:10">
      <c r="A110" s="24"/>
      <c r="B110" s="25"/>
      <c r="C110" s="25"/>
      <c r="D110" s="26"/>
      <c r="E110" s="27"/>
      <c r="F110" s="28"/>
      <c r="G110" s="29"/>
      <c r="H110" s="29"/>
      <c r="I110" s="30"/>
      <c r="J110" s="30"/>
    </row>
    <row r="111" spans="1:10">
      <c r="A111" s="464" t="s">
        <v>36</v>
      </c>
      <c r="B111" s="464"/>
      <c r="C111" s="464"/>
      <c r="D111" s="464"/>
      <c r="E111" s="464"/>
      <c r="F111" s="464"/>
      <c r="G111" s="464"/>
      <c r="H111" s="464"/>
      <c r="I111" s="464"/>
      <c r="J111" s="464"/>
    </row>
    <row r="112" spans="1:10">
      <c r="A112" s="464" t="s">
        <v>82</v>
      </c>
      <c r="B112" s="464"/>
      <c r="C112" s="464"/>
      <c r="D112" s="464"/>
      <c r="E112" s="464"/>
      <c r="F112" s="464"/>
      <c r="G112" s="464"/>
      <c r="H112" s="464"/>
      <c r="I112" s="464"/>
      <c r="J112" s="464"/>
    </row>
    <row r="113" spans="1:13" ht="38.25" customHeight="1">
      <c r="A113" s="461" t="s">
        <v>32</v>
      </c>
      <c r="B113" s="461"/>
      <c r="C113" s="461" t="s">
        <v>31</v>
      </c>
      <c r="D113" s="461"/>
      <c r="E113" s="465" t="s">
        <v>33</v>
      </c>
      <c r="F113" s="466"/>
      <c r="G113" s="467"/>
      <c r="H113" s="34" t="s">
        <v>34</v>
      </c>
      <c r="I113" s="482" t="s">
        <v>35</v>
      </c>
      <c r="J113" s="483"/>
    </row>
    <row r="114" spans="1:13" ht="48.75" customHeight="1">
      <c r="A114" s="440" t="s">
        <v>998</v>
      </c>
      <c r="B114" s="441"/>
      <c r="C114" s="462" t="s">
        <v>999</v>
      </c>
      <c r="D114" s="463"/>
      <c r="E114" s="468" t="s">
        <v>992</v>
      </c>
      <c r="F114" s="469"/>
      <c r="G114" s="470"/>
      <c r="H114" s="71">
        <v>16</v>
      </c>
      <c r="I114" s="685">
        <v>32042207</v>
      </c>
      <c r="J114" s="686"/>
      <c r="K114" s="68" t="s">
        <v>1000</v>
      </c>
      <c r="L114" s="68"/>
      <c r="M114" s="137"/>
    </row>
    <row r="115" spans="1:13" ht="48.75" customHeight="1">
      <c r="A115" s="603" t="s">
        <v>1043</v>
      </c>
      <c r="B115" s="603"/>
      <c r="C115" s="603" t="s">
        <v>999</v>
      </c>
      <c r="D115" s="603"/>
      <c r="E115" s="615" t="s">
        <v>1044</v>
      </c>
      <c r="F115" s="615"/>
      <c r="G115" s="615"/>
      <c r="H115" s="71">
        <v>16</v>
      </c>
      <c r="I115" s="687">
        <v>5000000</v>
      </c>
      <c r="J115" s="687"/>
      <c r="K115" s="278"/>
    </row>
    <row r="116" spans="1:13" ht="48.75" customHeight="1">
      <c r="A116" s="603" t="s">
        <v>1045</v>
      </c>
      <c r="B116" s="603"/>
      <c r="C116" s="603" t="s">
        <v>999</v>
      </c>
      <c r="D116" s="603"/>
      <c r="E116" s="615" t="s">
        <v>1044</v>
      </c>
      <c r="F116" s="615"/>
      <c r="G116" s="615"/>
      <c r="H116" s="71">
        <v>16</v>
      </c>
      <c r="I116" s="687">
        <v>1500000</v>
      </c>
      <c r="J116" s="687"/>
      <c r="K116" s="278"/>
    </row>
    <row r="117" spans="1:13" ht="48.75" customHeight="1">
      <c r="A117" s="603" t="s">
        <v>1048</v>
      </c>
      <c r="B117" s="603"/>
      <c r="C117" s="603" t="s">
        <v>999</v>
      </c>
      <c r="D117" s="603"/>
      <c r="E117" s="615" t="s">
        <v>1044</v>
      </c>
      <c r="F117" s="615"/>
      <c r="G117" s="615"/>
      <c r="H117" s="71">
        <v>16</v>
      </c>
      <c r="I117" s="687">
        <v>12042207</v>
      </c>
      <c r="J117" s="687"/>
      <c r="K117" s="278"/>
    </row>
    <row r="118" spans="1:13" ht="48.75" customHeight="1">
      <c r="A118" s="603" t="s">
        <v>1049</v>
      </c>
      <c r="B118" s="603"/>
      <c r="C118" s="603" t="s">
        <v>999</v>
      </c>
      <c r="D118" s="603"/>
      <c r="E118" s="615" t="s">
        <v>1044</v>
      </c>
      <c r="F118" s="615"/>
      <c r="G118" s="615"/>
      <c r="H118" s="71">
        <v>16</v>
      </c>
      <c r="I118" s="687">
        <v>15000000</v>
      </c>
      <c r="J118" s="687"/>
      <c r="K118" s="278"/>
    </row>
    <row r="119" spans="1:13" ht="56.25" customHeight="1">
      <c r="A119" s="701" t="s">
        <v>1050</v>
      </c>
      <c r="B119" s="701"/>
      <c r="C119" s="603" t="s">
        <v>999</v>
      </c>
      <c r="D119" s="603"/>
      <c r="E119" s="615" t="s">
        <v>1052</v>
      </c>
      <c r="F119" s="615"/>
      <c r="G119" s="615"/>
      <c r="H119" s="71">
        <v>16</v>
      </c>
      <c r="I119" s="687">
        <v>31014391</v>
      </c>
      <c r="J119" s="687"/>
      <c r="K119" s="278" t="s">
        <v>1051</v>
      </c>
    </row>
    <row r="120" spans="1:13" ht="42" customHeight="1">
      <c r="A120" s="603" t="s">
        <v>1048</v>
      </c>
      <c r="B120" s="603"/>
      <c r="C120" s="603" t="s">
        <v>1059</v>
      </c>
      <c r="D120" s="603"/>
      <c r="E120" s="615" t="s">
        <v>1060</v>
      </c>
      <c r="F120" s="615"/>
      <c r="G120" s="615"/>
      <c r="H120" s="71">
        <v>16</v>
      </c>
      <c r="I120" s="687">
        <v>100000</v>
      </c>
      <c r="J120" s="687"/>
      <c r="K120" s="278"/>
    </row>
    <row r="121" spans="1:13" ht="69" customHeight="1">
      <c r="A121" s="603" t="s">
        <v>1048</v>
      </c>
      <c r="B121" s="603"/>
      <c r="C121" s="603" t="s">
        <v>907</v>
      </c>
      <c r="D121" s="603"/>
      <c r="E121" s="615" t="s">
        <v>1061</v>
      </c>
      <c r="F121" s="615"/>
      <c r="G121" s="615"/>
      <c r="H121" s="71">
        <v>16</v>
      </c>
      <c r="I121" s="687">
        <v>5000000</v>
      </c>
      <c r="J121" s="687"/>
      <c r="K121" s="278"/>
    </row>
    <row r="122" spans="1:13" ht="49.5" customHeight="1">
      <c r="A122" s="603" t="s">
        <v>1048</v>
      </c>
      <c r="B122" s="603"/>
      <c r="C122" s="603" t="s">
        <v>911</v>
      </c>
      <c r="D122" s="603"/>
      <c r="E122" s="615" t="s">
        <v>1062</v>
      </c>
      <c r="F122" s="615"/>
      <c r="G122" s="615"/>
      <c r="H122" s="71">
        <v>16</v>
      </c>
      <c r="I122" s="687">
        <v>3600000</v>
      </c>
      <c r="J122" s="687"/>
      <c r="K122" s="278"/>
    </row>
    <row r="123" spans="1:13" ht="64.5" customHeight="1">
      <c r="A123" s="603" t="s">
        <v>1048</v>
      </c>
      <c r="B123" s="603"/>
      <c r="C123" s="603" t="s">
        <v>908</v>
      </c>
      <c r="D123" s="603"/>
      <c r="E123" s="615" t="s">
        <v>1063</v>
      </c>
      <c r="F123" s="615"/>
      <c r="G123" s="615"/>
      <c r="H123" s="71">
        <v>16</v>
      </c>
      <c r="I123" s="687">
        <v>1800000</v>
      </c>
      <c r="J123" s="687"/>
      <c r="K123" s="278"/>
    </row>
    <row r="124" spans="1:13" ht="50.25" customHeight="1">
      <c r="A124" s="603" t="s">
        <v>1048</v>
      </c>
      <c r="B124" s="603"/>
      <c r="C124" s="603" t="s">
        <v>1064</v>
      </c>
      <c r="D124" s="603"/>
      <c r="E124" s="615" t="s">
        <v>1065</v>
      </c>
      <c r="F124" s="615"/>
      <c r="G124" s="615"/>
      <c r="H124" s="71">
        <v>16</v>
      </c>
      <c r="I124" s="687">
        <v>200000</v>
      </c>
      <c r="J124" s="687"/>
      <c r="K124" s="278"/>
    </row>
    <row r="125" spans="1:13" ht="46.5" customHeight="1">
      <c r="A125" s="603" t="s">
        <v>1048</v>
      </c>
      <c r="B125" s="603"/>
      <c r="C125" s="603" t="s">
        <v>910</v>
      </c>
      <c r="D125" s="603"/>
      <c r="E125" s="615" t="s">
        <v>1066</v>
      </c>
      <c r="F125" s="615"/>
      <c r="G125" s="615"/>
      <c r="H125" s="71">
        <v>16</v>
      </c>
      <c r="I125" s="687">
        <v>1600000</v>
      </c>
      <c r="J125" s="687"/>
      <c r="K125" s="278"/>
    </row>
    <row r="126" spans="1:13" ht="33.75" customHeight="1">
      <c r="A126" s="603" t="s">
        <v>1048</v>
      </c>
      <c r="B126" s="603"/>
      <c r="C126" s="603" t="s">
        <v>936</v>
      </c>
      <c r="D126" s="603"/>
      <c r="E126" s="604" t="s">
        <v>1067</v>
      </c>
      <c r="F126" s="604"/>
      <c r="G126" s="604"/>
      <c r="H126" s="71">
        <v>16</v>
      </c>
      <c r="I126" s="605">
        <v>200000</v>
      </c>
      <c r="J126" s="605"/>
      <c r="K126" s="264"/>
    </row>
    <row r="127" spans="1:13" ht="38.25" customHeight="1">
      <c r="A127" s="603" t="s">
        <v>1048</v>
      </c>
      <c r="B127" s="603"/>
      <c r="C127" s="603" t="s">
        <v>909</v>
      </c>
      <c r="D127" s="603"/>
      <c r="E127" s="604" t="s">
        <v>1108</v>
      </c>
      <c r="F127" s="604"/>
      <c r="G127" s="604"/>
      <c r="H127" s="71">
        <v>16</v>
      </c>
      <c r="I127" s="605">
        <v>7500000</v>
      </c>
      <c r="J127" s="605"/>
      <c r="K127" s="264"/>
    </row>
    <row r="128" spans="1:13" ht="52.5" customHeight="1">
      <c r="A128" s="697" t="s">
        <v>940</v>
      </c>
      <c r="B128" s="698"/>
      <c r="C128" s="585" t="s">
        <v>921</v>
      </c>
      <c r="D128" s="587"/>
      <c r="E128" s="647" t="s">
        <v>977</v>
      </c>
      <c r="F128" s="647"/>
      <c r="G128" s="647"/>
      <c r="H128" s="280">
        <v>16</v>
      </c>
      <c r="I128" s="699">
        <v>4397926</v>
      </c>
      <c r="J128" s="700"/>
      <c r="K128" s="68" t="s">
        <v>985</v>
      </c>
      <c r="L128" s="68"/>
      <c r="M128" s="137"/>
    </row>
    <row r="129" spans="1:13" ht="37.5" customHeight="1">
      <c r="A129" s="645" t="s">
        <v>940</v>
      </c>
      <c r="B129" s="646"/>
      <c r="C129" s="572" t="s">
        <v>929</v>
      </c>
      <c r="D129" s="572"/>
      <c r="E129" s="615" t="s">
        <v>978</v>
      </c>
      <c r="F129" s="615"/>
      <c r="G129" s="615"/>
      <c r="H129" s="71">
        <v>16</v>
      </c>
      <c r="I129" s="616">
        <v>150000</v>
      </c>
      <c r="J129" s="617"/>
      <c r="K129" s="68"/>
      <c r="L129" s="68"/>
      <c r="M129" s="137"/>
    </row>
    <row r="130" spans="1:13" ht="37.5" customHeight="1">
      <c r="A130" s="572" t="s">
        <v>940</v>
      </c>
      <c r="B130" s="572"/>
      <c r="C130" s="572" t="s">
        <v>912</v>
      </c>
      <c r="D130" s="572"/>
      <c r="E130" s="615" t="s">
        <v>923</v>
      </c>
      <c r="F130" s="615"/>
      <c r="G130" s="615"/>
      <c r="H130" s="71">
        <v>16</v>
      </c>
      <c r="I130" s="616">
        <v>11267532</v>
      </c>
      <c r="J130" s="617"/>
      <c r="K130" s="68" t="s">
        <v>1002</v>
      </c>
      <c r="L130" s="68"/>
      <c r="M130" s="137"/>
    </row>
    <row r="131" spans="1:13" ht="39.75" customHeight="1">
      <c r="A131" s="603" t="s">
        <v>67</v>
      </c>
      <c r="B131" s="603"/>
      <c r="C131" s="603" t="s">
        <v>1112</v>
      </c>
      <c r="D131" s="603"/>
      <c r="E131" s="604" t="s">
        <v>1113</v>
      </c>
      <c r="F131" s="604"/>
      <c r="G131" s="604"/>
      <c r="H131" s="71">
        <v>16</v>
      </c>
      <c r="I131" s="605">
        <v>15000000</v>
      </c>
      <c r="J131" s="605"/>
      <c r="K131" s="264"/>
    </row>
    <row r="132" spans="1:13" ht="39.75" customHeight="1">
      <c r="A132" s="603" t="s">
        <v>1050</v>
      </c>
      <c r="B132" s="603"/>
      <c r="C132" s="603" t="s">
        <v>1112</v>
      </c>
      <c r="D132" s="603"/>
      <c r="E132" s="604" t="s">
        <v>1113</v>
      </c>
      <c r="F132" s="604"/>
      <c r="G132" s="604"/>
      <c r="H132" s="71">
        <v>16</v>
      </c>
      <c r="I132" s="605">
        <v>7000000</v>
      </c>
      <c r="J132" s="605"/>
      <c r="K132" s="264"/>
    </row>
    <row r="133" spans="1:13" ht="39.75" customHeight="1">
      <c r="A133" s="603" t="s">
        <v>1050</v>
      </c>
      <c r="B133" s="603"/>
      <c r="C133" s="603" t="s">
        <v>1112</v>
      </c>
      <c r="D133" s="603"/>
      <c r="E133" s="604" t="s">
        <v>1114</v>
      </c>
      <c r="F133" s="604"/>
      <c r="G133" s="604"/>
      <c r="H133" s="71">
        <v>16</v>
      </c>
      <c r="I133" s="605">
        <v>3000000</v>
      </c>
      <c r="J133" s="605"/>
      <c r="K133" s="264"/>
    </row>
    <row r="134" spans="1:13" ht="39.75" customHeight="1">
      <c r="A134" s="603" t="s">
        <v>1049</v>
      </c>
      <c r="B134" s="603"/>
      <c r="C134" s="603" t="s">
        <v>1112</v>
      </c>
      <c r="D134" s="603"/>
      <c r="E134" s="604" t="s">
        <v>1113</v>
      </c>
      <c r="F134" s="604"/>
      <c r="G134" s="604"/>
      <c r="H134" s="71">
        <v>16</v>
      </c>
      <c r="I134" s="605">
        <v>5000000</v>
      </c>
      <c r="J134" s="605"/>
      <c r="K134" s="264"/>
    </row>
    <row r="135" spans="1:13" ht="42.75" customHeight="1">
      <c r="A135" s="603" t="s">
        <v>1050</v>
      </c>
      <c r="B135" s="603"/>
      <c r="C135" s="603" t="s">
        <v>1115</v>
      </c>
      <c r="D135" s="603"/>
      <c r="E135" s="604" t="s">
        <v>1610</v>
      </c>
      <c r="F135" s="604"/>
      <c r="G135" s="604"/>
      <c r="H135" s="71">
        <v>16</v>
      </c>
      <c r="I135" s="605">
        <v>8000000</v>
      </c>
      <c r="J135" s="605"/>
      <c r="K135" s="264"/>
    </row>
    <row r="136" spans="1:13" ht="34.5" customHeight="1">
      <c r="A136" s="603" t="s">
        <v>1050</v>
      </c>
      <c r="B136" s="603"/>
      <c r="C136" s="603" t="s">
        <v>1116</v>
      </c>
      <c r="D136" s="603"/>
      <c r="E136" s="604" t="s">
        <v>1611</v>
      </c>
      <c r="F136" s="604"/>
      <c r="G136" s="604"/>
      <c r="H136" s="71">
        <v>16</v>
      </c>
      <c r="I136" s="605">
        <v>2000000</v>
      </c>
      <c r="J136" s="605"/>
      <c r="K136" s="264"/>
    </row>
    <row r="137" spans="1:13" ht="42.75" customHeight="1">
      <c r="A137" s="572" t="s">
        <v>940</v>
      </c>
      <c r="B137" s="572"/>
      <c r="C137" s="572" t="s">
        <v>941</v>
      </c>
      <c r="D137" s="572"/>
      <c r="E137" s="615" t="s">
        <v>979</v>
      </c>
      <c r="F137" s="615"/>
      <c r="G137" s="615"/>
      <c r="H137" s="71">
        <v>16</v>
      </c>
      <c r="I137" s="616">
        <v>2760558</v>
      </c>
      <c r="J137" s="617"/>
      <c r="K137" s="264" t="s">
        <v>1605</v>
      </c>
      <c r="L137" s="68"/>
      <c r="M137" s="137"/>
    </row>
    <row r="138" spans="1:13" ht="27.75" customHeight="1">
      <c r="A138" s="603" t="s">
        <v>67</v>
      </c>
      <c r="B138" s="603"/>
      <c r="C138" s="603" t="s">
        <v>1059</v>
      </c>
      <c r="D138" s="603"/>
      <c r="E138" s="604" t="s">
        <v>1604</v>
      </c>
      <c r="F138" s="604"/>
      <c r="G138" s="604"/>
      <c r="H138" s="71">
        <v>16</v>
      </c>
      <c r="I138" s="605">
        <v>1528162</v>
      </c>
      <c r="J138" s="605"/>
      <c r="K138" s="264"/>
    </row>
    <row r="139" spans="1:13" ht="32.25" customHeight="1">
      <c r="A139" s="603" t="s">
        <v>67</v>
      </c>
      <c r="B139" s="603"/>
      <c r="C139" s="603" t="s">
        <v>1606</v>
      </c>
      <c r="D139" s="603"/>
      <c r="E139" s="604" t="s">
        <v>1607</v>
      </c>
      <c r="F139" s="604"/>
      <c r="G139" s="604"/>
      <c r="H139" s="71">
        <v>16</v>
      </c>
      <c r="I139" s="605">
        <v>3500000</v>
      </c>
      <c r="J139" s="605"/>
      <c r="K139" s="264"/>
    </row>
    <row r="140" spans="1:13" ht="68.25" customHeight="1">
      <c r="A140" s="603" t="s">
        <v>1050</v>
      </c>
      <c r="B140" s="603"/>
      <c r="C140" s="603" t="s">
        <v>1608</v>
      </c>
      <c r="D140" s="603"/>
      <c r="E140" s="604" t="s">
        <v>1609</v>
      </c>
      <c r="F140" s="604"/>
      <c r="G140" s="604"/>
      <c r="H140" s="71">
        <v>16</v>
      </c>
      <c r="I140" s="605">
        <v>5028163</v>
      </c>
      <c r="J140" s="605"/>
      <c r="K140" s="264"/>
    </row>
    <row r="141" spans="1:13" ht="51.75" customHeight="1">
      <c r="A141" s="572" t="s">
        <v>906</v>
      </c>
      <c r="B141" s="572"/>
      <c r="C141" s="572" t="s">
        <v>913</v>
      </c>
      <c r="D141" s="572"/>
      <c r="E141" s="615" t="s">
        <v>1004</v>
      </c>
      <c r="F141" s="615"/>
      <c r="G141" s="615"/>
      <c r="H141" s="71">
        <v>16</v>
      </c>
      <c r="I141" s="616">
        <v>10000000</v>
      </c>
      <c r="J141" s="617"/>
      <c r="K141" s="68" t="s">
        <v>1003</v>
      </c>
      <c r="L141" s="68"/>
      <c r="M141" s="137"/>
    </row>
    <row r="142" spans="1:13" ht="37.5" customHeight="1">
      <c r="A142" s="572" t="s">
        <v>906</v>
      </c>
      <c r="B142" s="572"/>
      <c r="C142" s="572" t="s">
        <v>918</v>
      </c>
      <c r="D142" s="572"/>
      <c r="E142" s="615" t="s">
        <v>980</v>
      </c>
      <c r="F142" s="615"/>
      <c r="G142" s="615"/>
      <c r="H142" s="71">
        <v>16</v>
      </c>
      <c r="I142" s="616">
        <v>8000000</v>
      </c>
      <c r="J142" s="617"/>
      <c r="K142" s="68"/>
      <c r="L142" s="68"/>
      <c r="M142" s="137"/>
    </row>
    <row r="143" spans="1:13" s="5" customFormat="1" ht="43.5" customHeight="1">
      <c r="A143" s="618" t="s">
        <v>906</v>
      </c>
      <c r="B143" s="618"/>
      <c r="C143" s="572" t="s">
        <v>913</v>
      </c>
      <c r="D143" s="572"/>
      <c r="E143" s="619" t="s">
        <v>981</v>
      </c>
      <c r="F143" s="619"/>
      <c r="G143" s="619"/>
      <c r="H143" s="160">
        <v>16</v>
      </c>
      <c r="I143" s="620">
        <v>10000000</v>
      </c>
      <c r="J143" s="620"/>
      <c r="K143" s="7"/>
      <c r="L143" s="196"/>
      <c r="M143" s="197"/>
    </row>
    <row r="144" spans="1:13" ht="37.5" customHeight="1">
      <c r="A144" s="572" t="s">
        <v>906</v>
      </c>
      <c r="B144" s="572"/>
      <c r="C144" s="572" t="s">
        <v>912</v>
      </c>
      <c r="D144" s="572"/>
      <c r="E144" s="615" t="s">
        <v>984</v>
      </c>
      <c r="F144" s="615"/>
      <c r="G144" s="615"/>
      <c r="H144" s="71">
        <v>16</v>
      </c>
      <c r="I144" s="616">
        <v>4092207</v>
      </c>
      <c r="J144" s="617"/>
      <c r="K144" s="68"/>
      <c r="L144" s="68"/>
      <c r="M144" s="137"/>
    </row>
    <row r="145" spans="1:14" ht="62.25" customHeight="1">
      <c r="A145" s="613" t="s">
        <v>940</v>
      </c>
      <c r="B145" s="614"/>
      <c r="C145" s="572" t="s">
        <v>920</v>
      </c>
      <c r="D145" s="572"/>
      <c r="E145" s="615" t="s">
        <v>974</v>
      </c>
      <c r="F145" s="615"/>
      <c r="G145" s="615"/>
      <c r="H145" s="71">
        <v>16</v>
      </c>
      <c r="I145" s="616">
        <v>71817490</v>
      </c>
      <c r="J145" s="617"/>
      <c r="L145" s="68"/>
      <c r="M145" s="195"/>
    </row>
    <row r="146" spans="1:14" ht="55.5" customHeight="1">
      <c r="A146" s="613" t="s">
        <v>940</v>
      </c>
      <c r="B146" s="614"/>
      <c r="C146" s="572" t="s">
        <v>913</v>
      </c>
      <c r="D146" s="572"/>
      <c r="E146" s="615" t="s">
        <v>975</v>
      </c>
      <c r="F146" s="615"/>
      <c r="G146" s="615"/>
      <c r="H146" s="71">
        <v>16</v>
      </c>
      <c r="I146" s="616">
        <v>10000000</v>
      </c>
      <c r="J146" s="617"/>
      <c r="K146" s="68"/>
      <c r="L146" s="68"/>
      <c r="M146" s="137"/>
    </row>
    <row r="147" spans="1:14" ht="42" customHeight="1">
      <c r="A147" s="613" t="s">
        <v>940</v>
      </c>
      <c r="B147" s="614"/>
      <c r="C147" s="572" t="s">
        <v>917</v>
      </c>
      <c r="D147" s="572"/>
      <c r="E147" s="615" t="s">
        <v>976</v>
      </c>
      <c r="F147" s="615"/>
      <c r="G147" s="615"/>
      <c r="H147" s="71">
        <v>16</v>
      </c>
      <c r="I147" s="616">
        <v>2000000</v>
      </c>
      <c r="J147" s="617"/>
      <c r="K147" s="68"/>
      <c r="L147" s="68"/>
      <c r="M147" s="137"/>
    </row>
    <row r="148" spans="1:14" ht="32.25" customHeight="1">
      <c r="A148" s="603" t="s">
        <v>67</v>
      </c>
      <c r="B148" s="603"/>
      <c r="C148" s="603" t="s">
        <v>1629</v>
      </c>
      <c r="D148" s="603"/>
      <c r="E148" s="615" t="s">
        <v>1630</v>
      </c>
      <c r="F148" s="629"/>
      <c r="G148" s="629"/>
      <c r="H148" s="329">
        <v>16</v>
      </c>
      <c r="I148" s="605">
        <v>35014306</v>
      </c>
      <c r="J148" s="605"/>
      <c r="K148" s="263"/>
    </row>
    <row r="149" spans="1:14" ht="39.75" customHeight="1">
      <c r="A149" s="603" t="s">
        <v>67</v>
      </c>
      <c r="B149" s="603"/>
      <c r="C149" s="603" t="s">
        <v>914</v>
      </c>
      <c r="D149" s="603"/>
      <c r="E149" s="604" t="s">
        <v>1640</v>
      </c>
      <c r="F149" s="604"/>
      <c r="G149" s="604"/>
      <c r="H149" s="71">
        <v>16</v>
      </c>
      <c r="I149" s="605">
        <v>45000000</v>
      </c>
      <c r="J149" s="605"/>
      <c r="K149" s="263"/>
    </row>
    <row r="150" spans="1:14" ht="39.75" customHeight="1">
      <c r="A150" s="603" t="s">
        <v>67</v>
      </c>
      <c r="B150" s="603"/>
      <c r="C150" s="603" t="s">
        <v>914</v>
      </c>
      <c r="D150" s="603"/>
      <c r="E150" s="604" t="s">
        <v>1639</v>
      </c>
      <c r="F150" s="604"/>
      <c r="G150" s="604"/>
      <c r="H150" s="71">
        <v>16</v>
      </c>
      <c r="I150" s="605">
        <v>30000000</v>
      </c>
      <c r="J150" s="605"/>
      <c r="K150" s="263"/>
    </row>
    <row r="151" spans="1:14" ht="39.75" customHeight="1">
      <c r="A151" s="715" t="s">
        <v>67</v>
      </c>
      <c r="B151" s="716"/>
      <c r="C151" s="622" t="s">
        <v>914</v>
      </c>
      <c r="D151" s="622"/>
      <c r="E151" s="662" t="s">
        <v>1695</v>
      </c>
      <c r="F151" s="662"/>
      <c r="G151" s="662"/>
      <c r="H151" s="365">
        <v>16</v>
      </c>
      <c r="I151" s="621">
        <v>62715500</v>
      </c>
      <c r="J151" s="621"/>
      <c r="K151" s="264" t="s">
        <v>1696</v>
      </c>
    </row>
    <row r="152" spans="1:14" ht="39.75" customHeight="1">
      <c r="A152" s="603" t="s">
        <v>1050</v>
      </c>
      <c r="B152" s="603"/>
      <c r="C152" s="603" t="s">
        <v>914</v>
      </c>
      <c r="D152" s="603"/>
      <c r="E152" s="604" t="s">
        <v>1640</v>
      </c>
      <c r="F152" s="604"/>
      <c r="G152" s="604"/>
      <c r="H152" s="71">
        <v>16</v>
      </c>
      <c r="I152" s="605">
        <v>24715500</v>
      </c>
      <c r="J152" s="605"/>
      <c r="K152" s="263"/>
    </row>
    <row r="153" spans="1:14" ht="44.25" customHeight="1">
      <c r="A153" s="603" t="s">
        <v>1050</v>
      </c>
      <c r="B153" s="603"/>
      <c r="C153" s="603" t="s">
        <v>1631</v>
      </c>
      <c r="D153" s="603"/>
      <c r="E153" s="604" t="s">
        <v>1694</v>
      </c>
      <c r="F153" s="604"/>
      <c r="G153" s="604"/>
      <c r="H153" s="71">
        <v>16</v>
      </c>
      <c r="I153" s="605">
        <v>70000000</v>
      </c>
      <c r="J153" s="605"/>
      <c r="K153" s="263"/>
    </row>
    <row r="154" spans="1:14" ht="39.75" customHeight="1">
      <c r="A154" s="622" t="s">
        <v>1050</v>
      </c>
      <c r="B154" s="622"/>
      <c r="C154" s="622" t="s">
        <v>914</v>
      </c>
      <c r="D154" s="622"/>
      <c r="E154" s="662" t="s">
        <v>1632</v>
      </c>
      <c r="F154" s="662"/>
      <c r="G154" s="662"/>
      <c r="H154" s="365">
        <v>16</v>
      </c>
      <c r="I154" s="621">
        <v>24000000</v>
      </c>
      <c r="J154" s="621"/>
      <c r="K154" s="263" t="s">
        <v>1697</v>
      </c>
    </row>
    <row r="155" spans="1:14" ht="39.75" customHeight="1">
      <c r="A155" s="603" t="s">
        <v>1050</v>
      </c>
      <c r="B155" s="603"/>
      <c r="C155" s="603" t="s">
        <v>1633</v>
      </c>
      <c r="D155" s="603"/>
      <c r="E155" s="604" t="s">
        <v>1634</v>
      </c>
      <c r="F155" s="604"/>
      <c r="G155" s="604"/>
      <c r="H155" s="71">
        <v>16</v>
      </c>
      <c r="I155" s="605">
        <v>19000000</v>
      </c>
      <c r="J155" s="605"/>
      <c r="K155" s="263"/>
    </row>
    <row r="156" spans="1:14" ht="39.75" customHeight="1">
      <c r="A156" s="603" t="s">
        <v>1050</v>
      </c>
      <c r="B156" s="603"/>
      <c r="C156" s="603" t="s">
        <v>1638</v>
      </c>
      <c r="D156" s="603"/>
      <c r="E156" s="604" t="s">
        <v>1637</v>
      </c>
      <c r="F156" s="604"/>
      <c r="G156" s="604"/>
      <c r="H156" s="71">
        <v>16</v>
      </c>
      <c r="I156" s="605">
        <v>4000000</v>
      </c>
      <c r="J156" s="605"/>
      <c r="K156" s="263"/>
    </row>
    <row r="157" spans="1:14" ht="44.25" customHeight="1">
      <c r="A157" s="603" t="s">
        <v>1049</v>
      </c>
      <c r="B157" s="603"/>
      <c r="C157" s="603" t="s">
        <v>914</v>
      </c>
      <c r="D157" s="603"/>
      <c r="E157" s="604" t="s">
        <v>1635</v>
      </c>
      <c r="F157" s="604"/>
      <c r="G157" s="604"/>
      <c r="H157" s="71">
        <v>16</v>
      </c>
      <c r="I157" s="605">
        <v>23600000</v>
      </c>
      <c r="J157" s="605"/>
      <c r="K157" s="263"/>
    </row>
    <row r="158" spans="1:14" ht="33" customHeight="1">
      <c r="A158" s="603" t="s">
        <v>1049</v>
      </c>
      <c r="B158" s="603"/>
      <c r="C158" s="603" t="s">
        <v>911</v>
      </c>
      <c r="D158" s="603"/>
      <c r="E158" s="604" t="s">
        <v>1636</v>
      </c>
      <c r="F158" s="604"/>
      <c r="G158" s="604"/>
      <c r="H158" s="71">
        <v>16</v>
      </c>
      <c r="I158" s="605">
        <v>1658000</v>
      </c>
      <c r="J158" s="605"/>
      <c r="K158" s="331"/>
      <c r="L158" s="64"/>
      <c r="M158" s="64"/>
      <c r="N158" s="64"/>
    </row>
    <row r="159" spans="1:14" ht="37.5" customHeight="1">
      <c r="A159" s="498"/>
      <c r="B159" s="498"/>
      <c r="C159" s="498"/>
      <c r="D159" s="498"/>
      <c r="E159" s="498"/>
      <c r="F159" s="498"/>
      <c r="G159" s="499"/>
      <c r="H159" s="35" t="s">
        <v>19</v>
      </c>
      <c r="I159" s="628">
        <f>SUM(I114:J158)</f>
        <v>640844149</v>
      </c>
      <c r="J159" s="628"/>
    </row>
    <row r="160" spans="1:14" ht="20.25" customHeight="1">
      <c r="A160" s="229"/>
      <c r="B160" s="229"/>
      <c r="C160" s="229"/>
      <c r="D160" s="229"/>
      <c r="E160" s="229"/>
      <c r="F160" s="229"/>
      <c r="G160" s="229"/>
      <c r="H160" s="230"/>
      <c r="I160" s="231"/>
      <c r="J160" s="231"/>
    </row>
    <row r="161" spans="1:11">
      <c r="A161" s="500" t="s">
        <v>25</v>
      </c>
      <c r="B161" s="500"/>
      <c r="C161" s="500"/>
      <c r="D161" s="500"/>
      <c r="E161" s="500"/>
      <c r="F161" s="500"/>
      <c r="G161" s="500"/>
      <c r="H161" s="500"/>
      <c r="I161" s="500"/>
      <c r="J161" s="5"/>
    </row>
    <row r="162" spans="1:11">
      <c r="A162" s="31"/>
      <c r="B162" s="31"/>
      <c r="C162" s="412"/>
      <c r="D162" s="412"/>
      <c r="E162" s="412"/>
      <c r="F162" s="661"/>
      <c r="G162" s="413"/>
      <c r="H162" s="413"/>
      <c r="I162" s="413"/>
      <c r="J162" s="194"/>
    </row>
    <row r="163" spans="1:11">
      <c r="A163" s="448" t="s">
        <v>290</v>
      </c>
      <c r="B163" s="448"/>
      <c r="C163" s="448"/>
      <c r="D163" s="448"/>
      <c r="E163" s="448"/>
      <c r="F163" s="448"/>
      <c r="G163" s="448"/>
      <c r="H163" s="448"/>
      <c r="I163" s="448"/>
      <c r="J163" s="448"/>
    </row>
    <row r="164" spans="1:11">
      <c r="A164" s="501" t="s">
        <v>20</v>
      </c>
      <c r="B164" s="502"/>
      <c r="C164" s="502"/>
      <c r="D164" s="502"/>
      <c r="E164" s="502"/>
      <c r="F164" s="502"/>
      <c r="G164" s="502"/>
      <c r="H164" s="502"/>
      <c r="I164" s="502"/>
      <c r="J164" s="502"/>
    </row>
    <row r="165" spans="1:11">
      <c r="A165" s="162"/>
      <c r="B165" s="162"/>
      <c r="C165" s="162"/>
      <c r="D165" s="162"/>
      <c r="E165" s="162"/>
      <c r="F165" s="162"/>
      <c r="G165" s="162"/>
      <c r="H165" s="162"/>
      <c r="I165" s="162"/>
      <c r="J165" s="162"/>
    </row>
    <row r="166" spans="1:11">
      <c r="A166" s="233"/>
      <c r="B166" s="233"/>
      <c r="C166" s="233"/>
      <c r="D166" s="233"/>
      <c r="E166" s="233"/>
      <c r="F166" s="233"/>
      <c r="G166" s="233"/>
      <c r="H166" s="233"/>
      <c r="I166" s="233"/>
      <c r="J166" s="233"/>
    </row>
    <row r="167" spans="1:11">
      <c r="A167" s="412" t="s">
        <v>992</v>
      </c>
      <c r="B167" s="412"/>
      <c r="C167" s="412"/>
      <c r="D167" s="412"/>
      <c r="E167" s="412"/>
      <c r="F167" s="412"/>
      <c r="G167" s="412"/>
      <c r="H167" s="412"/>
      <c r="I167" s="412"/>
      <c r="J167" s="412"/>
    </row>
    <row r="168" spans="1:11">
      <c r="A168" s="413" t="s">
        <v>76</v>
      </c>
      <c r="B168" s="413"/>
      <c r="C168" s="413"/>
      <c r="D168" s="413"/>
      <c r="E168" s="413"/>
      <c r="F168" s="413"/>
      <c r="G168" s="413"/>
      <c r="H168" s="413"/>
      <c r="I168" s="413"/>
      <c r="J168" s="413"/>
    </row>
    <row r="169" spans="1:11">
      <c r="A169" s="502" t="s">
        <v>993</v>
      </c>
      <c r="B169" s="502"/>
      <c r="C169" s="502"/>
      <c r="D169" s="502"/>
      <c r="E169" s="502"/>
      <c r="F169" s="502"/>
      <c r="G169" s="502"/>
      <c r="H169" s="502"/>
      <c r="I169" s="502"/>
      <c r="J169" s="502"/>
    </row>
    <row r="170" spans="1:11" ht="59.25" customHeight="1">
      <c r="A170" s="692" t="s">
        <v>994</v>
      </c>
      <c r="B170" s="692"/>
      <c r="C170" s="692"/>
      <c r="D170" s="692"/>
      <c r="E170" s="692"/>
      <c r="F170" s="692"/>
      <c r="G170" s="692"/>
      <c r="H170" s="692"/>
      <c r="I170" s="692"/>
      <c r="J170" s="692"/>
    </row>
    <row r="171" spans="1:11">
      <c r="A171" s="414" t="s">
        <v>39</v>
      </c>
      <c r="B171" s="414"/>
      <c r="C171" s="414"/>
      <c r="D171" s="414" t="s">
        <v>40</v>
      </c>
      <c r="E171" s="414"/>
      <c r="F171" s="414"/>
      <c r="G171" s="414"/>
      <c r="H171" s="414" t="s">
        <v>26</v>
      </c>
      <c r="I171" s="414"/>
      <c r="J171" s="414"/>
    </row>
    <row r="172" spans="1:11" ht="37.5" customHeight="1">
      <c r="A172" s="414" t="s">
        <v>76</v>
      </c>
      <c r="B172" s="414"/>
      <c r="C172" s="414"/>
      <c r="D172" s="519" t="s">
        <v>75</v>
      </c>
      <c r="E172" s="519"/>
      <c r="F172" s="519"/>
      <c r="G172" s="519"/>
      <c r="H172" s="520">
        <v>16000000</v>
      </c>
      <c r="I172" s="521"/>
      <c r="J172" s="521"/>
      <c r="K172" s="161"/>
    </row>
    <row r="173" spans="1:11" ht="53.25" customHeight="1">
      <c r="A173" s="36" t="s">
        <v>41</v>
      </c>
      <c r="B173" s="47" t="s">
        <v>42</v>
      </c>
      <c r="C173" s="47" t="s">
        <v>43</v>
      </c>
      <c r="D173" s="47" t="s">
        <v>44</v>
      </c>
      <c r="E173" s="47" t="s">
        <v>45</v>
      </c>
      <c r="F173" s="47" t="s">
        <v>46</v>
      </c>
      <c r="G173" s="47" t="s">
        <v>47</v>
      </c>
      <c r="H173" s="47" t="s">
        <v>48</v>
      </c>
      <c r="I173" s="47" t="s">
        <v>49</v>
      </c>
      <c r="J173" s="47" t="s">
        <v>50</v>
      </c>
    </row>
    <row r="174" spans="1:11" ht="55.5" customHeight="1">
      <c r="A174" s="37">
        <v>1</v>
      </c>
      <c r="B174" s="168">
        <v>3331101</v>
      </c>
      <c r="C174" s="234" t="s">
        <v>995</v>
      </c>
      <c r="D174" s="46" t="s">
        <v>295</v>
      </c>
      <c r="E174" s="46">
        <v>0</v>
      </c>
      <c r="F174" s="46">
        <v>1880</v>
      </c>
      <c r="G174" s="46">
        <f>+F174</f>
        <v>1880</v>
      </c>
      <c r="H174" s="235">
        <v>15101506</v>
      </c>
      <c r="I174" s="235">
        <v>1360575</v>
      </c>
      <c r="J174" s="38">
        <f>I174*F174</f>
        <v>2557881000</v>
      </c>
      <c r="K174" s="135"/>
    </row>
    <row r="175" spans="1:11">
      <c r="A175" s="5"/>
      <c r="B175" s="5"/>
      <c r="C175" s="236"/>
      <c r="D175" s="237"/>
      <c r="E175" s="19"/>
      <c r="F175" s="19"/>
      <c r="G175" s="19"/>
      <c r="H175" s="19"/>
      <c r="I175" s="5"/>
      <c r="J175" s="5"/>
    </row>
    <row r="176" spans="1:11">
      <c r="A176" s="40"/>
      <c r="B176" s="19"/>
      <c r="C176" s="10"/>
      <c r="D176" s="19"/>
      <c r="E176" s="19"/>
      <c r="F176" s="19"/>
      <c r="G176" s="19"/>
      <c r="H176" s="19"/>
      <c r="I176" s="238"/>
      <c r="J176" s="80"/>
      <c r="K176" s="135"/>
    </row>
    <row r="177" spans="1:12" ht="59.25" customHeight="1">
      <c r="A177" s="692" t="s">
        <v>996</v>
      </c>
      <c r="B177" s="692"/>
      <c r="C177" s="692"/>
      <c r="D177" s="692"/>
      <c r="E177" s="692"/>
      <c r="F177" s="692"/>
      <c r="G177" s="692"/>
      <c r="H177" s="692"/>
      <c r="I177" s="692"/>
      <c r="J177" s="692"/>
    </row>
    <row r="178" spans="1:12">
      <c r="A178" s="414" t="s">
        <v>39</v>
      </c>
      <c r="B178" s="414"/>
      <c r="C178" s="414"/>
      <c r="D178" s="414" t="s">
        <v>40</v>
      </c>
      <c r="E178" s="414"/>
      <c r="F178" s="414"/>
      <c r="G178" s="414"/>
      <c r="H178" s="414" t="s">
        <v>26</v>
      </c>
      <c r="I178" s="414"/>
      <c r="J178" s="414"/>
    </row>
    <row r="179" spans="1:12" ht="31.5" customHeight="1">
      <c r="A179" s="414" t="s">
        <v>76</v>
      </c>
      <c r="B179" s="414"/>
      <c r="C179" s="414"/>
      <c r="D179" s="415" t="s">
        <v>75</v>
      </c>
      <c r="E179" s="415"/>
      <c r="F179" s="415"/>
      <c r="G179" s="415"/>
      <c r="H179" s="520">
        <v>16042207</v>
      </c>
      <c r="I179" s="521"/>
      <c r="J179" s="521"/>
      <c r="K179" s="161"/>
    </row>
    <row r="180" spans="1:12" ht="50.25" customHeight="1">
      <c r="A180" s="36" t="s">
        <v>41</v>
      </c>
      <c r="B180" s="47" t="s">
        <v>42</v>
      </c>
      <c r="C180" s="47" t="s">
        <v>43</v>
      </c>
      <c r="D180" s="47" t="s">
        <v>44</v>
      </c>
      <c r="E180" s="47" t="s">
        <v>45</v>
      </c>
      <c r="F180" s="47" t="s">
        <v>46</v>
      </c>
      <c r="G180" s="47" t="s">
        <v>47</v>
      </c>
      <c r="H180" s="47" t="s">
        <v>48</v>
      </c>
      <c r="I180" s="47" t="s">
        <v>49</v>
      </c>
      <c r="J180" s="47" t="s">
        <v>50</v>
      </c>
    </row>
    <row r="181" spans="1:12" ht="82.5" customHeight="1">
      <c r="A181" s="37">
        <v>3</v>
      </c>
      <c r="B181" s="37">
        <v>3335102</v>
      </c>
      <c r="C181" s="78" t="s">
        <v>997</v>
      </c>
      <c r="D181" s="46" t="s">
        <v>295</v>
      </c>
      <c r="E181" s="46">
        <v>0</v>
      </c>
      <c r="F181" s="46">
        <v>1910</v>
      </c>
      <c r="G181" s="39">
        <f>+F181</f>
        <v>1910</v>
      </c>
      <c r="H181" s="235">
        <v>15101505</v>
      </c>
      <c r="I181" s="239">
        <v>1360576</v>
      </c>
      <c r="J181" s="38">
        <f>I181*F181</f>
        <v>2598700160</v>
      </c>
      <c r="L181" s="135"/>
    </row>
    <row r="182" spans="1:12" ht="27" customHeight="1">
      <c r="A182" s="548" t="s">
        <v>24</v>
      </c>
      <c r="B182" s="548"/>
      <c r="C182" s="548"/>
      <c r="D182" s="548"/>
      <c r="E182" s="548"/>
      <c r="F182" s="548"/>
      <c r="G182" s="548"/>
      <c r="H182" s="548"/>
      <c r="I182" s="548"/>
      <c r="J182" s="240">
        <f>SUM(H172+H179)</f>
        <v>32042207</v>
      </c>
      <c r="K182" s="241"/>
    </row>
    <row r="183" spans="1:12">
      <c r="A183" s="162"/>
      <c r="B183" s="162"/>
      <c r="C183" s="162"/>
      <c r="D183" s="162"/>
      <c r="E183" s="162"/>
      <c r="F183" s="162"/>
      <c r="G183" s="162"/>
      <c r="H183" s="162"/>
      <c r="I183" s="238"/>
      <c r="J183" s="162"/>
    </row>
    <row r="184" spans="1:12" s="271" customFormat="1" ht="24" customHeight="1">
      <c r="A184" s="485" t="s">
        <v>1038</v>
      </c>
      <c r="B184" s="485"/>
      <c r="C184" s="485"/>
      <c r="D184" s="485"/>
      <c r="E184" s="485"/>
      <c r="F184" s="485"/>
      <c r="G184" s="485"/>
      <c r="H184" s="485"/>
      <c r="I184" s="485"/>
      <c r="J184" s="485"/>
    </row>
    <row r="185" spans="1:12" s="271" customFormat="1" ht="21" customHeight="1">
      <c r="A185" s="412" t="s">
        <v>992</v>
      </c>
      <c r="B185" s="412"/>
      <c r="C185" s="412"/>
      <c r="D185" s="412"/>
      <c r="E185" s="412"/>
      <c r="F185" s="412"/>
      <c r="G185" s="412"/>
      <c r="H185" s="412"/>
      <c r="I185" s="412"/>
      <c r="J185" s="412"/>
    </row>
    <row r="186" spans="1:12">
      <c r="A186" s="413" t="s">
        <v>76</v>
      </c>
      <c r="B186" s="413"/>
      <c r="C186" s="413"/>
      <c r="D186" s="413"/>
      <c r="E186" s="413"/>
      <c r="F186" s="413"/>
      <c r="G186" s="413"/>
      <c r="H186" s="413"/>
      <c r="I186" s="413"/>
      <c r="J186" s="413"/>
    </row>
    <row r="187" spans="1:12" s="271" customFormat="1" ht="84.75" customHeight="1">
      <c r="A187" s="606" t="s">
        <v>1041</v>
      </c>
      <c r="B187" s="607"/>
      <c r="C187" s="607"/>
      <c r="D187" s="607"/>
      <c r="E187" s="607"/>
      <c r="F187" s="607"/>
      <c r="G187" s="607"/>
      <c r="H187" s="607"/>
      <c r="I187" s="607"/>
      <c r="J187" s="608"/>
    </row>
    <row r="188" spans="1:12" s="272" customFormat="1" ht="33.75" customHeight="1">
      <c r="A188" s="570" t="s">
        <v>39</v>
      </c>
      <c r="B188" s="571"/>
      <c r="C188" s="571"/>
      <c r="D188" s="570" t="s">
        <v>40</v>
      </c>
      <c r="E188" s="571"/>
      <c r="F188" s="571"/>
      <c r="G188" s="584"/>
      <c r="H188" s="570" t="s">
        <v>26</v>
      </c>
      <c r="I188" s="571"/>
      <c r="J188" s="584"/>
    </row>
    <row r="189" spans="1:12" s="271" customFormat="1" ht="42" customHeight="1">
      <c r="A189" s="414" t="s">
        <v>76</v>
      </c>
      <c r="B189" s="414"/>
      <c r="C189" s="414"/>
      <c r="D189" s="519" t="s">
        <v>75</v>
      </c>
      <c r="E189" s="519"/>
      <c r="F189" s="519"/>
      <c r="G189" s="519"/>
      <c r="H189" s="689">
        <v>3000000</v>
      </c>
      <c r="I189" s="690"/>
      <c r="J189" s="691"/>
      <c r="K189" s="277"/>
    </row>
    <row r="190" spans="1:12" s="271" customFormat="1" ht="51.75" customHeight="1">
      <c r="A190" s="279" t="s">
        <v>41</v>
      </c>
      <c r="B190" s="168" t="s">
        <v>42</v>
      </c>
      <c r="C190" s="193" t="s">
        <v>43</v>
      </c>
      <c r="D190" s="168" t="s">
        <v>44</v>
      </c>
      <c r="E190" s="160" t="s">
        <v>45</v>
      </c>
      <c r="F190" s="160" t="s">
        <v>1039</v>
      </c>
      <c r="G190" s="160" t="s">
        <v>1040</v>
      </c>
      <c r="H190" s="168" t="s">
        <v>48</v>
      </c>
      <c r="I190" s="168" t="s">
        <v>49</v>
      </c>
      <c r="J190" s="168" t="s">
        <v>50</v>
      </c>
    </row>
    <row r="191" spans="1:12" s="271" customFormat="1" ht="57" customHeight="1">
      <c r="A191" s="168">
        <v>1</v>
      </c>
      <c r="B191" s="168">
        <v>33311</v>
      </c>
      <c r="C191" s="170" t="s">
        <v>995</v>
      </c>
      <c r="D191" s="168" t="s">
        <v>466</v>
      </c>
      <c r="E191" s="168">
        <v>0</v>
      </c>
      <c r="F191" s="164">
        <v>353</v>
      </c>
      <c r="G191" s="164">
        <v>353</v>
      </c>
      <c r="H191" s="235">
        <v>15101506</v>
      </c>
      <c r="I191" s="234">
        <v>1360575</v>
      </c>
      <c r="J191" s="168"/>
    </row>
    <row r="192" spans="1:12" s="57" customFormat="1" ht="60.75" customHeight="1">
      <c r="A192" s="606" t="s">
        <v>1042</v>
      </c>
      <c r="B192" s="607"/>
      <c r="C192" s="607"/>
      <c r="D192" s="607"/>
      <c r="E192" s="607"/>
      <c r="F192" s="607"/>
      <c r="G192" s="607"/>
      <c r="H192" s="607"/>
      <c r="I192" s="607"/>
      <c r="J192" s="608"/>
    </row>
    <row r="193" spans="1:11" s="272" customFormat="1" ht="33.75" customHeight="1">
      <c r="A193" s="570" t="s">
        <v>39</v>
      </c>
      <c r="B193" s="571"/>
      <c r="C193" s="571"/>
      <c r="D193" s="570" t="s">
        <v>40</v>
      </c>
      <c r="E193" s="571"/>
      <c r="F193" s="571"/>
      <c r="G193" s="584"/>
      <c r="H193" s="570" t="s">
        <v>26</v>
      </c>
      <c r="I193" s="571"/>
      <c r="J193" s="584"/>
    </row>
    <row r="194" spans="1:11" s="271" customFormat="1" ht="42" customHeight="1">
      <c r="A194" s="414" t="s">
        <v>76</v>
      </c>
      <c r="B194" s="414"/>
      <c r="C194" s="414"/>
      <c r="D194" s="519" t="s">
        <v>75</v>
      </c>
      <c r="E194" s="519"/>
      <c r="F194" s="519"/>
      <c r="G194" s="519"/>
      <c r="H194" s="689">
        <v>2000000</v>
      </c>
      <c r="I194" s="690"/>
      <c r="J194" s="691"/>
      <c r="K194" s="277"/>
    </row>
    <row r="195" spans="1:11" s="57" customFormat="1" ht="61.5" customHeight="1">
      <c r="A195" s="279" t="s">
        <v>41</v>
      </c>
      <c r="B195" s="168" t="s">
        <v>42</v>
      </c>
      <c r="C195" s="193" t="s">
        <v>43</v>
      </c>
      <c r="D195" s="168" t="s">
        <v>44</v>
      </c>
      <c r="E195" s="160" t="s">
        <v>45</v>
      </c>
      <c r="F195" s="160" t="s">
        <v>1039</v>
      </c>
      <c r="G195" s="160" t="s">
        <v>1040</v>
      </c>
      <c r="H195" s="168" t="s">
        <v>48</v>
      </c>
      <c r="I195" s="168" t="s">
        <v>49</v>
      </c>
      <c r="J195" s="168" t="s">
        <v>50</v>
      </c>
    </row>
    <row r="196" spans="1:11" s="271" customFormat="1" ht="86.25" customHeight="1">
      <c r="A196" s="168">
        <v>2</v>
      </c>
      <c r="B196" s="168">
        <v>33351</v>
      </c>
      <c r="C196" s="170" t="s">
        <v>997</v>
      </c>
      <c r="D196" s="168" t="s">
        <v>466</v>
      </c>
      <c r="E196" s="168">
        <v>0</v>
      </c>
      <c r="F196" s="164">
        <v>238</v>
      </c>
      <c r="G196" s="164">
        <v>238</v>
      </c>
      <c r="H196" s="235">
        <v>15101505</v>
      </c>
      <c r="I196" s="239">
        <v>1360576</v>
      </c>
      <c r="J196" s="168"/>
    </row>
    <row r="197" spans="1:11" ht="27" customHeight="1">
      <c r="A197" s="548" t="s">
        <v>24</v>
      </c>
      <c r="B197" s="548"/>
      <c r="C197" s="548"/>
      <c r="D197" s="548"/>
      <c r="E197" s="548"/>
      <c r="F197" s="548"/>
      <c r="G197" s="548"/>
      <c r="H197" s="548"/>
      <c r="I197" s="548"/>
      <c r="J197" s="240">
        <f>+H189+H194</f>
        <v>5000000</v>
      </c>
      <c r="K197" s="241"/>
    </row>
    <row r="198" spans="1:11" s="57" customFormat="1" ht="23.25" customHeight="1">
      <c r="A198" s="273"/>
      <c r="B198" s="274"/>
      <c r="C198" s="274"/>
      <c r="D198" s="274"/>
      <c r="E198" s="274"/>
      <c r="F198" s="274"/>
      <c r="G198" s="274"/>
      <c r="H198" s="274"/>
      <c r="I198" s="274"/>
      <c r="J198" s="274"/>
    </row>
    <row r="199" spans="1:11" s="271" customFormat="1" ht="24" customHeight="1">
      <c r="A199" s="485" t="s">
        <v>1046</v>
      </c>
      <c r="B199" s="485"/>
      <c r="C199" s="485"/>
      <c r="D199" s="485"/>
      <c r="E199" s="485"/>
      <c r="F199" s="485"/>
      <c r="G199" s="485"/>
      <c r="H199" s="485"/>
      <c r="I199" s="485"/>
      <c r="J199" s="485"/>
    </row>
    <row r="200" spans="1:11" s="271" customFormat="1" ht="21" customHeight="1">
      <c r="A200" s="412" t="s">
        <v>992</v>
      </c>
      <c r="B200" s="412"/>
      <c r="C200" s="412"/>
      <c r="D200" s="412"/>
      <c r="E200" s="412"/>
      <c r="F200" s="412"/>
      <c r="G200" s="412"/>
      <c r="H200" s="412"/>
      <c r="I200" s="412"/>
      <c r="J200" s="412"/>
    </row>
    <row r="201" spans="1:11">
      <c r="A201" s="413" t="s">
        <v>76</v>
      </c>
      <c r="B201" s="413"/>
      <c r="C201" s="413"/>
      <c r="D201" s="413"/>
      <c r="E201" s="413"/>
      <c r="F201" s="413"/>
      <c r="G201" s="413"/>
      <c r="H201" s="413"/>
      <c r="I201" s="413"/>
      <c r="J201" s="413"/>
    </row>
    <row r="202" spans="1:11" s="271" customFormat="1" ht="53.25" customHeight="1">
      <c r="A202" s="692" t="s">
        <v>1047</v>
      </c>
      <c r="B202" s="692"/>
      <c r="C202" s="692"/>
      <c r="D202" s="692"/>
      <c r="E202" s="692"/>
      <c r="F202" s="692"/>
      <c r="G202" s="692"/>
      <c r="H202" s="692"/>
      <c r="I202" s="692"/>
      <c r="J202" s="692"/>
    </row>
    <row r="203" spans="1:11" s="272" customFormat="1" ht="33.75" customHeight="1">
      <c r="A203" s="570" t="s">
        <v>39</v>
      </c>
      <c r="B203" s="571"/>
      <c r="C203" s="571"/>
      <c r="D203" s="570" t="s">
        <v>40</v>
      </c>
      <c r="E203" s="571"/>
      <c r="F203" s="571"/>
      <c r="G203" s="584"/>
      <c r="H203" s="570" t="s">
        <v>26</v>
      </c>
      <c r="I203" s="571"/>
      <c r="J203" s="584"/>
    </row>
    <row r="204" spans="1:11" s="271" customFormat="1" ht="42" customHeight="1">
      <c r="A204" s="414" t="s">
        <v>76</v>
      </c>
      <c r="B204" s="414"/>
      <c r="C204" s="414"/>
      <c r="D204" s="519" t="s">
        <v>75</v>
      </c>
      <c r="E204" s="519"/>
      <c r="F204" s="519"/>
      <c r="G204" s="519"/>
      <c r="H204" s="689">
        <v>1500000</v>
      </c>
      <c r="I204" s="690"/>
      <c r="J204" s="691"/>
      <c r="K204" s="277"/>
    </row>
    <row r="205" spans="1:11" s="271" customFormat="1" ht="51.75" customHeight="1">
      <c r="A205" s="279" t="s">
        <v>41</v>
      </c>
      <c r="B205" s="168" t="s">
        <v>42</v>
      </c>
      <c r="C205" s="193" t="s">
        <v>43</v>
      </c>
      <c r="D205" s="168" t="s">
        <v>44</v>
      </c>
      <c r="E205" s="160" t="s">
        <v>45</v>
      </c>
      <c r="F205" s="160" t="s">
        <v>1039</v>
      </c>
      <c r="G205" s="160" t="s">
        <v>1040</v>
      </c>
      <c r="H205" s="168" t="s">
        <v>48</v>
      </c>
      <c r="I205" s="168" t="s">
        <v>49</v>
      </c>
      <c r="J205" s="168" t="s">
        <v>50</v>
      </c>
    </row>
    <row r="206" spans="1:11" s="271" customFormat="1" ht="57" customHeight="1">
      <c r="A206" s="168">
        <v>1</v>
      </c>
      <c r="B206" s="168">
        <v>33311</v>
      </c>
      <c r="C206" s="170" t="s">
        <v>995</v>
      </c>
      <c r="D206" s="168" t="s">
        <v>466</v>
      </c>
      <c r="E206" s="168">
        <v>0</v>
      </c>
      <c r="F206" s="164">
        <v>176</v>
      </c>
      <c r="G206" s="164">
        <v>176</v>
      </c>
      <c r="H206" s="235">
        <v>15101506</v>
      </c>
      <c r="I206" s="234">
        <v>1360575</v>
      </c>
      <c r="J206" s="168"/>
    </row>
    <row r="207" spans="1:11" ht="27" customHeight="1">
      <c r="A207" s="548" t="s">
        <v>24</v>
      </c>
      <c r="B207" s="548"/>
      <c r="C207" s="548"/>
      <c r="D207" s="548"/>
      <c r="E207" s="548"/>
      <c r="F207" s="548"/>
      <c r="G207" s="548"/>
      <c r="H207" s="548"/>
      <c r="I207" s="548"/>
      <c r="J207" s="240">
        <f>+H199+H204</f>
        <v>1500000</v>
      </c>
      <c r="K207" s="241"/>
    </row>
    <row r="208" spans="1:11" s="57" customFormat="1" ht="23.25" customHeight="1">
      <c r="A208" s="273"/>
      <c r="B208" s="274"/>
      <c r="C208" s="274"/>
      <c r="D208" s="274"/>
      <c r="E208" s="274"/>
      <c r="F208" s="274"/>
      <c r="G208" s="274"/>
      <c r="H208" s="274"/>
      <c r="I208" s="274"/>
      <c r="J208" s="274"/>
    </row>
    <row r="209" spans="1:11" ht="15" customHeight="1">
      <c r="A209" s="412" t="s">
        <v>992</v>
      </c>
      <c r="B209" s="412"/>
      <c r="C209" s="412"/>
      <c r="D209" s="412"/>
      <c r="E209" s="412"/>
      <c r="F209" s="412"/>
      <c r="G209" s="412"/>
      <c r="H209" s="412"/>
      <c r="I209" s="412"/>
      <c r="J209" s="412"/>
      <c r="K209" s="263"/>
    </row>
    <row r="210" spans="1:11" ht="15" customHeight="1">
      <c r="A210" s="413" t="s">
        <v>76</v>
      </c>
      <c r="B210" s="413"/>
      <c r="C210" s="413"/>
      <c r="D210" s="413"/>
      <c r="E210" s="413"/>
      <c r="F210" s="413"/>
      <c r="G210" s="413"/>
      <c r="H210" s="413"/>
      <c r="I210" s="413"/>
      <c r="J210" s="413"/>
      <c r="K210" s="263"/>
    </row>
    <row r="211" spans="1:11">
      <c r="A211" s="502" t="s">
        <v>1053</v>
      </c>
      <c r="B211" s="502"/>
      <c r="C211" s="502"/>
      <c r="D211" s="502"/>
      <c r="E211" s="502"/>
      <c r="F211" s="502"/>
      <c r="G211" s="502"/>
      <c r="H211" s="502"/>
      <c r="I211" s="502"/>
      <c r="J211" s="502"/>
      <c r="K211" s="263"/>
    </row>
    <row r="212" spans="1:11">
      <c r="A212" s="414" t="s">
        <v>39</v>
      </c>
      <c r="B212" s="414"/>
      <c r="C212" s="414"/>
      <c r="D212" s="414" t="s">
        <v>40</v>
      </c>
      <c r="E212" s="414"/>
      <c r="F212" s="414"/>
      <c r="G212" s="414"/>
      <c r="H212" s="414" t="s">
        <v>26</v>
      </c>
      <c r="I212" s="414"/>
      <c r="J212" s="414"/>
      <c r="K212" s="263"/>
    </row>
    <row r="213" spans="1:11" ht="36" customHeight="1">
      <c r="A213" s="414" t="s">
        <v>76</v>
      </c>
      <c r="B213" s="414"/>
      <c r="C213" s="414"/>
      <c r="D213" s="519" t="s">
        <v>75</v>
      </c>
      <c r="E213" s="519"/>
      <c r="F213" s="519"/>
      <c r="G213" s="519"/>
      <c r="H213" s="416">
        <v>12042207</v>
      </c>
      <c r="I213" s="417"/>
      <c r="J213" s="417"/>
      <c r="K213" s="263"/>
    </row>
    <row r="214" spans="1:11" ht="39.4">
      <c r="A214" s="36" t="s">
        <v>41</v>
      </c>
      <c r="B214" s="47" t="s">
        <v>42</v>
      </c>
      <c r="C214" s="47" t="s">
        <v>43</v>
      </c>
      <c r="D214" s="47" t="s">
        <v>44</v>
      </c>
      <c r="E214" s="47" t="s">
        <v>45</v>
      </c>
      <c r="F214" s="47" t="s">
        <v>46</v>
      </c>
      <c r="G214" s="47" t="s">
        <v>47</v>
      </c>
      <c r="H214" s="47" t="s">
        <v>48</v>
      </c>
      <c r="I214" s="47" t="s">
        <v>49</v>
      </c>
      <c r="J214" s="47" t="s">
        <v>50</v>
      </c>
      <c r="K214" s="263"/>
    </row>
    <row r="215" spans="1:11" ht="26.25" customHeight="1">
      <c r="A215" s="37">
        <v>1</v>
      </c>
      <c r="B215" s="37">
        <v>3335102</v>
      </c>
      <c r="C215" s="78" t="s">
        <v>297</v>
      </c>
      <c r="D215" s="46" t="s">
        <v>295</v>
      </c>
      <c r="E215" s="46">
        <v>0</v>
      </c>
      <c r="F215" s="46">
        <v>980</v>
      </c>
      <c r="G215" s="46">
        <v>980</v>
      </c>
      <c r="H215" s="235">
        <v>15101506</v>
      </c>
      <c r="I215" s="38">
        <v>234504</v>
      </c>
      <c r="J215" s="38">
        <f>I215*F215</f>
        <v>229813920</v>
      </c>
      <c r="K215" s="263"/>
    </row>
    <row r="216" spans="1:11" ht="27" customHeight="1">
      <c r="A216" s="548" t="s">
        <v>24</v>
      </c>
      <c r="B216" s="548"/>
      <c r="C216" s="548"/>
      <c r="D216" s="548"/>
      <c r="E216" s="548"/>
      <c r="F216" s="548"/>
      <c r="G216" s="548"/>
      <c r="H216" s="548"/>
      <c r="I216" s="548"/>
      <c r="J216" s="240">
        <f>+H208+H213</f>
        <v>12042207</v>
      </c>
      <c r="K216" s="241"/>
    </row>
    <row r="217" spans="1:11">
      <c r="A217" s="162"/>
      <c r="B217" s="162"/>
      <c r="C217" s="162"/>
      <c r="D217" s="162"/>
      <c r="E217" s="162"/>
      <c r="F217" s="162"/>
      <c r="G217" s="162"/>
      <c r="H217" s="162"/>
      <c r="I217" s="162"/>
      <c r="J217" s="162"/>
      <c r="K217" s="263"/>
    </row>
    <row r="218" spans="1:11" ht="18" customHeight="1">
      <c r="A218" s="412" t="s">
        <v>992</v>
      </c>
      <c r="B218" s="412"/>
      <c r="C218" s="412"/>
      <c r="D218" s="412"/>
      <c r="E218" s="412"/>
      <c r="F218" s="412"/>
      <c r="G218" s="412"/>
      <c r="H218" s="412"/>
      <c r="I218" s="412"/>
      <c r="J218" s="412"/>
      <c r="K218" s="263"/>
    </row>
    <row r="219" spans="1:11" ht="15" customHeight="1">
      <c r="A219" s="413" t="s">
        <v>76</v>
      </c>
      <c r="B219" s="413"/>
      <c r="C219" s="413"/>
      <c r="D219" s="413"/>
      <c r="E219" s="413"/>
      <c r="F219" s="413"/>
      <c r="G219" s="413"/>
      <c r="H219" s="413"/>
      <c r="I219" s="413"/>
      <c r="J219" s="413"/>
      <c r="K219" s="263"/>
    </row>
    <row r="220" spans="1:11">
      <c r="A220" s="502" t="s">
        <v>1054</v>
      </c>
      <c r="B220" s="502"/>
      <c r="C220" s="502"/>
      <c r="D220" s="502"/>
      <c r="E220" s="502"/>
      <c r="F220" s="502"/>
      <c r="G220" s="502"/>
      <c r="H220" s="502"/>
      <c r="I220" s="502"/>
      <c r="J220" s="502"/>
      <c r="K220" s="263"/>
    </row>
    <row r="221" spans="1:11" ht="17.25" customHeight="1">
      <c r="A221" s="414" t="s">
        <v>39</v>
      </c>
      <c r="B221" s="414"/>
      <c r="C221" s="414"/>
      <c r="D221" s="414" t="s">
        <v>40</v>
      </c>
      <c r="E221" s="414"/>
      <c r="F221" s="414"/>
      <c r="G221" s="414"/>
      <c r="H221" s="414" t="s">
        <v>26</v>
      </c>
      <c r="I221" s="414"/>
      <c r="J221" s="414"/>
      <c r="K221" s="263"/>
    </row>
    <row r="222" spans="1:11" ht="34.5" customHeight="1">
      <c r="A222" s="414" t="s">
        <v>76</v>
      </c>
      <c r="B222" s="414"/>
      <c r="C222" s="414"/>
      <c r="D222" s="519" t="s">
        <v>75</v>
      </c>
      <c r="E222" s="519"/>
      <c r="F222" s="519"/>
      <c r="G222" s="519"/>
      <c r="H222" s="416">
        <v>7500000</v>
      </c>
      <c r="I222" s="417"/>
      <c r="J222" s="417"/>
      <c r="K222" s="263"/>
    </row>
    <row r="223" spans="1:11" ht="39.4">
      <c r="A223" s="36" t="s">
        <v>41</v>
      </c>
      <c r="B223" s="47" t="s">
        <v>42</v>
      </c>
      <c r="C223" s="47" t="s">
        <v>43</v>
      </c>
      <c r="D223" s="47" t="s">
        <v>44</v>
      </c>
      <c r="E223" s="47" t="s">
        <v>45</v>
      </c>
      <c r="F223" s="47" t="s">
        <v>46</v>
      </c>
      <c r="G223" s="47" t="s">
        <v>47</v>
      </c>
      <c r="H223" s="47" t="s">
        <v>48</v>
      </c>
      <c r="I223" s="47" t="s">
        <v>49</v>
      </c>
      <c r="J223" s="47" t="s">
        <v>50</v>
      </c>
      <c r="K223" s="263"/>
    </row>
    <row r="224" spans="1:11" ht="21" customHeight="1">
      <c r="A224" s="37">
        <f>+A215+1</f>
        <v>2</v>
      </c>
      <c r="B224" s="168">
        <v>3331101</v>
      </c>
      <c r="C224" s="234" t="s">
        <v>294</v>
      </c>
      <c r="D224" s="46" t="s">
        <v>295</v>
      </c>
      <c r="E224" s="46">
        <v>0</v>
      </c>
      <c r="F224" s="39">
        <v>880</v>
      </c>
      <c r="G224" s="39">
        <v>880</v>
      </c>
      <c r="H224" s="39">
        <v>15101506</v>
      </c>
      <c r="I224" s="38">
        <v>234504</v>
      </c>
      <c r="J224" s="38">
        <f>I224*F224</f>
        <v>206363520</v>
      </c>
      <c r="K224" s="263"/>
    </row>
    <row r="225" spans="1:11">
      <c r="A225" s="162"/>
      <c r="B225" s="162"/>
      <c r="C225" s="162"/>
      <c r="D225" s="162"/>
      <c r="E225" s="162"/>
      <c r="F225" s="162"/>
      <c r="G225" s="162"/>
      <c r="H225" s="162"/>
      <c r="I225" s="162"/>
      <c r="J225" s="162"/>
      <c r="K225" s="263"/>
    </row>
    <row r="226" spans="1:11">
      <c r="A226" s="414" t="s">
        <v>39</v>
      </c>
      <c r="B226" s="414"/>
      <c r="C226" s="414"/>
      <c r="D226" s="414" t="s">
        <v>40</v>
      </c>
      <c r="E226" s="414"/>
      <c r="F226" s="414"/>
      <c r="G226" s="414"/>
      <c r="H226" s="414" t="s">
        <v>26</v>
      </c>
      <c r="I226" s="414"/>
      <c r="J226" s="414"/>
      <c r="K226" s="263"/>
    </row>
    <row r="227" spans="1:11" ht="34.5" customHeight="1">
      <c r="A227" s="414" t="s">
        <v>76</v>
      </c>
      <c r="B227" s="414"/>
      <c r="C227" s="414"/>
      <c r="D227" s="519" t="s">
        <v>75</v>
      </c>
      <c r="E227" s="519"/>
      <c r="F227" s="519"/>
      <c r="G227" s="519"/>
      <c r="H227" s="416">
        <v>7500000</v>
      </c>
      <c r="I227" s="417"/>
      <c r="J227" s="417"/>
      <c r="K227" s="263"/>
    </row>
    <row r="228" spans="1:11" ht="39.4">
      <c r="A228" s="36" t="s">
        <v>41</v>
      </c>
      <c r="B228" s="47" t="s">
        <v>42</v>
      </c>
      <c r="C228" s="47" t="s">
        <v>43</v>
      </c>
      <c r="D228" s="47" t="s">
        <v>44</v>
      </c>
      <c r="E228" s="47" t="s">
        <v>45</v>
      </c>
      <c r="F228" s="47" t="s">
        <v>46</v>
      </c>
      <c r="G228" s="47" t="s">
        <v>47</v>
      </c>
      <c r="H228" s="47" t="s">
        <v>48</v>
      </c>
      <c r="I228" s="47" t="s">
        <v>49</v>
      </c>
      <c r="J228" s="47" t="s">
        <v>50</v>
      </c>
      <c r="K228" s="263"/>
    </row>
    <row r="229" spans="1:11" ht="21.75" customHeight="1">
      <c r="A229" s="37">
        <f>+A224+1</f>
        <v>3</v>
      </c>
      <c r="B229" s="168">
        <v>3331102</v>
      </c>
      <c r="C229" s="281" t="s">
        <v>1055</v>
      </c>
      <c r="D229" s="282" t="s">
        <v>466</v>
      </c>
      <c r="E229" s="46">
        <v>0</v>
      </c>
      <c r="F229" s="39">
        <v>914</v>
      </c>
      <c r="G229" s="39">
        <v>914</v>
      </c>
      <c r="H229" s="39">
        <v>15101506</v>
      </c>
      <c r="I229" s="38">
        <v>234504</v>
      </c>
      <c r="J229" s="283">
        <v>1</v>
      </c>
      <c r="K229" s="263"/>
    </row>
    <row r="230" spans="1:11" ht="27" customHeight="1">
      <c r="A230" s="548" t="s">
        <v>24</v>
      </c>
      <c r="B230" s="548"/>
      <c r="C230" s="548"/>
      <c r="D230" s="548"/>
      <c r="E230" s="548"/>
      <c r="F230" s="548"/>
      <c r="G230" s="548"/>
      <c r="H230" s="548"/>
      <c r="I230" s="548"/>
      <c r="J230" s="240">
        <f>+H222+H227</f>
        <v>15000000</v>
      </c>
      <c r="K230" s="241"/>
    </row>
    <row r="231" spans="1:11">
      <c r="A231" s="162"/>
      <c r="B231" s="162"/>
      <c r="C231" s="162"/>
      <c r="D231" s="162"/>
      <c r="E231" s="162"/>
      <c r="F231" s="162"/>
      <c r="G231" s="162"/>
      <c r="H231" s="162"/>
      <c r="I231" s="162"/>
      <c r="J231" s="162"/>
      <c r="K231" s="263"/>
    </row>
    <row r="232" spans="1:11">
      <c r="A232" s="412" t="s">
        <v>992</v>
      </c>
      <c r="B232" s="412"/>
      <c r="C232" s="412"/>
      <c r="D232" s="412"/>
      <c r="E232" s="412"/>
      <c r="F232" s="412"/>
      <c r="G232" s="412"/>
      <c r="H232" s="412"/>
      <c r="I232" s="412"/>
      <c r="J232" s="412"/>
      <c r="K232" s="263"/>
    </row>
    <row r="233" spans="1:11">
      <c r="A233" s="413" t="s">
        <v>76</v>
      </c>
      <c r="B233" s="413"/>
      <c r="C233" s="413"/>
      <c r="D233" s="413"/>
      <c r="E233" s="413"/>
      <c r="F233" s="413"/>
      <c r="G233" s="413"/>
      <c r="H233" s="413"/>
      <c r="I233" s="413"/>
      <c r="J233" s="413"/>
      <c r="K233" s="263"/>
    </row>
    <row r="234" spans="1:11">
      <c r="A234" s="682" t="s">
        <v>1050</v>
      </c>
      <c r="B234" s="682"/>
      <c r="C234" s="682"/>
      <c r="D234" s="682"/>
      <c r="E234" s="682"/>
      <c r="F234" s="682"/>
      <c r="G234" s="682"/>
      <c r="H234" s="682"/>
      <c r="I234" s="682"/>
      <c r="J234" s="682"/>
      <c r="K234" s="263"/>
    </row>
    <row r="235" spans="1:11" ht="98.25" customHeight="1">
      <c r="A235" s="684" t="s">
        <v>1056</v>
      </c>
      <c r="B235" s="684"/>
      <c r="C235" s="684"/>
      <c r="D235" s="684"/>
      <c r="E235" s="684"/>
      <c r="F235" s="684"/>
      <c r="G235" s="684"/>
      <c r="H235" s="684"/>
      <c r="I235" s="684"/>
      <c r="J235" s="684"/>
      <c r="K235" s="263"/>
    </row>
    <row r="236" spans="1:11">
      <c r="A236" s="670" t="s">
        <v>39</v>
      </c>
      <c r="B236" s="671"/>
      <c r="C236" s="672"/>
      <c r="D236" s="670" t="s">
        <v>40</v>
      </c>
      <c r="E236" s="671"/>
      <c r="F236" s="671"/>
      <c r="G236" s="672"/>
      <c r="H236" s="670" t="s">
        <v>26</v>
      </c>
      <c r="I236" s="671"/>
      <c r="J236" s="672"/>
      <c r="K236" s="263"/>
    </row>
    <row r="237" spans="1:11" ht="38.25" customHeight="1">
      <c r="A237" s="414" t="s">
        <v>76</v>
      </c>
      <c r="B237" s="414"/>
      <c r="C237" s="414"/>
      <c r="D237" s="519" t="s">
        <v>75</v>
      </c>
      <c r="E237" s="519"/>
      <c r="F237" s="519"/>
      <c r="G237" s="519"/>
      <c r="H237" s="558">
        <v>7000000</v>
      </c>
      <c r="I237" s="559"/>
      <c r="J237" s="560"/>
      <c r="K237" s="263"/>
    </row>
    <row r="238" spans="1:11" ht="39.4">
      <c r="A238" s="36" t="s">
        <v>41</v>
      </c>
      <c r="B238" s="47" t="s">
        <v>42</v>
      </c>
      <c r="C238" s="47" t="s">
        <v>43</v>
      </c>
      <c r="D238" s="47" t="s">
        <v>44</v>
      </c>
      <c r="E238" s="47" t="s">
        <v>45</v>
      </c>
      <c r="F238" s="47" t="s">
        <v>46</v>
      </c>
      <c r="G238" s="47" t="s">
        <v>47</v>
      </c>
      <c r="H238" s="47" t="s">
        <v>48</v>
      </c>
      <c r="I238" s="47" t="s">
        <v>49</v>
      </c>
      <c r="J238" s="47" t="s">
        <v>50</v>
      </c>
      <c r="K238" s="263"/>
    </row>
    <row r="239" spans="1:11" ht="57" customHeight="1">
      <c r="A239" s="37">
        <f>+A229+1</f>
        <v>4</v>
      </c>
      <c r="B239" s="284">
        <v>3511001</v>
      </c>
      <c r="C239" s="285" t="s">
        <v>995</v>
      </c>
      <c r="D239" s="168" t="s">
        <v>466</v>
      </c>
      <c r="E239" s="168">
        <v>0</v>
      </c>
      <c r="F239" s="46">
        <v>800</v>
      </c>
      <c r="G239" s="46">
        <v>800</v>
      </c>
      <c r="H239" s="164">
        <v>15101505</v>
      </c>
      <c r="I239" s="168">
        <v>1360576</v>
      </c>
      <c r="J239" s="38">
        <f>I239*F239</f>
        <v>1088460800</v>
      </c>
      <c r="K239" s="263"/>
    </row>
    <row r="240" spans="1:11" ht="14.25" customHeight="1">
      <c r="A240" s="40"/>
      <c r="B240" s="286"/>
      <c r="C240" s="287"/>
      <c r="D240" s="167"/>
      <c r="E240" s="167"/>
      <c r="F240" s="19"/>
      <c r="G240" s="19"/>
      <c r="H240" s="169"/>
      <c r="I240" s="167"/>
      <c r="J240" s="80"/>
      <c r="K240" s="263"/>
    </row>
    <row r="241" spans="1:11" ht="18" customHeight="1">
      <c r="A241" s="682" t="s">
        <v>1050</v>
      </c>
      <c r="B241" s="682"/>
      <c r="C241" s="682"/>
      <c r="D241" s="682"/>
      <c r="E241" s="682"/>
      <c r="F241" s="682"/>
      <c r="G241" s="682"/>
      <c r="H241" s="682"/>
      <c r="I241" s="682"/>
      <c r="J241" s="682"/>
      <c r="K241" s="263"/>
    </row>
    <row r="242" spans="1:11" ht="66.75" customHeight="1">
      <c r="A242" s="683" t="s">
        <v>1057</v>
      </c>
      <c r="B242" s="683"/>
      <c r="C242" s="683"/>
      <c r="D242" s="683"/>
      <c r="E242" s="683"/>
      <c r="F242" s="683"/>
      <c r="G242" s="683"/>
      <c r="H242" s="683"/>
      <c r="I242" s="683"/>
      <c r="J242" s="683"/>
      <c r="K242" s="263"/>
    </row>
    <row r="243" spans="1:11">
      <c r="A243" s="670" t="s">
        <v>39</v>
      </c>
      <c r="B243" s="671"/>
      <c r="C243" s="672"/>
      <c r="D243" s="670" t="s">
        <v>40</v>
      </c>
      <c r="E243" s="671"/>
      <c r="F243" s="671"/>
      <c r="G243" s="672"/>
      <c r="H243" s="670" t="s">
        <v>26</v>
      </c>
      <c r="I243" s="671"/>
      <c r="J243" s="672"/>
      <c r="K243" s="263"/>
    </row>
    <row r="244" spans="1:11" ht="42" customHeight="1">
      <c r="A244" s="414" t="s">
        <v>76</v>
      </c>
      <c r="B244" s="414"/>
      <c r="C244" s="414"/>
      <c r="D244" s="519" t="s">
        <v>75</v>
      </c>
      <c r="E244" s="519"/>
      <c r="F244" s="519"/>
      <c r="G244" s="519"/>
      <c r="H244" s="673">
        <v>18000000</v>
      </c>
      <c r="I244" s="674"/>
      <c r="J244" s="675"/>
      <c r="K244" s="263"/>
    </row>
    <row r="245" spans="1:11" ht="39.4">
      <c r="A245" s="36" t="s">
        <v>41</v>
      </c>
      <c r="B245" s="47" t="s">
        <v>42</v>
      </c>
      <c r="C245" s="47" t="s">
        <v>43</v>
      </c>
      <c r="D245" s="47" t="s">
        <v>44</v>
      </c>
      <c r="E245" s="47" t="s">
        <v>45</v>
      </c>
      <c r="F245" s="47" t="s">
        <v>46</v>
      </c>
      <c r="G245" s="47" t="s">
        <v>47</v>
      </c>
      <c r="H245" s="47" t="s">
        <v>48</v>
      </c>
      <c r="I245" s="47" t="s">
        <v>49</v>
      </c>
      <c r="J245" s="47" t="s">
        <v>50</v>
      </c>
      <c r="K245" s="263"/>
    </row>
    <row r="246" spans="1:11" ht="84" customHeight="1">
      <c r="A246" s="37">
        <f>+A239+1</f>
        <v>5</v>
      </c>
      <c r="B246" s="168">
        <v>3331102</v>
      </c>
      <c r="C246" s="285" t="s">
        <v>997</v>
      </c>
      <c r="D246" s="168" t="s">
        <v>466</v>
      </c>
      <c r="E246" s="168">
        <v>0</v>
      </c>
      <c r="F246" s="46">
        <v>2100</v>
      </c>
      <c r="G246" s="46">
        <f>F246</f>
        <v>2100</v>
      </c>
      <c r="H246" s="164">
        <v>15101505</v>
      </c>
      <c r="I246" s="168">
        <v>1360576</v>
      </c>
      <c r="J246" s="38">
        <f>I246*F246</f>
        <v>2857209600</v>
      </c>
      <c r="K246" s="263"/>
    </row>
    <row r="247" spans="1:11">
      <c r="A247" s="682" t="s">
        <v>1050</v>
      </c>
      <c r="B247" s="682"/>
      <c r="C247" s="682"/>
      <c r="D247" s="682"/>
      <c r="E247" s="682"/>
      <c r="F247" s="682"/>
      <c r="G247" s="682"/>
      <c r="H247" s="682"/>
      <c r="I247" s="682"/>
      <c r="J247" s="682"/>
      <c r="K247" s="263"/>
    </row>
    <row r="248" spans="1:11" ht="51" customHeight="1">
      <c r="A248" s="683" t="s">
        <v>1058</v>
      </c>
      <c r="B248" s="683"/>
      <c r="C248" s="683"/>
      <c r="D248" s="683"/>
      <c r="E248" s="683"/>
      <c r="F248" s="683"/>
      <c r="G248" s="683"/>
      <c r="H248" s="683"/>
      <c r="I248" s="683"/>
      <c r="J248" s="683"/>
      <c r="K248" s="263"/>
    </row>
    <row r="249" spans="1:11">
      <c r="A249" s="670" t="s">
        <v>39</v>
      </c>
      <c r="B249" s="671"/>
      <c r="C249" s="672"/>
      <c r="D249" s="670" t="s">
        <v>40</v>
      </c>
      <c r="E249" s="671"/>
      <c r="F249" s="671"/>
      <c r="G249" s="672"/>
      <c r="H249" s="670" t="s">
        <v>26</v>
      </c>
      <c r="I249" s="671"/>
      <c r="J249" s="672"/>
      <c r="K249" s="263"/>
    </row>
    <row r="250" spans="1:11" ht="36" customHeight="1">
      <c r="A250" s="414" t="s">
        <v>76</v>
      </c>
      <c r="B250" s="414"/>
      <c r="C250" s="414"/>
      <c r="D250" s="519" t="s">
        <v>75</v>
      </c>
      <c r="E250" s="519"/>
      <c r="F250" s="519"/>
      <c r="G250" s="519"/>
      <c r="H250" s="673">
        <v>6014391</v>
      </c>
      <c r="I250" s="674"/>
      <c r="J250" s="675"/>
      <c r="K250" s="263"/>
    </row>
    <row r="251" spans="1:11" ht="39.4">
      <c r="A251" s="36" t="s">
        <v>41</v>
      </c>
      <c r="B251" s="47" t="s">
        <v>42</v>
      </c>
      <c r="C251" s="47" t="s">
        <v>43</v>
      </c>
      <c r="D251" s="47" t="s">
        <v>44</v>
      </c>
      <c r="E251" s="47" t="s">
        <v>45</v>
      </c>
      <c r="F251" s="47" t="s">
        <v>46</v>
      </c>
      <c r="G251" s="47" t="s">
        <v>47</v>
      </c>
      <c r="H251" s="47" t="s">
        <v>48</v>
      </c>
      <c r="I251" s="47" t="s">
        <v>49</v>
      </c>
      <c r="J251" s="47" t="s">
        <v>50</v>
      </c>
      <c r="K251" s="263"/>
    </row>
    <row r="252" spans="1:11" ht="33.75" customHeight="1">
      <c r="A252" s="37">
        <f>+A246+1</f>
        <v>6</v>
      </c>
      <c r="B252" s="284">
        <v>3511001</v>
      </c>
      <c r="C252" s="285" t="s">
        <v>1104</v>
      </c>
      <c r="D252" s="168" t="s">
        <v>466</v>
      </c>
      <c r="E252" s="168">
        <v>0</v>
      </c>
      <c r="F252" s="46">
        <v>60</v>
      </c>
      <c r="G252" s="46">
        <f>F252</f>
        <v>60</v>
      </c>
      <c r="H252" s="164">
        <v>15101505</v>
      </c>
      <c r="I252" s="168">
        <v>1360576</v>
      </c>
      <c r="J252" s="38">
        <f>I252*F252</f>
        <v>81634560</v>
      </c>
      <c r="K252" s="263"/>
    </row>
    <row r="253" spans="1:11" ht="33.75" customHeight="1">
      <c r="A253" s="37">
        <f>+A252+1</f>
        <v>7</v>
      </c>
      <c r="B253" s="284">
        <v>3511001</v>
      </c>
      <c r="C253" s="285" t="s">
        <v>1105</v>
      </c>
      <c r="D253" s="168" t="s">
        <v>466</v>
      </c>
      <c r="E253" s="168">
        <v>0</v>
      </c>
      <c r="F253" s="46">
        <v>32</v>
      </c>
      <c r="G253" s="46">
        <f>F253</f>
        <v>32</v>
      </c>
      <c r="H253" s="164">
        <v>15101505</v>
      </c>
      <c r="I253" s="168">
        <v>1360576</v>
      </c>
      <c r="J253" s="38">
        <f>I253*F253</f>
        <v>43538432</v>
      </c>
      <c r="K253" s="263"/>
    </row>
    <row r="254" spans="1:11" ht="33.75" customHeight="1">
      <c r="A254" s="37">
        <f>+A253+1</f>
        <v>8</v>
      </c>
      <c r="B254" s="284">
        <v>3511001</v>
      </c>
      <c r="C254" s="285" t="s">
        <v>1106</v>
      </c>
      <c r="D254" s="168" t="s">
        <v>466</v>
      </c>
      <c r="E254" s="168">
        <v>0</v>
      </c>
      <c r="F254" s="46">
        <v>25</v>
      </c>
      <c r="G254" s="46">
        <f>F254</f>
        <v>25</v>
      </c>
      <c r="H254" s="164">
        <v>15101505</v>
      </c>
      <c r="I254" s="168">
        <v>1360576</v>
      </c>
      <c r="J254" s="38">
        <f>I254*F254</f>
        <v>34014400</v>
      </c>
      <c r="K254" s="263"/>
    </row>
    <row r="255" spans="1:11" ht="33.75" customHeight="1">
      <c r="A255" s="37">
        <f>+A254+1</f>
        <v>9</v>
      </c>
      <c r="B255" s="284">
        <v>3511001</v>
      </c>
      <c r="C255" s="285" t="s">
        <v>1107</v>
      </c>
      <c r="D255" s="168" t="s">
        <v>466</v>
      </c>
      <c r="E255" s="168">
        <v>0</v>
      </c>
      <c r="F255" s="46">
        <v>15</v>
      </c>
      <c r="G255" s="46">
        <f>F255</f>
        <v>15</v>
      </c>
      <c r="H255" s="164">
        <v>15101505</v>
      </c>
      <c r="I255" s="168">
        <v>1360576</v>
      </c>
      <c r="J255" s="38">
        <f>I255*F255</f>
        <v>20408640</v>
      </c>
      <c r="K255" s="263"/>
    </row>
    <row r="256" spans="1:11">
      <c r="A256" s="162"/>
      <c r="B256" s="162"/>
      <c r="C256" s="162"/>
      <c r="D256" s="162"/>
      <c r="E256" s="162"/>
      <c r="F256" s="162"/>
      <c r="G256" s="162"/>
      <c r="H256" s="162"/>
      <c r="I256" s="162"/>
      <c r="J256" s="162"/>
      <c r="K256" s="263"/>
    </row>
    <row r="257" spans="1:11" ht="22.5" customHeight="1">
      <c r="A257" s="548" t="s">
        <v>24</v>
      </c>
      <c r="B257" s="548"/>
      <c r="C257" s="548"/>
      <c r="D257" s="548"/>
      <c r="E257" s="548"/>
      <c r="F257" s="548"/>
      <c r="G257" s="548"/>
      <c r="H257" s="548"/>
      <c r="I257" s="548"/>
      <c r="J257" s="288">
        <f>+H237+H244+H250</f>
        <v>31014391</v>
      </c>
      <c r="K257" s="241"/>
    </row>
    <row r="258" spans="1:11">
      <c r="A258" s="5"/>
      <c r="B258" s="5"/>
      <c r="C258" s="5"/>
      <c r="D258" s="5"/>
      <c r="E258" s="5"/>
      <c r="F258" s="5"/>
      <c r="G258" s="5"/>
      <c r="H258" s="5"/>
      <c r="I258" s="5"/>
      <c r="J258" s="5"/>
      <c r="K258" s="263"/>
    </row>
    <row r="259" spans="1:11" ht="14.65" thickBot="1">
      <c r="A259" s="564" t="s">
        <v>1053</v>
      </c>
      <c r="B259" s="564"/>
      <c r="C259" s="564"/>
      <c r="D259" s="564"/>
      <c r="E259" s="564"/>
      <c r="F259" s="564"/>
      <c r="G259" s="564"/>
      <c r="H259" s="564"/>
      <c r="I259" s="564"/>
      <c r="J259" s="564"/>
      <c r="K259" s="263"/>
    </row>
    <row r="260" spans="1:11" ht="238.5" customHeight="1" thickBot="1">
      <c r="A260" s="676" t="s">
        <v>1068</v>
      </c>
      <c r="B260" s="677"/>
      <c r="C260" s="677"/>
      <c r="D260" s="677"/>
      <c r="E260" s="677"/>
      <c r="F260" s="677"/>
      <c r="G260" s="677"/>
      <c r="H260" s="677"/>
      <c r="I260" s="677"/>
      <c r="J260" s="678"/>
      <c r="K260" s="263"/>
    </row>
    <row r="261" spans="1:11" ht="297" customHeight="1" thickBot="1">
      <c r="A261" s="679"/>
      <c r="B261" s="680"/>
      <c r="C261" s="680"/>
      <c r="D261" s="680"/>
      <c r="E261" s="680"/>
      <c r="F261" s="680"/>
      <c r="G261" s="680"/>
      <c r="H261" s="680"/>
      <c r="I261" s="680"/>
      <c r="J261" s="681"/>
      <c r="K261" s="263"/>
    </row>
    <row r="262" spans="1:11" ht="22.5" customHeight="1">
      <c r="A262" s="162"/>
      <c r="B262" s="162"/>
      <c r="C262" s="162"/>
      <c r="D262" s="162"/>
      <c r="E262" s="162"/>
      <c r="F262" s="162"/>
      <c r="G262" s="162"/>
      <c r="H262" s="162"/>
      <c r="I262" s="162"/>
      <c r="J262" s="162"/>
      <c r="K262" s="263"/>
    </row>
    <row r="263" spans="1:11">
      <c r="A263" s="576" t="s">
        <v>1070</v>
      </c>
      <c r="B263" s="576"/>
      <c r="C263" s="576"/>
      <c r="D263" s="576"/>
      <c r="E263" s="576"/>
      <c r="F263" s="576"/>
      <c r="G263" s="576"/>
      <c r="H263" s="576"/>
      <c r="I263" s="576"/>
      <c r="J263" s="576"/>
      <c r="K263" s="263"/>
    </row>
    <row r="264" spans="1:11">
      <c r="A264" s="576" t="s">
        <v>1059</v>
      </c>
      <c r="B264" s="576"/>
      <c r="C264" s="576"/>
      <c r="D264" s="576"/>
      <c r="E264" s="576"/>
      <c r="F264" s="576"/>
      <c r="G264" s="576"/>
      <c r="H264" s="576"/>
      <c r="I264" s="576"/>
      <c r="J264" s="576"/>
      <c r="K264" s="263"/>
    </row>
    <row r="265" spans="1:11" ht="23.25" customHeight="1">
      <c r="A265" s="414" t="s">
        <v>39</v>
      </c>
      <c r="B265" s="414"/>
      <c r="C265" s="414"/>
      <c r="D265" s="414" t="s">
        <v>40</v>
      </c>
      <c r="E265" s="414"/>
      <c r="F265" s="414"/>
      <c r="G265" s="414"/>
      <c r="H265" s="414" t="s">
        <v>26</v>
      </c>
      <c r="I265" s="414"/>
      <c r="J265" s="414"/>
      <c r="K265" s="263"/>
    </row>
    <row r="266" spans="1:11" ht="24.75" customHeight="1">
      <c r="A266" s="414" t="s">
        <v>1069</v>
      </c>
      <c r="B266" s="414"/>
      <c r="C266" s="414"/>
      <c r="D266" s="415" t="s">
        <v>1070</v>
      </c>
      <c r="E266" s="415"/>
      <c r="F266" s="415"/>
      <c r="G266" s="415"/>
      <c r="H266" s="417">
        <v>100000</v>
      </c>
      <c r="I266" s="417"/>
      <c r="J266" s="417"/>
      <c r="K266" s="263"/>
    </row>
    <row r="267" spans="1:11" ht="45.75" customHeight="1">
      <c r="A267" s="36" t="s">
        <v>41</v>
      </c>
      <c r="B267" s="47" t="s">
        <v>42</v>
      </c>
      <c r="C267" s="47" t="s">
        <v>43</v>
      </c>
      <c r="D267" s="47" t="s">
        <v>44</v>
      </c>
      <c r="E267" s="47" t="s">
        <v>45</v>
      </c>
      <c r="F267" s="47" t="s">
        <v>46</v>
      </c>
      <c r="G267" s="47" t="s">
        <v>47</v>
      </c>
      <c r="H267" s="47" t="s">
        <v>48</v>
      </c>
      <c r="I267" s="47" t="s">
        <v>49</v>
      </c>
      <c r="J267" s="47" t="s">
        <v>50</v>
      </c>
      <c r="K267" s="263"/>
    </row>
    <row r="268" spans="1:11" ht="36.75" customHeight="1">
      <c r="A268" s="37">
        <f>+A254+1</f>
        <v>9</v>
      </c>
      <c r="B268" s="37">
        <v>3479098</v>
      </c>
      <c r="C268" s="290" t="s">
        <v>1071</v>
      </c>
      <c r="D268" s="46" t="s">
        <v>1072</v>
      </c>
      <c r="E268" s="37">
        <v>0</v>
      </c>
      <c r="F268" s="37">
        <v>1</v>
      </c>
      <c r="G268" s="37">
        <v>1</v>
      </c>
      <c r="H268" s="37">
        <v>54101706</v>
      </c>
      <c r="I268" s="289"/>
      <c r="J268" s="37"/>
      <c r="K268" s="263"/>
    </row>
    <row r="269" spans="1:11" ht="22.5" customHeight="1">
      <c r="A269" s="548" t="s">
        <v>24</v>
      </c>
      <c r="B269" s="548"/>
      <c r="C269" s="548"/>
      <c r="D269" s="548"/>
      <c r="E269" s="548"/>
      <c r="F269" s="548"/>
      <c r="G269" s="548"/>
      <c r="H269" s="548"/>
      <c r="I269" s="548"/>
      <c r="J269" s="288">
        <f>+H266</f>
        <v>100000</v>
      </c>
      <c r="K269" s="241"/>
    </row>
    <row r="270" spans="1:11">
      <c r="A270" s="5"/>
      <c r="B270" s="5"/>
      <c r="C270" s="5"/>
      <c r="D270" s="5"/>
      <c r="E270" s="5"/>
      <c r="F270" s="5"/>
      <c r="G270" s="5"/>
      <c r="H270" s="5"/>
      <c r="I270" s="5"/>
      <c r="J270" s="5"/>
      <c r="K270" s="263"/>
    </row>
    <row r="271" spans="1:11">
      <c r="A271" s="576" t="s">
        <v>1074</v>
      </c>
      <c r="B271" s="576"/>
      <c r="C271" s="576"/>
      <c r="D271" s="576"/>
      <c r="E271" s="576"/>
      <c r="F271" s="576"/>
      <c r="G271" s="576"/>
      <c r="H271" s="576"/>
      <c r="I271" s="576"/>
      <c r="J271" s="576"/>
      <c r="K271" s="263"/>
    </row>
    <row r="272" spans="1:11">
      <c r="A272" s="576" t="s">
        <v>907</v>
      </c>
      <c r="B272" s="576"/>
      <c r="C272" s="576"/>
      <c r="D272" s="576"/>
      <c r="E272" s="576"/>
      <c r="F272" s="576"/>
      <c r="G272" s="576"/>
      <c r="H272" s="576"/>
      <c r="I272" s="576"/>
      <c r="J272" s="576"/>
      <c r="K272" s="263"/>
    </row>
    <row r="273" spans="1:11">
      <c r="A273" s="414" t="s">
        <v>39</v>
      </c>
      <c r="B273" s="414"/>
      <c r="C273" s="414"/>
      <c r="D273" s="414" t="s">
        <v>40</v>
      </c>
      <c r="E273" s="414"/>
      <c r="F273" s="414"/>
      <c r="G273" s="414"/>
      <c r="H273" s="414" t="s">
        <v>26</v>
      </c>
      <c r="I273" s="414"/>
      <c r="J273" s="414"/>
      <c r="K273" s="263"/>
    </row>
    <row r="274" spans="1:11" ht="39.75" customHeight="1">
      <c r="A274" s="414" t="s">
        <v>1073</v>
      </c>
      <c r="B274" s="414"/>
      <c r="C274" s="414"/>
      <c r="D274" s="415" t="s">
        <v>1074</v>
      </c>
      <c r="E274" s="415"/>
      <c r="F274" s="415"/>
      <c r="G274" s="415"/>
      <c r="H274" s="417">
        <v>5000000</v>
      </c>
      <c r="I274" s="417"/>
      <c r="J274" s="417"/>
      <c r="K274" s="263"/>
    </row>
    <row r="275" spans="1:11" ht="45.75" customHeight="1">
      <c r="A275" s="36" t="s">
        <v>41</v>
      </c>
      <c r="B275" s="47" t="s">
        <v>42</v>
      </c>
      <c r="C275" s="47" t="s">
        <v>43</v>
      </c>
      <c r="D275" s="47" t="s">
        <v>44</v>
      </c>
      <c r="E275" s="47" t="s">
        <v>45</v>
      </c>
      <c r="F275" s="47" t="s">
        <v>46</v>
      </c>
      <c r="G275" s="47" t="s">
        <v>47</v>
      </c>
      <c r="H275" s="47" t="s">
        <v>48</v>
      </c>
      <c r="I275" s="47" t="s">
        <v>49</v>
      </c>
      <c r="J275" s="47" t="s">
        <v>50</v>
      </c>
      <c r="K275" s="263"/>
    </row>
    <row r="276" spans="1:11" ht="43.5" customHeight="1">
      <c r="A276" s="37">
        <f>+A268+1</f>
        <v>10</v>
      </c>
      <c r="B276" s="37">
        <v>3511001</v>
      </c>
      <c r="C276" s="290" t="s">
        <v>1075</v>
      </c>
      <c r="D276" s="46" t="s">
        <v>104</v>
      </c>
      <c r="E276" s="37">
        <v>0</v>
      </c>
      <c r="F276" s="37">
        <v>8</v>
      </c>
      <c r="G276" s="37">
        <v>8</v>
      </c>
      <c r="H276" s="37">
        <v>31211502</v>
      </c>
      <c r="I276" s="78"/>
      <c r="J276" s="78"/>
      <c r="K276" s="263"/>
    </row>
    <row r="277" spans="1:11" ht="33.75" customHeight="1">
      <c r="A277" s="37">
        <f>+A276+1</f>
        <v>11</v>
      </c>
      <c r="B277" s="37">
        <v>3511033</v>
      </c>
      <c r="C277" s="290" t="s">
        <v>1076</v>
      </c>
      <c r="D277" s="46" t="s">
        <v>104</v>
      </c>
      <c r="E277" s="37">
        <v>0</v>
      </c>
      <c r="F277" s="37">
        <v>6</v>
      </c>
      <c r="G277" s="37">
        <v>6</v>
      </c>
      <c r="H277" s="37">
        <v>31201605</v>
      </c>
      <c r="I277" s="78"/>
      <c r="J277" s="78"/>
      <c r="K277" s="263"/>
    </row>
    <row r="278" spans="1:11" ht="33.75" customHeight="1">
      <c r="A278" s="37">
        <f>+A277+1</f>
        <v>12</v>
      </c>
      <c r="B278" s="37">
        <v>3511001</v>
      </c>
      <c r="C278" s="290" t="s">
        <v>1077</v>
      </c>
      <c r="D278" s="46" t="s">
        <v>104</v>
      </c>
      <c r="E278" s="37">
        <v>0</v>
      </c>
      <c r="F278" s="37">
        <v>10</v>
      </c>
      <c r="G278" s="37">
        <v>10</v>
      </c>
      <c r="H278" s="37">
        <v>31211502</v>
      </c>
      <c r="I278" s="289"/>
      <c r="J278" s="78"/>
      <c r="K278" s="263"/>
    </row>
    <row r="279" spans="1:11" ht="22.5" customHeight="1">
      <c r="A279" s="548" t="s">
        <v>24</v>
      </c>
      <c r="B279" s="548"/>
      <c r="C279" s="548"/>
      <c r="D279" s="548"/>
      <c r="E279" s="548"/>
      <c r="F279" s="548"/>
      <c r="G279" s="548"/>
      <c r="H279" s="548"/>
      <c r="I279" s="548"/>
      <c r="J279" s="288">
        <f>+H274</f>
        <v>5000000</v>
      </c>
      <c r="K279" s="241"/>
    </row>
    <row r="280" spans="1:11">
      <c r="A280" s="5"/>
      <c r="B280" s="5"/>
      <c r="C280" s="5"/>
      <c r="D280" s="5"/>
      <c r="E280" s="5"/>
      <c r="F280" s="5"/>
      <c r="G280" s="5"/>
      <c r="H280" s="5"/>
      <c r="I280" s="5"/>
      <c r="J280" s="5"/>
      <c r="K280" s="263"/>
    </row>
    <row r="281" spans="1:11">
      <c r="A281" s="576" t="s">
        <v>77</v>
      </c>
      <c r="B281" s="576"/>
      <c r="C281" s="576"/>
      <c r="D281" s="576"/>
      <c r="E281" s="576"/>
      <c r="F281" s="576"/>
      <c r="G281" s="576"/>
      <c r="H281" s="576"/>
      <c r="I281" s="576"/>
      <c r="J281" s="576"/>
      <c r="K281" s="263"/>
    </row>
    <row r="282" spans="1:11">
      <c r="A282" s="576" t="s">
        <v>911</v>
      </c>
      <c r="B282" s="576"/>
      <c r="C282" s="576"/>
      <c r="D282" s="576"/>
      <c r="E282" s="576"/>
      <c r="F282" s="576"/>
      <c r="G282" s="576"/>
      <c r="H282" s="576"/>
      <c r="I282" s="576"/>
      <c r="J282" s="576"/>
      <c r="K282" s="263"/>
    </row>
    <row r="283" spans="1:11">
      <c r="A283" s="414" t="s">
        <v>39</v>
      </c>
      <c r="B283" s="414"/>
      <c r="C283" s="414"/>
      <c r="D283" s="414" t="s">
        <v>40</v>
      </c>
      <c r="E283" s="414"/>
      <c r="F283" s="414"/>
      <c r="G283" s="414"/>
      <c r="H283" s="414" t="s">
        <v>26</v>
      </c>
      <c r="I283" s="414"/>
      <c r="J283" s="414"/>
      <c r="K283" s="263"/>
    </row>
    <row r="284" spans="1:11" ht="30" customHeight="1">
      <c r="A284" s="414" t="s">
        <v>1078</v>
      </c>
      <c r="B284" s="414"/>
      <c r="C284" s="414"/>
      <c r="D284" s="415" t="s">
        <v>77</v>
      </c>
      <c r="E284" s="415"/>
      <c r="F284" s="415"/>
      <c r="G284" s="415"/>
      <c r="H284" s="417">
        <v>3600000</v>
      </c>
      <c r="I284" s="417"/>
      <c r="J284" s="417"/>
      <c r="K284" s="263"/>
    </row>
    <row r="285" spans="1:11" ht="51" customHeight="1">
      <c r="A285" s="36" t="s">
        <v>41</v>
      </c>
      <c r="B285" s="47" t="s">
        <v>42</v>
      </c>
      <c r="C285" s="47" t="s">
        <v>43</v>
      </c>
      <c r="D285" s="47" t="s">
        <v>44</v>
      </c>
      <c r="E285" s="47" t="s">
        <v>45</v>
      </c>
      <c r="F285" s="47" t="s">
        <v>46</v>
      </c>
      <c r="G285" s="47" t="s">
        <v>47</v>
      </c>
      <c r="H285" s="47" t="s">
        <v>48</v>
      </c>
      <c r="I285" s="47" t="s">
        <v>49</v>
      </c>
      <c r="J285" s="47" t="s">
        <v>50</v>
      </c>
      <c r="K285" s="263"/>
    </row>
    <row r="286" spans="1:11" ht="96.75" customHeight="1">
      <c r="A286" s="192">
        <f>+A278+1</f>
        <v>13</v>
      </c>
      <c r="B286" s="37">
        <v>3511001</v>
      </c>
      <c r="C286" s="290" t="s">
        <v>1079</v>
      </c>
      <c r="D286" s="46" t="s">
        <v>1072</v>
      </c>
      <c r="E286" s="37">
        <v>0</v>
      </c>
      <c r="F286" s="37">
        <v>5</v>
      </c>
      <c r="G286" s="37">
        <v>5</v>
      </c>
      <c r="H286" s="37">
        <v>2799706</v>
      </c>
      <c r="I286" s="78"/>
      <c r="J286" s="78"/>
      <c r="K286" s="263"/>
    </row>
    <row r="287" spans="1:11" ht="33" customHeight="1">
      <c r="A287" s="192">
        <f>+A286+1</f>
        <v>14</v>
      </c>
      <c r="B287" s="37">
        <v>3692002</v>
      </c>
      <c r="C287" s="290" t="s">
        <v>1080</v>
      </c>
      <c r="D287" s="291" t="s">
        <v>1072</v>
      </c>
      <c r="E287" s="37">
        <v>0</v>
      </c>
      <c r="F287" s="37">
        <v>12</v>
      </c>
      <c r="G287" s="37">
        <v>12</v>
      </c>
      <c r="H287" s="37">
        <v>31201503</v>
      </c>
      <c r="I287" s="289"/>
      <c r="J287" s="37"/>
      <c r="K287" s="263"/>
    </row>
    <row r="288" spans="1:11" ht="31.5" customHeight="1">
      <c r="A288" s="192">
        <f>+A287+1</f>
        <v>15</v>
      </c>
      <c r="B288" s="37">
        <v>36950</v>
      </c>
      <c r="C288" s="290" t="s">
        <v>1081</v>
      </c>
      <c r="D288" s="292" t="s">
        <v>1082</v>
      </c>
      <c r="E288" s="37">
        <v>0</v>
      </c>
      <c r="F288" s="37">
        <v>17</v>
      </c>
      <c r="G288" s="37">
        <v>17</v>
      </c>
      <c r="H288" s="37">
        <v>40141758</v>
      </c>
      <c r="I288" s="289"/>
      <c r="J288" s="289"/>
      <c r="K288" s="263"/>
    </row>
    <row r="289" spans="1:11" ht="31.5" customHeight="1">
      <c r="A289" s="192">
        <f>+A288+1</f>
        <v>16</v>
      </c>
      <c r="B289" s="293">
        <v>3693002</v>
      </c>
      <c r="C289" s="290" t="s">
        <v>1083</v>
      </c>
      <c r="D289" s="292" t="s">
        <v>32</v>
      </c>
      <c r="E289" s="37">
        <v>0</v>
      </c>
      <c r="F289" s="37">
        <v>12</v>
      </c>
      <c r="G289" s="37">
        <v>12</v>
      </c>
      <c r="H289" s="37">
        <v>30181603</v>
      </c>
      <c r="I289" s="289"/>
      <c r="J289" s="294"/>
      <c r="K289" s="263"/>
    </row>
    <row r="290" spans="1:11" ht="22.5" customHeight="1">
      <c r="A290" s="548" t="s">
        <v>24</v>
      </c>
      <c r="B290" s="548"/>
      <c r="C290" s="548"/>
      <c r="D290" s="548"/>
      <c r="E290" s="548"/>
      <c r="F290" s="548"/>
      <c r="G290" s="548"/>
      <c r="H290" s="548"/>
      <c r="I290" s="548"/>
      <c r="J290" s="288">
        <f>+H284</f>
        <v>3600000</v>
      </c>
      <c r="K290" s="241"/>
    </row>
    <row r="291" spans="1:11">
      <c r="A291" s="5"/>
      <c r="B291" s="5"/>
      <c r="C291" s="5"/>
      <c r="D291" s="5"/>
      <c r="E291" s="5"/>
      <c r="F291" s="5"/>
      <c r="G291" s="5"/>
      <c r="H291" s="5"/>
      <c r="I291" s="5"/>
      <c r="J291" s="5"/>
      <c r="K291" s="263"/>
    </row>
    <row r="292" spans="1:11">
      <c r="A292" s="576" t="s">
        <v>335</v>
      </c>
      <c r="B292" s="576"/>
      <c r="C292" s="576"/>
      <c r="D292" s="576"/>
      <c r="E292" s="576"/>
      <c r="F292" s="576"/>
      <c r="G292" s="576"/>
      <c r="H292" s="576"/>
      <c r="I292" s="576"/>
      <c r="J292" s="576"/>
      <c r="K292" s="263"/>
    </row>
    <row r="293" spans="1:11">
      <c r="A293" s="576" t="s">
        <v>908</v>
      </c>
      <c r="B293" s="576"/>
      <c r="C293" s="576"/>
      <c r="D293" s="576"/>
      <c r="E293" s="576"/>
      <c r="F293" s="576"/>
      <c r="G293" s="576"/>
      <c r="H293" s="576"/>
      <c r="I293" s="576"/>
      <c r="J293" s="576"/>
      <c r="K293" s="263"/>
    </row>
    <row r="294" spans="1:11" ht="24.75" customHeight="1">
      <c r="A294" s="414" t="s">
        <v>39</v>
      </c>
      <c r="B294" s="414"/>
      <c r="C294" s="414"/>
      <c r="D294" s="414" t="s">
        <v>40</v>
      </c>
      <c r="E294" s="414"/>
      <c r="F294" s="414"/>
      <c r="G294" s="414"/>
      <c r="H294" s="414" t="s">
        <v>26</v>
      </c>
      <c r="I294" s="414"/>
      <c r="J294" s="414"/>
      <c r="K294" s="263"/>
    </row>
    <row r="295" spans="1:11" ht="35.25" customHeight="1">
      <c r="A295" s="423" t="s">
        <v>1084</v>
      </c>
      <c r="B295" s="423"/>
      <c r="C295" s="423"/>
      <c r="D295" s="519" t="s">
        <v>335</v>
      </c>
      <c r="E295" s="519"/>
      <c r="F295" s="519"/>
      <c r="G295" s="519"/>
      <c r="H295" s="659">
        <v>1800000</v>
      </c>
      <c r="I295" s="660"/>
      <c r="J295" s="660"/>
      <c r="K295" s="263"/>
    </row>
    <row r="296" spans="1:11" ht="45" customHeight="1">
      <c r="A296" s="36" t="s">
        <v>41</v>
      </c>
      <c r="B296" s="47" t="s">
        <v>42</v>
      </c>
      <c r="C296" s="47" t="s">
        <v>43</v>
      </c>
      <c r="D296" s="47" t="s">
        <v>44</v>
      </c>
      <c r="E296" s="47" t="s">
        <v>45</v>
      </c>
      <c r="F296" s="47" t="s">
        <v>46</v>
      </c>
      <c r="G296" s="47" t="s">
        <v>47</v>
      </c>
      <c r="H296" s="47" t="s">
        <v>48</v>
      </c>
      <c r="I296" s="47" t="s">
        <v>49</v>
      </c>
      <c r="J296" s="47" t="s">
        <v>50</v>
      </c>
      <c r="K296" s="263"/>
    </row>
    <row r="297" spans="1:11" ht="153" customHeight="1">
      <c r="A297" s="37">
        <f>+A289+1</f>
        <v>17</v>
      </c>
      <c r="B297" s="37">
        <v>3744001</v>
      </c>
      <c r="C297" s="295" t="s">
        <v>1085</v>
      </c>
      <c r="D297" s="37" t="s">
        <v>212</v>
      </c>
      <c r="E297" s="37">
        <v>0</v>
      </c>
      <c r="F297" s="37">
        <v>2</v>
      </c>
      <c r="G297" s="37">
        <v>2</v>
      </c>
      <c r="H297" s="296">
        <v>30111601</v>
      </c>
      <c r="I297" s="289"/>
      <c r="J297" s="289"/>
      <c r="K297" s="263"/>
    </row>
    <row r="298" spans="1:11" ht="21" customHeight="1">
      <c r="A298" s="37">
        <f>+A297+1</f>
        <v>18</v>
      </c>
      <c r="B298" s="37">
        <v>3735005</v>
      </c>
      <c r="C298" s="295" t="s">
        <v>1086</v>
      </c>
      <c r="D298" s="37" t="s">
        <v>32</v>
      </c>
      <c r="E298" s="37">
        <v>0</v>
      </c>
      <c r="F298" s="37">
        <v>15</v>
      </c>
      <c r="G298" s="37">
        <v>15</v>
      </c>
      <c r="H298" s="46">
        <v>30151511</v>
      </c>
      <c r="I298" s="289"/>
      <c r="J298" s="289"/>
      <c r="K298" s="263"/>
    </row>
    <row r="299" spans="1:11" ht="22.5" customHeight="1">
      <c r="A299" s="548" t="s">
        <v>24</v>
      </c>
      <c r="B299" s="548"/>
      <c r="C299" s="548"/>
      <c r="D299" s="548"/>
      <c r="E299" s="548"/>
      <c r="F299" s="548"/>
      <c r="G299" s="548"/>
      <c r="H299" s="548"/>
      <c r="I299" s="548"/>
      <c r="J299" s="240">
        <f>+H295</f>
        <v>1800000</v>
      </c>
      <c r="K299" s="241"/>
    </row>
    <row r="300" spans="1:11">
      <c r="A300" s="5"/>
      <c r="B300" s="5"/>
      <c r="C300" s="5"/>
      <c r="D300" s="5"/>
      <c r="E300" s="5"/>
      <c r="F300" s="5"/>
      <c r="G300" s="5"/>
      <c r="H300" s="5"/>
      <c r="I300" s="5"/>
      <c r="J300" s="5"/>
      <c r="K300" s="263"/>
    </row>
    <row r="301" spans="1:11">
      <c r="A301" s="576" t="s">
        <v>270</v>
      </c>
      <c r="B301" s="576"/>
      <c r="C301" s="576"/>
      <c r="D301" s="576"/>
      <c r="E301" s="576"/>
      <c r="F301" s="576"/>
      <c r="G301" s="576"/>
      <c r="H301" s="576"/>
      <c r="I301" s="576"/>
      <c r="J301" s="576"/>
      <c r="K301" s="263"/>
    </row>
    <row r="302" spans="1:11">
      <c r="A302" s="576" t="s">
        <v>1064</v>
      </c>
      <c r="B302" s="576"/>
      <c r="C302" s="576"/>
      <c r="D302" s="576"/>
      <c r="E302" s="576"/>
      <c r="F302" s="576"/>
      <c r="G302" s="576"/>
      <c r="H302" s="576"/>
      <c r="I302" s="576"/>
      <c r="J302" s="576"/>
      <c r="K302" s="263"/>
    </row>
    <row r="303" spans="1:11">
      <c r="A303" s="414" t="s">
        <v>39</v>
      </c>
      <c r="B303" s="414"/>
      <c r="C303" s="414"/>
      <c r="D303" s="414" t="s">
        <v>40</v>
      </c>
      <c r="E303" s="414"/>
      <c r="F303" s="414"/>
      <c r="G303" s="414"/>
      <c r="H303" s="414" t="s">
        <v>26</v>
      </c>
      <c r="I303" s="414"/>
      <c r="J303" s="414"/>
      <c r="K303" s="263"/>
    </row>
    <row r="304" spans="1:11" ht="25.5" customHeight="1">
      <c r="A304" s="423" t="s">
        <v>271</v>
      </c>
      <c r="B304" s="423"/>
      <c r="C304" s="423"/>
      <c r="D304" s="519" t="s">
        <v>270</v>
      </c>
      <c r="E304" s="519"/>
      <c r="F304" s="519"/>
      <c r="G304" s="519"/>
      <c r="H304" s="416">
        <v>200000</v>
      </c>
      <c r="I304" s="417"/>
      <c r="J304" s="417"/>
      <c r="K304" s="263"/>
    </row>
    <row r="305" spans="1:11" ht="39.4">
      <c r="A305" s="36" t="s">
        <v>41</v>
      </c>
      <c r="B305" s="47" t="s">
        <v>42</v>
      </c>
      <c r="C305" s="47" t="s">
        <v>43</v>
      </c>
      <c r="D305" s="47" t="s">
        <v>44</v>
      </c>
      <c r="E305" s="47" t="s">
        <v>45</v>
      </c>
      <c r="F305" s="47" t="s">
        <v>46</v>
      </c>
      <c r="G305" s="47" t="s">
        <v>47</v>
      </c>
      <c r="H305" s="47" t="s">
        <v>48</v>
      </c>
      <c r="I305" s="47" t="s">
        <v>49</v>
      </c>
      <c r="J305" s="47" t="s">
        <v>50</v>
      </c>
      <c r="K305" s="263"/>
    </row>
    <row r="306" spans="1:11" ht="21" customHeight="1">
      <c r="A306" s="37">
        <f>+A298+1</f>
        <v>19</v>
      </c>
      <c r="B306" s="46">
        <v>3899311</v>
      </c>
      <c r="C306" s="290" t="s">
        <v>1087</v>
      </c>
      <c r="D306" s="291" t="s">
        <v>1082</v>
      </c>
      <c r="E306" s="37">
        <v>0</v>
      </c>
      <c r="F306" s="37">
        <v>8</v>
      </c>
      <c r="G306" s="37">
        <v>8</v>
      </c>
      <c r="H306" s="289"/>
      <c r="I306" s="289"/>
      <c r="J306" s="37"/>
      <c r="K306" s="263"/>
    </row>
    <row r="307" spans="1:11" ht="22.5" customHeight="1">
      <c r="A307" s="548" t="s">
        <v>24</v>
      </c>
      <c r="B307" s="548"/>
      <c r="C307" s="548"/>
      <c r="D307" s="548"/>
      <c r="E307" s="548"/>
      <c r="F307" s="548"/>
      <c r="G307" s="548"/>
      <c r="H307" s="548"/>
      <c r="I307" s="548"/>
      <c r="J307" s="240">
        <f>+H304</f>
        <v>200000</v>
      </c>
      <c r="K307" s="241"/>
    </row>
    <row r="308" spans="1:11">
      <c r="A308" s="5"/>
      <c r="B308" s="5"/>
      <c r="C308" s="5"/>
      <c r="D308" s="5"/>
      <c r="E308" s="5"/>
      <c r="F308" s="5"/>
      <c r="G308" s="5"/>
      <c r="H308" s="5"/>
      <c r="I308" s="5"/>
      <c r="J308" s="5"/>
      <c r="K308" s="263"/>
    </row>
    <row r="309" spans="1:11">
      <c r="A309" s="576" t="s">
        <v>1089</v>
      </c>
      <c r="B309" s="576"/>
      <c r="C309" s="576"/>
      <c r="D309" s="576"/>
      <c r="E309" s="576"/>
      <c r="F309" s="576"/>
      <c r="G309" s="576"/>
      <c r="H309" s="576"/>
      <c r="I309" s="576"/>
      <c r="J309" s="576"/>
      <c r="K309" s="263"/>
    </row>
    <row r="310" spans="1:11">
      <c r="A310" s="576" t="s">
        <v>910</v>
      </c>
      <c r="B310" s="576"/>
      <c r="C310" s="576"/>
      <c r="D310" s="576"/>
      <c r="E310" s="576"/>
      <c r="F310" s="576"/>
      <c r="G310" s="576"/>
      <c r="H310" s="576"/>
      <c r="I310" s="576"/>
      <c r="J310" s="576"/>
      <c r="K310" s="263"/>
    </row>
    <row r="311" spans="1:11">
      <c r="A311" s="414" t="s">
        <v>39</v>
      </c>
      <c r="B311" s="414"/>
      <c r="C311" s="414"/>
      <c r="D311" s="414" t="s">
        <v>40</v>
      </c>
      <c r="E311" s="414"/>
      <c r="F311" s="414"/>
      <c r="G311" s="414"/>
      <c r="H311" s="414" t="s">
        <v>26</v>
      </c>
      <c r="I311" s="414"/>
      <c r="J311" s="414"/>
      <c r="K311" s="263"/>
    </row>
    <row r="312" spans="1:11" ht="37.5" customHeight="1">
      <c r="A312" s="414" t="s">
        <v>1088</v>
      </c>
      <c r="B312" s="414"/>
      <c r="C312" s="414"/>
      <c r="D312" s="415" t="s">
        <v>1089</v>
      </c>
      <c r="E312" s="415"/>
      <c r="F312" s="415"/>
      <c r="G312" s="415"/>
      <c r="H312" s="417">
        <v>1600000</v>
      </c>
      <c r="I312" s="417"/>
      <c r="J312" s="417"/>
      <c r="K312" s="263"/>
    </row>
    <row r="313" spans="1:11" ht="39.4">
      <c r="A313" s="36" t="s">
        <v>41</v>
      </c>
      <c r="B313" s="47" t="s">
        <v>42</v>
      </c>
      <c r="C313" s="47" t="s">
        <v>43</v>
      </c>
      <c r="D313" s="47" t="s">
        <v>44</v>
      </c>
      <c r="E313" s="47" t="s">
        <v>45</v>
      </c>
      <c r="F313" s="47" t="s">
        <v>46</v>
      </c>
      <c r="G313" s="47" t="s">
        <v>47</v>
      </c>
      <c r="H313" s="47" t="s">
        <v>48</v>
      </c>
      <c r="I313" s="47" t="s">
        <v>49</v>
      </c>
      <c r="J313" s="47" t="s">
        <v>50</v>
      </c>
      <c r="K313" s="263"/>
    </row>
    <row r="314" spans="1:11" ht="26.25">
      <c r="A314" s="37">
        <f>+A306+1</f>
        <v>20</v>
      </c>
      <c r="B314" s="37">
        <v>4151301</v>
      </c>
      <c r="C314" s="290" t="s">
        <v>1090</v>
      </c>
      <c r="D314" s="46" t="s">
        <v>1072</v>
      </c>
      <c r="E314" s="37">
        <v>0</v>
      </c>
      <c r="F314" s="37">
        <v>2</v>
      </c>
      <c r="G314" s="37">
        <v>2</v>
      </c>
      <c r="H314" s="37">
        <v>30262401</v>
      </c>
      <c r="I314" s="289"/>
      <c r="J314" s="37"/>
      <c r="K314" s="263"/>
    </row>
    <row r="315" spans="1:11" ht="26.25">
      <c r="A315" s="37">
        <f t="shared" ref="A315:A320" si="1">+A314+1</f>
        <v>21</v>
      </c>
      <c r="B315" s="37">
        <v>4151301</v>
      </c>
      <c r="C315" s="290" t="s">
        <v>1091</v>
      </c>
      <c r="D315" s="46" t="s">
        <v>1072</v>
      </c>
      <c r="E315" s="37">
        <v>0</v>
      </c>
      <c r="F315" s="160">
        <v>2</v>
      </c>
      <c r="G315" s="160">
        <v>2</v>
      </c>
      <c r="H315" s="37">
        <v>30262401</v>
      </c>
      <c r="I315" s="289"/>
      <c r="J315" s="37"/>
      <c r="K315" s="263"/>
    </row>
    <row r="316" spans="1:11">
      <c r="A316" s="37">
        <f t="shared" si="1"/>
        <v>22</v>
      </c>
      <c r="B316" s="37">
        <v>4292130</v>
      </c>
      <c r="C316" s="290" t="s">
        <v>1092</v>
      </c>
      <c r="D316" s="46" t="s">
        <v>902</v>
      </c>
      <c r="E316" s="37">
        <v>0</v>
      </c>
      <c r="F316" s="37">
        <v>4</v>
      </c>
      <c r="G316" s="37">
        <v>4</v>
      </c>
      <c r="H316" s="37">
        <v>27111909</v>
      </c>
      <c r="I316" s="37"/>
      <c r="J316" s="37"/>
      <c r="K316" s="263"/>
    </row>
    <row r="317" spans="1:11">
      <c r="A317" s="37">
        <f t="shared" si="1"/>
        <v>23</v>
      </c>
      <c r="B317" s="37">
        <v>4292130</v>
      </c>
      <c r="C317" s="290" t="s">
        <v>1093</v>
      </c>
      <c r="D317" s="46" t="s">
        <v>902</v>
      </c>
      <c r="E317" s="37">
        <v>0</v>
      </c>
      <c r="F317" s="37">
        <v>4</v>
      </c>
      <c r="G317" s="37">
        <v>4</v>
      </c>
      <c r="H317" s="37">
        <v>27112201</v>
      </c>
      <c r="I317" s="289"/>
      <c r="J317" s="37"/>
      <c r="K317" s="263"/>
    </row>
    <row r="318" spans="1:11">
      <c r="A318" s="37">
        <f t="shared" si="1"/>
        <v>24</v>
      </c>
      <c r="B318" s="37">
        <v>4295002</v>
      </c>
      <c r="C318" s="290" t="s">
        <v>1094</v>
      </c>
      <c r="D318" s="46" t="s">
        <v>237</v>
      </c>
      <c r="E318" s="37">
        <v>0</v>
      </c>
      <c r="F318" s="37">
        <v>1</v>
      </c>
      <c r="G318" s="37">
        <v>1</v>
      </c>
      <c r="H318" s="46">
        <v>23271812</v>
      </c>
      <c r="I318" s="289"/>
      <c r="J318" s="37"/>
      <c r="K318" s="263"/>
    </row>
    <row r="319" spans="1:11" ht="26.25">
      <c r="A319" s="37">
        <f t="shared" si="1"/>
        <v>25</v>
      </c>
      <c r="B319" s="37">
        <v>4294309</v>
      </c>
      <c r="C319" s="290" t="s">
        <v>1095</v>
      </c>
      <c r="D319" s="46" t="s">
        <v>32</v>
      </c>
      <c r="E319" s="37">
        <v>0</v>
      </c>
      <c r="F319" s="37">
        <v>2</v>
      </c>
      <c r="G319" s="37">
        <v>2</v>
      </c>
      <c r="H319" s="37">
        <v>30103205</v>
      </c>
      <c r="I319" s="289"/>
      <c r="J319" s="37"/>
      <c r="K319" s="263"/>
    </row>
    <row r="320" spans="1:11" ht="26.25">
      <c r="A320" s="37">
        <f t="shared" si="1"/>
        <v>26</v>
      </c>
      <c r="B320" s="37">
        <v>4111102</v>
      </c>
      <c r="C320" s="290" t="s">
        <v>1096</v>
      </c>
      <c r="D320" s="46" t="s">
        <v>1082</v>
      </c>
      <c r="E320" s="37">
        <v>0</v>
      </c>
      <c r="F320" s="37">
        <v>3</v>
      </c>
      <c r="G320" s="37">
        <v>3</v>
      </c>
      <c r="H320" s="37">
        <v>30102303</v>
      </c>
      <c r="I320" s="289"/>
      <c r="J320" s="37"/>
      <c r="K320" s="263"/>
    </row>
    <row r="321" spans="1:11" ht="22.5" customHeight="1">
      <c r="A321" s="548" t="s">
        <v>24</v>
      </c>
      <c r="B321" s="548"/>
      <c r="C321" s="548"/>
      <c r="D321" s="548"/>
      <c r="E321" s="548"/>
      <c r="F321" s="548"/>
      <c r="G321" s="548"/>
      <c r="H321" s="548"/>
      <c r="I321" s="548"/>
      <c r="J321" s="288">
        <f>+H312</f>
        <v>1600000</v>
      </c>
      <c r="K321" s="241"/>
    </row>
    <row r="322" spans="1:11">
      <c r="A322" s="5"/>
      <c r="B322" s="5"/>
      <c r="C322" s="5"/>
      <c r="D322" s="5"/>
      <c r="E322" s="5"/>
      <c r="F322" s="5"/>
      <c r="G322" s="5"/>
      <c r="H322" s="5"/>
      <c r="I322" s="5"/>
      <c r="J322" s="5"/>
      <c r="K322" s="263"/>
    </row>
    <row r="323" spans="1:11">
      <c r="A323" s="576" t="s">
        <v>284</v>
      </c>
      <c r="B323" s="576"/>
      <c r="C323" s="576"/>
      <c r="D323" s="576"/>
      <c r="E323" s="576"/>
      <c r="F323" s="576"/>
      <c r="G323" s="576"/>
      <c r="H323" s="576"/>
      <c r="I323" s="576"/>
      <c r="J323" s="576"/>
      <c r="K323" s="263"/>
    </row>
    <row r="324" spans="1:11">
      <c r="A324" s="576" t="s">
        <v>936</v>
      </c>
      <c r="B324" s="576"/>
      <c r="C324" s="576"/>
      <c r="D324" s="576"/>
      <c r="E324" s="576"/>
      <c r="F324" s="576"/>
      <c r="G324" s="576"/>
      <c r="H324" s="576"/>
      <c r="I324" s="576"/>
      <c r="J324" s="576"/>
      <c r="K324" s="263"/>
    </row>
    <row r="325" spans="1:11">
      <c r="A325" s="414" t="s">
        <v>39</v>
      </c>
      <c r="B325" s="414"/>
      <c r="C325" s="414"/>
      <c r="D325" s="414" t="s">
        <v>40</v>
      </c>
      <c r="E325" s="414"/>
      <c r="F325" s="414"/>
      <c r="G325" s="414"/>
      <c r="H325" s="414" t="s">
        <v>26</v>
      </c>
      <c r="I325" s="414"/>
      <c r="J325" s="414"/>
      <c r="K325" s="263"/>
    </row>
    <row r="326" spans="1:11" ht="33" customHeight="1">
      <c r="A326" s="414" t="s">
        <v>1097</v>
      </c>
      <c r="B326" s="414"/>
      <c r="C326" s="414"/>
      <c r="D326" s="415" t="s">
        <v>284</v>
      </c>
      <c r="E326" s="415"/>
      <c r="F326" s="415"/>
      <c r="G326" s="415"/>
      <c r="H326" s="417">
        <v>200000</v>
      </c>
      <c r="I326" s="417"/>
      <c r="J326" s="417"/>
      <c r="K326" s="263"/>
    </row>
    <row r="327" spans="1:11" ht="44.25" customHeight="1">
      <c r="A327" s="36" t="s">
        <v>41</v>
      </c>
      <c r="B327" s="47" t="s">
        <v>42</v>
      </c>
      <c r="C327" s="47" t="s">
        <v>43</v>
      </c>
      <c r="D327" s="47" t="s">
        <v>44</v>
      </c>
      <c r="E327" s="47" t="s">
        <v>45</v>
      </c>
      <c r="F327" s="47" t="s">
        <v>46</v>
      </c>
      <c r="G327" s="47" t="s">
        <v>47</v>
      </c>
      <c r="H327" s="47" t="s">
        <v>48</v>
      </c>
      <c r="I327" s="47" t="s">
        <v>49</v>
      </c>
      <c r="J327" s="47" t="s">
        <v>50</v>
      </c>
      <c r="K327" s="263"/>
    </row>
    <row r="328" spans="1:11" ht="22.5" customHeight="1">
      <c r="A328" s="37">
        <f>+A320+1</f>
        <v>27</v>
      </c>
      <c r="B328" s="293">
        <v>4324004</v>
      </c>
      <c r="C328" s="290" t="s">
        <v>1098</v>
      </c>
      <c r="D328" s="292" t="s">
        <v>1082</v>
      </c>
      <c r="E328" s="37">
        <v>0</v>
      </c>
      <c r="F328" s="37">
        <v>2</v>
      </c>
      <c r="G328" s="37">
        <v>2</v>
      </c>
      <c r="H328" s="37">
        <v>27111751</v>
      </c>
      <c r="I328" s="289"/>
      <c r="J328" s="297"/>
      <c r="K328" s="263"/>
    </row>
    <row r="329" spans="1:11" ht="22.5" customHeight="1">
      <c r="A329" s="548" t="s">
        <v>24</v>
      </c>
      <c r="B329" s="548"/>
      <c r="C329" s="548"/>
      <c r="D329" s="548"/>
      <c r="E329" s="548"/>
      <c r="F329" s="548"/>
      <c r="G329" s="548"/>
      <c r="H329" s="548"/>
      <c r="I329" s="548"/>
      <c r="J329" s="288">
        <f>+H326</f>
        <v>200000</v>
      </c>
      <c r="K329" s="241"/>
    </row>
    <row r="330" spans="1:11">
      <c r="A330" s="5"/>
      <c r="B330" s="5"/>
      <c r="C330" s="5"/>
      <c r="D330" s="5"/>
      <c r="E330" s="5"/>
      <c r="F330" s="5"/>
      <c r="G330" s="5"/>
      <c r="H330" s="5"/>
      <c r="I330" s="5"/>
      <c r="J330" s="5"/>
      <c r="K330" s="263"/>
    </row>
    <row r="331" spans="1:11">
      <c r="A331" s="576" t="s">
        <v>272</v>
      </c>
      <c r="B331" s="576"/>
      <c r="C331" s="576"/>
      <c r="D331" s="576"/>
      <c r="E331" s="576"/>
      <c r="F331" s="576"/>
      <c r="G331" s="576"/>
      <c r="H331" s="576"/>
      <c r="I331" s="576"/>
      <c r="J331" s="576"/>
      <c r="K331" s="263"/>
    </row>
    <row r="332" spans="1:11">
      <c r="A332" s="576" t="s">
        <v>909</v>
      </c>
      <c r="B332" s="576"/>
      <c r="C332" s="576"/>
      <c r="D332" s="576"/>
      <c r="E332" s="576"/>
      <c r="F332" s="576"/>
      <c r="G332" s="576"/>
      <c r="H332" s="576"/>
      <c r="I332" s="576"/>
      <c r="J332" s="576"/>
      <c r="K332" s="263"/>
    </row>
    <row r="333" spans="1:11">
      <c r="A333" s="414" t="s">
        <v>39</v>
      </c>
      <c r="B333" s="414"/>
      <c r="C333" s="414"/>
      <c r="D333" s="414" t="s">
        <v>40</v>
      </c>
      <c r="E333" s="414"/>
      <c r="F333" s="414"/>
      <c r="G333" s="414"/>
      <c r="H333" s="414" t="s">
        <v>26</v>
      </c>
      <c r="I333" s="414"/>
      <c r="J333" s="414"/>
      <c r="K333" s="263"/>
    </row>
    <row r="334" spans="1:11" ht="19.5" customHeight="1">
      <c r="A334" s="414" t="s">
        <v>1099</v>
      </c>
      <c r="B334" s="414"/>
      <c r="C334" s="414"/>
      <c r="D334" s="704" t="s">
        <v>272</v>
      </c>
      <c r="E334" s="704"/>
      <c r="F334" s="704"/>
      <c r="G334" s="704"/>
      <c r="H334" s="417">
        <v>7500000</v>
      </c>
      <c r="I334" s="417"/>
      <c r="J334" s="417"/>
      <c r="K334" s="263"/>
    </row>
    <row r="335" spans="1:11" ht="39.4">
      <c r="A335" s="36" t="s">
        <v>41</v>
      </c>
      <c r="B335" s="47" t="s">
        <v>42</v>
      </c>
      <c r="C335" s="47" t="s">
        <v>43</v>
      </c>
      <c r="D335" s="47" t="s">
        <v>44</v>
      </c>
      <c r="E335" s="47" t="s">
        <v>45</v>
      </c>
      <c r="F335" s="47" t="s">
        <v>46</v>
      </c>
      <c r="G335" s="47" t="s">
        <v>47</v>
      </c>
      <c r="H335" s="47" t="s">
        <v>48</v>
      </c>
      <c r="I335" s="47" t="s">
        <v>49</v>
      </c>
      <c r="J335" s="47" t="s">
        <v>50</v>
      </c>
      <c r="K335" s="263"/>
    </row>
    <row r="336" spans="1:11" ht="26.25">
      <c r="A336" s="37">
        <f>+A328+1</f>
        <v>28</v>
      </c>
      <c r="B336" s="78">
        <v>4653102</v>
      </c>
      <c r="C336" s="290" t="s">
        <v>1100</v>
      </c>
      <c r="D336" s="298" t="s">
        <v>902</v>
      </c>
      <c r="E336" s="37">
        <v>0</v>
      </c>
      <c r="F336" s="37">
        <v>30</v>
      </c>
      <c r="G336" s="37">
        <v>30</v>
      </c>
      <c r="H336" s="37">
        <v>39100000</v>
      </c>
      <c r="I336" s="289"/>
      <c r="J336" s="37"/>
      <c r="K336" s="263"/>
    </row>
    <row r="337" spans="1:11" ht="26.25">
      <c r="A337" s="37">
        <f>+A336+1</f>
        <v>29</v>
      </c>
      <c r="B337" s="78">
        <v>4653102</v>
      </c>
      <c r="C337" s="290" t="s">
        <v>1101</v>
      </c>
      <c r="D337" s="298" t="s">
        <v>32</v>
      </c>
      <c r="E337" s="37">
        <v>0</v>
      </c>
      <c r="F337" s="37">
        <v>10</v>
      </c>
      <c r="G337" s="37">
        <v>10</v>
      </c>
      <c r="H337" s="37">
        <v>39100000</v>
      </c>
      <c r="I337" s="299"/>
      <c r="J337" s="37"/>
      <c r="K337" s="263"/>
    </row>
    <row r="338" spans="1:11" ht="18" customHeight="1">
      <c r="A338" s="37">
        <f>+A337+1</f>
        <v>30</v>
      </c>
      <c r="B338" s="78">
        <v>4653102</v>
      </c>
      <c r="C338" s="300" t="s">
        <v>1102</v>
      </c>
      <c r="D338" s="298" t="s">
        <v>32</v>
      </c>
      <c r="E338" s="37">
        <v>0</v>
      </c>
      <c r="F338" s="37">
        <v>10</v>
      </c>
      <c r="G338" s="37">
        <v>10</v>
      </c>
      <c r="H338" s="37">
        <v>39100000</v>
      </c>
      <c r="I338" s="289"/>
      <c r="J338" s="37"/>
      <c r="K338" s="263"/>
    </row>
    <row r="339" spans="1:11" ht="29.25" customHeight="1">
      <c r="A339" s="37">
        <f>+A338+1</f>
        <v>31</v>
      </c>
      <c r="B339" s="78">
        <v>4653102</v>
      </c>
      <c r="C339" s="290" t="s">
        <v>1103</v>
      </c>
      <c r="D339" s="298" t="s">
        <v>32</v>
      </c>
      <c r="E339" s="37">
        <v>0</v>
      </c>
      <c r="F339" s="37">
        <v>56</v>
      </c>
      <c r="G339" s="37">
        <v>56</v>
      </c>
      <c r="H339" s="37">
        <v>4651008</v>
      </c>
      <c r="I339" s="289"/>
      <c r="J339" s="37"/>
      <c r="K339" s="263">
        <f>+H334+H326+H312+H304+H295+H284+H274+H266</f>
        <v>20000000</v>
      </c>
    </row>
    <row r="340" spans="1:11" ht="22.5" customHeight="1">
      <c r="A340" s="548" t="s">
        <v>24</v>
      </c>
      <c r="B340" s="548"/>
      <c r="C340" s="548"/>
      <c r="D340" s="548"/>
      <c r="E340" s="548"/>
      <c r="F340" s="548"/>
      <c r="G340" s="548"/>
      <c r="H340" s="548"/>
      <c r="I340" s="548"/>
      <c r="J340" s="288">
        <f>+H334</f>
        <v>7500000</v>
      </c>
      <c r="K340" s="241"/>
    </row>
    <row r="341" spans="1:11">
      <c r="A341" s="5"/>
      <c r="B341" s="5"/>
      <c r="C341" s="5"/>
      <c r="D341" s="5"/>
      <c r="E341" s="5"/>
      <c r="F341" s="5"/>
      <c r="G341" s="5"/>
      <c r="H341" s="5"/>
      <c r="I341" s="5"/>
      <c r="J341" s="5"/>
      <c r="K341" s="263"/>
    </row>
    <row r="342" spans="1:11">
      <c r="A342" s="609" t="s">
        <v>925</v>
      </c>
      <c r="B342" s="609"/>
      <c r="C342" s="609"/>
      <c r="D342" s="609"/>
      <c r="E342" s="609"/>
      <c r="F342" s="609"/>
      <c r="G342" s="609"/>
      <c r="H342" s="609"/>
      <c r="I342" s="609"/>
      <c r="J342" s="609"/>
    </row>
    <row r="343" spans="1:11">
      <c r="A343" s="609" t="s">
        <v>907</v>
      </c>
      <c r="B343" s="609"/>
      <c r="C343" s="609"/>
      <c r="D343" s="609"/>
      <c r="E343" s="609"/>
      <c r="F343" s="609"/>
      <c r="G343" s="609"/>
      <c r="H343" s="609"/>
      <c r="I343" s="609"/>
      <c r="J343" s="609"/>
    </row>
    <row r="344" spans="1:11">
      <c r="A344" s="610" t="s">
        <v>940</v>
      </c>
      <c r="B344" s="610"/>
      <c r="C344" s="610"/>
      <c r="D344" s="610"/>
      <c r="E344" s="610"/>
      <c r="F344" s="610"/>
      <c r="G344" s="610"/>
      <c r="H344" s="610"/>
      <c r="I344" s="610"/>
      <c r="J344" s="610"/>
    </row>
    <row r="345" spans="1:11">
      <c r="A345" s="565" t="s">
        <v>1677</v>
      </c>
      <c r="B345" s="565"/>
      <c r="C345" s="565"/>
      <c r="D345" s="565"/>
      <c r="E345" s="565"/>
      <c r="F345" s="565"/>
      <c r="G345" s="565"/>
      <c r="H345" s="565"/>
      <c r="I345" s="565"/>
      <c r="J345" s="565"/>
    </row>
    <row r="346" spans="1:11">
      <c r="A346" s="565" t="s">
        <v>1678</v>
      </c>
      <c r="B346" s="565"/>
      <c r="C346" s="565"/>
      <c r="D346" s="565"/>
      <c r="E346" s="565"/>
      <c r="F346" s="565"/>
      <c r="G346" s="565"/>
      <c r="H346" s="565"/>
      <c r="I346" s="565"/>
      <c r="J346" s="565"/>
    </row>
    <row r="347" spans="1:11">
      <c r="A347" s="565" t="s">
        <v>1679</v>
      </c>
      <c r="B347" s="565"/>
      <c r="C347" s="565"/>
      <c r="D347" s="565"/>
      <c r="E347" s="565"/>
      <c r="F347" s="565"/>
      <c r="G347" s="565"/>
      <c r="H347" s="565"/>
      <c r="I347" s="565"/>
      <c r="J347" s="565"/>
    </row>
    <row r="348" spans="1:11">
      <c r="A348" s="565" t="s">
        <v>1680</v>
      </c>
      <c r="B348" s="565"/>
      <c r="C348" s="565"/>
      <c r="D348" s="565"/>
      <c r="E348" s="565"/>
      <c r="F348" s="565"/>
      <c r="G348" s="565"/>
      <c r="H348" s="565"/>
      <c r="I348" s="565"/>
      <c r="J348" s="565"/>
    </row>
    <row r="349" spans="1:11">
      <c r="A349" s="565" t="s">
        <v>1681</v>
      </c>
      <c r="B349" s="565"/>
      <c r="C349" s="565"/>
      <c r="D349" s="565"/>
      <c r="E349" s="565"/>
      <c r="F349" s="565"/>
      <c r="G349" s="565"/>
      <c r="H349" s="565"/>
      <c r="I349" s="565"/>
      <c r="J349" s="565"/>
    </row>
    <row r="350" spans="1:11">
      <c r="A350" s="565" t="s">
        <v>1682</v>
      </c>
      <c r="B350" s="565"/>
      <c r="C350" s="565"/>
      <c r="D350" s="565"/>
      <c r="E350" s="565"/>
      <c r="F350" s="565"/>
      <c r="G350" s="565"/>
      <c r="H350" s="565"/>
      <c r="I350" s="565"/>
      <c r="J350" s="565"/>
    </row>
    <row r="351" spans="1:11">
      <c r="A351" s="565" t="s">
        <v>1683</v>
      </c>
      <c r="B351" s="565"/>
      <c r="C351" s="565"/>
      <c r="D351" s="565"/>
      <c r="E351" s="565"/>
      <c r="F351" s="565"/>
      <c r="G351" s="565"/>
      <c r="H351" s="565"/>
      <c r="I351" s="565"/>
      <c r="J351" s="565"/>
    </row>
    <row r="352" spans="1:11">
      <c r="A352" s="565" t="s">
        <v>1684</v>
      </c>
      <c r="B352" s="565"/>
      <c r="C352" s="565"/>
      <c r="D352" s="565"/>
      <c r="E352" s="565"/>
      <c r="F352" s="565"/>
      <c r="G352" s="565"/>
      <c r="H352" s="565"/>
      <c r="I352" s="565"/>
      <c r="J352" s="565"/>
    </row>
    <row r="353" spans="1:10">
      <c r="A353" s="565" t="s">
        <v>1685</v>
      </c>
      <c r="B353" s="565"/>
      <c r="C353" s="565"/>
      <c r="D353" s="565"/>
      <c r="E353" s="565"/>
      <c r="F353" s="565"/>
      <c r="G353" s="565"/>
      <c r="H353" s="565"/>
      <c r="I353" s="565"/>
      <c r="J353" s="565"/>
    </row>
    <row r="354" spans="1:10">
      <c r="A354" s="565" t="s">
        <v>1686</v>
      </c>
      <c r="B354" s="565"/>
      <c r="C354" s="565"/>
      <c r="D354" s="565"/>
      <c r="E354" s="565"/>
      <c r="F354" s="565"/>
      <c r="G354" s="565"/>
      <c r="H354" s="565"/>
      <c r="I354" s="565"/>
      <c r="J354" s="565"/>
    </row>
    <row r="355" spans="1:10">
      <c r="A355" s="565" t="s">
        <v>1687</v>
      </c>
      <c r="B355" s="565"/>
      <c r="C355" s="565"/>
      <c r="D355" s="565"/>
      <c r="E355" s="565"/>
      <c r="F355" s="565"/>
      <c r="G355" s="565"/>
      <c r="H355" s="565"/>
      <c r="I355" s="565"/>
      <c r="J355" s="565"/>
    </row>
    <row r="356" spans="1:10">
      <c r="A356" s="658" t="s">
        <v>1688</v>
      </c>
      <c r="B356" s="658"/>
      <c r="C356" s="658"/>
      <c r="D356" s="658"/>
      <c r="E356" s="658"/>
      <c r="F356" s="658"/>
      <c r="G356" s="658"/>
      <c r="H356" s="658"/>
      <c r="I356" s="658"/>
      <c r="J356" s="658"/>
    </row>
    <row r="357" spans="1:10">
      <c r="A357" s="565" t="s">
        <v>1689</v>
      </c>
      <c r="B357" s="565"/>
      <c r="C357" s="565"/>
      <c r="D357" s="565"/>
      <c r="E357" s="565"/>
      <c r="F357" s="565"/>
      <c r="G357" s="565"/>
      <c r="H357" s="565"/>
      <c r="I357" s="565"/>
      <c r="J357" s="565"/>
    </row>
    <row r="358" spans="1:10" ht="16.5" customHeight="1">
      <c r="A358" s="565" t="s">
        <v>1690</v>
      </c>
      <c r="B358" s="565"/>
      <c r="C358" s="565"/>
      <c r="D358" s="565"/>
      <c r="E358" s="565"/>
      <c r="F358" s="565"/>
      <c r="G358" s="565"/>
      <c r="H358" s="565"/>
      <c r="I358" s="565"/>
      <c r="J358" s="565"/>
    </row>
    <row r="359" spans="1:10">
      <c r="A359" s="565" t="s">
        <v>1691</v>
      </c>
      <c r="B359" s="565"/>
      <c r="C359" s="565"/>
      <c r="D359" s="565"/>
      <c r="E359" s="565"/>
      <c r="F359" s="565"/>
      <c r="G359" s="565"/>
      <c r="H359" s="565"/>
      <c r="I359" s="565"/>
      <c r="J359" s="565"/>
    </row>
    <row r="360" spans="1:10">
      <c r="A360" s="162"/>
      <c r="B360" s="162"/>
      <c r="C360" s="162"/>
      <c r="D360" s="162"/>
      <c r="E360" s="162"/>
      <c r="F360" s="162"/>
      <c r="G360" s="162"/>
      <c r="H360" s="162"/>
      <c r="I360" s="162"/>
      <c r="J360" s="162"/>
    </row>
    <row r="361" spans="1:10">
      <c r="A361" s="162"/>
      <c r="B361" s="162"/>
      <c r="C361" s="162"/>
      <c r="D361" s="162"/>
      <c r="E361" s="162"/>
      <c r="F361" s="162"/>
      <c r="G361" s="162"/>
      <c r="H361" s="162"/>
      <c r="I361" s="162"/>
      <c r="J361" s="162"/>
    </row>
    <row r="362" spans="1:10">
      <c r="A362" s="162"/>
      <c r="B362" s="162"/>
      <c r="C362" s="162"/>
      <c r="D362" s="162"/>
      <c r="E362" s="162"/>
      <c r="F362" s="162"/>
      <c r="G362" s="162"/>
      <c r="H362" s="162"/>
      <c r="I362" s="162"/>
      <c r="J362" s="162"/>
    </row>
    <row r="363" spans="1:10">
      <c r="A363" s="162"/>
      <c r="B363" s="162"/>
      <c r="C363" s="162"/>
      <c r="D363" s="162"/>
      <c r="E363" s="162"/>
      <c r="F363" s="162"/>
      <c r="G363" s="162"/>
      <c r="H363" s="162"/>
      <c r="I363" s="162"/>
      <c r="J363" s="162"/>
    </row>
    <row r="364" spans="1:10">
      <c r="A364" s="162"/>
      <c r="B364" s="162"/>
      <c r="C364" s="162"/>
      <c r="D364" s="162"/>
      <c r="E364" s="162"/>
      <c r="F364" s="162"/>
      <c r="G364" s="162"/>
      <c r="H364" s="162"/>
      <c r="I364" s="162"/>
      <c r="J364" s="162"/>
    </row>
    <row r="365" spans="1:10">
      <c r="A365" s="162"/>
      <c r="B365" s="162"/>
      <c r="C365" s="162"/>
      <c r="D365" s="162"/>
      <c r="E365" s="162"/>
      <c r="F365" s="162"/>
      <c r="G365" s="162"/>
      <c r="H365" s="162"/>
      <c r="I365" s="162"/>
      <c r="J365" s="162"/>
    </row>
    <row r="366" spans="1:10">
      <c r="A366" s="162"/>
      <c r="B366" s="162"/>
      <c r="C366" s="162"/>
      <c r="D366" s="162"/>
      <c r="E366" s="162"/>
      <c r="F366" s="162"/>
      <c r="G366" s="162"/>
      <c r="H366" s="162"/>
      <c r="I366" s="162"/>
      <c r="J366" s="162"/>
    </row>
    <row r="367" spans="1:10">
      <c r="A367" s="162"/>
      <c r="B367" s="162"/>
      <c r="C367" s="162"/>
      <c r="D367" s="162"/>
      <c r="E367" s="162"/>
      <c r="F367" s="162"/>
      <c r="G367" s="162"/>
      <c r="H367" s="162"/>
      <c r="I367" s="162"/>
      <c r="J367" s="162"/>
    </row>
    <row r="368" spans="1:10">
      <c r="A368" s="162"/>
      <c r="B368" s="162"/>
      <c r="C368" s="162"/>
      <c r="D368" s="162"/>
      <c r="E368" s="162"/>
      <c r="F368" s="162"/>
      <c r="G368" s="162"/>
      <c r="H368" s="162"/>
      <c r="I368" s="162"/>
      <c r="J368" s="162"/>
    </row>
    <row r="369" spans="1:10">
      <c r="A369" s="162"/>
      <c r="B369" s="162"/>
      <c r="C369" s="162"/>
      <c r="D369" s="162"/>
      <c r="E369" s="162"/>
      <c r="F369" s="162"/>
      <c r="G369" s="162"/>
      <c r="H369" s="162"/>
      <c r="I369" s="162"/>
      <c r="J369" s="162"/>
    </row>
    <row r="370" spans="1:10">
      <c r="A370" s="162"/>
      <c r="B370" s="162"/>
      <c r="C370" s="162"/>
      <c r="D370" s="162"/>
      <c r="E370" s="162"/>
      <c r="F370" s="162"/>
      <c r="G370" s="162"/>
      <c r="H370" s="162"/>
      <c r="I370" s="162"/>
      <c r="J370" s="162"/>
    </row>
    <row r="371" spans="1:10">
      <c r="A371" s="162"/>
      <c r="B371" s="162"/>
      <c r="C371" s="162"/>
      <c r="D371" s="162"/>
      <c r="E371" s="162"/>
      <c r="F371" s="162"/>
      <c r="G371" s="162"/>
      <c r="H371" s="162"/>
      <c r="I371" s="162"/>
      <c r="J371" s="162"/>
    </row>
    <row r="372" spans="1:10">
      <c r="A372" s="162"/>
      <c r="B372" s="162"/>
      <c r="C372" s="162"/>
      <c r="D372" s="162"/>
      <c r="E372" s="162"/>
      <c r="F372" s="162"/>
      <c r="G372" s="162"/>
      <c r="H372" s="162"/>
      <c r="I372" s="162"/>
      <c r="J372" s="162"/>
    </row>
    <row r="373" spans="1:10">
      <c r="A373" s="162"/>
      <c r="B373" s="162"/>
      <c r="C373" s="162"/>
      <c r="D373" s="162"/>
      <c r="E373" s="162"/>
      <c r="F373" s="162"/>
      <c r="G373" s="162"/>
      <c r="H373" s="162"/>
      <c r="I373" s="162"/>
      <c r="J373" s="162"/>
    </row>
    <row r="374" spans="1:10">
      <c r="A374" s="162"/>
      <c r="B374" s="162"/>
      <c r="C374" s="162"/>
      <c r="D374" s="162"/>
      <c r="E374" s="162"/>
      <c r="F374" s="162"/>
      <c r="G374" s="162"/>
      <c r="H374" s="162"/>
      <c r="I374" s="162"/>
      <c r="J374" s="162"/>
    </row>
    <row r="375" spans="1:10">
      <c r="A375" s="162"/>
      <c r="B375" s="162"/>
      <c r="C375" s="162"/>
      <c r="D375" s="162"/>
      <c r="E375" s="162"/>
      <c r="F375" s="162"/>
      <c r="G375" s="162"/>
      <c r="H375" s="162"/>
      <c r="I375" s="162"/>
      <c r="J375" s="162"/>
    </row>
    <row r="376" spans="1:10">
      <c r="A376" s="162"/>
      <c r="B376" s="162"/>
      <c r="C376" s="162"/>
      <c r="D376" s="162"/>
      <c r="E376" s="162"/>
      <c r="F376" s="162"/>
      <c r="G376" s="162"/>
      <c r="H376" s="162"/>
      <c r="I376" s="162"/>
      <c r="J376" s="162"/>
    </row>
    <row r="377" spans="1:10">
      <c r="A377" s="162"/>
      <c r="B377" s="162"/>
      <c r="C377" s="162"/>
      <c r="D377" s="162"/>
      <c r="E377" s="162"/>
      <c r="F377" s="162"/>
      <c r="G377" s="162"/>
      <c r="H377" s="162"/>
      <c r="I377" s="162"/>
      <c r="J377" s="162"/>
    </row>
    <row r="378" spans="1:10">
      <c r="A378" s="162"/>
      <c r="B378" s="162"/>
      <c r="C378" s="162"/>
      <c r="D378" s="162"/>
      <c r="E378" s="162"/>
      <c r="F378" s="162"/>
      <c r="G378" s="162"/>
      <c r="H378" s="162"/>
      <c r="I378" s="162"/>
      <c r="J378" s="162"/>
    </row>
    <row r="379" spans="1:10">
      <c r="A379" s="162"/>
      <c r="B379" s="162"/>
      <c r="C379" s="162"/>
      <c r="D379" s="162"/>
      <c r="E379" s="162"/>
      <c r="F379" s="162"/>
      <c r="G379" s="162"/>
      <c r="H379" s="162"/>
      <c r="I379" s="162"/>
      <c r="J379" s="162"/>
    </row>
    <row r="380" spans="1:10">
      <c r="A380" s="162"/>
      <c r="B380" s="162"/>
      <c r="C380" s="162"/>
      <c r="D380" s="162"/>
      <c r="E380" s="162"/>
      <c r="F380" s="162"/>
      <c r="G380" s="162"/>
      <c r="H380" s="162"/>
      <c r="I380" s="162"/>
      <c r="J380" s="162"/>
    </row>
    <row r="381" spans="1:10">
      <c r="A381" s="162"/>
      <c r="B381" s="162"/>
      <c r="C381" s="162"/>
      <c r="D381" s="162"/>
      <c r="E381" s="162"/>
      <c r="F381" s="162"/>
      <c r="G381" s="162"/>
      <c r="H381" s="162"/>
      <c r="I381" s="162"/>
      <c r="J381" s="162"/>
    </row>
    <row r="382" spans="1:10">
      <c r="A382" s="162"/>
      <c r="B382" s="162"/>
      <c r="C382" s="162"/>
      <c r="D382" s="162"/>
      <c r="E382" s="162"/>
      <c r="F382" s="162"/>
      <c r="G382" s="162"/>
      <c r="H382" s="162"/>
      <c r="I382" s="162"/>
      <c r="J382" s="162"/>
    </row>
    <row r="383" spans="1:10" ht="23.25" customHeight="1">
      <c r="A383" s="611" t="s">
        <v>39</v>
      </c>
      <c r="B383" s="611"/>
      <c r="C383" s="611"/>
      <c r="D383" s="611" t="s">
        <v>40</v>
      </c>
      <c r="E383" s="611"/>
      <c r="F383" s="611"/>
      <c r="G383" s="611"/>
      <c r="H383" s="611" t="s">
        <v>26</v>
      </c>
      <c r="I383" s="611"/>
      <c r="J383" s="611"/>
    </row>
    <row r="384" spans="1:10" ht="37.5" customHeight="1">
      <c r="A384" s="705" t="s">
        <v>907</v>
      </c>
      <c r="B384" s="706"/>
      <c r="C384" s="707"/>
      <c r="D384" s="613" t="s">
        <v>97</v>
      </c>
      <c r="E384" s="708"/>
      <c r="F384" s="708"/>
      <c r="G384" s="614"/>
      <c r="H384" s="709">
        <v>4397926</v>
      </c>
      <c r="I384" s="710"/>
      <c r="J384" s="711"/>
    </row>
    <row r="385" spans="1:11" ht="39.4">
      <c r="A385" s="275" t="s">
        <v>41</v>
      </c>
      <c r="B385" s="276" t="s">
        <v>42</v>
      </c>
      <c r="C385" s="276" t="s">
        <v>43</v>
      </c>
      <c r="D385" s="276" t="s">
        <v>44</v>
      </c>
      <c r="E385" s="276" t="s">
        <v>45</v>
      </c>
      <c r="F385" s="276" t="s">
        <v>46</v>
      </c>
      <c r="G385" s="276" t="s">
        <v>47</v>
      </c>
      <c r="H385" s="276" t="s">
        <v>48</v>
      </c>
      <c r="I385" s="276" t="s">
        <v>49</v>
      </c>
      <c r="J385" s="276" t="s">
        <v>50</v>
      </c>
    </row>
    <row r="386" spans="1:11" ht="32.25" customHeight="1">
      <c r="A386" s="168">
        <v>1</v>
      </c>
      <c r="B386" s="182" t="s">
        <v>942</v>
      </c>
      <c r="C386" s="173" t="s">
        <v>943</v>
      </c>
      <c r="D386" s="168" t="s">
        <v>902</v>
      </c>
      <c r="E386" s="168">
        <v>0</v>
      </c>
      <c r="F386" s="164">
        <v>20</v>
      </c>
      <c r="G386" s="168">
        <v>10</v>
      </c>
      <c r="H386" s="183">
        <v>72152701</v>
      </c>
      <c r="I386" s="168" t="s">
        <v>926</v>
      </c>
      <c r="J386" s="168" t="s">
        <v>926</v>
      </c>
    </row>
    <row r="387" spans="1:11" ht="32.25" customHeight="1">
      <c r="A387" s="168">
        <v>2</v>
      </c>
      <c r="B387" s="165">
        <v>3511011</v>
      </c>
      <c r="C387" s="172" t="s">
        <v>944</v>
      </c>
      <c r="D387" s="168" t="s">
        <v>902</v>
      </c>
      <c r="E387" s="168">
        <v>0</v>
      </c>
      <c r="F387" s="164">
        <v>4</v>
      </c>
      <c r="G387" s="168">
        <v>2</v>
      </c>
      <c r="H387" s="171">
        <v>72151302</v>
      </c>
      <c r="I387" s="168" t="s">
        <v>926</v>
      </c>
      <c r="J387" s="168" t="s">
        <v>926</v>
      </c>
    </row>
    <row r="388" spans="1:11" ht="32.25" customHeight="1">
      <c r="A388" s="168">
        <v>3</v>
      </c>
      <c r="B388" s="182" t="s">
        <v>945</v>
      </c>
      <c r="C388" s="172" t="s">
        <v>946</v>
      </c>
      <c r="D388" s="168" t="s">
        <v>947</v>
      </c>
      <c r="E388" s="168">
        <v>0</v>
      </c>
      <c r="F388" s="164">
        <v>4</v>
      </c>
      <c r="G388" s="168">
        <v>3</v>
      </c>
      <c r="H388" s="160">
        <v>86131502</v>
      </c>
      <c r="I388" s="168" t="s">
        <v>926</v>
      </c>
      <c r="J388" s="168" t="s">
        <v>926</v>
      </c>
    </row>
    <row r="389" spans="1:11" ht="32.25" customHeight="1">
      <c r="A389" s="168">
        <v>4</v>
      </c>
      <c r="B389" s="182" t="s">
        <v>945</v>
      </c>
      <c r="C389" s="172" t="s">
        <v>948</v>
      </c>
      <c r="D389" s="168" t="s">
        <v>947</v>
      </c>
      <c r="E389" s="168">
        <v>0</v>
      </c>
      <c r="F389" s="164">
        <v>6</v>
      </c>
      <c r="G389" s="168">
        <v>5</v>
      </c>
      <c r="H389" s="183">
        <v>73181104</v>
      </c>
      <c r="I389" s="168" t="s">
        <v>926</v>
      </c>
      <c r="J389" s="168" t="s">
        <v>926</v>
      </c>
    </row>
    <row r="390" spans="1:11" ht="32.25" customHeight="1">
      <c r="A390" s="168">
        <v>5</v>
      </c>
      <c r="B390" s="182" t="s">
        <v>945</v>
      </c>
      <c r="C390" s="172" t="s">
        <v>949</v>
      </c>
      <c r="D390" s="168" t="s">
        <v>947</v>
      </c>
      <c r="E390" s="168">
        <v>0</v>
      </c>
      <c r="F390" s="164">
        <v>4</v>
      </c>
      <c r="G390" s="168">
        <v>3</v>
      </c>
      <c r="H390" s="183">
        <v>73181104</v>
      </c>
      <c r="I390" s="168" t="s">
        <v>926</v>
      </c>
      <c r="J390" s="168" t="s">
        <v>926</v>
      </c>
    </row>
    <row r="391" spans="1:11" ht="27" customHeight="1">
      <c r="A391" s="548" t="s">
        <v>24</v>
      </c>
      <c r="B391" s="548"/>
      <c r="C391" s="548"/>
      <c r="D391" s="548"/>
      <c r="E391" s="548"/>
      <c r="F391" s="548"/>
      <c r="G391" s="548"/>
      <c r="H391" s="548"/>
      <c r="I391" s="548"/>
      <c r="J391" s="240">
        <f>+H384</f>
        <v>4397926</v>
      </c>
      <c r="K391" s="241"/>
    </row>
    <row r="392" spans="1:11">
      <c r="A392" s="162"/>
      <c r="B392" s="162"/>
      <c r="C392" s="162"/>
      <c r="D392" s="162"/>
      <c r="E392" s="162"/>
      <c r="F392" s="162"/>
      <c r="G392" s="162"/>
      <c r="H392" s="162"/>
      <c r="I392" s="238"/>
      <c r="J392" s="162"/>
    </row>
    <row r="393" spans="1:11">
      <c r="A393" s="412" t="s">
        <v>270</v>
      </c>
      <c r="B393" s="412"/>
      <c r="C393" s="412"/>
      <c r="D393" s="412"/>
      <c r="E393" s="412"/>
      <c r="F393" s="412"/>
      <c r="G393" s="412"/>
      <c r="H393" s="412"/>
      <c r="I393" s="412"/>
      <c r="J393" s="412"/>
    </row>
    <row r="394" spans="1:11">
      <c r="A394" s="413" t="s">
        <v>929</v>
      </c>
      <c r="B394" s="413"/>
      <c r="C394" s="413"/>
      <c r="D394" s="413"/>
      <c r="E394" s="413"/>
      <c r="F394" s="413"/>
      <c r="G394" s="413"/>
      <c r="H394" s="413"/>
      <c r="I394" s="413"/>
      <c r="J394" s="413"/>
    </row>
    <row r="395" spans="1:11">
      <c r="A395" s="502" t="s">
        <v>940</v>
      </c>
      <c r="B395" s="502"/>
      <c r="C395" s="502"/>
      <c r="D395" s="502"/>
      <c r="E395" s="502"/>
      <c r="F395" s="502"/>
      <c r="G395" s="502"/>
      <c r="H395" s="502"/>
      <c r="I395" s="502"/>
      <c r="J395" s="502"/>
    </row>
    <row r="396" spans="1:11" ht="21.75" customHeight="1">
      <c r="A396" s="414" t="s">
        <v>39</v>
      </c>
      <c r="B396" s="414"/>
      <c r="C396" s="414"/>
      <c r="D396" s="414" t="s">
        <v>40</v>
      </c>
      <c r="E396" s="414"/>
      <c r="F396" s="414"/>
      <c r="G396" s="414"/>
      <c r="H396" s="414" t="s">
        <v>26</v>
      </c>
      <c r="I396" s="414"/>
      <c r="J396" s="414"/>
    </row>
    <row r="397" spans="1:11" ht="27" customHeight="1">
      <c r="A397" s="414" t="s">
        <v>929</v>
      </c>
      <c r="B397" s="414"/>
      <c r="C397" s="414"/>
      <c r="D397" s="519" t="s">
        <v>270</v>
      </c>
      <c r="E397" s="519"/>
      <c r="F397" s="519"/>
      <c r="G397" s="519"/>
      <c r="H397" s="416">
        <v>150000</v>
      </c>
      <c r="I397" s="417"/>
      <c r="J397" s="417"/>
    </row>
    <row r="398" spans="1:11" ht="39.4">
      <c r="A398" s="36" t="s">
        <v>41</v>
      </c>
      <c r="B398" s="47" t="s">
        <v>42</v>
      </c>
      <c r="C398" s="47" t="s">
        <v>43</v>
      </c>
      <c r="D398" s="47" t="s">
        <v>44</v>
      </c>
      <c r="E398" s="47" t="s">
        <v>45</v>
      </c>
      <c r="F398" s="47" t="s">
        <v>46</v>
      </c>
      <c r="G398" s="47" t="s">
        <v>47</v>
      </c>
      <c r="H398" s="47" t="s">
        <v>48</v>
      </c>
      <c r="I398" s="47" t="s">
        <v>49</v>
      </c>
      <c r="J398" s="47" t="s">
        <v>50</v>
      </c>
    </row>
    <row r="399" spans="1:11" ht="29.25" customHeight="1">
      <c r="A399" s="168">
        <v>1</v>
      </c>
      <c r="B399" s="174">
        <v>3899311</v>
      </c>
      <c r="C399" s="173" t="s">
        <v>950</v>
      </c>
      <c r="D399" s="168" t="s">
        <v>902</v>
      </c>
      <c r="E399" s="168">
        <v>0</v>
      </c>
      <c r="F399" s="164">
        <v>10</v>
      </c>
      <c r="G399" s="168">
        <v>10</v>
      </c>
      <c r="H399" s="183">
        <v>31211906</v>
      </c>
      <c r="I399" s="168" t="s">
        <v>926</v>
      </c>
      <c r="J399" s="168" t="s">
        <v>926</v>
      </c>
    </row>
    <row r="400" spans="1:11" ht="29.25" customHeight="1">
      <c r="A400" s="168">
        <v>2</v>
      </c>
      <c r="B400" s="174">
        <v>3899310</v>
      </c>
      <c r="C400" s="166" t="s">
        <v>951</v>
      </c>
      <c r="D400" s="168" t="s">
        <v>902</v>
      </c>
      <c r="E400" s="168">
        <v>0</v>
      </c>
      <c r="F400" s="164">
        <v>10</v>
      </c>
      <c r="G400" s="168">
        <v>10</v>
      </c>
      <c r="H400" s="183">
        <v>31211904</v>
      </c>
      <c r="I400" s="168" t="s">
        <v>926</v>
      </c>
      <c r="J400" s="168" t="s">
        <v>926</v>
      </c>
    </row>
    <row r="401" spans="1:11" ht="27" customHeight="1">
      <c r="A401" s="548" t="s">
        <v>24</v>
      </c>
      <c r="B401" s="548"/>
      <c r="C401" s="548"/>
      <c r="D401" s="548"/>
      <c r="E401" s="548"/>
      <c r="F401" s="548"/>
      <c r="G401" s="548"/>
      <c r="H401" s="548"/>
      <c r="I401" s="548"/>
      <c r="J401" s="240">
        <f>+H397</f>
        <v>150000</v>
      </c>
      <c r="K401" s="241"/>
    </row>
    <row r="402" spans="1:11" ht="14.65" thickBot="1">
      <c r="A402" s="162"/>
      <c r="B402" s="162"/>
      <c r="C402" s="162"/>
      <c r="D402" s="162"/>
      <c r="E402" s="162"/>
      <c r="F402" s="162"/>
      <c r="G402" s="162"/>
      <c r="H402" s="162"/>
      <c r="I402" s="238"/>
      <c r="J402" s="162"/>
    </row>
    <row r="403" spans="1:11" ht="15.4" thickBot="1">
      <c r="A403" s="663" t="s">
        <v>938</v>
      </c>
      <c r="B403" s="664"/>
      <c r="C403" s="664"/>
      <c r="D403" s="664"/>
      <c r="E403" s="664"/>
      <c r="F403" s="664"/>
      <c r="G403" s="664"/>
      <c r="H403" s="664"/>
      <c r="I403" s="665"/>
      <c r="J403" s="323">
        <f>+J182+J197+J207+J216+J230+J257+J269+J279+J290+J299+J307+J321+J329+J340+J391+J401</f>
        <v>121146731</v>
      </c>
    </row>
    <row r="404" spans="1:11" ht="11.25" customHeight="1">
      <c r="A404" s="177"/>
      <c r="B404" s="169"/>
      <c r="C404" s="175"/>
      <c r="D404" s="176"/>
      <c r="E404" s="167"/>
      <c r="F404" s="169"/>
      <c r="G404" s="167"/>
      <c r="H404" s="169"/>
      <c r="I404" s="167"/>
      <c r="J404" s="167"/>
    </row>
    <row r="405" spans="1:11">
      <c r="A405" s="501" t="s">
        <v>21</v>
      </c>
      <c r="B405" s="502"/>
      <c r="C405" s="502"/>
      <c r="D405" s="502"/>
      <c r="E405" s="502"/>
      <c r="F405" s="502"/>
      <c r="G405" s="502"/>
      <c r="H405" s="502"/>
      <c r="I405" s="502"/>
      <c r="J405" s="502"/>
    </row>
    <row r="406" spans="1:11">
      <c r="A406" s="162"/>
      <c r="B406" s="162"/>
      <c r="C406" s="162"/>
      <c r="D406" s="162"/>
      <c r="E406" s="162"/>
      <c r="F406" s="162"/>
      <c r="G406" s="162"/>
      <c r="H406" s="162"/>
      <c r="I406" s="162"/>
      <c r="J406" s="162"/>
    </row>
    <row r="407" spans="1:11">
      <c r="A407" s="412" t="s">
        <v>927</v>
      </c>
      <c r="B407" s="412"/>
      <c r="C407" s="412"/>
      <c r="D407" s="412"/>
      <c r="E407" s="412"/>
      <c r="F407" s="412"/>
      <c r="G407" s="412"/>
      <c r="H407" s="412"/>
      <c r="I407" s="412"/>
      <c r="J407" s="412"/>
    </row>
    <row r="408" spans="1:11">
      <c r="A408" s="413" t="s">
        <v>912</v>
      </c>
      <c r="B408" s="413"/>
      <c r="C408" s="413"/>
      <c r="D408" s="413"/>
      <c r="E408" s="413"/>
      <c r="F408" s="413"/>
      <c r="G408" s="413"/>
      <c r="H408" s="413"/>
      <c r="I408" s="413"/>
      <c r="J408" s="413"/>
    </row>
    <row r="409" spans="1:11">
      <c r="A409" s="502" t="s">
        <v>940</v>
      </c>
      <c r="B409" s="502"/>
      <c r="C409" s="502"/>
      <c r="D409" s="502"/>
      <c r="E409" s="502"/>
      <c r="F409" s="502"/>
      <c r="G409" s="502"/>
      <c r="H409" s="502"/>
      <c r="I409" s="502"/>
      <c r="J409" s="502"/>
    </row>
    <row r="410" spans="1:11" ht="15" customHeight="1">
      <c r="A410" s="423" t="s">
        <v>39</v>
      </c>
      <c r="B410" s="423"/>
      <c r="C410" s="423"/>
      <c r="D410" s="423" t="s">
        <v>40</v>
      </c>
      <c r="E410" s="423"/>
      <c r="F410" s="423"/>
      <c r="G410" s="423"/>
      <c r="H410" s="423" t="s">
        <v>26</v>
      </c>
      <c r="I410" s="423"/>
      <c r="J410" s="423"/>
    </row>
    <row r="411" spans="1:11" ht="26.25" customHeight="1">
      <c r="A411" s="423" t="s">
        <v>912</v>
      </c>
      <c r="B411" s="423"/>
      <c r="C411" s="423"/>
      <c r="D411" s="519" t="s">
        <v>927</v>
      </c>
      <c r="E411" s="519"/>
      <c r="F411" s="519"/>
      <c r="G411" s="519"/>
      <c r="H411" s="520">
        <v>11267532</v>
      </c>
      <c r="I411" s="521"/>
      <c r="J411" s="521"/>
    </row>
    <row r="412" spans="1:11" ht="39.4">
      <c r="A412" s="85" t="s">
        <v>41</v>
      </c>
      <c r="B412" s="37" t="s">
        <v>42</v>
      </c>
      <c r="C412" s="37" t="s">
        <v>43</v>
      </c>
      <c r="D412" s="37" t="s">
        <v>44</v>
      </c>
      <c r="E412" s="37" t="s">
        <v>45</v>
      </c>
      <c r="F412" s="37" t="s">
        <v>46</v>
      </c>
      <c r="G412" s="37" t="s">
        <v>47</v>
      </c>
      <c r="H412" s="37" t="s">
        <v>48</v>
      </c>
      <c r="I412" s="37" t="s">
        <v>49</v>
      </c>
      <c r="J412" s="37" t="s">
        <v>50</v>
      </c>
    </row>
    <row r="413" spans="1:11" ht="26.25">
      <c r="A413" s="168">
        <v>1</v>
      </c>
      <c r="B413" s="168">
        <v>64223</v>
      </c>
      <c r="C413" s="173" t="s">
        <v>952</v>
      </c>
      <c r="D413" s="168" t="s">
        <v>304</v>
      </c>
      <c r="E413" s="168">
        <v>0</v>
      </c>
      <c r="F413" s="178">
        <v>26</v>
      </c>
      <c r="G413" s="178">
        <v>26</v>
      </c>
      <c r="H413" s="168">
        <v>78111802</v>
      </c>
      <c r="I413" s="168" t="s">
        <v>926</v>
      </c>
      <c r="J413" s="168" t="s">
        <v>926</v>
      </c>
    </row>
    <row r="414" spans="1:11" ht="26.25">
      <c r="A414" s="168">
        <v>2</v>
      </c>
      <c r="B414" s="168">
        <v>64223</v>
      </c>
      <c r="C414" s="173" t="s">
        <v>928</v>
      </c>
      <c r="D414" s="168" t="s">
        <v>304</v>
      </c>
      <c r="E414" s="168">
        <v>0</v>
      </c>
      <c r="F414" s="178">
        <v>26</v>
      </c>
      <c r="G414" s="178">
        <v>26</v>
      </c>
      <c r="H414" s="168">
        <v>78111802</v>
      </c>
      <c r="I414" s="168" t="s">
        <v>926</v>
      </c>
      <c r="J414" s="168" t="s">
        <v>926</v>
      </c>
    </row>
    <row r="415" spans="1:11" ht="26.25">
      <c r="A415" s="168">
        <v>3</v>
      </c>
      <c r="B415" s="168">
        <v>64223</v>
      </c>
      <c r="C415" s="173" t="s">
        <v>953</v>
      </c>
      <c r="D415" s="168" t="s">
        <v>304</v>
      </c>
      <c r="E415" s="168">
        <v>0</v>
      </c>
      <c r="F415" s="178">
        <v>25</v>
      </c>
      <c r="G415" s="178">
        <v>25</v>
      </c>
      <c r="H415" s="168">
        <v>78111802</v>
      </c>
      <c r="I415" s="168" t="s">
        <v>926</v>
      </c>
      <c r="J415" s="168" t="s">
        <v>926</v>
      </c>
    </row>
    <row r="416" spans="1:11" ht="26.25">
      <c r="A416" s="168">
        <v>4</v>
      </c>
      <c r="B416" s="168">
        <v>64223</v>
      </c>
      <c r="C416" s="173" t="s">
        <v>954</v>
      </c>
      <c r="D416" s="168" t="s">
        <v>304</v>
      </c>
      <c r="E416" s="168">
        <v>0</v>
      </c>
      <c r="F416" s="178">
        <v>25</v>
      </c>
      <c r="G416" s="178">
        <v>25</v>
      </c>
      <c r="H416" s="168">
        <v>78111802</v>
      </c>
      <c r="I416" s="168" t="s">
        <v>926</v>
      </c>
      <c r="J416" s="168" t="s">
        <v>926</v>
      </c>
    </row>
    <row r="417" spans="1:12" ht="26.25">
      <c r="A417" s="168">
        <v>5</v>
      </c>
      <c r="B417" s="168">
        <v>64223</v>
      </c>
      <c r="C417" s="173" t="s">
        <v>962</v>
      </c>
      <c r="D417" s="168" t="s">
        <v>304</v>
      </c>
      <c r="E417" s="168">
        <v>0</v>
      </c>
      <c r="F417" s="178">
        <v>25</v>
      </c>
      <c r="G417" s="178">
        <v>25</v>
      </c>
      <c r="H417" s="168">
        <v>78111802</v>
      </c>
      <c r="I417" s="168" t="s">
        <v>926</v>
      </c>
      <c r="J417" s="168" t="s">
        <v>926</v>
      </c>
    </row>
    <row r="418" spans="1:12" ht="26.25">
      <c r="A418" s="168">
        <v>6</v>
      </c>
      <c r="B418" s="168">
        <v>64223</v>
      </c>
      <c r="C418" s="173" t="s">
        <v>960</v>
      </c>
      <c r="D418" s="168" t="s">
        <v>304</v>
      </c>
      <c r="E418" s="168">
        <v>0</v>
      </c>
      <c r="F418" s="178">
        <v>25</v>
      </c>
      <c r="G418" s="178">
        <v>25</v>
      </c>
      <c r="H418" s="168">
        <v>78111802</v>
      </c>
      <c r="I418" s="168" t="s">
        <v>926</v>
      </c>
      <c r="J418" s="168" t="s">
        <v>926</v>
      </c>
    </row>
    <row r="419" spans="1:12" ht="26.25">
      <c r="A419" s="168">
        <v>7</v>
      </c>
      <c r="B419" s="168">
        <v>64223</v>
      </c>
      <c r="C419" s="173" t="s">
        <v>955</v>
      </c>
      <c r="D419" s="168" t="s">
        <v>304</v>
      </c>
      <c r="E419" s="168">
        <v>0</v>
      </c>
      <c r="F419" s="178">
        <v>11</v>
      </c>
      <c r="G419" s="178">
        <v>11</v>
      </c>
      <c r="H419" s="168">
        <v>78111802</v>
      </c>
      <c r="I419" s="168" t="s">
        <v>926</v>
      </c>
      <c r="J419" s="168" t="s">
        <v>926</v>
      </c>
    </row>
    <row r="420" spans="1:12" ht="26.25">
      <c r="A420" s="168">
        <v>8</v>
      </c>
      <c r="B420" s="168">
        <v>64223</v>
      </c>
      <c r="C420" s="173" t="s">
        <v>961</v>
      </c>
      <c r="D420" s="168" t="s">
        <v>304</v>
      </c>
      <c r="E420" s="168">
        <v>0</v>
      </c>
      <c r="F420" s="178">
        <v>10</v>
      </c>
      <c r="G420" s="178">
        <v>10</v>
      </c>
      <c r="H420" s="168">
        <v>78111802</v>
      </c>
      <c r="I420" s="168" t="s">
        <v>926</v>
      </c>
      <c r="J420" s="168" t="s">
        <v>926</v>
      </c>
    </row>
    <row r="421" spans="1:12" ht="26.25">
      <c r="A421" s="168">
        <v>9</v>
      </c>
      <c r="B421" s="168">
        <v>64223</v>
      </c>
      <c r="C421" s="173" t="s">
        <v>956</v>
      </c>
      <c r="D421" s="168" t="s">
        <v>304</v>
      </c>
      <c r="E421" s="168">
        <v>0</v>
      </c>
      <c r="F421" s="178">
        <v>5</v>
      </c>
      <c r="G421" s="178">
        <v>5</v>
      </c>
      <c r="H421" s="168">
        <v>78111802</v>
      </c>
      <c r="I421" s="168" t="s">
        <v>926</v>
      </c>
      <c r="J421" s="168" t="s">
        <v>926</v>
      </c>
    </row>
    <row r="422" spans="1:12" ht="26.25">
      <c r="A422" s="168">
        <v>10</v>
      </c>
      <c r="B422" s="168">
        <v>64223</v>
      </c>
      <c r="C422" s="173" t="s">
        <v>957</v>
      </c>
      <c r="D422" s="168" t="s">
        <v>304</v>
      </c>
      <c r="E422" s="168">
        <v>0</v>
      </c>
      <c r="F422" s="168">
        <v>5</v>
      </c>
      <c r="G422" s="168">
        <v>5</v>
      </c>
      <c r="H422" s="168">
        <v>78111802</v>
      </c>
      <c r="I422" s="168" t="s">
        <v>926</v>
      </c>
      <c r="J422" s="168" t="s">
        <v>926</v>
      </c>
    </row>
    <row r="423" spans="1:12" ht="26.25">
      <c r="A423" s="168">
        <v>11</v>
      </c>
      <c r="B423" s="168">
        <v>64223</v>
      </c>
      <c r="C423" s="173" t="s">
        <v>958</v>
      </c>
      <c r="D423" s="168" t="s">
        <v>304</v>
      </c>
      <c r="E423" s="168">
        <v>0</v>
      </c>
      <c r="F423" s="168">
        <v>5</v>
      </c>
      <c r="G423" s="168">
        <v>5</v>
      </c>
      <c r="H423" s="168">
        <v>78111802</v>
      </c>
      <c r="I423" s="168" t="s">
        <v>926</v>
      </c>
      <c r="J423" s="168" t="s">
        <v>926</v>
      </c>
    </row>
    <row r="424" spans="1:12" ht="26.25">
      <c r="A424" s="168">
        <v>12</v>
      </c>
      <c r="B424" s="168">
        <v>64223</v>
      </c>
      <c r="C424" s="173" t="s">
        <v>959</v>
      </c>
      <c r="D424" s="168" t="s">
        <v>304</v>
      </c>
      <c r="E424" s="168">
        <v>0</v>
      </c>
      <c r="F424" s="168">
        <v>5</v>
      </c>
      <c r="G424" s="168">
        <v>5</v>
      </c>
      <c r="H424" s="168">
        <v>78111802</v>
      </c>
      <c r="I424" s="168" t="s">
        <v>926</v>
      </c>
      <c r="J424" s="168" t="s">
        <v>926</v>
      </c>
    </row>
    <row r="425" spans="1:12" ht="27" customHeight="1">
      <c r="A425" s="548" t="s">
        <v>24</v>
      </c>
      <c r="B425" s="548"/>
      <c r="C425" s="548"/>
      <c r="D425" s="548"/>
      <c r="E425" s="548"/>
      <c r="F425" s="548"/>
      <c r="G425" s="548"/>
      <c r="H425" s="548"/>
      <c r="I425" s="548"/>
      <c r="J425" s="240">
        <f>+H411</f>
        <v>11267532</v>
      </c>
      <c r="K425" s="241"/>
    </row>
    <row r="426" spans="1:12">
      <c r="A426" s="162"/>
      <c r="B426" s="162"/>
      <c r="C426" s="162"/>
      <c r="D426" s="162"/>
      <c r="E426" s="162"/>
      <c r="F426" s="162"/>
      <c r="G426" s="162"/>
      <c r="H426" s="162"/>
      <c r="I426" s="238"/>
      <c r="J426" s="162"/>
    </row>
    <row r="427" spans="1:12" ht="15" customHeight="1">
      <c r="A427" s="412" t="s">
        <v>1005</v>
      </c>
      <c r="B427" s="412"/>
      <c r="C427" s="412"/>
      <c r="D427" s="412"/>
      <c r="E427" s="412"/>
      <c r="F427" s="412"/>
      <c r="G427" s="412"/>
      <c r="H427" s="412"/>
      <c r="I427" s="412"/>
      <c r="J427" s="412"/>
      <c r="K427" s="263"/>
    </row>
    <row r="428" spans="1:12" ht="15" customHeight="1">
      <c r="A428" s="515" t="s">
        <v>1112</v>
      </c>
      <c r="B428" s="515"/>
      <c r="C428" s="515"/>
      <c r="D428" s="515"/>
      <c r="E428" s="515"/>
      <c r="F428" s="515"/>
      <c r="G428" s="515"/>
      <c r="H428" s="515"/>
      <c r="I428" s="515"/>
      <c r="J428" s="515"/>
      <c r="K428" s="702"/>
      <c r="L428" s="702"/>
    </row>
    <row r="429" spans="1:12" ht="12" customHeight="1">
      <c r="A429" s="703" t="s">
        <v>1118</v>
      </c>
      <c r="B429" s="703"/>
      <c r="C429" s="703"/>
      <c r="D429" s="703"/>
      <c r="E429" s="703"/>
      <c r="F429" s="703"/>
      <c r="G429" s="703"/>
      <c r="H429" s="703"/>
      <c r="I429" s="703"/>
      <c r="J429" s="703"/>
      <c r="K429" s="264"/>
    </row>
    <row r="430" spans="1:12" ht="15" customHeight="1">
      <c r="A430" s="414" t="s">
        <v>39</v>
      </c>
      <c r="B430" s="414"/>
      <c r="C430" s="414"/>
      <c r="D430" s="414" t="s">
        <v>40</v>
      </c>
      <c r="E430" s="414"/>
      <c r="F430" s="414"/>
      <c r="G430" s="414"/>
      <c r="H430" s="414" t="s">
        <v>26</v>
      </c>
      <c r="I430" s="414"/>
      <c r="J430" s="414"/>
      <c r="K430" s="264"/>
    </row>
    <row r="431" spans="1:12" ht="27" customHeight="1">
      <c r="A431" s="414" t="s">
        <v>86</v>
      </c>
      <c r="B431" s="414"/>
      <c r="C431" s="414"/>
      <c r="D431" s="415" t="s">
        <v>1113</v>
      </c>
      <c r="E431" s="415"/>
      <c r="F431" s="415"/>
      <c r="G431" s="415"/>
      <c r="H431" s="416">
        <v>15000000</v>
      </c>
      <c r="I431" s="417"/>
      <c r="J431" s="417"/>
      <c r="K431" s="264"/>
    </row>
    <row r="432" spans="1:12" ht="39.4">
      <c r="A432" s="36" t="s">
        <v>41</v>
      </c>
      <c r="B432" s="47" t="s">
        <v>42</v>
      </c>
      <c r="C432" s="47" t="s">
        <v>43</v>
      </c>
      <c r="D432" s="47" t="s">
        <v>44</v>
      </c>
      <c r="E432" s="47" t="s">
        <v>45</v>
      </c>
      <c r="F432" s="47" t="s">
        <v>46</v>
      </c>
      <c r="G432" s="47" t="s">
        <v>47</v>
      </c>
      <c r="H432" s="47" t="s">
        <v>48</v>
      </c>
      <c r="I432" s="47" t="s">
        <v>49</v>
      </c>
      <c r="J432" s="47" t="s">
        <v>50</v>
      </c>
      <c r="K432" s="264"/>
    </row>
    <row r="433" spans="1:11" ht="26.25">
      <c r="A433" s="37">
        <v>13</v>
      </c>
      <c r="B433" s="46">
        <v>64221</v>
      </c>
      <c r="C433" s="78" t="s">
        <v>1119</v>
      </c>
      <c r="D433" s="301" t="s">
        <v>304</v>
      </c>
      <c r="E433" s="46">
        <v>0</v>
      </c>
      <c r="F433" s="46">
        <v>20</v>
      </c>
      <c r="G433" s="46">
        <v>20</v>
      </c>
      <c r="H433" s="46">
        <v>78110000</v>
      </c>
      <c r="I433" s="38">
        <v>234504</v>
      </c>
      <c r="J433" s="38">
        <f>I433*F433</f>
        <v>4690080</v>
      </c>
      <c r="K433" s="264"/>
    </row>
    <row r="434" spans="1:11" ht="26.25">
      <c r="A434" s="37">
        <f>A433+1</f>
        <v>14</v>
      </c>
      <c r="B434" s="46">
        <v>64221</v>
      </c>
      <c r="C434" s="78" t="s">
        <v>1120</v>
      </c>
      <c r="D434" s="301" t="s">
        <v>304</v>
      </c>
      <c r="E434" s="46">
        <v>0</v>
      </c>
      <c r="F434" s="46">
        <v>20</v>
      </c>
      <c r="G434" s="46">
        <v>20</v>
      </c>
      <c r="H434" s="46">
        <v>78110000</v>
      </c>
      <c r="I434" s="38">
        <v>234504</v>
      </c>
      <c r="J434" s="38">
        <f t="shared" ref="J434:J497" si="2">I434*F434</f>
        <v>4690080</v>
      </c>
      <c r="K434" s="264"/>
    </row>
    <row r="435" spans="1:11" ht="26.25">
      <c r="A435" s="37">
        <f t="shared" ref="A435:A498" si="3">A434+1</f>
        <v>15</v>
      </c>
      <c r="B435" s="46">
        <v>64221</v>
      </c>
      <c r="C435" s="78" t="s">
        <v>1121</v>
      </c>
      <c r="D435" s="301" t="s">
        <v>304</v>
      </c>
      <c r="E435" s="46">
        <v>0</v>
      </c>
      <c r="F435" s="46">
        <v>20</v>
      </c>
      <c r="G435" s="46">
        <v>20</v>
      </c>
      <c r="H435" s="46">
        <v>78110000</v>
      </c>
      <c r="I435" s="38">
        <v>234504</v>
      </c>
      <c r="J435" s="38">
        <f t="shared" si="2"/>
        <v>4690080</v>
      </c>
      <c r="K435" s="264"/>
    </row>
    <row r="436" spans="1:11" ht="39.4">
      <c r="A436" s="37">
        <f t="shared" si="3"/>
        <v>16</v>
      </c>
      <c r="B436" s="46">
        <v>64221</v>
      </c>
      <c r="C436" s="78" t="s">
        <v>1122</v>
      </c>
      <c r="D436" s="301" t="s">
        <v>304</v>
      </c>
      <c r="E436" s="46">
        <v>0</v>
      </c>
      <c r="F436" s="46">
        <v>20</v>
      </c>
      <c r="G436" s="46">
        <v>20</v>
      </c>
      <c r="H436" s="46">
        <v>78110000</v>
      </c>
      <c r="I436" s="38">
        <v>234504</v>
      </c>
      <c r="J436" s="38">
        <f t="shared" si="2"/>
        <v>4690080</v>
      </c>
      <c r="K436" s="264"/>
    </row>
    <row r="437" spans="1:11" ht="26.25">
      <c r="A437" s="37">
        <f t="shared" si="3"/>
        <v>17</v>
      </c>
      <c r="B437" s="46">
        <v>64221</v>
      </c>
      <c r="C437" s="78" t="s">
        <v>1123</v>
      </c>
      <c r="D437" s="301" t="s">
        <v>304</v>
      </c>
      <c r="E437" s="46">
        <v>0</v>
      </c>
      <c r="F437" s="46">
        <v>30</v>
      </c>
      <c r="G437" s="46">
        <v>30</v>
      </c>
      <c r="H437" s="46">
        <v>78110000</v>
      </c>
      <c r="I437" s="38">
        <v>234504</v>
      </c>
      <c r="J437" s="38">
        <f t="shared" si="2"/>
        <v>7035120</v>
      </c>
      <c r="K437" s="264"/>
    </row>
    <row r="438" spans="1:11" ht="26.25">
      <c r="A438" s="37">
        <f t="shared" si="3"/>
        <v>18</v>
      </c>
      <c r="B438" s="46">
        <v>64221</v>
      </c>
      <c r="C438" s="78" t="s">
        <v>1124</v>
      </c>
      <c r="D438" s="301" t="s">
        <v>304</v>
      </c>
      <c r="E438" s="46">
        <v>0</v>
      </c>
      <c r="F438" s="46">
        <v>20</v>
      </c>
      <c r="G438" s="46">
        <v>20</v>
      </c>
      <c r="H438" s="46">
        <v>78110000</v>
      </c>
      <c r="I438" s="38">
        <v>234504</v>
      </c>
      <c r="J438" s="38">
        <f t="shared" si="2"/>
        <v>4690080</v>
      </c>
      <c r="K438" s="264"/>
    </row>
    <row r="439" spans="1:11" ht="26.25">
      <c r="A439" s="37">
        <f t="shared" si="3"/>
        <v>19</v>
      </c>
      <c r="B439" s="46">
        <v>64221</v>
      </c>
      <c r="C439" s="78" t="s">
        <v>1125</v>
      </c>
      <c r="D439" s="301" t="s">
        <v>304</v>
      </c>
      <c r="E439" s="46">
        <v>0</v>
      </c>
      <c r="F439" s="46">
        <v>20</v>
      </c>
      <c r="G439" s="46">
        <v>20</v>
      </c>
      <c r="H439" s="46">
        <v>78110000</v>
      </c>
      <c r="I439" s="38">
        <v>234504</v>
      </c>
      <c r="J439" s="38">
        <f t="shared" si="2"/>
        <v>4690080</v>
      </c>
      <c r="K439" s="264"/>
    </row>
    <row r="440" spans="1:11" ht="26.25">
      <c r="A440" s="37">
        <f t="shared" si="3"/>
        <v>20</v>
      </c>
      <c r="B440" s="46">
        <v>64221</v>
      </c>
      <c r="C440" s="78" t="s">
        <v>1126</v>
      </c>
      <c r="D440" s="301" t="s">
        <v>304</v>
      </c>
      <c r="E440" s="46">
        <v>0</v>
      </c>
      <c r="F440" s="46">
        <v>30</v>
      </c>
      <c r="G440" s="46">
        <v>30</v>
      </c>
      <c r="H440" s="46">
        <v>78110000</v>
      </c>
      <c r="I440" s="38">
        <v>234504</v>
      </c>
      <c r="J440" s="38">
        <f t="shared" si="2"/>
        <v>7035120</v>
      </c>
      <c r="K440" s="264"/>
    </row>
    <row r="441" spans="1:11" ht="26.25">
      <c r="A441" s="37">
        <f t="shared" si="3"/>
        <v>21</v>
      </c>
      <c r="B441" s="46">
        <v>64221</v>
      </c>
      <c r="C441" s="78" t="s">
        <v>1127</v>
      </c>
      <c r="D441" s="301" t="s">
        <v>304</v>
      </c>
      <c r="E441" s="46">
        <v>0</v>
      </c>
      <c r="F441" s="46">
        <v>30</v>
      </c>
      <c r="G441" s="46">
        <v>30</v>
      </c>
      <c r="H441" s="46">
        <v>78110000</v>
      </c>
      <c r="I441" s="38">
        <v>234504</v>
      </c>
      <c r="J441" s="38">
        <f t="shared" si="2"/>
        <v>7035120</v>
      </c>
      <c r="K441" s="264"/>
    </row>
    <row r="442" spans="1:11" ht="26.25">
      <c r="A442" s="37">
        <f t="shared" si="3"/>
        <v>22</v>
      </c>
      <c r="B442" s="46">
        <v>64221</v>
      </c>
      <c r="C442" s="78" t="s">
        <v>1128</v>
      </c>
      <c r="D442" s="301" t="s">
        <v>304</v>
      </c>
      <c r="E442" s="46">
        <v>0</v>
      </c>
      <c r="F442" s="46">
        <v>20</v>
      </c>
      <c r="G442" s="46">
        <v>20</v>
      </c>
      <c r="H442" s="46">
        <v>78110000</v>
      </c>
      <c r="I442" s="38">
        <v>234504</v>
      </c>
      <c r="J442" s="38">
        <f t="shared" si="2"/>
        <v>4690080</v>
      </c>
      <c r="K442" s="264"/>
    </row>
    <row r="443" spans="1:11" ht="26.25">
      <c r="A443" s="37">
        <f t="shared" si="3"/>
        <v>23</v>
      </c>
      <c r="B443" s="46">
        <v>64221</v>
      </c>
      <c r="C443" s="78" t="s">
        <v>1129</v>
      </c>
      <c r="D443" s="301" t="s">
        <v>304</v>
      </c>
      <c r="E443" s="46">
        <v>0</v>
      </c>
      <c r="F443" s="46">
        <v>20</v>
      </c>
      <c r="G443" s="46">
        <v>20</v>
      </c>
      <c r="H443" s="46">
        <v>78110000</v>
      </c>
      <c r="I443" s="38">
        <v>234504</v>
      </c>
      <c r="J443" s="38">
        <f t="shared" si="2"/>
        <v>4690080</v>
      </c>
      <c r="K443" s="264"/>
    </row>
    <row r="444" spans="1:11" ht="26.25">
      <c r="A444" s="37">
        <f t="shared" si="3"/>
        <v>24</v>
      </c>
      <c r="B444" s="46">
        <v>64221</v>
      </c>
      <c r="C444" s="78" t="s">
        <v>1130</v>
      </c>
      <c r="D444" s="301" t="s">
        <v>304</v>
      </c>
      <c r="E444" s="46">
        <v>0</v>
      </c>
      <c r="F444" s="46">
        <v>20</v>
      </c>
      <c r="G444" s="46">
        <v>20</v>
      </c>
      <c r="H444" s="46">
        <v>78110000</v>
      </c>
      <c r="I444" s="38">
        <v>234504</v>
      </c>
      <c r="J444" s="38">
        <f t="shared" si="2"/>
        <v>4690080</v>
      </c>
      <c r="K444" s="264"/>
    </row>
    <row r="445" spans="1:11" ht="26.25">
      <c r="A445" s="37">
        <f t="shared" si="3"/>
        <v>25</v>
      </c>
      <c r="B445" s="46">
        <v>64221</v>
      </c>
      <c r="C445" s="78" t="s">
        <v>1131</v>
      </c>
      <c r="D445" s="301" t="s">
        <v>304</v>
      </c>
      <c r="E445" s="46">
        <v>0</v>
      </c>
      <c r="F445" s="46">
        <v>20</v>
      </c>
      <c r="G445" s="46">
        <v>20</v>
      </c>
      <c r="H445" s="46">
        <v>78110000</v>
      </c>
      <c r="I445" s="38">
        <v>234504</v>
      </c>
      <c r="J445" s="38">
        <f t="shared" si="2"/>
        <v>4690080</v>
      </c>
      <c r="K445" s="264"/>
    </row>
    <row r="446" spans="1:11" ht="26.25">
      <c r="A446" s="37">
        <f t="shared" si="3"/>
        <v>26</v>
      </c>
      <c r="B446" s="46">
        <v>64221</v>
      </c>
      <c r="C446" s="78" t="s">
        <v>1132</v>
      </c>
      <c r="D446" s="301" t="s">
        <v>304</v>
      </c>
      <c r="E446" s="46">
        <v>0</v>
      </c>
      <c r="F446" s="46">
        <v>20</v>
      </c>
      <c r="G446" s="46">
        <v>20</v>
      </c>
      <c r="H446" s="46">
        <v>78110000</v>
      </c>
      <c r="I446" s="38">
        <v>234504</v>
      </c>
      <c r="J446" s="38">
        <f t="shared" si="2"/>
        <v>4690080</v>
      </c>
      <c r="K446" s="264"/>
    </row>
    <row r="447" spans="1:11" ht="39.4">
      <c r="A447" s="37">
        <f t="shared" si="3"/>
        <v>27</v>
      </c>
      <c r="B447" s="46">
        <v>64221</v>
      </c>
      <c r="C447" s="78" t="s">
        <v>1133</v>
      </c>
      <c r="D447" s="301" t="s">
        <v>304</v>
      </c>
      <c r="E447" s="46">
        <v>0</v>
      </c>
      <c r="F447" s="46">
        <v>20</v>
      </c>
      <c r="G447" s="46">
        <v>20</v>
      </c>
      <c r="H447" s="46">
        <v>78110000</v>
      </c>
      <c r="I447" s="38">
        <v>234504</v>
      </c>
      <c r="J447" s="38">
        <f t="shared" si="2"/>
        <v>4690080</v>
      </c>
      <c r="K447" s="264"/>
    </row>
    <row r="448" spans="1:11" ht="26.25">
      <c r="A448" s="37">
        <f t="shared" si="3"/>
        <v>28</v>
      </c>
      <c r="B448" s="46">
        <v>64221</v>
      </c>
      <c r="C448" s="78" t="s">
        <v>1134</v>
      </c>
      <c r="D448" s="301" t="s">
        <v>304</v>
      </c>
      <c r="E448" s="46">
        <v>0</v>
      </c>
      <c r="F448" s="46">
        <v>20</v>
      </c>
      <c r="G448" s="46">
        <v>20</v>
      </c>
      <c r="H448" s="46">
        <v>78110000</v>
      </c>
      <c r="I448" s="38">
        <v>234504</v>
      </c>
      <c r="J448" s="38">
        <f t="shared" si="2"/>
        <v>4690080</v>
      </c>
      <c r="K448" s="264"/>
    </row>
    <row r="449" spans="1:11" ht="26.25">
      <c r="A449" s="37">
        <f t="shared" si="3"/>
        <v>29</v>
      </c>
      <c r="B449" s="46">
        <v>64221</v>
      </c>
      <c r="C449" s="78" t="s">
        <v>1135</v>
      </c>
      <c r="D449" s="301" t="s">
        <v>304</v>
      </c>
      <c r="E449" s="46">
        <v>0</v>
      </c>
      <c r="F449" s="46">
        <v>20</v>
      </c>
      <c r="G449" s="46">
        <v>20</v>
      </c>
      <c r="H449" s="46">
        <v>78110000</v>
      </c>
      <c r="I449" s="38">
        <v>234504</v>
      </c>
      <c r="J449" s="38">
        <f t="shared" si="2"/>
        <v>4690080</v>
      </c>
      <c r="K449" s="264"/>
    </row>
    <row r="450" spans="1:11" ht="26.25">
      <c r="A450" s="37">
        <f t="shared" si="3"/>
        <v>30</v>
      </c>
      <c r="B450" s="46">
        <v>64221</v>
      </c>
      <c r="C450" s="78" t="s">
        <v>1136</v>
      </c>
      <c r="D450" s="301" t="s">
        <v>304</v>
      </c>
      <c r="E450" s="46">
        <v>0</v>
      </c>
      <c r="F450" s="46">
        <v>20</v>
      </c>
      <c r="G450" s="46">
        <v>20</v>
      </c>
      <c r="H450" s="46">
        <v>78110000</v>
      </c>
      <c r="I450" s="38">
        <v>234504</v>
      </c>
      <c r="J450" s="38">
        <f t="shared" si="2"/>
        <v>4690080</v>
      </c>
      <c r="K450" s="264"/>
    </row>
    <row r="451" spans="1:11" ht="26.25">
      <c r="A451" s="37">
        <f t="shared" si="3"/>
        <v>31</v>
      </c>
      <c r="B451" s="46">
        <v>64221</v>
      </c>
      <c r="C451" s="78" t="s">
        <v>1137</v>
      </c>
      <c r="D451" s="301" t="s">
        <v>304</v>
      </c>
      <c r="E451" s="46">
        <v>0</v>
      </c>
      <c r="F451" s="46">
        <v>20</v>
      </c>
      <c r="G451" s="46">
        <v>20</v>
      </c>
      <c r="H451" s="46">
        <v>78110000</v>
      </c>
      <c r="I451" s="38">
        <v>234504</v>
      </c>
      <c r="J451" s="38">
        <f t="shared" si="2"/>
        <v>4690080</v>
      </c>
      <c r="K451" s="264"/>
    </row>
    <row r="452" spans="1:11" ht="26.25">
      <c r="A452" s="37">
        <f t="shared" si="3"/>
        <v>32</v>
      </c>
      <c r="B452" s="46">
        <v>64221</v>
      </c>
      <c r="C452" s="78" t="s">
        <v>1138</v>
      </c>
      <c r="D452" s="301" t="s">
        <v>304</v>
      </c>
      <c r="E452" s="46">
        <v>0</v>
      </c>
      <c r="F452" s="46">
        <v>20</v>
      </c>
      <c r="G452" s="46">
        <v>20</v>
      </c>
      <c r="H452" s="46">
        <v>78110000</v>
      </c>
      <c r="I452" s="38">
        <v>234504</v>
      </c>
      <c r="J452" s="38">
        <f t="shared" si="2"/>
        <v>4690080</v>
      </c>
      <c r="K452" s="264"/>
    </row>
    <row r="453" spans="1:11" ht="26.25">
      <c r="A453" s="37">
        <f t="shared" si="3"/>
        <v>33</v>
      </c>
      <c r="B453" s="46">
        <v>64221</v>
      </c>
      <c r="C453" s="78" t="s">
        <v>1139</v>
      </c>
      <c r="D453" s="301" t="s">
        <v>304</v>
      </c>
      <c r="E453" s="46">
        <v>0</v>
      </c>
      <c r="F453" s="46">
        <v>20</v>
      </c>
      <c r="G453" s="46">
        <v>20</v>
      </c>
      <c r="H453" s="46">
        <v>78110000</v>
      </c>
      <c r="I453" s="38">
        <v>234504</v>
      </c>
      <c r="J453" s="38">
        <f t="shared" si="2"/>
        <v>4690080</v>
      </c>
      <c r="K453" s="264"/>
    </row>
    <row r="454" spans="1:11" ht="26.25">
      <c r="A454" s="37">
        <f t="shared" si="3"/>
        <v>34</v>
      </c>
      <c r="B454" s="46">
        <v>64221</v>
      </c>
      <c r="C454" s="78" t="s">
        <v>1140</v>
      </c>
      <c r="D454" s="301" t="s">
        <v>304</v>
      </c>
      <c r="E454" s="46">
        <v>0</v>
      </c>
      <c r="F454" s="46">
        <v>20</v>
      </c>
      <c r="G454" s="46">
        <v>20</v>
      </c>
      <c r="H454" s="46">
        <v>78110000</v>
      </c>
      <c r="I454" s="38">
        <v>234504</v>
      </c>
      <c r="J454" s="38">
        <f t="shared" si="2"/>
        <v>4690080</v>
      </c>
      <c r="K454" s="264"/>
    </row>
    <row r="455" spans="1:11" ht="26.25">
      <c r="A455" s="37">
        <f t="shared" si="3"/>
        <v>35</v>
      </c>
      <c r="B455" s="46">
        <v>64221</v>
      </c>
      <c r="C455" s="78" t="s">
        <v>1141</v>
      </c>
      <c r="D455" s="301" t="s">
        <v>304</v>
      </c>
      <c r="E455" s="46">
        <v>0</v>
      </c>
      <c r="F455" s="46">
        <v>20</v>
      </c>
      <c r="G455" s="46">
        <v>20</v>
      </c>
      <c r="H455" s="46">
        <v>78110000</v>
      </c>
      <c r="I455" s="38">
        <v>234504</v>
      </c>
      <c r="J455" s="38">
        <f t="shared" si="2"/>
        <v>4690080</v>
      </c>
      <c r="K455" s="264"/>
    </row>
    <row r="456" spans="1:11" ht="26.25">
      <c r="A456" s="37">
        <f t="shared" si="3"/>
        <v>36</v>
      </c>
      <c r="B456" s="46">
        <v>64221</v>
      </c>
      <c r="C456" s="78" t="s">
        <v>1142</v>
      </c>
      <c r="D456" s="301" t="s">
        <v>304</v>
      </c>
      <c r="E456" s="46">
        <v>0</v>
      </c>
      <c r="F456" s="46">
        <v>20</v>
      </c>
      <c r="G456" s="46">
        <v>20</v>
      </c>
      <c r="H456" s="46">
        <v>78110000</v>
      </c>
      <c r="I456" s="38">
        <v>234504</v>
      </c>
      <c r="J456" s="38">
        <f t="shared" si="2"/>
        <v>4690080</v>
      </c>
      <c r="K456" s="264"/>
    </row>
    <row r="457" spans="1:11" ht="26.25">
      <c r="A457" s="37">
        <f t="shared" si="3"/>
        <v>37</v>
      </c>
      <c r="B457" s="46">
        <v>64221</v>
      </c>
      <c r="C457" s="78" t="s">
        <v>1143</v>
      </c>
      <c r="D457" s="301" t="s">
        <v>304</v>
      </c>
      <c r="E457" s="46">
        <v>0</v>
      </c>
      <c r="F457" s="46">
        <v>20</v>
      </c>
      <c r="G457" s="46">
        <v>20</v>
      </c>
      <c r="H457" s="46">
        <v>78110000</v>
      </c>
      <c r="I457" s="38">
        <v>234504</v>
      </c>
      <c r="J457" s="38">
        <f t="shared" si="2"/>
        <v>4690080</v>
      </c>
      <c r="K457" s="264"/>
    </row>
    <row r="458" spans="1:11" ht="26.25">
      <c r="A458" s="37">
        <f t="shared" si="3"/>
        <v>38</v>
      </c>
      <c r="B458" s="46">
        <v>64221</v>
      </c>
      <c r="C458" s="78" t="s">
        <v>1144</v>
      </c>
      <c r="D458" s="301" t="s">
        <v>304</v>
      </c>
      <c r="E458" s="46">
        <v>0</v>
      </c>
      <c r="F458" s="46">
        <v>20</v>
      </c>
      <c r="G458" s="46">
        <v>20</v>
      </c>
      <c r="H458" s="46">
        <v>78110000</v>
      </c>
      <c r="I458" s="38">
        <v>234504</v>
      </c>
      <c r="J458" s="38">
        <f t="shared" si="2"/>
        <v>4690080</v>
      </c>
      <c r="K458" s="264"/>
    </row>
    <row r="459" spans="1:11" ht="26.25">
      <c r="A459" s="37">
        <f t="shared" si="3"/>
        <v>39</v>
      </c>
      <c r="B459" s="46">
        <v>64221</v>
      </c>
      <c r="C459" s="78" t="s">
        <v>1145</v>
      </c>
      <c r="D459" s="301" t="s">
        <v>304</v>
      </c>
      <c r="E459" s="46">
        <v>0</v>
      </c>
      <c r="F459" s="46">
        <v>20</v>
      </c>
      <c r="G459" s="46">
        <v>20</v>
      </c>
      <c r="H459" s="46">
        <v>78110000</v>
      </c>
      <c r="I459" s="38">
        <v>234504</v>
      </c>
      <c r="J459" s="38">
        <f t="shared" si="2"/>
        <v>4690080</v>
      </c>
      <c r="K459" s="264"/>
    </row>
    <row r="460" spans="1:11" ht="26.25">
      <c r="A460" s="37">
        <f t="shared" si="3"/>
        <v>40</v>
      </c>
      <c r="B460" s="46">
        <v>64221</v>
      </c>
      <c r="C460" s="78" t="s">
        <v>1146</v>
      </c>
      <c r="D460" s="301" t="s">
        <v>304</v>
      </c>
      <c r="E460" s="46">
        <v>0</v>
      </c>
      <c r="F460" s="46">
        <v>20</v>
      </c>
      <c r="G460" s="46">
        <v>20</v>
      </c>
      <c r="H460" s="46">
        <v>78110000</v>
      </c>
      <c r="I460" s="38">
        <v>234504</v>
      </c>
      <c r="J460" s="38">
        <f t="shared" si="2"/>
        <v>4690080</v>
      </c>
      <c r="K460" s="264"/>
    </row>
    <row r="461" spans="1:11" ht="26.25">
      <c r="A461" s="37">
        <f t="shared" si="3"/>
        <v>41</v>
      </c>
      <c r="B461" s="46">
        <v>64221</v>
      </c>
      <c r="C461" s="78" t="s">
        <v>1147</v>
      </c>
      <c r="D461" s="301" t="s">
        <v>304</v>
      </c>
      <c r="E461" s="46">
        <v>0</v>
      </c>
      <c r="F461" s="46">
        <v>20</v>
      </c>
      <c r="G461" s="46">
        <v>20</v>
      </c>
      <c r="H461" s="46">
        <v>78110000</v>
      </c>
      <c r="I461" s="38">
        <v>234504</v>
      </c>
      <c r="J461" s="38">
        <f t="shared" si="2"/>
        <v>4690080</v>
      </c>
      <c r="K461" s="264"/>
    </row>
    <row r="462" spans="1:11" ht="26.25">
      <c r="A462" s="37">
        <f t="shared" si="3"/>
        <v>42</v>
      </c>
      <c r="B462" s="46">
        <v>64221</v>
      </c>
      <c r="C462" s="78" t="s">
        <v>1148</v>
      </c>
      <c r="D462" s="301" t="s">
        <v>304</v>
      </c>
      <c r="E462" s="46">
        <v>0</v>
      </c>
      <c r="F462" s="46">
        <v>20</v>
      </c>
      <c r="G462" s="46">
        <v>20</v>
      </c>
      <c r="H462" s="46">
        <v>78110000</v>
      </c>
      <c r="I462" s="38">
        <v>234504</v>
      </c>
      <c r="J462" s="38">
        <f t="shared" si="2"/>
        <v>4690080</v>
      </c>
      <c r="K462" s="264"/>
    </row>
    <row r="463" spans="1:11" ht="26.25">
      <c r="A463" s="37">
        <f t="shared" si="3"/>
        <v>43</v>
      </c>
      <c r="B463" s="46">
        <v>64221</v>
      </c>
      <c r="C463" s="78" t="s">
        <v>1149</v>
      </c>
      <c r="D463" s="301" t="s">
        <v>304</v>
      </c>
      <c r="E463" s="46">
        <v>0</v>
      </c>
      <c r="F463" s="46">
        <v>10</v>
      </c>
      <c r="G463" s="46">
        <v>10</v>
      </c>
      <c r="H463" s="46">
        <v>78110000</v>
      </c>
      <c r="I463" s="38">
        <v>234504</v>
      </c>
      <c r="J463" s="38">
        <f t="shared" si="2"/>
        <v>2345040</v>
      </c>
      <c r="K463" s="264"/>
    </row>
    <row r="464" spans="1:11" ht="26.25">
      <c r="A464" s="37">
        <f t="shared" si="3"/>
        <v>44</v>
      </c>
      <c r="B464" s="46">
        <v>64221</v>
      </c>
      <c r="C464" s="78" t="s">
        <v>1150</v>
      </c>
      <c r="D464" s="301" t="s">
        <v>304</v>
      </c>
      <c r="E464" s="46">
        <v>0</v>
      </c>
      <c r="F464" s="46">
        <v>10</v>
      </c>
      <c r="G464" s="46">
        <v>10</v>
      </c>
      <c r="H464" s="46">
        <v>78110000</v>
      </c>
      <c r="I464" s="38">
        <v>234504</v>
      </c>
      <c r="J464" s="38">
        <f t="shared" si="2"/>
        <v>2345040</v>
      </c>
      <c r="K464" s="264"/>
    </row>
    <row r="465" spans="1:11" ht="26.25">
      <c r="A465" s="37">
        <f t="shared" si="3"/>
        <v>45</v>
      </c>
      <c r="B465" s="46">
        <v>64221</v>
      </c>
      <c r="C465" s="78" t="s">
        <v>1151</v>
      </c>
      <c r="D465" s="301" t="s">
        <v>304</v>
      </c>
      <c r="E465" s="46">
        <v>0</v>
      </c>
      <c r="F465" s="46">
        <v>10</v>
      </c>
      <c r="G465" s="46">
        <v>10</v>
      </c>
      <c r="H465" s="46">
        <v>78110000</v>
      </c>
      <c r="I465" s="38">
        <v>234504</v>
      </c>
      <c r="J465" s="38">
        <f t="shared" si="2"/>
        <v>2345040</v>
      </c>
      <c r="K465" s="264"/>
    </row>
    <row r="466" spans="1:11" ht="26.25">
      <c r="A466" s="37">
        <f t="shared" si="3"/>
        <v>46</v>
      </c>
      <c r="B466" s="46">
        <v>64221</v>
      </c>
      <c r="C466" s="78" t="s">
        <v>1152</v>
      </c>
      <c r="D466" s="301" t="s">
        <v>304</v>
      </c>
      <c r="E466" s="46">
        <v>0</v>
      </c>
      <c r="F466" s="46">
        <v>30</v>
      </c>
      <c r="G466" s="46">
        <v>30</v>
      </c>
      <c r="H466" s="46">
        <v>78110000</v>
      </c>
      <c r="I466" s="38">
        <v>234504</v>
      </c>
      <c r="J466" s="38">
        <f t="shared" si="2"/>
        <v>7035120</v>
      </c>
      <c r="K466" s="264"/>
    </row>
    <row r="467" spans="1:11" ht="26.25">
      <c r="A467" s="37">
        <f t="shared" si="3"/>
        <v>47</v>
      </c>
      <c r="B467" s="46">
        <v>64221</v>
      </c>
      <c r="C467" s="78" t="s">
        <v>1153</v>
      </c>
      <c r="D467" s="301" t="s">
        <v>304</v>
      </c>
      <c r="E467" s="46">
        <v>0</v>
      </c>
      <c r="F467" s="46">
        <v>10</v>
      </c>
      <c r="G467" s="46">
        <v>10</v>
      </c>
      <c r="H467" s="46">
        <v>78110000</v>
      </c>
      <c r="I467" s="38">
        <v>234504</v>
      </c>
      <c r="J467" s="38">
        <f t="shared" si="2"/>
        <v>2345040</v>
      </c>
      <c r="K467" s="264"/>
    </row>
    <row r="468" spans="1:11" ht="26.25">
      <c r="A468" s="37">
        <f t="shared" si="3"/>
        <v>48</v>
      </c>
      <c r="B468" s="46">
        <v>64221</v>
      </c>
      <c r="C468" s="78" t="s">
        <v>1154</v>
      </c>
      <c r="D468" s="301" t="s">
        <v>304</v>
      </c>
      <c r="E468" s="46">
        <v>0</v>
      </c>
      <c r="F468" s="46">
        <v>20</v>
      </c>
      <c r="G468" s="46">
        <v>20</v>
      </c>
      <c r="H468" s="46">
        <v>78110000</v>
      </c>
      <c r="I468" s="38">
        <v>234504</v>
      </c>
      <c r="J468" s="38">
        <f t="shared" si="2"/>
        <v>4690080</v>
      </c>
      <c r="K468" s="264"/>
    </row>
    <row r="469" spans="1:11" ht="26.25">
      <c r="A469" s="37">
        <f t="shared" si="3"/>
        <v>49</v>
      </c>
      <c r="B469" s="46">
        <v>64221</v>
      </c>
      <c r="C469" s="78" t="s">
        <v>1155</v>
      </c>
      <c r="D469" s="301" t="s">
        <v>304</v>
      </c>
      <c r="E469" s="46">
        <v>0</v>
      </c>
      <c r="F469" s="46">
        <v>10</v>
      </c>
      <c r="G469" s="46">
        <v>10</v>
      </c>
      <c r="H469" s="46">
        <v>78110000</v>
      </c>
      <c r="I469" s="38">
        <v>234504</v>
      </c>
      <c r="J469" s="38">
        <f t="shared" si="2"/>
        <v>2345040</v>
      </c>
      <c r="K469" s="264"/>
    </row>
    <row r="470" spans="1:11" ht="26.25">
      <c r="A470" s="37">
        <f t="shared" si="3"/>
        <v>50</v>
      </c>
      <c r="B470" s="46">
        <v>64221</v>
      </c>
      <c r="C470" s="78" t="s">
        <v>1156</v>
      </c>
      <c r="D470" s="301" t="s">
        <v>304</v>
      </c>
      <c r="E470" s="46">
        <v>0</v>
      </c>
      <c r="F470" s="46">
        <v>20</v>
      </c>
      <c r="G470" s="46">
        <v>20</v>
      </c>
      <c r="H470" s="46">
        <v>78110000</v>
      </c>
      <c r="I470" s="38">
        <v>234504</v>
      </c>
      <c r="J470" s="38">
        <f t="shared" si="2"/>
        <v>4690080</v>
      </c>
      <c r="K470" s="264"/>
    </row>
    <row r="471" spans="1:11" ht="26.25">
      <c r="A471" s="37">
        <f t="shared" si="3"/>
        <v>51</v>
      </c>
      <c r="B471" s="46">
        <v>64221</v>
      </c>
      <c r="C471" s="78" t="s">
        <v>1157</v>
      </c>
      <c r="D471" s="301" t="s">
        <v>304</v>
      </c>
      <c r="E471" s="46">
        <v>0</v>
      </c>
      <c r="F471" s="46">
        <v>20</v>
      </c>
      <c r="G471" s="46">
        <v>20</v>
      </c>
      <c r="H471" s="46">
        <v>78110000</v>
      </c>
      <c r="I471" s="38">
        <v>234504</v>
      </c>
      <c r="J471" s="38">
        <f t="shared" si="2"/>
        <v>4690080</v>
      </c>
      <c r="K471" s="264"/>
    </row>
    <row r="472" spans="1:11" ht="26.25">
      <c r="A472" s="37">
        <f t="shared" si="3"/>
        <v>52</v>
      </c>
      <c r="B472" s="46">
        <v>64221</v>
      </c>
      <c r="C472" s="78" t="s">
        <v>1158</v>
      </c>
      <c r="D472" s="301" t="s">
        <v>304</v>
      </c>
      <c r="E472" s="46">
        <v>0</v>
      </c>
      <c r="F472" s="46">
        <v>10</v>
      </c>
      <c r="G472" s="46">
        <v>10</v>
      </c>
      <c r="H472" s="46">
        <v>78110000</v>
      </c>
      <c r="I472" s="38">
        <v>234504</v>
      </c>
      <c r="J472" s="38">
        <f t="shared" si="2"/>
        <v>2345040</v>
      </c>
      <c r="K472" s="264"/>
    </row>
    <row r="473" spans="1:11" ht="26.25">
      <c r="A473" s="37">
        <f t="shared" si="3"/>
        <v>53</v>
      </c>
      <c r="B473" s="46">
        <v>64221</v>
      </c>
      <c r="C473" s="78" t="s">
        <v>1159</v>
      </c>
      <c r="D473" s="301" t="s">
        <v>304</v>
      </c>
      <c r="E473" s="46">
        <v>0</v>
      </c>
      <c r="F473" s="46">
        <v>20</v>
      </c>
      <c r="G473" s="46">
        <v>20</v>
      </c>
      <c r="H473" s="46">
        <v>78110000</v>
      </c>
      <c r="I473" s="38">
        <v>234504</v>
      </c>
      <c r="J473" s="38">
        <f t="shared" si="2"/>
        <v>4690080</v>
      </c>
      <c r="K473" s="264"/>
    </row>
    <row r="474" spans="1:11" ht="26.25">
      <c r="A474" s="37">
        <f t="shared" si="3"/>
        <v>54</v>
      </c>
      <c r="B474" s="46">
        <v>64221</v>
      </c>
      <c r="C474" s="78" t="s">
        <v>1160</v>
      </c>
      <c r="D474" s="301" t="s">
        <v>304</v>
      </c>
      <c r="E474" s="46">
        <v>0</v>
      </c>
      <c r="F474" s="46">
        <v>20</v>
      </c>
      <c r="G474" s="46">
        <v>20</v>
      </c>
      <c r="H474" s="46">
        <v>78110000</v>
      </c>
      <c r="I474" s="38">
        <v>234504</v>
      </c>
      <c r="J474" s="38">
        <f t="shared" si="2"/>
        <v>4690080</v>
      </c>
      <c r="K474" s="264"/>
    </row>
    <row r="475" spans="1:11" ht="26.25">
      <c r="A475" s="37">
        <f t="shared" si="3"/>
        <v>55</v>
      </c>
      <c r="B475" s="46">
        <v>64221</v>
      </c>
      <c r="C475" s="78" t="s">
        <v>1161</v>
      </c>
      <c r="D475" s="301" t="s">
        <v>304</v>
      </c>
      <c r="E475" s="46">
        <v>0</v>
      </c>
      <c r="F475" s="46">
        <v>20</v>
      </c>
      <c r="G475" s="46">
        <v>20</v>
      </c>
      <c r="H475" s="46">
        <v>78110000</v>
      </c>
      <c r="I475" s="38">
        <v>234504</v>
      </c>
      <c r="J475" s="38">
        <f t="shared" si="2"/>
        <v>4690080</v>
      </c>
      <c r="K475" s="264"/>
    </row>
    <row r="476" spans="1:11" ht="26.25">
      <c r="A476" s="37">
        <f t="shared" si="3"/>
        <v>56</v>
      </c>
      <c r="B476" s="46">
        <v>64221</v>
      </c>
      <c r="C476" s="78" t="s">
        <v>1162</v>
      </c>
      <c r="D476" s="301" t="s">
        <v>304</v>
      </c>
      <c r="E476" s="46">
        <v>0</v>
      </c>
      <c r="F476" s="46">
        <v>20</v>
      </c>
      <c r="G476" s="46">
        <v>20</v>
      </c>
      <c r="H476" s="46">
        <v>78110000</v>
      </c>
      <c r="I476" s="38">
        <v>234504</v>
      </c>
      <c r="J476" s="38">
        <f t="shared" si="2"/>
        <v>4690080</v>
      </c>
      <c r="K476" s="264"/>
    </row>
    <row r="477" spans="1:11" ht="26.25">
      <c r="A477" s="37">
        <f t="shared" si="3"/>
        <v>57</v>
      </c>
      <c r="B477" s="46">
        <v>64221</v>
      </c>
      <c r="C477" s="78" t="s">
        <v>1163</v>
      </c>
      <c r="D477" s="301" t="s">
        <v>304</v>
      </c>
      <c r="E477" s="46">
        <v>0</v>
      </c>
      <c r="F477" s="46">
        <v>20</v>
      </c>
      <c r="G477" s="46">
        <v>20</v>
      </c>
      <c r="H477" s="46">
        <v>78110000</v>
      </c>
      <c r="I477" s="38">
        <v>234504</v>
      </c>
      <c r="J477" s="38">
        <f t="shared" si="2"/>
        <v>4690080</v>
      </c>
      <c r="K477" s="264"/>
    </row>
    <row r="478" spans="1:11" ht="26.25">
      <c r="A478" s="37">
        <f t="shared" si="3"/>
        <v>58</v>
      </c>
      <c r="B478" s="46">
        <v>64221</v>
      </c>
      <c r="C478" s="78" t="s">
        <v>1164</v>
      </c>
      <c r="D478" s="301" t="s">
        <v>304</v>
      </c>
      <c r="E478" s="46">
        <v>0</v>
      </c>
      <c r="F478" s="46">
        <v>20</v>
      </c>
      <c r="G478" s="46">
        <v>20</v>
      </c>
      <c r="H478" s="46">
        <v>78110000</v>
      </c>
      <c r="I478" s="38">
        <v>234504</v>
      </c>
      <c r="J478" s="38">
        <f t="shared" si="2"/>
        <v>4690080</v>
      </c>
      <c r="K478" s="264"/>
    </row>
    <row r="479" spans="1:11" ht="26.25">
      <c r="A479" s="37">
        <f t="shared" si="3"/>
        <v>59</v>
      </c>
      <c r="B479" s="46">
        <v>64221</v>
      </c>
      <c r="C479" s="78" t="s">
        <v>1165</v>
      </c>
      <c r="D479" s="301" t="s">
        <v>304</v>
      </c>
      <c r="E479" s="46">
        <v>0</v>
      </c>
      <c r="F479" s="46">
        <v>20</v>
      </c>
      <c r="G479" s="46">
        <v>20</v>
      </c>
      <c r="H479" s="46">
        <v>78110000</v>
      </c>
      <c r="I479" s="38">
        <v>234504</v>
      </c>
      <c r="J479" s="38">
        <f t="shared" si="2"/>
        <v>4690080</v>
      </c>
      <c r="K479" s="264"/>
    </row>
    <row r="480" spans="1:11" ht="26.25">
      <c r="A480" s="37">
        <f t="shared" si="3"/>
        <v>60</v>
      </c>
      <c r="B480" s="46">
        <v>64221</v>
      </c>
      <c r="C480" s="78" t="s">
        <v>1166</v>
      </c>
      <c r="D480" s="301" t="s">
        <v>304</v>
      </c>
      <c r="E480" s="46">
        <v>0</v>
      </c>
      <c r="F480" s="46">
        <v>20</v>
      </c>
      <c r="G480" s="46">
        <v>20</v>
      </c>
      <c r="H480" s="46">
        <v>78110000</v>
      </c>
      <c r="I480" s="38">
        <v>234504</v>
      </c>
      <c r="J480" s="38">
        <f t="shared" si="2"/>
        <v>4690080</v>
      </c>
      <c r="K480" s="264"/>
    </row>
    <row r="481" spans="1:11" ht="26.25">
      <c r="A481" s="37">
        <f t="shared" si="3"/>
        <v>61</v>
      </c>
      <c r="B481" s="46">
        <v>64221</v>
      </c>
      <c r="C481" s="78" t="s">
        <v>1167</v>
      </c>
      <c r="D481" s="301" t="s">
        <v>304</v>
      </c>
      <c r="E481" s="46">
        <v>0</v>
      </c>
      <c r="F481" s="46">
        <v>20</v>
      </c>
      <c r="G481" s="46">
        <v>20</v>
      </c>
      <c r="H481" s="46">
        <v>78110000</v>
      </c>
      <c r="I481" s="38">
        <v>234504</v>
      </c>
      <c r="J481" s="38">
        <f t="shared" si="2"/>
        <v>4690080</v>
      </c>
      <c r="K481" s="264"/>
    </row>
    <row r="482" spans="1:11" ht="26.25">
      <c r="A482" s="37">
        <f t="shared" si="3"/>
        <v>62</v>
      </c>
      <c r="B482" s="46">
        <v>64221</v>
      </c>
      <c r="C482" s="78" t="s">
        <v>1168</v>
      </c>
      <c r="D482" s="301" t="s">
        <v>304</v>
      </c>
      <c r="E482" s="46">
        <v>0</v>
      </c>
      <c r="F482" s="46">
        <v>20</v>
      </c>
      <c r="G482" s="46">
        <v>20</v>
      </c>
      <c r="H482" s="46">
        <v>78110000</v>
      </c>
      <c r="I482" s="38">
        <v>234504</v>
      </c>
      <c r="J482" s="38">
        <f t="shared" si="2"/>
        <v>4690080</v>
      </c>
      <c r="K482" s="264"/>
    </row>
    <row r="483" spans="1:11" ht="29.25" customHeight="1">
      <c r="A483" s="37">
        <f t="shared" si="3"/>
        <v>63</v>
      </c>
      <c r="B483" s="46">
        <v>64221</v>
      </c>
      <c r="C483" s="78" t="s">
        <v>1169</v>
      </c>
      <c r="D483" s="301" t="s">
        <v>304</v>
      </c>
      <c r="E483" s="46">
        <v>0</v>
      </c>
      <c r="F483" s="46">
        <v>20</v>
      </c>
      <c r="G483" s="46">
        <v>20</v>
      </c>
      <c r="H483" s="46">
        <v>78110000</v>
      </c>
      <c r="I483" s="38">
        <v>234504</v>
      </c>
      <c r="J483" s="38">
        <f t="shared" si="2"/>
        <v>4690080</v>
      </c>
      <c r="K483" s="264"/>
    </row>
    <row r="484" spans="1:11" ht="26.25">
      <c r="A484" s="37">
        <f t="shared" si="3"/>
        <v>64</v>
      </c>
      <c r="B484" s="46">
        <v>64221</v>
      </c>
      <c r="C484" s="78" t="s">
        <v>1170</v>
      </c>
      <c r="D484" s="301" t="s">
        <v>304</v>
      </c>
      <c r="E484" s="46">
        <v>0</v>
      </c>
      <c r="F484" s="46">
        <v>20</v>
      </c>
      <c r="G484" s="46">
        <v>20</v>
      </c>
      <c r="H484" s="46">
        <v>78110000</v>
      </c>
      <c r="I484" s="38">
        <v>234504</v>
      </c>
      <c r="J484" s="38">
        <f t="shared" si="2"/>
        <v>4690080</v>
      </c>
      <c r="K484" s="264"/>
    </row>
    <row r="485" spans="1:11" ht="26.25">
      <c r="A485" s="37">
        <f t="shared" si="3"/>
        <v>65</v>
      </c>
      <c r="B485" s="46">
        <v>64221</v>
      </c>
      <c r="C485" s="78" t="s">
        <v>1171</v>
      </c>
      <c r="D485" s="301" t="s">
        <v>304</v>
      </c>
      <c r="E485" s="46">
        <v>0</v>
      </c>
      <c r="F485" s="46">
        <v>20</v>
      </c>
      <c r="G485" s="46">
        <v>20</v>
      </c>
      <c r="H485" s="46">
        <v>78110000</v>
      </c>
      <c r="I485" s="38">
        <v>234504</v>
      </c>
      <c r="J485" s="38">
        <f t="shared" si="2"/>
        <v>4690080</v>
      </c>
      <c r="K485" s="264"/>
    </row>
    <row r="486" spans="1:11" ht="26.25">
      <c r="A486" s="37">
        <f t="shared" si="3"/>
        <v>66</v>
      </c>
      <c r="B486" s="46">
        <v>64221</v>
      </c>
      <c r="C486" s="78" t="s">
        <v>1172</v>
      </c>
      <c r="D486" s="301" t="s">
        <v>304</v>
      </c>
      <c r="E486" s="46">
        <v>0</v>
      </c>
      <c r="F486" s="46">
        <v>10</v>
      </c>
      <c r="G486" s="46">
        <v>10</v>
      </c>
      <c r="H486" s="46">
        <v>78110000</v>
      </c>
      <c r="I486" s="38">
        <v>234504</v>
      </c>
      <c r="J486" s="38">
        <f t="shared" si="2"/>
        <v>2345040</v>
      </c>
      <c r="K486" s="264"/>
    </row>
    <row r="487" spans="1:11" ht="26.25">
      <c r="A487" s="37">
        <f t="shared" si="3"/>
        <v>67</v>
      </c>
      <c r="B487" s="46">
        <v>64221</v>
      </c>
      <c r="C487" s="78" t="s">
        <v>1173</v>
      </c>
      <c r="D487" s="301" t="s">
        <v>304</v>
      </c>
      <c r="E487" s="46">
        <v>0</v>
      </c>
      <c r="F487" s="46">
        <v>10</v>
      </c>
      <c r="G487" s="46">
        <v>10</v>
      </c>
      <c r="H487" s="46">
        <v>78110000</v>
      </c>
      <c r="I487" s="38">
        <v>234504</v>
      </c>
      <c r="J487" s="38">
        <f t="shared" si="2"/>
        <v>2345040</v>
      </c>
      <c r="K487" s="264"/>
    </row>
    <row r="488" spans="1:11" ht="26.25">
      <c r="A488" s="37">
        <f t="shared" si="3"/>
        <v>68</v>
      </c>
      <c r="B488" s="46">
        <v>64221</v>
      </c>
      <c r="C488" s="78" t="s">
        <v>1174</v>
      </c>
      <c r="D488" s="301" t="s">
        <v>304</v>
      </c>
      <c r="E488" s="46">
        <v>0</v>
      </c>
      <c r="F488" s="46">
        <v>10</v>
      </c>
      <c r="G488" s="46">
        <v>10</v>
      </c>
      <c r="H488" s="46">
        <v>78110000</v>
      </c>
      <c r="I488" s="38">
        <v>234504</v>
      </c>
      <c r="J488" s="38">
        <f t="shared" si="2"/>
        <v>2345040</v>
      </c>
      <c r="K488" s="264"/>
    </row>
    <row r="489" spans="1:11" ht="26.25">
      <c r="A489" s="37">
        <f t="shared" si="3"/>
        <v>69</v>
      </c>
      <c r="B489" s="46">
        <v>64221</v>
      </c>
      <c r="C489" s="78" t="s">
        <v>1175</v>
      </c>
      <c r="D489" s="301" t="s">
        <v>304</v>
      </c>
      <c r="E489" s="46">
        <v>0</v>
      </c>
      <c r="F489" s="46">
        <v>10</v>
      </c>
      <c r="G489" s="46">
        <v>10</v>
      </c>
      <c r="H489" s="46">
        <v>78110000</v>
      </c>
      <c r="I489" s="38">
        <v>234504</v>
      </c>
      <c r="J489" s="38">
        <f t="shared" si="2"/>
        <v>2345040</v>
      </c>
      <c r="K489" s="264"/>
    </row>
    <row r="490" spans="1:11" ht="26.25">
      <c r="A490" s="37">
        <f t="shared" si="3"/>
        <v>70</v>
      </c>
      <c r="B490" s="46">
        <v>64221</v>
      </c>
      <c r="C490" s="78" t="s">
        <v>1176</v>
      </c>
      <c r="D490" s="301" t="s">
        <v>304</v>
      </c>
      <c r="E490" s="46">
        <v>0</v>
      </c>
      <c r="F490" s="46">
        <v>10</v>
      </c>
      <c r="G490" s="46">
        <v>10</v>
      </c>
      <c r="H490" s="46">
        <v>78110000</v>
      </c>
      <c r="I490" s="38">
        <v>234504</v>
      </c>
      <c r="J490" s="38">
        <f t="shared" si="2"/>
        <v>2345040</v>
      </c>
      <c r="K490" s="264"/>
    </row>
    <row r="491" spans="1:11" ht="26.25">
      <c r="A491" s="37">
        <f t="shared" si="3"/>
        <v>71</v>
      </c>
      <c r="B491" s="46">
        <v>64221</v>
      </c>
      <c r="C491" s="78" t="s">
        <v>1177</v>
      </c>
      <c r="D491" s="301" t="s">
        <v>304</v>
      </c>
      <c r="E491" s="46">
        <v>0</v>
      </c>
      <c r="F491" s="46">
        <v>10</v>
      </c>
      <c r="G491" s="46">
        <v>10</v>
      </c>
      <c r="H491" s="46">
        <v>78110000</v>
      </c>
      <c r="I491" s="38">
        <v>234504</v>
      </c>
      <c r="J491" s="38">
        <f t="shared" si="2"/>
        <v>2345040</v>
      </c>
      <c r="K491" s="264"/>
    </row>
    <row r="492" spans="1:11" ht="26.25">
      <c r="A492" s="37">
        <f t="shared" si="3"/>
        <v>72</v>
      </c>
      <c r="B492" s="46">
        <v>64221</v>
      </c>
      <c r="C492" s="78" t="s">
        <v>1178</v>
      </c>
      <c r="D492" s="301" t="s">
        <v>304</v>
      </c>
      <c r="E492" s="46">
        <v>0</v>
      </c>
      <c r="F492" s="46">
        <v>10</v>
      </c>
      <c r="G492" s="46">
        <v>10</v>
      </c>
      <c r="H492" s="46">
        <v>78110000</v>
      </c>
      <c r="I492" s="38">
        <v>234504</v>
      </c>
      <c r="J492" s="38">
        <f t="shared" si="2"/>
        <v>2345040</v>
      </c>
      <c r="K492" s="264"/>
    </row>
    <row r="493" spans="1:11" ht="26.25">
      <c r="A493" s="37">
        <f t="shared" si="3"/>
        <v>73</v>
      </c>
      <c r="B493" s="46">
        <v>64221</v>
      </c>
      <c r="C493" s="78" t="s">
        <v>1179</v>
      </c>
      <c r="D493" s="301" t="s">
        <v>304</v>
      </c>
      <c r="E493" s="46">
        <v>0</v>
      </c>
      <c r="F493" s="46">
        <v>10</v>
      </c>
      <c r="G493" s="46">
        <v>10</v>
      </c>
      <c r="H493" s="46">
        <v>78110000</v>
      </c>
      <c r="I493" s="38">
        <v>234504</v>
      </c>
      <c r="J493" s="38">
        <f t="shared" si="2"/>
        <v>2345040</v>
      </c>
      <c r="K493" s="264"/>
    </row>
    <row r="494" spans="1:11" ht="26.25">
      <c r="A494" s="37">
        <f t="shared" si="3"/>
        <v>74</v>
      </c>
      <c r="B494" s="46">
        <v>64221</v>
      </c>
      <c r="C494" s="78" t="s">
        <v>1180</v>
      </c>
      <c r="D494" s="301" t="s">
        <v>304</v>
      </c>
      <c r="E494" s="46">
        <v>0</v>
      </c>
      <c r="F494" s="46">
        <v>10</v>
      </c>
      <c r="G494" s="46">
        <v>10</v>
      </c>
      <c r="H494" s="46">
        <v>78110000</v>
      </c>
      <c r="I494" s="38">
        <v>234504</v>
      </c>
      <c r="J494" s="38">
        <f t="shared" si="2"/>
        <v>2345040</v>
      </c>
      <c r="K494" s="264"/>
    </row>
    <row r="495" spans="1:11" ht="26.25">
      <c r="A495" s="37">
        <f t="shared" si="3"/>
        <v>75</v>
      </c>
      <c r="B495" s="46">
        <v>64221</v>
      </c>
      <c r="C495" s="78" t="s">
        <v>1181</v>
      </c>
      <c r="D495" s="301" t="s">
        <v>304</v>
      </c>
      <c r="E495" s="46">
        <v>0</v>
      </c>
      <c r="F495" s="46">
        <v>10</v>
      </c>
      <c r="G495" s="46">
        <v>10</v>
      </c>
      <c r="H495" s="46">
        <v>78110000</v>
      </c>
      <c r="I495" s="38">
        <v>234504</v>
      </c>
      <c r="J495" s="38">
        <f t="shared" si="2"/>
        <v>2345040</v>
      </c>
      <c r="K495" s="264"/>
    </row>
    <row r="496" spans="1:11" ht="39.4">
      <c r="A496" s="37">
        <f t="shared" si="3"/>
        <v>76</v>
      </c>
      <c r="B496" s="46">
        <v>64221</v>
      </c>
      <c r="C496" s="78" t="s">
        <v>1182</v>
      </c>
      <c r="D496" s="301" t="s">
        <v>304</v>
      </c>
      <c r="E496" s="46">
        <v>0</v>
      </c>
      <c r="F496" s="46">
        <v>10</v>
      </c>
      <c r="G496" s="46">
        <v>10</v>
      </c>
      <c r="H496" s="46">
        <v>78110000</v>
      </c>
      <c r="I496" s="38">
        <v>234504</v>
      </c>
      <c r="J496" s="38">
        <f t="shared" si="2"/>
        <v>2345040</v>
      </c>
      <c r="K496" s="264"/>
    </row>
    <row r="497" spans="1:11" ht="26.25">
      <c r="A497" s="37">
        <f t="shared" si="3"/>
        <v>77</v>
      </c>
      <c r="B497" s="46">
        <v>64221</v>
      </c>
      <c r="C497" s="78" t="s">
        <v>1183</v>
      </c>
      <c r="D497" s="301" t="s">
        <v>304</v>
      </c>
      <c r="E497" s="46">
        <v>0</v>
      </c>
      <c r="F497" s="46">
        <v>10</v>
      </c>
      <c r="G497" s="46">
        <v>10</v>
      </c>
      <c r="H497" s="46">
        <v>78110000</v>
      </c>
      <c r="I497" s="38">
        <v>234504</v>
      </c>
      <c r="J497" s="38">
        <f t="shared" si="2"/>
        <v>2345040</v>
      </c>
      <c r="K497" s="264"/>
    </row>
    <row r="498" spans="1:11" ht="26.25">
      <c r="A498" s="37">
        <f t="shared" si="3"/>
        <v>78</v>
      </c>
      <c r="B498" s="46">
        <v>64221</v>
      </c>
      <c r="C498" s="78" t="s">
        <v>1184</v>
      </c>
      <c r="D498" s="301" t="s">
        <v>304</v>
      </c>
      <c r="E498" s="46">
        <v>0</v>
      </c>
      <c r="F498" s="46">
        <v>10</v>
      </c>
      <c r="G498" s="46">
        <v>10</v>
      </c>
      <c r="H498" s="46">
        <v>78110000</v>
      </c>
      <c r="I498" s="38">
        <v>234504</v>
      </c>
      <c r="J498" s="38">
        <f t="shared" ref="J498:J561" si="4">I498*F498</f>
        <v>2345040</v>
      </c>
      <c r="K498" s="264"/>
    </row>
    <row r="499" spans="1:11" ht="26.25">
      <c r="A499" s="37">
        <f t="shared" ref="A499:A562" si="5">A498+1</f>
        <v>79</v>
      </c>
      <c r="B499" s="46">
        <v>64221</v>
      </c>
      <c r="C499" s="78" t="s">
        <v>1185</v>
      </c>
      <c r="D499" s="301" t="s">
        <v>304</v>
      </c>
      <c r="E499" s="46">
        <v>0</v>
      </c>
      <c r="F499" s="46">
        <v>10</v>
      </c>
      <c r="G499" s="46">
        <v>10</v>
      </c>
      <c r="H499" s="46">
        <v>78110000</v>
      </c>
      <c r="I499" s="38">
        <v>234504</v>
      </c>
      <c r="J499" s="38">
        <f t="shared" si="4"/>
        <v>2345040</v>
      </c>
      <c r="K499" s="264"/>
    </row>
    <row r="500" spans="1:11" ht="26.25">
      <c r="A500" s="37">
        <f t="shared" si="5"/>
        <v>80</v>
      </c>
      <c r="B500" s="46">
        <v>64221</v>
      </c>
      <c r="C500" s="78" t="s">
        <v>1186</v>
      </c>
      <c r="D500" s="301" t="s">
        <v>304</v>
      </c>
      <c r="E500" s="46">
        <v>0</v>
      </c>
      <c r="F500" s="46">
        <v>10</v>
      </c>
      <c r="G500" s="46">
        <v>10</v>
      </c>
      <c r="H500" s="46">
        <v>78110000</v>
      </c>
      <c r="I500" s="38">
        <v>234504</v>
      </c>
      <c r="J500" s="38">
        <f t="shared" si="4"/>
        <v>2345040</v>
      </c>
      <c r="K500" s="264"/>
    </row>
    <row r="501" spans="1:11" ht="26.25">
      <c r="A501" s="37">
        <f t="shared" si="5"/>
        <v>81</v>
      </c>
      <c r="B501" s="46">
        <v>64221</v>
      </c>
      <c r="C501" s="78" t="s">
        <v>1187</v>
      </c>
      <c r="D501" s="301" t="s">
        <v>304</v>
      </c>
      <c r="E501" s="46">
        <v>0</v>
      </c>
      <c r="F501" s="46">
        <v>10</v>
      </c>
      <c r="G501" s="46">
        <v>10</v>
      </c>
      <c r="H501" s="46">
        <v>78110000</v>
      </c>
      <c r="I501" s="38">
        <v>234504</v>
      </c>
      <c r="J501" s="38">
        <f t="shared" si="4"/>
        <v>2345040</v>
      </c>
      <c r="K501" s="264"/>
    </row>
    <row r="502" spans="1:11" ht="26.25">
      <c r="A502" s="37">
        <f t="shared" si="5"/>
        <v>82</v>
      </c>
      <c r="B502" s="46">
        <v>64221</v>
      </c>
      <c r="C502" s="78" t="s">
        <v>1188</v>
      </c>
      <c r="D502" s="301" t="s">
        <v>304</v>
      </c>
      <c r="E502" s="46">
        <v>0</v>
      </c>
      <c r="F502" s="46">
        <v>10</v>
      </c>
      <c r="G502" s="46">
        <v>10</v>
      </c>
      <c r="H502" s="46">
        <v>78110000</v>
      </c>
      <c r="I502" s="38">
        <v>234504</v>
      </c>
      <c r="J502" s="38">
        <f t="shared" si="4"/>
        <v>2345040</v>
      </c>
      <c r="K502" s="264"/>
    </row>
    <row r="503" spans="1:11" ht="26.25">
      <c r="A503" s="37">
        <f t="shared" si="5"/>
        <v>83</v>
      </c>
      <c r="B503" s="46">
        <v>64221</v>
      </c>
      <c r="C503" s="78" t="s">
        <v>1189</v>
      </c>
      <c r="D503" s="301" t="s">
        <v>304</v>
      </c>
      <c r="E503" s="46">
        <v>0</v>
      </c>
      <c r="F503" s="46">
        <v>10</v>
      </c>
      <c r="G503" s="46">
        <v>10</v>
      </c>
      <c r="H503" s="46">
        <v>78110000</v>
      </c>
      <c r="I503" s="38">
        <v>234504</v>
      </c>
      <c r="J503" s="38">
        <f t="shared" si="4"/>
        <v>2345040</v>
      </c>
      <c r="K503" s="264"/>
    </row>
    <row r="504" spans="1:11" ht="39.4">
      <c r="A504" s="37">
        <f t="shared" si="5"/>
        <v>84</v>
      </c>
      <c r="B504" s="46">
        <v>64221</v>
      </c>
      <c r="C504" s="78" t="s">
        <v>1190</v>
      </c>
      <c r="D504" s="301" t="s">
        <v>304</v>
      </c>
      <c r="E504" s="46">
        <v>0</v>
      </c>
      <c r="F504" s="46">
        <v>10</v>
      </c>
      <c r="G504" s="46">
        <v>10</v>
      </c>
      <c r="H504" s="46">
        <v>78110000</v>
      </c>
      <c r="I504" s="38">
        <v>234504</v>
      </c>
      <c r="J504" s="38">
        <f t="shared" si="4"/>
        <v>2345040</v>
      </c>
      <c r="K504" s="264"/>
    </row>
    <row r="505" spans="1:11" ht="26.25">
      <c r="A505" s="37">
        <f t="shared" si="5"/>
        <v>85</v>
      </c>
      <c r="B505" s="46">
        <v>64221</v>
      </c>
      <c r="C505" s="78" t="s">
        <v>1191</v>
      </c>
      <c r="D505" s="301" t="s">
        <v>304</v>
      </c>
      <c r="E505" s="46">
        <v>0</v>
      </c>
      <c r="F505" s="46">
        <v>10</v>
      </c>
      <c r="G505" s="46">
        <v>10</v>
      </c>
      <c r="H505" s="46">
        <v>78110000</v>
      </c>
      <c r="I505" s="38">
        <v>234504</v>
      </c>
      <c r="J505" s="38">
        <f t="shared" si="4"/>
        <v>2345040</v>
      </c>
      <c r="K505" s="264"/>
    </row>
    <row r="506" spans="1:11" ht="26.25">
      <c r="A506" s="37">
        <f t="shared" si="5"/>
        <v>86</v>
      </c>
      <c r="B506" s="46">
        <v>64221</v>
      </c>
      <c r="C506" s="78" t="s">
        <v>1192</v>
      </c>
      <c r="D506" s="301" t="s">
        <v>304</v>
      </c>
      <c r="E506" s="46">
        <v>0</v>
      </c>
      <c r="F506" s="46">
        <v>10</v>
      </c>
      <c r="G506" s="46">
        <v>10</v>
      </c>
      <c r="H506" s="46">
        <v>78110000</v>
      </c>
      <c r="I506" s="38">
        <v>234504</v>
      </c>
      <c r="J506" s="38">
        <f t="shared" si="4"/>
        <v>2345040</v>
      </c>
      <c r="K506" s="264"/>
    </row>
    <row r="507" spans="1:11" ht="26.25">
      <c r="A507" s="37">
        <f t="shared" si="5"/>
        <v>87</v>
      </c>
      <c r="B507" s="46">
        <v>64221</v>
      </c>
      <c r="C507" s="78" t="s">
        <v>1193</v>
      </c>
      <c r="D507" s="301" t="s">
        <v>304</v>
      </c>
      <c r="E507" s="46">
        <v>0</v>
      </c>
      <c r="F507" s="46">
        <v>10</v>
      </c>
      <c r="G507" s="46">
        <v>10</v>
      </c>
      <c r="H507" s="46">
        <v>78110000</v>
      </c>
      <c r="I507" s="38">
        <v>234504</v>
      </c>
      <c r="J507" s="38">
        <f t="shared" si="4"/>
        <v>2345040</v>
      </c>
      <c r="K507" s="264"/>
    </row>
    <row r="508" spans="1:11" ht="26.25">
      <c r="A508" s="37">
        <f t="shared" si="5"/>
        <v>88</v>
      </c>
      <c r="B508" s="46">
        <v>64221</v>
      </c>
      <c r="C508" s="78" t="s">
        <v>1194</v>
      </c>
      <c r="D508" s="301" t="s">
        <v>304</v>
      </c>
      <c r="E508" s="46">
        <v>0</v>
      </c>
      <c r="F508" s="46">
        <v>10</v>
      </c>
      <c r="G508" s="46">
        <v>10</v>
      </c>
      <c r="H508" s="46">
        <v>78110000</v>
      </c>
      <c r="I508" s="38">
        <v>234504</v>
      </c>
      <c r="J508" s="38">
        <f t="shared" si="4"/>
        <v>2345040</v>
      </c>
      <c r="K508" s="264"/>
    </row>
    <row r="509" spans="1:11" ht="26.25">
      <c r="A509" s="37">
        <f t="shared" si="5"/>
        <v>89</v>
      </c>
      <c r="B509" s="46">
        <v>64221</v>
      </c>
      <c r="C509" s="78" t="s">
        <v>1195</v>
      </c>
      <c r="D509" s="301" t="s">
        <v>304</v>
      </c>
      <c r="E509" s="46">
        <v>0</v>
      </c>
      <c r="F509" s="46">
        <v>10</v>
      </c>
      <c r="G509" s="46">
        <v>10</v>
      </c>
      <c r="H509" s="46">
        <v>78110000</v>
      </c>
      <c r="I509" s="38">
        <v>234504</v>
      </c>
      <c r="J509" s="38">
        <f t="shared" si="4"/>
        <v>2345040</v>
      </c>
      <c r="K509" s="264"/>
    </row>
    <row r="510" spans="1:11" ht="26.25">
      <c r="A510" s="37">
        <f t="shared" si="5"/>
        <v>90</v>
      </c>
      <c r="B510" s="46">
        <v>64221</v>
      </c>
      <c r="C510" s="78" t="s">
        <v>1196</v>
      </c>
      <c r="D510" s="301" t="s">
        <v>304</v>
      </c>
      <c r="E510" s="46">
        <v>0</v>
      </c>
      <c r="F510" s="46">
        <v>10</v>
      </c>
      <c r="G510" s="46">
        <v>10</v>
      </c>
      <c r="H510" s="46">
        <v>78110000</v>
      </c>
      <c r="I510" s="38">
        <v>234504</v>
      </c>
      <c r="J510" s="38">
        <f t="shared" si="4"/>
        <v>2345040</v>
      </c>
      <c r="K510" s="264"/>
    </row>
    <row r="511" spans="1:11" ht="26.25">
      <c r="A511" s="37">
        <f t="shared" si="5"/>
        <v>91</v>
      </c>
      <c r="B511" s="46">
        <v>64221</v>
      </c>
      <c r="C511" s="78" t="s">
        <v>1197</v>
      </c>
      <c r="D511" s="301" t="s">
        <v>304</v>
      </c>
      <c r="E511" s="46">
        <v>0</v>
      </c>
      <c r="F511" s="46">
        <v>10</v>
      </c>
      <c r="G511" s="46">
        <v>10</v>
      </c>
      <c r="H511" s="46">
        <v>78110000</v>
      </c>
      <c r="I511" s="38">
        <v>234504</v>
      </c>
      <c r="J511" s="38">
        <f t="shared" si="4"/>
        <v>2345040</v>
      </c>
      <c r="K511" s="264"/>
    </row>
    <row r="512" spans="1:11" ht="26.25">
      <c r="A512" s="37">
        <f t="shared" si="5"/>
        <v>92</v>
      </c>
      <c r="B512" s="46">
        <v>64221</v>
      </c>
      <c r="C512" s="78" t="s">
        <v>1198</v>
      </c>
      <c r="D512" s="301" t="s">
        <v>304</v>
      </c>
      <c r="E512" s="46">
        <v>0</v>
      </c>
      <c r="F512" s="46">
        <v>10</v>
      </c>
      <c r="G512" s="46">
        <v>10</v>
      </c>
      <c r="H512" s="46">
        <v>78110000</v>
      </c>
      <c r="I512" s="38">
        <v>234504</v>
      </c>
      <c r="J512" s="38">
        <f t="shared" si="4"/>
        <v>2345040</v>
      </c>
      <c r="K512" s="264"/>
    </row>
    <row r="513" spans="1:11" ht="26.25">
      <c r="A513" s="37">
        <f t="shared" si="5"/>
        <v>93</v>
      </c>
      <c r="B513" s="46">
        <v>64221</v>
      </c>
      <c r="C513" s="78" t="s">
        <v>1199</v>
      </c>
      <c r="D513" s="301" t="s">
        <v>304</v>
      </c>
      <c r="E513" s="46">
        <v>0</v>
      </c>
      <c r="F513" s="46">
        <v>10</v>
      </c>
      <c r="G513" s="46">
        <v>10</v>
      </c>
      <c r="H513" s="46">
        <v>78110000</v>
      </c>
      <c r="I513" s="38">
        <v>234504</v>
      </c>
      <c r="J513" s="38">
        <f t="shared" si="4"/>
        <v>2345040</v>
      </c>
      <c r="K513" s="264"/>
    </row>
    <row r="514" spans="1:11" ht="26.25">
      <c r="A514" s="37">
        <f t="shared" si="5"/>
        <v>94</v>
      </c>
      <c r="B514" s="46">
        <v>64221</v>
      </c>
      <c r="C514" s="78" t="s">
        <v>1200</v>
      </c>
      <c r="D514" s="301" t="s">
        <v>304</v>
      </c>
      <c r="E514" s="46">
        <v>0</v>
      </c>
      <c r="F514" s="46">
        <v>10</v>
      </c>
      <c r="G514" s="46">
        <v>10</v>
      </c>
      <c r="H514" s="46">
        <v>78110000</v>
      </c>
      <c r="I514" s="38">
        <v>234504</v>
      </c>
      <c r="J514" s="38">
        <f t="shared" si="4"/>
        <v>2345040</v>
      </c>
      <c r="K514" s="264"/>
    </row>
    <row r="515" spans="1:11" ht="26.25">
      <c r="A515" s="37">
        <f t="shared" si="5"/>
        <v>95</v>
      </c>
      <c r="B515" s="46">
        <v>64221</v>
      </c>
      <c r="C515" s="78" t="s">
        <v>1201</v>
      </c>
      <c r="D515" s="301" t="s">
        <v>304</v>
      </c>
      <c r="E515" s="46">
        <v>0</v>
      </c>
      <c r="F515" s="46">
        <v>10</v>
      </c>
      <c r="G515" s="46">
        <v>10</v>
      </c>
      <c r="H515" s="46">
        <v>78110000</v>
      </c>
      <c r="I515" s="38">
        <v>234504</v>
      </c>
      <c r="J515" s="38">
        <f t="shared" si="4"/>
        <v>2345040</v>
      </c>
      <c r="K515" s="264"/>
    </row>
    <row r="516" spans="1:11" ht="26.25">
      <c r="A516" s="37">
        <f t="shared" si="5"/>
        <v>96</v>
      </c>
      <c r="B516" s="46">
        <v>64221</v>
      </c>
      <c r="C516" s="78" t="s">
        <v>1202</v>
      </c>
      <c r="D516" s="301" t="s">
        <v>304</v>
      </c>
      <c r="E516" s="46">
        <v>0</v>
      </c>
      <c r="F516" s="46">
        <v>10</v>
      </c>
      <c r="G516" s="46">
        <v>10</v>
      </c>
      <c r="H516" s="46">
        <v>78110000</v>
      </c>
      <c r="I516" s="38">
        <v>234504</v>
      </c>
      <c r="J516" s="38">
        <f t="shared" si="4"/>
        <v>2345040</v>
      </c>
      <c r="K516" s="264"/>
    </row>
    <row r="517" spans="1:11" ht="26.25">
      <c r="A517" s="37">
        <f t="shared" si="5"/>
        <v>97</v>
      </c>
      <c r="B517" s="46">
        <v>64221</v>
      </c>
      <c r="C517" s="78" t="s">
        <v>1203</v>
      </c>
      <c r="D517" s="301" t="s">
        <v>304</v>
      </c>
      <c r="E517" s="46">
        <v>0</v>
      </c>
      <c r="F517" s="46">
        <v>10</v>
      </c>
      <c r="G517" s="46">
        <v>10</v>
      </c>
      <c r="H517" s="46">
        <v>78110000</v>
      </c>
      <c r="I517" s="38">
        <v>234504</v>
      </c>
      <c r="J517" s="38">
        <f t="shared" si="4"/>
        <v>2345040</v>
      </c>
      <c r="K517" s="264"/>
    </row>
    <row r="518" spans="1:11" ht="26.25">
      <c r="A518" s="37">
        <f t="shared" si="5"/>
        <v>98</v>
      </c>
      <c r="B518" s="46">
        <v>64221</v>
      </c>
      <c r="C518" s="78" t="s">
        <v>1204</v>
      </c>
      <c r="D518" s="301" t="s">
        <v>304</v>
      </c>
      <c r="E518" s="46">
        <v>0</v>
      </c>
      <c r="F518" s="46">
        <v>10</v>
      </c>
      <c r="G518" s="46">
        <v>10</v>
      </c>
      <c r="H518" s="46">
        <v>78110000</v>
      </c>
      <c r="I518" s="38">
        <v>234504</v>
      </c>
      <c r="J518" s="38">
        <f t="shared" si="4"/>
        <v>2345040</v>
      </c>
      <c r="K518" s="264"/>
    </row>
    <row r="519" spans="1:11" ht="26.25">
      <c r="A519" s="37">
        <f t="shared" si="5"/>
        <v>99</v>
      </c>
      <c r="B519" s="46">
        <v>64221</v>
      </c>
      <c r="C519" s="78" t="s">
        <v>1205</v>
      </c>
      <c r="D519" s="301" t="s">
        <v>304</v>
      </c>
      <c r="E519" s="46">
        <v>0</v>
      </c>
      <c r="F519" s="46">
        <v>10</v>
      </c>
      <c r="G519" s="46">
        <v>10</v>
      </c>
      <c r="H519" s="46">
        <v>78110000</v>
      </c>
      <c r="I519" s="38">
        <v>234504</v>
      </c>
      <c r="J519" s="38">
        <f t="shared" si="4"/>
        <v>2345040</v>
      </c>
      <c r="K519" s="264"/>
    </row>
    <row r="520" spans="1:11" ht="26.25">
      <c r="A520" s="37">
        <f t="shared" si="5"/>
        <v>100</v>
      </c>
      <c r="B520" s="46">
        <v>64221</v>
      </c>
      <c r="C520" s="78" t="s">
        <v>1206</v>
      </c>
      <c r="D520" s="301" t="s">
        <v>304</v>
      </c>
      <c r="E520" s="46">
        <v>0</v>
      </c>
      <c r="F520" s="46">
        <v>10</v>
      </c>
      <c r="G520" s="46">
        <v>10</v>
      </c>
      <c r="H520" s="46">
        <v>78110000</v>
      </c>
      <c r="I520" s="38">
        <v>234504</v>
      </c>
      <c r="J520" s="38">
        <f t="shared" si="4"/>
        <v>2345040</v>
      </c>
      <c r="K520" s="264"/>
    </row>
    <row r="521" spans="1:11" ht="26.25">
      <c r="A521" s="37">
        <f t="shared" si="5"/>
        <v>101</v>
      </c>
      <c r="B521" s="46">
        <v>64221</v>
      </c>
      <c r="C521" s="78" t="s">
        <v>1207</v>
      </c>
      <c r="D521" s="301" t="s">
        <v>304</v>
      </c>
      <c r="E521" s="46">
        <v>0</v>
      </c>
      <c r="F521" s="46">
        <v>10</v>
      </c>
      <c r="G521" s="46">
        <v>10</v>
      </c>
      <c r="H521" s="46">
        <v>78110000</v>
      </c>
      <c r="I521" s="38">
        <v>234504</v>
      </c>
      <c r="J521" s="38">
        <f t="shared" si="4"/>
        <v>2345040</v>
      </c>
      <c r="K521" s="264"/>
    </row>
    <row r="522" spans="1:11" ht="26.25">
      <c r="A522" s="37">
        <f t="shared" si="5"/>
        <v>102</v>
      </c>
      <c r="B522" s="46">
        <v>64221</v>
      </c>
      <c r="C522" s="78" t="s">
        <v>1208</v>
      </c>
      <c r="D522" s="301" t="s">
        <v>304</v>
      </c>
      <c r="E522" s="46">
        <v>0</v>
      </c>
      <c r="F522" s="46">
        <v>10</v>
      </c>
      <c r="G522" s="46">
        <v>10</v>
      </c>
      <c r="H522" s="46">
        <v>78110000</v>
      </c>
      <c r="I522" s="38">
        <v>234504</v>
      </c>
      <c r="J522" s="38">
        <f t="shared" si="4"/>
        <v>2345040</v>
      </c>
      <c r="K522" s="264"/>
    </row>
    <row r="523" spans="1:11" ht="26.25">
      <c r="A523" s="37">
        <f t="shared" si="5"/>
        <v>103</v>
      </c>
      <c r="B523" s="46">
        <v>64221</v>
      </c>
      <c r="C523" s="78" t="s">
        <v>1209</v>
      </c>
      <c r="D523" s="301" t="s">
        <v>304</v>
      </c>
      <c r="E523" s="46">
        <v>0</v>
      </c>
      <c r="F523" s="46">
        <v>10</v>
      </c>
      <c r="G523" s="46">
        <v>10</v>
      </c>
      <c r="H523" s="46">
        <v>78110000</v>
      </c>
      <c r="I523" s="38">
        <v>234504</v>
      </c>
      <c r="J523" s="38">
        <f t="shared" si="4"/>
        <v>2345040</v>
      </c>
      <c r="K523" s="264"/>
    </row>
    <row r="524" spans="1:11" ht="26.25">
      <c r="A524" s="37">
        <f t="shared" si="5"/>
        <v>104</v>
      </c>
      <c r="B524" s="46">
        <v>64221</v>
      </c>
      <c r="C524" s="78" t="s">
        <v>1210</v>
      </c>
      <c r="D524" s="301" t="s">
        <v>304</v>
      </c>
      <c r="E524" s="46">
        <v>0</v>
      </c>
      <c r="F524" s="46">
        <v>10</v>
      </c>
      <c r="G524" s="46">
        <v>10</v>
      </c>
      <c r="H524" s="46">
        <v>78110000</v>
      </c>
      <c r="I524" s="38">
        <v>234504</v>
      </c>
      <c r="J524" s="38">
        <f t="shared" si="4"/>
        <v>2345040</v>
      </c>
      <c r="K524" s="264"/>
    </row>
    <row r="525" spans="1:11" ht="26.25">
      <c r="A525" s="37">
        <f t="shared" si="5"/>
        <v>105</v>
      </c>
      <c r="B525" s="46">
        <v>64221</v>
      </c>
      <c r="C525" s="78" t="s">
        <v>1211</v>
      </c>
      <c r="D525" s="301" t="s">
        <v>304</v>
      </c>
      <c r="E525" s="46">
        <v>0</v>
      </c>
      <c r="F525" s="46">
        <v>10</v>
      </c>
      <c r="G525" s="46">
        <v>10</v>
      </c>
      <c r="H525" s="46">
        <v>78110000</v>
      </c>
      <c r="I525" s="38">
        <v>234504</v>
      </c>
      <c r="J525" s="38">
        <f t="shared" si="4"/>
        <v>2345040</v>
      </c>
      <c r="K525" s="264"/>
    </row>
    <row r="526" spans="1:11" ht="26.25">
      <c r="A526" s="37">
        <f t="shared" si="5"/>
        <v>106</v>
      </c>
      <c r="B526" s="46">
        <v>64221</v>
      </c>
      <c r="C526" s="78" t="s">
        <v>1212</v>
      </c>
      <c r="D526" s="301" t="s">
        <v>304</v>
      </c>
      <c r="E526" s="46">
        <v>0</v>
      </c>
      <c r="F526" s="46">
        <v>10</v>
      </c>
      <c r="G526" s="46">
        <v>10</v>
      </c>
      <c r="H526" s="46">
        <v>78110000</v>
      </c>
      <c r="I526" s="38">
        <v>234504</v>
      </c>
      <c r="J526" s="38">
        <f t="shared" si="4"/>
        <v>2345040</v>
      </c>
      <c r="K526" s="264"/>
    </row>
    <row r="527" spans="1:11" ht="26.25">
      <c r="A527" s="37">
        <f t="shared" si="5"/>
        <v>107</v>
      </c>
      <c r="B527" s="46">
        <v>64221</v>
      </c>
      <c r="C527" s="78" t="s">
        <v>1213</v>
      </c>
      <c r="D527" s="301" t="s">
        <v>304</v>
      </c>
      <c r="E527" s="46">
        <v>0</v>
      </c>
      <c r="F527" s="46">
        <v>10</v>
      </c>
      <c r="G527" s="46">
        <v>10</v>
      </c>
      <c r="H527" s="46">
        <v>78110000</v>
      </c>
      <c r="I527" s="38">
        <v>234504</v>
      </c>
      <c r="J527" s="38">
        <f t="shared" si="4"/>
        <v>2345040</v>
      </c>
      <c r="K527" s="264"/>
    </row>
    <row r="528" spans="1:11" ht="26.25">
      <c r="A528" s="37">
        <f t="shared" si="5"/>
        <v>108</v>
      </c>
      <c r="B528" s="46">
        <v>64221</v>
      </c>
      <c r="C528" s="78" t="s">
        <v>1214</v>
      </c>
      <c r="D528" s="301" t="s">
        <v>304</v>
      </c>
      <c r="E528" s="46">
        <v>0</v>
      </c>
      <c r="F528" s="46">
        <v>10</v>
      </c>
      <c r="G528" s="46">
        <v>10</v>
      </c>
      <c r="H528" s="46">
        <v>78110000</v>
      </c>
      <c r="I528" s="38">
        <v>234504</v>
      </c>
      <c r="J528" s="38">
        <f t="shared" si="4"/>
        <v>2345040</v>
      </c>
      <c r="K528" s="264"/>
    </row>
    <row r="529" spans="1:11" ht="26.25">
      <c r="A529" s="37">
        <f t="shared" si="5"/>
        <v>109</v>
      </c>
      <c r="B529" s="46">
        <v>64221</v>
      </c>
      <c r="C529" s="78" t="s">
        <v>1215</v>
      </c>
      <c r="D529" s="301" t="s">
        <v>304</v>
      </c>
      <c r="E529" s="46">
        <v>0</v>
      </c>
      <c r="F529" s="46">
        <v>10</v>
      </c>
      <c r="G529" s="46">
        <v>10</v>
      </c>
      <c r="H529" s="46">
        <v>78110000</v>
      </c>
      <c r="I529" s="38">
        <v>234504</v>
      </c>
      <c r="J529" s="38">
        <f t="shared" si="4"/>
        <v>2345040</v>
      </c>
      <c r="K529" s="264"/>
    </row>
    <row r="530" spans="1:11" ht="39.4">
      <c r="A530" s="37">
        <f t="shared" si="5"/>
        <v>110</v>
      </c>
      <c r="B530" s="46">
        <v>64221</v>
      </c>
      <c r="C530" s="78" t="s">
        <v>1216</v>
      </c>
      <c r="D530" s="301" t="s">
        <v>304</v>
      </c>
      <c r="E530" s="46">
        <v>0</v>
      </c>
      <c r="F530" s="46">
        <v>10</v>
      </c>
      <c r="G530" s="46">
        <v>10</v>
      </c>
      <c r="H530" s="46">
        <v>78110000</v>
      </c>
      <c r="I530" s="38">
        <v>234504</v>
      </c>
      <c r="J530" s="38">
        <f t="shared" si="4"/>
        <v>2345040</v>
      </c>
      <c r="K530" s="264"/>
    </row>
    <row r="531" spans="1:11" ht="26.25">
      <c r="A531" s="37">
        <f t="shared" si="5"/>
        <v>111</v>
      </c>
      <c r="B531" s="46">
        <v>64221</v>
      </c>
      <c r="C531" s="78" t="s">
        <v>1217</v>
      </c>
      <c r="D531" s="301" t="s">
        <v>304</v>
      </c>
      <c r="E531" s="46">
        <v>0</v>
      </c>
      <c r="F531" s="46">
        <v>10</v>
      </c>
      <c r="G531" s="46">
        <v>10</v>
      </c>
      <c r="H531" s="46">
        <v>78110000</v>
      </c>
      <c r="I531" s="38">
        <v>234504</v>
      </c>
      <c r="J531" s="38">
        <f t="shared" si="4"/>
        <v>2345040</v>
      </c>
      <c r="K531" s="264"/>
    </row>
    <row r="532" spans="1:11" ht="26.25">
      <c r="A532" s="37">
        <f t="shared" si="5"/>
        <v>112</v>
      </c>
      <c r="B532" s="46">
        <v>64221</v>
      </c>
      <c r="C532" s="78" t="s">
        <v>1218</v>
      </c>
      <c r="D532" s="301" t="s">
        <v>304</v>
      </c>
      <c r="E532" s="46">
        <v>0</v>
      </c>
      <c r="F532" s="46">
        <v>10</v>
      </c>
      <c r="G532" s="46">
        <v>10</v>
      </c>
      <c r="H532" s="46">
        <v>78110000</v>
      </c>
      <c r="I532" s="38">
        <v>234504</v>
      </c>
      <c r="J532" s="38">
        <f t="shared" si="4"/>
        <v>2345040</v>
      </c>
      <c r="K532" s="264"/>
    </row>
    <row r="533" spans="1:11" ht="26.25">
      <c r="A533" s="37">
        <f t="shared" si="5"/>
        <v>113</v>
      </c>
      <c r="B533" s="46">
        <v>64221</v>
      </c>
      <c r="C533" s="78" t="s">
        <v>1219</v>
      </c>
      <c r="D533" s="301" t="s">
        <v>304</v>
      </c>
      <c r="E533" s="46">
        <v>0</v>
      </c>
      <c r="F533" s="46">
        <v>10</v>
      </c>
      <c r="G533" s="46">
        <v>10</v>
      </c>
      <c r="H533" s="46">
        <v>78110000</v>
      </c>
      <c r="I533" s="38">
        <v>234504</v>
      </c>
      <c r="J533" s="38">
        <f t="shared" si="4"/>
        <v>2345040</v>
      </c>
      <c r="K533" s="264"/>
    </row>
    <row r="534" spans="1:11" ht="26.25">
      <c r="A534" s="37">
        <f t="shared" si="5"/>
        <v>114</v>
      </c>
      <c r="B534" s="46">
        <v>64221</v>
      </c>
      <c r="C534" s="78" t="s">
        <v>1220</v>
      </c>
      <c r="D534" s="301" t="s">
        <v>304</v>
      </c>
      <c r="E534" s="46">
        <v>0</v>
      </c>
      <c r="F534" s="46">
        <v>10</v>
      </c>
      <c r="G534" s="46">
        <v>10</v>
      </c>
      <c r="H534" s="46">
        <v>78110000</v>
      </c>
      <c r="I534" s="38">
        <v>234504</v>
      </c>
      <c r="J534" s="38">
        <f t="shared" si="4"/>
        <v>2345040</v>
      </c>
      <c r="K534" s="264"/>
    </row>
    <row r="535" spans="1:11" ht="26.25">
      <c r="A535" s="37">
        <f t="shared" si="5"/>
        <v>115</v>
      </c>
      <c r="B535" s="46">
        <v>64221</v>
      </c>
      <c r="C535" s="78" t="s">
        <v>1221</v>
      </c>
      <c r="D535" s="301" t="s">
        <v>304</v>
      </c>
      <c r="E535" s="46">
        <v>0</v>
      </c>
      <c r="F535" s="46">
        <v>10</v>
      </c>
      <c r="G535" s="46">
        <v>10</v>
      </c>
      <c r="H535" s="46">
        <v>78110000</v>
      </c>
      <c r="I535" s="38">
        <v>234504</v>
      </c>
      <c r="J535" s="38">
        <f t="shared" si="4"/>
        <v>2345040</v>
      </c>
      <c r="K535" s="264"/>
    </row>
    <row r="536" spans="1:11" ht="26.25">
      <c r="A536" s="37">
        <f t="shared" si="5"/>
        <v>116</v>
      </c>
      <c r="B536" s="46">
        <v>64221</v>
      </c>
      <c r="C536" s="78" t="s">
        <v>1222</v>
      </c>
      <c r="D536" s="301" t="s">
        <v>304</v>
      </c>
      <c r="E536" s="46">
        <v>0</v>
      </c>
      <c r="F536" s="46">
        <v>10</v>
      </c>
      <c r="G536" s="46">
        <v>10</v>
      </c>
      <c r="H536" s="46">
        <v>78110000</v>
      </c>
      <c r="I536" s="38">
        <v>234504</v>
      </c>
      <c r="J536" s="38">
        <f t="shared" si="4"/>
        <v>2345040</v>
      </c>
      <c r="K536" s="264"/>
    </row>
    <row r="537" spans="1:11" ht="26.25">
      <c r="A537" s="37">
        <f t="shared" si="5"/>
        <v>117</v>
      </c>
      <c r="B537" s="46">
        <v>64221</v>
      </c>
      <c r="C537" s="78" t="s">
        <v>1223</v>
      </c>
      <c r="D537" s="301" t="s">
        <v>304</v>
      </c>
      <c r="E537" s="46">
        <v>0</v>
      </c>
      <c r="F537" s="46">
        <v>10</v>
      </c>
      <c r="G537" s="46">
        <v>10</v>
      </c>
      <c r="H537" s="46">
        <v>78110000</v>
      </c>
      <c r="I537" s="38">
        <v>234504</v>
      </c>
      <c r="J537" s="38">
        <f t="shared" si="4"/>
        <v>2345040</v>
      </c>
      <c r="K537" s="264"/>
    </row>
    <row r="538" spans="1:11" ht="26.25">
      <c r="A538" s="37">
        <f t="shared" si="5"/>
        <v>118</v>
      </c>
      <c r="B538" s="46">
        <v>64221</v>
      </c>
      <c r="C538" s="78" t="s">
        <v>1224</v>
      </c>
      <c r="D538" s="301" t="s">
        <v>304</v>
      </c>
      <c r="E538" s="46">
        <v>0</v>
      </c>
      <c r="F538" s="46">
        <v>10</v>
      </c>
      <c r="G538" s="46">
        <v>10</v>
      </c>
      <c r="H538" s="46">
        <v>78110000</v>
      </c>
      <c r="I538" s="38">
        <v>234504</v>
      </c>
      <c r="J538" s="38">
        <f t="shared" si="4"/>
        <v>2345040</v>
      </c>
      <c r="K538" s="264"/>
    </row>
    <row r="539" spans="1:11" ht="26.25">
      <c r="A539" s="37">
        <f t="shared" si="5"/>
        <v>119</v>
      </c>
      <c r="B539" s="46">
        <v>64221</v>
      </c>
      <c r="C539" s="78" t="s">
        <v>1225</v>
      </c>
      <c r="D539" s="301" t="s">
        <v>304</v>
      </c>
      <c r="E539" s="46">
        <v>0</v>
      </c>
      <c r="F539" s="46">
        <v>10</v>
      </c>
      <c r="G539" s="46">
        <v>10</v>
      </c>
      <c r="H539" s="46">
        <v>78110000</v>
      </c>
      <c r="I539" s="38">
        <v>234504</v>
      </c>
      <c r="J539" s="38">
        <f t="shared" si="4"/>
        <v>2345040</v>
      </c>
      <c r="K539" s="264"/>
    </row>
    <row r="540" spans="1:11" ht="26.25">
      <c r="A540" s="37">
        <f t="shared" si="5"/>
        <v>120</v>
      </c>
      <c r="B540" s="46">
        <v>64221</v>
      </c>
      <c r="C540" s="78" t="s">
        <v>1226</v>
      </c>
      <c r="D540" s="301" t="s">
        <v>304</v>
      </c>
      <c r="E540" s="46">
        <v>0</v>
      </c>
      <c r="F540" s="46">
        <v>10</v>
      </c>
      <c r="G540" s="46">
        <v>10</v>
      </c>
      <c r="H540" s="46">
        <v>78110000</v>
      </c>
      <c r="I540" s="38">
        <v>234504</v>
      </c>
      <c r="J540" s="38">
        <f t="shared" si="4"/>
        <v>2345040</v>
      </c>
      <c r="K540" s="264"/>
    </row>
    <row r="541" spans="1:11" ht="26.25">
      <c r="A541" s="37">
        <f t="shared" si="5"/>
        <v>121</v>
      </c>
      <c r="B541" s="46">
        <v>64221</v>
      </c>
      <c r="C541" s="78" t="s">
        <v>1227</v>
      </c>
      <c r="D541" s="301" t="s">
        <v>304</v>
      </c>
      <c r="E541" s="46">
        <v>0</v>
      </c>
      <c r="F541" s="46">
        <v>10</v>
      </c>
      <c r="G541" s="46">
        <v>10</v>
      </c>
      <c r="H541" s="46">
        <v>78110000</v>
      </c>
      <c r="I541" s="38">
        <v>234504</v>
      </c>
      <c r="J541" s="38">
        <f t="shared" si="4"/>
        <v>2345040</v>
      </c>
      <c r="K541" s="264"/>
    </row>
    <row r="542" spans="1:11" ht="26.25">
      <c r="A542" s="37">
        <f t="shared" si="5"/>
        <v>122</v>
      </c>
      <c r="B542" s="46">
        <v>64221</v>
      </c>
      <c r="C542" s="78" t="s">
        <v>1228</v>
      </c>
      <c r="D542" s="301" t="s">
        <v>304</v>
      </c>
      <c r="E542" s="46">
        <v>0</v>
      </c>
      <c r="F542" s="46">
        <v>10</v>
      </c>
      <c r="G542" s="46">
        <v>10</v>
      </c>
      <c r="H542" s="46">
        <v>78110000</v>
      </c>
      <c r="I542" s="38">
        <v>234504</v>
      </c>
      <c r="J542" s="38">
        <f t="shared" si="4"/>
        <v>2345040</v>
      </c>
      <c r="K542" s="264"/>
    </row>
    <row r="543" spans="1:11" ht="26.25">
      <c r="A543" s="37">
        <f t="shared" si="5"/>
        <v>123</v>
      </c>
      <c r="B543" s="46">
        <v>64221</v>
      </c>
      <c r="C543" s="78" t="s">
        <v>1229</v>
      </c>
      <c r="D543" s="301" t="s">
        <v>304</v>
      </c>
      <c r="E543" s="46">
        <v>0</v>
      </c>
      <c r="F543" s="46">
        <v>20</v>
      </c>
      <c r="G543" s="46">
        <v>20</v>
      </c>
      <c r="H543" s="46">
        <v>78110000</v>
      </c>
      <c r="I543" s="38">
        <v>234504</v>
      </c>
      <c r="J543" s="38">
        <f t="shared" si="4"/>
        <v>4690080</v>
      </c>
      <c r="K543" s="264"/>
    </row>
    <row r="544" spans="1:11" ht="26.25">
      <c r="A544" s="37">
        <f t="shared" si="5"/>
        <v>124</v>
      </c>
      <c r="B544" s="46">
        <v>64221</v>
      </c>
      <c r="C544" s="78" t="s">
        <v>1230</v>
      </c>
      <c r="D544" s="301" t="s">
        <v>304</v>
      </c>
      <c r="E544" s="46">
        <v>0</v>
      </c>
      <c r="F544" s="46">
        <v>10</v>
      </c>
      <c r="G544" s="46">
        <v>10</v>
      </c>
      <c r="H544" s="46">
        <v>78110000</v>
      </c>
      <c r="I544" s="38">
        <v>234504</v>
      </c>
      <c r="J544" s="38">
        <f t="shared" si="4"/>
        <v>2345040</v>
      </c>
      <c r="K544" s="264"/>
    </row>
    <row r="545" spans="1:11" ht="26.25">
      <c r="A545" s="37">
        <f t="shared" si="5"/>
        <v>125</v>
      </c>
      <c r="B545" s="46">
        <v>64221</v>
      </c>
      <c r="C545" s="78" t="s">
        <v>1231</v>
      </c>
      <c r="D545" s="301" t="s">
        <v>304</v>
      </c>
      <c r="E545" s="46">
        <v>0</v>
      </c>
      <c r="F545" s="46">
        <v>20</v>
      </c>
      <c r="G545" s="46">
        <v>20</v>
      </c>
      <c r="H545" s="46">
        <v>78110000</v>
      </c>
      <c r="I545" s="38">
        <v>234504</v>
      </c>
      <c r="J545" s="38">
        <f t="shared" si="4"/>
        <v>4690080</v>
      </c>
      <c r="K545" s="264"/>
    </row>
    <row r="546" spans="1:11" ht="26.25">
      <c r="A546" s="37">
        <f t="shared" si="5"/>
        <v>126</v>
      </c>
      <c r="B546" s="46">
        <v>64221</v>
      </c>
      <c r="C546" s="78" t="s">
        <v>1232</v>
      </c>
      <c r="D546" s="301" t="s">
        <v>304</v>
      </c>
      <c r="E546" s="46">
        <v>0</v>
      </c>
      <c r="F546" s="46">
        <v>10</v>
      </c>
      <c r="G546" s="46">
        <v>10</v>
      </c>
      <c r="H546" s="46">
        <v>78110000</v>
      </c>
      <c r="I546" s="38">
        <v>234504</v>
      </c>
      <c r="J546" s="38">
        <f t="shared" si="4"/>
        <v>2345040</v>
      </c>
      <c r="K546" s="264"/>
    </row>
    <row r="547" spans="1:11" ht="26.25">
      <c r="A547" s="37">
        <f t="shared" si="5"/>
        <v>127</v>
      </c>
      <c r="B547" s="46">
        <v>64221</v>
      </c>
      <c r="C547" s="78" t="s">
        <v>1233</v>
      </c>
      <c r="D547" s="301" t="s">
        <v>304</v>
      </c>
      <c r="E547" s="46">
        <v>0</v>
      </c>
      <c r="F547" s="46">
        <v>10</v>
      </c>
      <c r="G547" s="46">
        <v>10</v>
      </c>
      <c r="H547" s="46">
        <v>78110000</v>
      </c>
      <c r="I547" s="38">
        <v>234504</v>
      </c>
      <c r="J547" s="38">
        <f t="shared" si="4"/>
        <v>2345040</v>
      </c>
      <c r="K547" s="264"/>
    </row>
    <row r="548" spans="1:11" ht="26.25">
      <c r="A548" s="37">
        <f t="shared" si="5"/>
        <v>128</v>
      </c>
      <c r="B548" s="46">
        <v>64221</v>
      </c>
      <c r="C548" s="78" t="s">
        <v>1234</v>
      </c>
      <c r="D548" s="301" t="s">
        <v>304</v>
      </c>
      <c r="E548" s="46">
        <v>0</v>
      </c>
      <c r="F548" s="46">
        <v>10</v>
      </c>
      <c r="G548" s="46">
        <v>10</v>
      </c>
      <c r="H548" s="46">
        <v>78110000</v>
      </c>
      <c r="I548" s="38">
        <v>234504</v>
      </c>
      <c r="J548" s="38">
        <f t="shared" si="4"/>
        <v>2345040</v>
      </c>
      <c r="K548" s="264"/>
    </row>
    <row r="549" spans="1:11" ht="26.25">
      <c r="A549" s="37">
        <f t="shared" si="5"/>
        <v>129</v>
      </c>
      <c r="B549" s="46">
        <v>64221</v>
      </c>
      <c r="C549" s="78" t="s">
        <v>1235</v>
      </c>
      <c r="D549" s="301" t="s">
        <v>304</v>
      </c>
      <c r="E549" s="46">
        <v>0</v>
      </c>
      <c r="F549" s="46">
        <v>20</v>
      </c>
      <c r="G549" s="46">
        <v>20</v>
      </c>
      <c r="H549" s="46">
        <v>78110000</v>
      </c>
      <c r="I549" s="38">
        <v>234504</v>
      </c>
      <c r="J549" s="38">
        <f t="shared" si="4"/>
        <v>4690080</v>
      </c>
      <c r="K549" s="264"/>
    </row>
    <row r="550" spans="1:11" ht="26.25">
      <c r="A550" s="37">
        <f t="shared" si="5"/>
        <v>130</v>
      </c>
      <c r="B550" s="46">
        <v>64221</v>
      </c>
      <c r="C550" s="78" t="s">
        <v>1236</v>
      </c>
      <c r="D550" s="301" t="s">
        <v>304</v>
      </c>
      <c r="E550" s="46">
        <v>0</v>
      </c>
      <c r="F550" s="46">
        <v>20</v>
      </c>
      <c r="G550" s="46">
        <v>20</v>
      </c>
      <c r="H550" s="46">
        <v>78110000</v>
      </c>
      <c r="I550" s="38">
        <v>234504</v>
      </c>
      <c r="J550" s="38">
        <f t="shared" si="4"/>
        <v>4690080</v>
      </c>
      <c r="K550" s="264"/>
    </row>
    <row r="551" spans="1:11" ht="26.25">
      <c r="A551" s="37">
        <f t="shared" si="5"/>
        <v>131</v>
      </c>
      <c r="B551" s="46">
        <v>64221</v>
      </c>
      <c r="C551" s="78" t="s">
        <v>1237</v>
      </c>
      <c r="D551" s="301" t="s">
        <v>304</v>
      </c>
      <c r="E551" s="46">
        <v>0</v>
      </c>
      <c r="F551" s="46">
        <v>10</v>
      </c>
      <c r="G551" s="46">
        <v>10</v>
      </c>
      <c r="H551" s="46">
        <v>78110000</v>
      </c>
      <c r="I551" s="38">
        <v>234504</v>
      </c>
      <c r="J551" s="38">
        <f t="shared" si="4"/>
        <v>2345040</v>
      </c>
      <c r="K551" s="264"/>
    </row>
    <row r="552" spans="1:11" ht="26.25">
      <c r="A552" s="37">
        <f t="shared" si="5"/>
        <v>132</v>
      </c>
      <c r="B552" s="46">
        <v>64221</v>
      </c>
      <c r="C552" s="78" t="s">
        <v>1238</v>
      </c>
      <c r="D552" s="301" t="s">
        <v>304</v>
      </c>
      <c r="E552" s="46">
        <v>0</v>
      </c>
      <c r="F552" s="46">
        <v>10</v>
      </c>
      <c r="G552" s="46">
        <v>10</v>
      </c>
      <c r="H552" s="46">
        <v>78110000</v>
      </c>
      <c r="I552" s="38">
        <v>234504</v>
      </c>
      <c r="J552" s="38">
        <f t="shared" si="4"/>
        <v>2345040</v>
      </c>
      <c r="K552" s="264"/>
    </row>
    <row r="553" spans="1:11" ht="26.25">
      <c r="A553" s="37">
        <f t="shared" si="5"/>
        <v>133</v>
      </c>
      <c r="B553" s="46">
        <v>64221</v>
      </c>
      <c r="C553" s="78" t="s">
        <v>1239</v>
      </c>
      <c r="D553" s="301" t="s">
        <v>304</v>
      </c>
      <c r="E553" s="46">
        <v>0</v>
      </c>
      <c r="F553" s="46">
        <v>10</v>
      </c>
      <c r="G553" s="46">
        <v>10</v>
      </c>
      <c r="H553" s="46">
        <v>78110000</v>
      </c>
      <c r="I553" s="38">
        <v>234504</v>
      </c>
      <c r="J553" s="38">
        <f t="shared" si="4"/>
        <v>2345040</v>
      </c>
      <c r="K553" s="264"/>
    </row>
    <row r="554" spans="1:11" ht="26.25">
      <c r="A554" s="37">
        <f t="shared" si="5"/>
        <v>134</v>
      </c>
      <c r="B554" s="46">
        <v>64221</v>
      </c>
      <c r="C554" s="78" t="s">
        <v>1240</v>
      </c>
      <c r="D554" s="301" t="s">
        <v>304</v>
      </c>
      <c r="E554" s="46">
        <v>0</v>
      </c>
      <c r="F554" s="46">
        <v>10</v>
      </c>
      <c r="G554" s="46">
        <v>10</v>
      </c>
      <c r="H554" s="46">
        <v>78110000</v>
      </c>
      <c r="I554" s="38">
        <v>234504</v>
      </c>
      <c r="J554" s="38">
        <f t="shared" si="4"/>
        <v>2345040</v>
      </c>
      <c r="K554" s="264"/>
    </row>
    <row r="555" spans="1:11" ht="26.25">
      <c r="A555" s="37">
        <f t="shared" si="5"/>
        <v>135</v>
      </c>
      <c r="B555" s="46">
        <v>64221</v>
      </c>
      <c r="C555" s="78" t="s">
        <v>1241</v>
      </c>
      <c r="D555" s="301" t="s">
        <v>304</v>
      </c>
      <c r="E555" s="46">
        <v>0</v>
      </c>
      <c r="F555" s="46">
        <v>10</v>
      </c>
      <c r="G555" s="46">
        <v>10</v>
      </c>
      <c r="H555" s="46">
        <v>78110000</v>
      </c>
      <c r="I555" s="38">
        <v>234504</v>
      </c>
      <c r="J555" s="38">
        <f t="shared" si="4"/>
        <v>2345040</v>
      </c>
      <c r="K555" s="264"/>
    </row>
    <row r="556" spans="1:11" ht="26.25">
      <c r="A556" s="37">
        <f t="shared" si="5"/>
        <v>136</v>
      </c>
      <c r="B556" s="46">
        <v>64221</v>
      </c>
      <c r="C556" s="78" t="s">
        <v>1242</v>
      </c>
      <c r="D556" s="301" t="s">
        <v>304</v>
      </c>
      <c r="E556" s="46">
        <v>0</v>
      </c>
      <c r="F556" s="46">
        <v>10</v>
      </c>
      <c r="G556" s="46">
        <v>10</v>
      </c>
      <c r="H556" s="46">
        <v>78110000</v>
      </c>
      <c r="I556" s="38">
        <v>234504</v>
      </c>
      <c r="J556" s="38">
        <f t="shared" si="4"/>
        <v>2345040</v>
      </c>
      <c r="K556" s="264"/>
    </row>
    <row r="557" spans="1:11" ht="26.25">
      <c r="A557" s="37">
        <f t="shared" si="5"/>
        <v>137</v>
      </c>
      <c r="B557" s="46">
        <v>64221</v>
      </c>
      <c r="C557" s="78" t="s">
        <v>1243</v>
      </c>
      <c r="D557" s="301" t="s">
        <v>304</v>
      </c>
      <c r="E557" s="46">
        <v>0</v>
      </c>
      <c r="F557" s="46">
        <v>10</v>
      </c>
      <c r="G557" s="46">
        <v>10</v>
      </c>
      <c r="H557" s="46">
        <v>78110000</v>
      </c>
      <c r="I557" s="38">
        <v>234504</v>
      </c>
      <c r="J557" s="38">
        <f t="shared" si="4"/>
        <v>2345040</v>
      </c>
      <c r="K557" s="264"/>
    </row>
    <row r="558" spans="1:11" ht="26.25">
      <c r="A558" s="37">
        <f t="shared" si="5"/>
        <v>138</v>
      </c>
      <c r="B558" s="46">
        <v>64221</v>
      </c>
      <c r="C558" s="78" t="s">
        <v>1244</v>
      </c>
      <c r="D558" s="301" t="s">
        <v>304</v>
      </c>
      <c r="E558" s="46">
        <v>0</v>
      </c>
      <c r="F558" s="46">
        <v>10</v>
      </c>
      <c r="G558" s="46">
        <v>10</v>
      </c>
      <c r="H558" s="46">
        <v>78110000</v>
      </c>
      <c r="I558" s="38">
        <v>234504</v>
      </c>
      <c r="J558" s="38">
        <f t="shared" si="4"/>
        <v>2345040</v>
      </c>
      <c r="K558" s="264"/>
    </row>
    <row r="559" spans="1:11" ht="26.25">
      <c r="A559" s="37">
        <f t="shared" si="5"/>
        <v>139</v>
      </c>
      <c r="B559" s="46">
        <v>64221</v>
      </c>
      <c r="C559" s="78" t="s">
        <v>1245</v>
      </c>
      <c r="D559" s="301" t="s">
        <v>304</v>
      </c>
      <c r="E559" s="46">
        <v>0</v>
      </c>
      <c r="F559" s="46">
        <v>10</v>
      </c>
      <c r="G559" s="46">
        <v>10</v>
      </c>
      <c r="H559" s="46">
        <v>78110000</v>
      </c>
      <c r="I559" s="38">
        <v>234504</v>
      </c>
      <c r="J559" s="38">
        <f t="shared" si="4"/>
        <v>2345040</v>
      </c>
      <c r="K559" s="264"/>
    </row>
    <row r="560" spans="1:11" ht="26.25">
      <c r="A560" s="37">
        <f t="shared" si="5"/>
        <v>140</v>
      </c>
      <c r="B560" s="46">
        <v>64221</v>
      </c>
      <c r="C560" s="78" t="s">
        <v>1246</v>
      </c>
      <c r="D560" s="301" t="s">
        <v>304</v>
      </c>
      <c r="E560" s="46">
        <v>0</v>
      </c>
      <c r="F560" s="46">
        <v>10</v>
      </c>
      <c r="G560" s="46">
        <v>10</v>
      </c>
      <c r="H560" s="46">
        <v>78110000</v>
      </c>
      <c r="I560" s="38">
        <v>234504</v>
      </c>
      <c r="J560" s="38">
        <f t="shared" si="4"/>
        <v>2345040</v>
      </c>
      <c r="K560" s="264"/>
    </row>
    <row r="561" spans="1:11" ht="26.25">
      <c r="A561" s="37">
        <f t="shared" si="5"/>
        <v>141</v>
      </c>
      <c r="B561" s="46">
        <v>64221</v>
      </c>
      <c r="C561" s="78" t="s">
        <v>1247</v>
      </c>
      <c r="D561" s="301" t="s">
        <v>304</v>
      </c>
      <c r="E561" s="46">
        <v>0</v>
      </c>
      <c r="F561" s="46">
        <v>10</v>
      </c>
      <c r="G561" s="46">
        <v>10</v>
      </c>
      <c r="H561" s="46">
        <v>78110000</v>
      </c>
      <c r="I561" s="38">
        <v>234504</v>
      </c>
      <c r="J561" s="38">
        <f t="shared" si="4"/>
        <v>2345040</v>
      </c>
      <c r="K561" s="264"/>
    </row>
    <row r="562" spans="1:11" ht="26.25">
      <c r="A562" s="37">
        <f t="shared" si="5"/>
        <v>142</v>
      </c>
      <c r="B562" s="46">
        <v>64221</v>
      </c>
      <c r="C562" s="78" t="s">
        <v>1248</v>
      </c>
      <c r="D562" s="301" t="s">
        <v>304</v>
      </c>
      <c r="E562" s="46">
        <v>0</v>
      </c>
      <c r="F562" s="46">
        <v>20</v>
      </c>
      <c r="G562" s="46">
        <v>20</v>
      </c>
      <c r="H562" s="46">
        <v>78110000</v>
      </c>
      <c r="I562" s="38">
        <v>234504</v>
      </c>
      <c r="J562" s="38">
        <f t="shared" ref="J562:J625" si="6">I562*F562</f>
        <v>4690080</v>
      </c>
      <c r="K562" s="264"/>
    </row>
    <row r="563" spans="1:11" ht="26.25">
      <c r="A563" s="37">
        <f t="shared" ref="A563:A626" si="7">A562+1</f>
        <v>143</v>
      </c>
      <c r="B563" s="46">
        <v>64221</v>
      </c>
      <c r="C563" s="78" t="s">
        <v>1249</v>
      </c>
      <c r="D563" s="301" t="s">
        <v>304</v>
      </c>
      <c r="E563" s="46">
        <v>0</v>
      </c>
      <c r="F563" s="46">
        <v>10</v>
      </c>
      <c r="G563" s="46">
        <v>10</v>
      </c>
      <c r="H563" s="46">
        <v>78110000</v>
      </c>
      <c r="I563" s="38">
        <v>234504</v>
      </c>
      <c r="J563" s="38">
        <f t="shared" si="6"/>
        <v>2345040</v>
      </c>
      <c r="K563" s="264"/>
    </row>
    <row r="564" spans="1:11" ht="26.25">
      <c r="A564" s="37">
        <f t="shared" si="7"/>
        <v>144</v>
      </c>
      <c r="B564" s="46">
        <v>64221</v>
      </c>
      <c r="C564" s="78" t="s">
        <v>1250</v>
      </c>
      <c r="D564" s="301" t="s">
        <v>304</v>
      </c>
      <c r="E564" s="46">
        <v>0</v>
      </c>
      <c r="F564" s="46">
        <v>10</v>
      </c>
      <c r="G564" s="46">
        <v>10</v>
      </c>
      <c r="H564" s="46">
        <v>78110000</v>
      </c>
      <c r="I564" s="38">
        <v>234504</v>
      </c>
      <c r="J564" s="38">
        <f t="shared" si="6"/>
        <v>2345040</v>
      </c>
      <c r="K564" s="264"/>
    </row>
    <row r="565" spans="1:11" ht="30.75" customHeight="1">
      <c r="A565" s="37">
        <f t="shared" si="7"/>
        <v>145</v>
      </c>
      <c r="B565" s="46">
        <v>64221</v>
      </c>
      <c r="C565" s="78" t="s">
        <v>1251</v>
      </c>
      <c r="D565" s="301" t="s">
        <v>304</v>
      </c>
      <c r="E565" s="46">
        <v>0</v>
      </c>
      <c r="F565" s="46">
        <v>10</v>
      </c>
      <c r="G565" s="46">
        <v>10</v>
      </c>
      <c r="H565" s="46">
        <v>78110000</v>
      </c>
      <c r="I565" s="38">
        <v>234504</v>
      </c>
      <c r="J565" s="38">
        <f t="shared" si="6"/>
        <v>2345040</v>
      </c>
      <c r="K565" s="264"/>
    </row>
    <row r="566" spans="1:11" ht="26.25">
      <c r="A566" s="37">
        <f t="shared" si="7"/>
        <v>146</v>
      </c>
      <c r="B566" s="46">
        <v>64221</v>
      </c>
      <c r="C566" s="78" t="s">
        <v>1252</v>
      </c>
      <c r="D566" s="301" t="s">
        <v>304</v>
      </c>
      <c r="E566" s="46">
        <v>0</v>
      </c>
      <c r="F566" s="46">
        <v>10</v>
      </c>
      <c r="G566" s="46">
        <v>10</v>
      </c>
      <c r="H566" s="46">
        <v>78110000</v>
      </c>
      <c r="I566" s="38">
        <v>234504</v>
      </c>
      <c r="J566" s="38">
        <f t="shared" si="6"/>
        <v>2345040</v>
      </c>
      <c r="K566" s="264"/>
    </row>
    <row r="567" spans="1:11" ht="26.25">
      <c r="A567" s="37">
        <f t="shared" si="7"/>
        <v>147</v>
      </c>
      <c r="B567" s="46">
        <v>64221</v>
      </c>
      <c r="C567" s="78" t="s">
        <v>1253</v>
      </c>
      <c r="D567" s="301" t="s">
        <v>304</v>
      </c>
      <c r="E567" s="46">
        <v>0</v>
      </c>
      <c r="F567" s="46">
        <v>10</v>
      </c>
      <c r="G567" s="46">
        <v>10</v>
      </c>
      <c r="H567" s="46">
        <v>78110000</v>
      </c>
      <c r="I567" s="38">
        <v>234504</v>
      </c>
      <c r="J567" s="38">
        <f t="shared" si="6"/>
        <v>2345040</v>
      </c>
      <c r="K567" s="264"/>
    </row>
    <row r="568" spans="1:11" ht="26.25">
      <c r="A568" s="37">
        <f t="shared" si="7"/>
        <v>148</v>
      </c>
      <c r="B568" s="46">
        <v>64221</v>
      </c>
      <c r="C568" s="78" t="s">
        <v>1254</v>
      </c>
      <c r="D568" s="301" t="s">
        <v>304</v>
      </c>
      <c r="E568" s="46">
        <v>0</v>
      </c>
      <c r="F568" s="46">
        <v>10</v>
      </c>
      <c r="G568" s="46">
        <v>10</v>
      </c>
      <c r="H568" s="46">
        <v>78110000</v>
      </c>
      <c r="I568" s="38">
        <v>234504</v>
      </c>
      <c r="J568" s="38">
        <f t="shared" si="6"/>
        <v>2345040</v>
      </c>
      <c r="K568" s="264"/>
    </row>
    <row r="569" spans="1:11" ht="26.25">
      <c r="A569" s="37">
        <f t="shared" si="7"/>
        <v>149</v>
      </c>
      <c r="B569" s="46">
        <v>64221</v>
      </c>
      <c r="C569" s="78" t="s">
        <v>1255</v>
      </c>
      <c r="D569" s="301" t="s">
        <v>304</v>
      </c>
      <c r="E569" s="46">
        <v>0</v>
      </c>
      <c r="F569" s="46">
        <v>10</v>
      </c>
      <c r="G569" s="46">
        <v>10</v>
      </c>
      <c r="H569" s="46">
        <v>78110000</v>
      </c>
      <c r="I569" s="38">
        <v>234504</v>
      </c>
      <c r="J569" s="38">
        <f t="shared" si="6"/>
        <v>2345040</v>
      </c>
      <c r="K569" s="264"/>
    </row>
    <row r="570" spans="1:11" ht="26.25">
      <c r="A570" s="37">
        <f t="shared" si="7"/>
        <v>150</v>
      </c>
      <c r="B570" s="46">
        <v>64221</v>
      </c>
      <c r="C570" s="78" t="s">
        <v>1256</v>
      </c>
      <c r="D570" s="301" t="s">
        <v>304</v>
      </c>
      <c r="E570" s="46">
        <v>0</v>
      </c>
      <c r="F570" s="46">
        <v>10</v>
      </c>
      <c r="G570" s="46">
        <v>10</v>
      </c>
      <c r="H570" s="46">
        <v>78110000</v>
      </c>
      <c r="I570" s="38">
        <v>234504</v>
      </c>
      <c r="J570" s="38">
        <f t="shared" si="6"/>
        <v>2345040</v>
      </c>
      <c r="K570" s="264"/>
    </row>
    <row r="571" spans="1:11" ht="26.25">
      <c r="A571" s="37">
        <f t="shared" si="7"/>
        <v>151</v>
      </c>
      <c r="B571" s="46">
        <v>64221</v>
      </c>
      <c r="C571" s="78" t="s">
        <v>1257</v>
      </c>
      <c r="D571" s="301" t="s">
        <v>304</v>
      </c>
      <c r="E571" s="46">
        <v>0</v>
      </c>
      <c r="F571" s="46">
        <v>20</v>
      </c>
      <c r="G571" s="46">
        <v>20</v>
      </c>
      <c r="H571" s="46">
        <v>78110000</v>
      </c>
      <c r="I571" s="38">
        <v>234504</v>
      </c>
      <c r="J571" s="38">
        <f t="shared" si="6"/>
        <v>4690080</v>
      </c>
      <c r="K571" s="264"/>
    </row>
    <row r="572" spans="1:11" ht="26.25">
      <c r="A572" s="37">
        <f t="shared" si="7"/>
        <v>152</v>
      </c>
      <c r="B572" s="46">
        <v>64221</v>
      </c>
      <c r="C572" s="78" t="s">
        <v>1258</v>
      </c>
      <c r="D572" s="301" t="s">
        <v>304</v>
      </c>
      <c r="E572" s="46">
        <v>0</v>
      </c>
      <c r="F572" s="46">
        <v>10</v>
      </c>
      <c r="G572" s="46">
        <v>10</v>
      </c>
      <c r="H572" s="46">
        <v>78110000</v>
      </c>
      <c r="I572" s="38">
        <v>234504</v>
      </c>
      <c r="J572" s="38">
        <f t="shared" si="6"/>
        <v>2345040</v>
      </c>
      <c r="K572" s="264"/>
    </row>
    <row r="573" spans="1:11" ht="23.25" customHeight="1">
      <c r="A573" s="37">
        <f t="shared" si="7"/>
        <v>153</v>
      </c>
      <c r="B573" s="46">
        <v>64221</v>
      </c>
      <c r="C573" s="78" t="s">
        <v>1259</v>
      </c>
      <c r="D573" s="301" t="s">
        <v>304</v>
      </c>
      <c r="E573" s="46">
        <v>0</v>
      </c>
      <c r="F573" s="46">
        <v>10</v>
      </c>
      <c r="G573" s="46">
        <v>10</v>
      </c>
      <c r="H573" s="46">
        <v>78110000</v>
      </c>
      <c r="I573" s="38">
        <v>234504</v>
      </c>
      <c r="J573" s="38">
        <f t="shared" si="6"/>
        <v>2345040</v>
      </c>
      <c r="K573" s="264"/>
    </row>
    <row r="574" spans="1:11" ht="26.25">
      <c r="A574" s="37">
        <f t="shared" si="7"/>
        <v>154</v>
      </c>
      <c r="B574" s="46">
        <v>64221</v>
      </c>
      <c r="C574" s="78" t="s">
        <v>1260</v>
      </c>
      <c r="D574" s="301" t="s">
        <v>304</v>
      </c>
      <c r="E574" s="46">
        <v>0</v>
      </c>
      <c r="F574" s="46">
        <v>10</v>
      </c>
      <c r="G574" s="46">
        <v>10</v>
      </c>
      <c r="H574" s="46">
        <v>78110000</v>
      </c>
      <c r="I574" s="38">
        <v>234504</v>
      </c>
      <c r="J574" s="38">
        <f t="shared" si="6"/>
        <v>2345040</v>
      </c>
      <c r="K574" s="264"/>
    </row>
    <row r="575" spans="1:11" ht="26.25">
      <c r="A575" s="37">
        <f t="shared" si="7"/>
        <v>155</v>
      </c>
      <c r="B575" s="46">
        <v>64221</v>
      </c>
      <c r="C575" s="78" t="s">
        <v>1261</v>
      </c>
      <c r="D575" s="301" t="s">
        <v>304</v>
      </c>
      <c r="E575" s="46">
        <v>0</v>
      </c>
      <c r="F575" s="46">
        <v>10</v>
      </c>
      <c r="G575" s="46">
        <v>10</v>
      </c>
      <c r="H575" s="46">
        <v>78110000</v>
      </c>
      <c r="I575" s="38">
        <v>234504</v>
      </c>
      <c r="J575" s="38">
        <f t="shared" si="6"/>
        <v>2345040</v>
      </c>
      <c r="K575" s="264"/>
    </row>
    <row r="576" spans="1:11" ht="26.25">
      <c r="A576" s="37">
        <f t="shared" si="7"/>
        <v>156</v>
      </c>
      <c r="B576" s="46">
        <v>64221</v>
      </c>
      <c r="C576" s="78" t="s">
        <v>1262</v>
      </c>
      <c r="D576" s="301" t="s">
        <v>304</v>
      </c>
      <c r="E576" s="46">
        <v>0</v>
      </c>
      <c r="F576" s="46">
        <v>10</v>
      </c>
      <c r="G576" s="46">
        <v>10</v>
      </c>
      <c r="H576" s="46">
        <v>78110000</v>
      </c>
      <c r="I576" s="38">
        <v>234504</v>
      </c>
      <c r="J576" s="38">
        <f t="shared" si="6"/>
        <v>2345040</v>
      </c>
      <c r="K576" s="264"/>
    </row>
    <row r="577" spans="1:11" ht="26.25">
      <c r="A577" s="37">
        <f t="shared" si="7"/>
        <v>157</v>
      </c>
      <c r="B577" s="46">
        <v>64221</v>
      </c>
      <c r="C577" s="78" t="s">
        <v>1263</v>
      </c>
      <c r="D577" s="301" t="s">
        <v>304</v>
      </c>
      <c r="E577" s="46">
        <v>0</v>
      </c>
      <c r="F577" s="46">
        <v>10</v>
      </c>
      <c r="G577" s="46">
        <v>10</v>
      </c>
      <c r="H577" s="46">
        <v>78110000</v>
      </c>
      <c r="I577" s="38">
        <v>234504</v>
      </c>
      <c r="J577" s="38">
        <f t="shared" si="6"/>
        <v>2345040</v>
      </c>
      <c r="K577" s="264"/>
    </row>
    <row r="578" spans="1:11" ht="26.25">
      <c r="A578" s="37">
        <f t="shared" si="7"/>
        <v>158</v>
      </c>
      <c r="B578" s="46">
        <v>64221</v>
      </c>
      <c r="C578" s="78" t="s">
        <v>1264</v>
      </c>
      <c r="D578" s="301" t="s">
        <v>304</v>
      </c>
      <c r="E578" s="46">
        <v>0</v>
      </c>
      <c r="F578" s="46">
        <v>10</v>
      </c>
      <c r="G578" s="46">
        <v>10</v>
      </c>
      <c r="H578" s="46">
        <v>78110000</v>
      </c>
      <c r="I578" s="38">
        <v>234504</v>
      </c>
      <c r="J578" s="38">
        <f t="shared" si="6"/>
        <v>2345040</v>
      </c>
      <c r="K578" s="264"/>
    </row>
    <row r="579" spans="1:11" ht="26.25">
      <c r="A579" s="37">
        <f t="shared" si="7"/>
        <v>159</v>
      </c>
      <c r="B579" s="46">
        <v>64221</v>
      </c>
      <c r="C579" s="78" t="s">
        <v>1265</v>
      </c>
      <c r="D579" s="301" t="s">
        <v>304</v>
      </c>
      <c r="E579" s="46">
        <v>0</v>
      </c>
      <c r="F579" s="46">
        <v>10</v>
      </c>
      <c r="G579" s="46">
        <v>10</v>
      </c>
      <c r="H579" s="46">
        <v>78110000</v>
      </c>
      <c r="I579" s="38">
        <v>234504</v>
      </c>
      <c r="J579" s="38">
        <f t="shared" si="6"/>
        <v>2345040</v>
      </c>
      <c r="K579" s="264"/>
    </row>
    <row r="580" spans="1:11" ht="26.25">
      <c r="A580" s="37">
        <f t="shared" si="7"/>
        <v>160</v>
      </c>
      <c r="B580" s="46">
        <v>64221</v>
      </c>
      <c r="C580" s="78" t="s">
        <v>1266</v>
      </c>
      <c r="D580" s="301" t="s">
        <v>304</v>
      </c>
      <c r="E580" s="46">
        <v>0</v>
      </c>
      <c r="F580" s="46">
        <v>10</v>
      </c>
      <c r="G580" s="46">
        <v>10</v>
      </c>
      <c r="H580" s="46">
        <v>78110000</v>
      </c>
      <c r="I580" s="38">
        <v>234504</v>
      </c>
      <c r="J580" s="38">
        <f t="shared" si="6"/>
        <v>2345040</v>
      </c>
      <c r="K580" s="264"/>
    </row>
    <row r="581" spans="1:11" ht="26.25">
      <c r="A581" s="37">
        <f t="shared" si="7"/>
        <v>161</v>
      </c>
      <c r="B581" s="46">
        <v>64221</v>
      </c>
      <c r="C581" s="78" t="s">
        <v>1267</v>
      </c>
      <c r="D581" s="301" t="s">
        <v>304</v>
      </c>
      <c r="E581" s="46">
        <v>0</v>
      </c>
      <c r="F581" s="46">
        <v>10</v>
      </c>
      <c r="G581" s="46">
        <v>10</v>
      </c>
      <c r="H581" s="46">
        <v>78110000</v>
      </c>
      <c r="I581" s="38">
        <v>234504</v>
      </c>
      <c r="J581" s="38">
        <f t="shared" si="6"/>
        <v>2345040</v>
      </c>
      <c r="K581" s="264"/>
    </row>
    <row r="582" spans="1:11" ht="26.25">
      <c r="A582" s="37">
        <f t="shared" si="7"/>
        <v>162</v>
      </c>
      <c r="B582" s="46">
        <v>64221</v>
      </c>
      <c r="C582" s="78" t="s">
        <v>1268</v>
      </c>
      <c r="D582" s="301" t="s">
        <v>304</v>
      </c>
      <c r="E582" s="46">
        <v>0</v>
      </c>
      <c r="F582" s="46">
        <v>30</v>
      </c>
      <c r="G582" s="46">
        <v>30</v>
      </c>
      <c r="H582" s="46">
        <v>78110000</v>
      </c>
      <c r="I582" s="38">
        <v>234504</v>
      </c>
      <c r="J582" s="38">
        <f t="shared" si="6"/>
        <v>7035120</v>
      </c>
      <c r="K582" s="264"/>
    </row>
    <row r="583" spans="1:11" ht="26.25">
      <c r="A583" s="37">
        <f t="shared" si="7"/>
        <v>163</v>
      </c>
      <c r="B583" s="46">
        <v>64221</v>
      </c>
      <c r="C583" s="78" t="s">
        <v>1269</v>
      </c>
      <c r="D583" s="301" t="s">
        <v>304</v>
      </c>
      <c r="E583" s="46">
        <v>0</v>
      </c>
      <c r="F583" s="46">
        <v>20</v>
      </c>
      <c r="G583" s="46">
        <v>20</v>
      </c>
      <c r="H583" s="46">
        <v>78110000</v>
      </c>
      <c r="I583" s="38">
        <v>234504</v>
      </c>
      <c r="J583" s="38">
        <f t="shared" si="6"/>
        <v>4690080</v>
      </c>
      <c r="K583" s="264"/>
    </row>
    <row r="584" spans="1:11" ht="26.25">
      <c r="A584" s="37">
        <f t="shared" si="7"/>
        <v>164</v>
      </c>
      <c r="B584" s="46">
        <v>64221</v>
      </c>
      <c r="C584" s="78" t="s">
        <v>1270</v>
      </c>
      <c r="D584" s="301" t="s">
        <v>304</v>
      </c>
      <c r="E584" s="46">
        <v>0</v>
      </c>
      <c r="F584" s="46">
        <v>20</v>
      </c>
      <c r="G584" s="46">
        <v>20</v>
      </c>
      <c r="H584" s="46">
        <v>78110000</v>
      </c>
      <c r="I584" s="38">
        <v>234504</v>
      </c>
      <c r="J584" s="38">
        <f t="shared" si="6"/>
        <v>4690080</v>
      </c>
      <c r="K584" s="264"/>
    </row>
    <row r="585" spans="1:11" ht="26.25">
      <c r="A585" s="37">
        <f t="shared" si="7"/>
        <v>165</v>
      </c>
      <c r="B585" s="46">
        <v>64221</v>
      </c>
      <c r="C585" s="78" t="s">
        <v>1271</v>
      </c>
      <c r="D585" s="301" t="s">
        <v>304</v>
      </c>
      <c r="E585" s="46">
        <v>0</v>
      </c>
      <c r="F585" s="46">
        <v>10</v>
      </c>
      <c r="G585" s="46">
        <v>10</v>
      </c>
      <c r="H585" s="46">
        <v>78110000</v>
      </c>
      <c r="I585" s="38">
        <v>234504</v>
      </c>
      <c r="J585" s="38">
        <f t="shared" si="6"/>
        <v>2345040</v>
      </c>
      <c r="K585" s="264"/>
    </row>
    <row r="586" spans="1:11" ht="26.25">
      <c r="A586" s="37">
        <f t="shared" si="7"/>
        <v>166</v>
      </c>
      <c r="B586" s="46">
        <v>64221</v>
      </c>
      <c r="C586" s="78" t="s">
        <v>1272</v>
      </c>
      <c r="D586" s="301" t="s">
        <v>304</v>
      </c>
      <c r="E586" s="46">
        <v>0</v>
      </c>
      <c r="F586" s="46">
        <v>20</v>
      </c>
      <c r="G586" s="46">
        <v>20</v>
      </c>
      <c r="H586" s="46">
        <v>78110000</v>
      </c>
      <c r="I586" s="38">
        <v>234504</v>
      </c>
      <c r="J586" s="38">
        <f t="shared" si="6"/>
        <v>4690080</v>
      </c>
      <c r="K586" s="264"/>
    </row>
    <row r="587" spans="1:11" ht="26.25">
      <c r="A587" s="37">
        <f t="shared" si="7"/>
        <v>167</v>
      </c>
      <c r="B587" s="46">
        <v>64221</v>
      </c>
      <c r="C587" s="78" t="s">
        <v>1119</v>
      </c>
      <c r="D587" s="301" t="s">
        <v>304</v>
      </c>
      <c r="E587" s="46">
        <v>0</v>
      </c>
      <c r="F587" s="46">
        <v>10</v>
      </c>
      <c r="G587" s="46">
        <v>10</v>
      </c>
      <c r="H587" s="46">
        <v>78110000</v>
      </c>
      <c r="I587" s="38">
        <v>234504</v>
      </c>
      <c r="J587" s="38">
        <f t="shared" si="6"/>
        <v>2345040</v>
      </c>
      <c r="K587" s="264"/>
    </row>
    <row r="588" spans="1:11" ht="26.25">
      <c r="A588" s="37">
        <f t="shared" si="7"/>
        <v>168</v>
      </c>
      <c r="B588" s="46">
        <v>64221</v>
      </c>
      <c r="C588" s="78" t="s">
        <v>1273</v>
      </c>
      <c r="D588" s="301" t="s">
        <v>304</v>
      </c>
      <c r="E588" s="46">
        <v>0</v>
      </c>
      <c r="F588" s="46">
        <v>20</v>
      </c>
      <c r="G588" s="46">
        <v>20</v>
      </c>
      <c r="H588" s="46">
        <v>78110000</v>
      </c>
      <c r="I588" s="38">
        <v>234504</v>
      </c>
      <c r="J588" s="38">
        <f t="shared" si="6"/>
        <v>4690080</v>
      </c>
      <c r="K588" s="264"/>
    </row>
    <row r="589" spans="1:11" ht="26.25">
      <c r="A589" s="37">
        <f t="shared" si="7"/>
        <v>169</v>
      </c>
      <c r="B589" s="46">
        <v>64221</v>
      </c>
      <c r="C589" s="78" t="s">
        <v>1274</v>
      </c>
      <c r="D589" s="301" t="s">
        <v>304</v>
      </c>
      <c r="E589" s="46">
        <v>0</v>
      </c>
      <c r="F589" s="46">
        <v>20</v>
      </c>
      <c r="G589" s="46">
        <v>20</v>
      </c>
      <c r="H589" s="46">
        <v>78110000</v>
      </c>
      <c r="I589" s="38">
        <v>234504</v>
      </c>
      <c r="J589" s="38">
        <f t="shared" si="6"/>
        <v>4690080</v>
      </c>
      <c r="K589" s="264"/>
    </row>
    <row r="590" spans="1:11" ht="26.25">
      <c r="A590" s="37">
        <f t="shared" si="7"/>
        <v>170</v>
      </c>
      <c r="B590" s="46">
        <v>64221</v>
      </c>
      <c r="C590" s="78" t="s">
        <v>1275</v>
      </c>
      <c r="D590" s="301" t="s">
        <v>304</v>
      </c>
      <c r="E590" s="46">
        <v>0</v>
      </c>
      <c r="F590" s="46">
        <v>10</v>
      </c>
      <c r="G590" s="46">
        <v>10</v>
      </c>
      <c r="H590" s="46">
        <v>78110000</v>
      </c>
      <c r="I590" s="38">
        <v>234504</v>
      </c>
      <c r="J590" s="38">
        <f t="shared" si="6"/>
        <v>2345040</v>
      </c>
      <c r="K590" s="264"/>
    </row>
    <row r="591" spans="1:11" ht="26.25">
      <c r="A591" s="37">
        <f t="shared" si="7"/>
        <v>171</v>
      </c>
      <c r="B591" s="46">
        <v>64221</v>
      </c>
      <c r="C591" s="78" t="s">
        <v>1276</v>
      </c>
      <c r="D591" s="301" t="s">
        <v>304</v>
      </c>
      <c r="E591" s="46">
        <v>0</v>
      </c>
      <c r="F591" s="46">
        <v>10</v>
      </c>
      <c r="G591" s="46">
        <v>10</v>
      </c>
      <c r="H591" s="46">
        <v>78110000</v>
      </c>
      <c r="I591" s="38">
        <v>234504</v>
      </c>
      <c r="J591" s="38">
        <f t="shared" si="6"/>
        <v>2345040</v>
      </c>
      <c r="K591" s="264"/>
    </row>
    <row r="592" spans="1:11" ht="22.5" customHeight="1">
      <c r="A592" s="37">
        <f t="shared" si="7"/>
        <v>172</v>
      </c>
      <c r="B592" s="46">
        <v>64221</v>
      </c>
      <c r="C592" s="78" t="s">
        <v>1277</v>
      </c>
      <c r="D592" s="301" t="s">
        <v>304</v>
      </c>
      <c r="E592" s="46">
        <v>0</v>
      </c>
      <c r="F592" s="46">
        <v>20</v>
      </c>
      <c r="G592" s="46">
        <v>20</v>
      </c>
      <c r="H592" s="46">
        <v>78110000</v>
      </c>
      <c r="I592" s="38">
        <v>234504</v>
      </c>
      <c r="J592" s="38">
        <f t="shared" si="6"/>
        <v>4690080</v>
      </c>
      <c r="K592" s="264"/>
    </row>
    <row r="593" spans="1:11" ht="26.25">
      <c r="A593" s="37">
        <f t="shared" si="7"/>
        <v>173</v>
      </c>
      <c r="B593" s="46">
        <v>64221</v>
      </c>
      <c r="C593" s="78" t="s">
        <v>1278</v>
      </c>
      <c r="D593" s="301" t="s">
        <v>304</v>
      </c>
      <c r="E593" s="46">
        <v>0</v>
      </c>
      <c r="F593" s="46">
        <v>20</v>
      </c>
      <c r="G593" s="46">
        <v>20</v>
      </c>
      <c r="H593" s="46">
        <v>78110000</v>
      </c>
      <c r="I593" s="38">
        <v>234504</v>
      </c>
      <c r="J593" s="38">
        <f t="shared" si="6"/>
        <v>4690080</v>
      </c>
      <c r="K593" s="264"/>
    </row>
    <row r="594" spans="1:11" ht="26.25">
      <c r="A594" s="37">
        <f t="shared" si="7"/>
        <v>174</v>
      </c>
      <c r="B594" s="46">
        <v>64221</v>
      </c>
      <c r="C594" s="78" t="s">
        <v>1279</v>
      </c>
      <c r="D594" s="301" t="s">
        <v>304</v>
      </c>
      <c r="E594" s="46">
        <v>0</v>
      </c>
      <c r="F594" s="46">
        <v>10</v>
      </c>
      <c r="G594" s="46">
        <v>10</v>
      </c>
      <c r="H594" s="46">
        <v>78110000</v>
      </c>
      <c r="I594" s="38">
        <v>234504</v>
      </c>
      <c r="J594" s="38">
        <f t="shared" si="6"/>
        <v>2345040</v>
      </c>
      <c r="K594" s="264"/>
    </row>
    <row r="595" spans="1:11" ht="26.25">
      <c r="A595" s="37">
        <f t="shared" si="7"/>
        <v>175</v>
      </c>
      <c r="B595" s="46">
        <v>64221</v>
      </c>
      <c r="C595" s="78" t="s">
        <v>1280</v>
      </c>
      <c r="D595" s="301" t="s">
        <v>304</v>
      </c>
      <c r="E595" s="46">
        <v>0</v>
      </c>
      <c r="F595" s="46">
        <v>20</v>
      </c>
      <c r="G595" s="46">
        <v>20</v>
      </c>
      <c r="H595" s="46">
        <v>78110000</v>
      </c>
      <c r="I595" s="38">
        <v>234504</v>
      </c>
      <c r="J595" s="38">
        <f t="shared" si="6"/>
        <v>4690080</v>
      </c>
      <c r="K595" s="264"/>
    </row>
    <row r="596" spans="1:11" ht="26.25">
      <c r="A596" s="37">
        <f t="shared" si="7"/>
        <v>176</v>
      </c>
      <c r="B596" s="46">
        <v>64221</v>
      </c>
      <c r="C596" s="78" t="s">
        <v>1281</v>
      </c>
      <c r="D596" s="301" t="s">
        <v>304</v>
      </c>
      <c r="E596" s="46">
        <v>0</v>
      </c>
      <c r="F596" s="46">
        <v>20</v>
      </c>
      <c r="G596" s="46">
        <v>20</v>
      </c>
      <c r="H596" s="46">
        <v>78110000</v>
      </c>
      <c r="I596" s="38">
        <v>234504</v>
      </c>
      <c r="J596" s="38">
        <f t="shared" si="6"/>
        <v>4690080</v>
      </c>
      <c r="K596" s="264"/>
    </row>
    <row r="597" spans="1:11" ht="26.25">
      <c r="A597" s="37">
        <f t="shared" si="7"/>
        <v>177</v>
      </c>
      <c r="B597" s="46">
        <v>64221</v>
      </c>
      <c r="C597" s="78" t="s">
        <v>1282</v>
      </c>
      <c r="D597" s="301" t="s">
        <v>304</v>
      </c>
      <c r="E597" s="46">
        <v>0</v>
      </c>
      <c r="F597" s="46">
        <v>10</v>
      </c>
      <c r="G597" s="46">
        <v>10</v>
      </c>
      <c r="H597" s="46">
        <v>78110000</v>
      </c>
      <c r="I597" s="38">
        <v>234504</v>
      </c>
      <c r="J597" s="38">
        <f t="shared" si="6"/>
        <v>2345040</v>
      </c>
      <c r="K597" s="264"/>
    </row>
    <row r="598" spans="1:11" ht="26.25">
      <c r="A598" s="37">
        <f t="shared" si="7"/>
        <v>178</v>
      </c>
      <c r="B598" s="46">
        <v>64221</v>
      </c>
      <c r="C598" s="78" t="s">
        <v>1283</v>
      </c>
      <c r="D598" s="301" t="s">
        <v>304</v>
      </c>
      <c r="E598" s="46">
        <v>0</v>
      </c>
      <c r="F598" s="46">
        <v>10</v>
      </c>
      <c r="G598" s="46">
        <v>10</v>
      </c>
      <c r="H598" s="46">
        <v>78110000</v>
      </c>
      <c r="I598" s="38">
        <v>234504</v>
      </c>
      <c r="J598" s="38">
        <f t="shared" si="6"/>
        <v>2345040</v>
      </c>
      <c r="K598" s="264"/>
    </row>
    <row r="599" spans="1:11" ht="26.25">
      <c r="A599" s="37">
        <f t="shared" si="7"/>
        <v>179</v>
      </c>
      <c r="B599" s="46">
        <v>64221</v>
      </c>
      <c r="C599" s="78" t="s">
        <v>1284</v>
      </c>
      <c r="D599" s="301" t="s">
        <v>304</v>
      </c>
      <c r="E599" s="46">
        <v>0</v>
      </c>
      <c r="F599" s="46">
        <v>10</v>
      </c>
      <c r="G599" s="46">
        <v>10</v>
      </c>
      <c r="H599" s="46">
        <v>78110000</v>
      </c>
      <c r="I599" s="38">
        <v>234504</v>
      </c>
      <c r="J599" s="38">
        <f t="shared" si="6"/>
        <v>2345040</v>
      </c>
      <c r="K599" s="264"/>
    </row>
    <row r="600" spans="1:11" ht="26.25">
      <c r="A600" s="37">
        <f t="shared" si="7"/>
        <v>180</v>
      </c>
      <c r="B600" s="46">
        <v>64221</v>
      </c>
      <c r="C600" s="78" t="s">
        <v>1285</v>
      </c>
      <c r="D600" s="301" t="s">
        <v>304</v>
      </c>
      <c r="E600" s="46">
        <v>0</v>
      </c>
      <c r="F600" s="46">
        <v>10</v>
      </c>
      <c r="G600" s="46">
        <v>10</v>
      </c>
      <c r="H600" s="46">
        <v>78110000</v>
      </c>
      <c r="I600" s="38">
        <v>234504</v>
      </c>
      <c r="J600" s="38">
        <f t="shared" si="6"/>
        <v>2345040</v>
      </c>
      <c r="K600" s="264"/>
    </row>
    <row r="601" spans="1:11" ht="26.25">
      <c r="A601" s="37">
        <f t="shared" si="7"/>
        <v>181</v>
      </c>
      <c r="B601" s="46">
        <v>64221</v>
      </c>
      <c r="C601" s="78" t="s">
        <v>1286</v>
      </c>
      <c r="D601" s="301" t="s">
        <v>304</v>
      </c>
      <c r="E601" s="46">
        <v>0</v>
      </c>
      <c r="F601" s="46">
        <v>10</v>
      </c>
      <c r="G601" s="46">
        <v>10</v>
      </c>
      <c r="H601" s="46">
        <v>78110000</v>
      </c>
      <c r="I601" s="38">
        <v>234504</v>
      </c>
      <c r="J601" s="38">
        <f t="shared" si="6"/>
        <v>2345040</v>
      </c>
      <c r="K601" s="264"/>
    </row>
    <row r="602" spans="1:11" ht="26.25">
      <c r="A602" s="37">
        <f t="shared" si="7"/>
        <v>182</v>
      </c>
      <c r="B602" s="46">
        <v>64221</v>
      </c>
      <c r="C602" s="78" t="s">
        <v>1287</v>
      </c>
      <c r="D602" s="301" t="s">
        <v>304</v>
      </c>
      <c r="E602" s="46">
        <v>0</v>
      </c>
      <c r="F602" s="46">
        <v>10</v>
      </c>
      <c r="G602" s="46">
        <v>10</v>
      </c>
      <c r="H602" s="46">
        <v>78110000</v>
      </c>
      <c r="I602" s="38">
        <v>234504</v>
      </c>
      <c r="J602" s="38">
        <f t="shared" si="6"/>
        <v>2345040</v>
      </c>
      <c r="K602" s="264"/>
    </row>
    <row r="603" spans="1:11" ht="26.25">
      <c r="A603" s="37">
        <f t="shared" si="7"/>
        <v>183</v>
      </c>
      <c r="B603" s="46">
        <v>64221</v>
      </c>
      <c r="C603" s="78" t="s">
        <v>1288</v>
      </c>
      <c r="D603" s="301" t="s">
        <v>304</v>
      </c>
      <c r="E603" s="46">
        <v>0</v>
      </c>
      <c r="F603" s="46">
        <v>10</v>
      </c>
      <c r="G603" s="46">
        <v>10</v>
      </c>
      <c r="H603" s="46">
        <v>78110000</v>
      </c>
      <c r="I603" s="38">
        <v>234504</v>
      </c>
      <c r="J603" s="38">
        <f t="shared" si="6"/>
        <v>2345040</v>
      </c>
      <c r="K603" s="264"/>
    </row>
    <row r="604" spans="1:11" ht="26.25">
      <c r="A604" s="37">
        <f t="shared" si="7"/>
        <v>184</v>
      </c>
      <c r="B604" s="46">
        <v>64221</v>
      </c>
      <c r="C604" s="78" t="s">
        <v>1289</v>
      </c>
      <c r="D604" s="301" t="s">
        <v>304</v>
      </c>
      <c r="E604" s="46">
        <v>0</v>
      </c>
      <c r="F604" s="46">
        <v>10</v>
      </c>
      <c r="G604" s="46">
        <v>10</v>
      </c>
      <c r="H604" s="46">
        <v>78110000</v>
      </c>
      <c r="I604" s="38">
        <v>234504</v>
      </c>
      <c r="J604" s="38">
        <f t="shared" si="6"/>
        <v>2345040</v>
      </c>
      <c r="K604" s="264"/>
    </row>
    <row r="605" spans="1:11" ht="26.25">
      <c r="A605" s="37">
        <f t="shared" si="7"/>
        <v>185</v>
      </c>
      <c r="B605" s="46">
        <v>64221</v>
      </c>
      <c r="C605" s="78" t="s">
        <v>1290</v>
      </c>
      <c r="D605" s="301" t="s">
        <v>304</v>
      </c>
      <c r="E605" s="46">
        <v>0</v>
      </c>
      <c r="F605" s="46">
        <v>10</v>
      </c>
      <c r="G605" s="46">
        <v>10</v>
      </c>
      <c r="H605" s="46">
        <v>78110000</v>
      </c>
      <c r="I605" s="38">
        <v>234504</v>
      </c>
      <c r="J605" s="38">
        <f t="shared" si="6"/>
        <v>2345040</v>
      </c>
      <c r="K605" s="264"/>
    </row>
    <row r="606" spans="1:11" ht="39.4">
      <c r="A606" s="37">
        <f t="shared" si="7"/>
        <v>186</v>
      </c>
      <c r="B606" s="46">
        <v>64221</v>
      </c>
      <c r="C606" s="78" t="s">
        <v>1291</v>
      </c>
      <c r="D606" s="301" t="s">
        <v>304</v>
      </c>
      <c r="E606" s="46">
        <v>0</v>
      </c>
      <c r="F606" s="46">
        <v>10</v>
      </c>
      <c r="G606" s="46">
        <v>10</v>
      </c>
      <c r="H606" s="46">
        <v>78110000</v>
      </c>
      <c r="I606" s="38">
        <v>234504</v>
      </c>
      <c r="J606" s="38">
        <f t="shared" si="6"/>
        <v>2345040</v>
      </c>
      <c r="K606" s="264"/>
    </row>
    <row r="607" spans="1:11" ht="26.25">
      <c r="A607" s="37">
        <f t="shared" si="7"/>
        <v>187</v>
      </c>
      <c r="B607" s="46">
        <v>64221</v>
      </c>
      <c r="C607" s="78" t="s">
        <v>1292</v>
      </c>
      <c r="D607" s="301" t="s">
        <v>304</v>
      </c>
      <c r="E607" s="46">
        <v>0</v>
      </c>
      <c r="F607" s="46">
        <v>10</v>
      </c>
      <c r="G607" s="46">
        <v>10</v>
      </c>
      <c r="H607" s="46">
        <v>78110000</v>
      </c>
      <c r="I607" s="38">
        <v>234504</v>
      </c>
      <c r="J607" s="38">
        <f t="shared" si="6"/>
        <v>2345040</v>
      </c>
      <c r="K607" s="264"/>
    </row>
    <row r="608" spans="1:11" ht="26.25">
      <c r="A608" s="37">
        <f t="shared" si="7"/>
        <v>188</v>
      </c>
      <c r="B608" s="46">
        <v>64221</v>
      </c>
      <c r="C608" s="78" t="s">
        <v>1293</v>
      </c>
      <c r="D608" s="301" t="s">
        <v>304</v>
      </c>
      <c r="E608" s="46">
        <v>0</v>
      </c>
      <c r="F608" s="46">
        <v>10</v>
      </c>
      <c r="G608" s="46">
        <v>10</v>
      </c>
      <c r="H608" s="46">
        <v>78110000</v>
      </c>
      <c r="I608" s="38">
        <v>234504</v>
      </c>
      <c r="J608" s="38">
        <f t="shared" si="6"/>
        <v>2345040</v>
      </c>
      <c r="K608" s="264"/>
    </row>
    <row r="609" spans="1:11" ht="26.25">
      <c r="A609" s="37">
        <f t="shared" si="7"/>
        <v>189</v>
      </c>
      <c r="B609" s="46">
        <v>64221</v>
      </c>
      <c r="C609" s="78" t="s">
        <v>1294</v>
      </c>
      <c r="D609" s="301" t="s">
        <v>304</v>
      </c>
      <c r="E609" s="46">
        <v>0</v>
      </c>
      <c r="F609" s="46">
        <v>10</v>
      </c>
      <c r="G609" s="46">
        <v>10</v>
      </c>
      <c r="H609" s="46">
        <v>78110000</v>
      </c>
      <c r="I609" s="38">
        <v>234504</v>
      </c>
      <c r="J609" s="38">
        <f t="shared" si="6"/>
        <v>2345040</v>
      </c>
      <c r="K609" s="264"/>
    </row>
    <row r="610" spans="1:11" ht="26.25">
      <c r="A610" s="37">
        <f t="shared" si="7"/>
        <v>190</v>
      </c>
      <c r="B610" s="46">
        <v>64221</v>
      </c>
      <c r="C610" s="78" t="s">
        <v>1295</v>
      </c>
      <c r="D610" s="301" t="s">
        <v>304</v>
      </c>
      <c r="E610" s="46">
        <v>0</v>
      </c>
      <c r="F610" s="46">
        <v>10</v>
      </c>
      <c r="G610" s="46">
        <v>10</v>
      </c>
      <c r="H610" s="46">
        <v>78110000</v>
      </c>
      <c r="I610" s="38">
        <v>234504</v>
      </c>
      <c r="J610" s="38">
        <f t="shared" si="6"/>
        <v>2345040</v>
      </c>
      <c r="K610" s="264"/>
    </row>
    <row r="611" spans="1:11" ht="26.25">
      <c r="A611" s="37">
        <f t="shared" si="7"/>
        <v>191</v>
      </c>
      <c r="B611" s="46">
        <v>64221</v>
      </c>
      <c r="C611" s="78" t="s">
        <v>1296</v>
      </c>
      <c r="D611" s="301" t="s">
        <v>304</v>
      </c>
      <c r="E611" s="46">
        <v>0</v>
      </c>
      <c r="F611" s="46">
        <v>10</v>
      </c>
      <c r="G611" s="46">
        <v>10</v>
      </c>
      <c r="H611" s="46">
        <v>78110000</v>
      </c>
      <c r="I611" s="38">
        <v>234504</v>
      </c>
      <c r="J611" s="38">
        <f t="shared" si="6"/>
        <v>2345040</v>
      </c>
      <c r="K611" s="264"/>
    </row>
    <row r="612" spans="1:11" ht="26.25">
      <c r="A612" s="37">
        <f t="shared" si="7"/>
        <v>192</v>
      </c>
      <c r="B612" s="46">
        <v>64221</v>
      </c>
      <c r="C612" s="78" t="s">
        <v>1297</v>
      </c>
      <c r="D612" s="301" t="s">
        <v>304</v>
      </c>
      <c r="E612" s="46">
        <v>0</v>
      </c>
      <c r="F612" s="46">
        <v>10</v>
      </c>
      <c r="G612" s="46">
        <v>10</v>
      </c>
      <c r="H612" s="46">
        <v>78110000</v>
      </c>
      <c r="I612" s="38">
        <v>234504</v>
      </c>
      <c r="J612" s="38">
        <f t="shared" si="6"/>
        <v>2345040</v>
      </c>
      <c r="K612" s="264"/>
    </row>
    <row r="613" spans="1:11" ht="26.25">
      <c r="A613" s="37">
        <f t="shared" si="7"/>
        <v>193</v>
      </c>
      <c r="B613" s="46">
        <v>64221</v>
      </c>
      <c r="C613" s="78" t="s">
        <v>1298</v>
      </c>
      <c r="D613" s="301" t="s">
        <v>304</v>
      </c>
      <c r="E613" s="46">
        <v>0</v>
      </c>
      <c r="F613" s="46">
        <v>10</v>
      </c>
      <c r="G613" s="46">
        <v>10</v>
      </c>
      <c r="H613" s="46">
        <v>78110000</v>
      </c>
      <c r="I613" s="38">
        <v>234504</v>
      </c>
      <c r="J613" s="38">
        <f t="shared" si="6"/>
        <v>2345040</v>
      </c>
      <c r="K613" s="264"/>
    </row>
    <row r="614" spans="1:11" ht="26.25">
      <c r="A614" s="37">
        <f t="shared" si="7"/>
        <v>194</v>
      </c>
      <c r="B614" s="46">
        <v>64221</v>
      </c>
      <c r="C614" s="78" t="s">
        <v>1299</v>
      </c>
      <c r="D614" s="301" t="s">
        <v>304</v>
      </c>
      <c r="E614" s="46">
        <v>0</v>
      </c>
      <c r="F614" s="46">
        <v>10</v>
      </c>
      <c r="G614" s="46">
        <v>10</v>
      </c>
      <c r="H614" s="46">
        <v>78110000</v>
      </c>
      <c r="I614" s="38">
        <v>234504</v>
      </c>
      <c r="J614" s="38">
        <f t="shared" si="6"/>
        <v>2345040</v>
      </c>
      <c r="K614" s="264"/>
    </row>
    <row r="615" spans="1:11" ht="26.25">
      <c r="A615" s="37">
        <f t="shared" si="7"/>
        <v>195</v>
      </c>
      <c r="B615" s="46">
        <v>64221</v>
      </c>
      <c r="C615" s="78" t="s">
        <v>1300</v>
      </c>
      <c r="D615" s="301" t="s">
        <v>304</v>
      </c>
      <c r="E615" s="46">
        <v>0</v>
      </c>
      <c r="F615" s="46">
        <v>10</v>
      </c>
      <c r="G615" s="46">
        <v>10</v>
      </c>
      <c r="H615" s="46">
        <v>78110000</v>
      </c>
      <c r="I615" s="38">
        <v>234504</v>
      </c>
      <c r="J615" s="38">
        <f t="shared" si="6"/>
        <v>2345040</v>
      </c>
      <c r="K615" s="264"/>
    </row>
    <row r="616" spans="1:11" ht="39.4">
      <c r="A616" s="37">
        <f t="shared" si="7"/>
        <v>196</v>
      </c>
      <c r="B616" s="46">
        <v>64221</v>
      </c>
      <c r="C616" s="78" t="s">
        <v>1301</v>
      </c>
      <c r="D616" s="301" t="s">
        <v>304</v>
      </c>
      <c r="E616" s="46">
        <v>0</v>
      </c>
      <c r="F616" s="46">
        <v>10</v>
      </c>
      <c r="G616" s="46">
        <v>10</v>
      </c>
      <c r="H616" s="46">
        <v>78110000</v>
      </c>
      <c r="I616" s="38">
        <v>234504</v>
      </c>
      <c r="J616" s="38">
        <f t="shared" si="6"/>
        <v>2345040</v>
      </c>
      <c r="K616" s="264"/>
    </row>
    <row r="617" spans="1:11" ht="26.25">
      <c r="A617" s="37">
        <f t="shared" si="7"/>
        <v>197</v>
      </c>
      <c r="B617" s="46">
        <v>64221</v>
      </c>
      <c r="C617" s="78" t="s">
        <v>1302</v>
      </c>
      <c r="D617" s="301" t="s">
        <v>304</v>
      </c>
      <c r="E617" s="46">
        <v>0</v>
      </c>
      <c r="F617" s="46">
        <v>10</v>
      </c>
      <c r="G617" s="46">
        <v>10</v>
      </c>
      <c r="H617" s="46">
        <v>78110000</v>
      </c>
      <c r="I617" s="38">
        <v>234504</v>
      </c>
      <c r="J617" s="38">
        <f t="shared" si="6"/>
        <v>2345040</v>
      </c>
      <c r="K617" s="264"/>
    </row>
    <row r="618" spans="1:11" ht="26.25">
      <c r="A618" s="37">
        <f t="shared" si="7"/>
        <v>198</v>
      </c>
      <c r="B618" s="46">
        <v>64221</v>
      </c>
      <c r="C618" s="78" t="s">
        <v>1303</v>
      </c>
      <c r="D618" s="301" t="s">
        <v>304</v>
      </c>
      <c r="E618" s="46">
        <v>0</v>
      </c>
      <c r="F618" s="46">
        <v>10</v>
      </c>
      <c r="G618" s="46">
        <v>10</v>
      </c>
      <c r="H618" s="46">
        <v>78110000</v>
      </c>
      <c r="I618" s="38">
        <v>234504</v>
      </c>
      <c r="J618" s="38">
        <f t="shared" si="6"/>
        <v>2345040</v>
      </c>
      <c r="K618" s="264"/>
    </row>
    <row r="619" spans="1:11" ht="26.25">
      <c r="A619" s="37">
        <f t="shared" si="7"/>
        <v>199</v>
      </c>
      <c r="B619" s="46">
        <v>64221</v>
      </c>
      <c r="C619" s="78" t="s">
        <v>1304</v>
      </c>
      <c r="D619" s="301" t="s">
        <v>304</v>
      </c>
      <c r="E619" s="46">
        <v>0</v>
      </c>
      <c r="F619" s="46">
        <v>10</v>
      </c>
      <c r="G619" s="46">
        <v>10</v>
      </c>
      <c r="H619" s="46">
        <v>78110000</v>
      </c>
      <c r="I619" s="38">
        <v>234504</v>
      </c>
      <c r="J619" s="38">
        <f t="shared" si="6"/>
        <v>2345040</v>
      </c>
      <c r="K619" s="264"/>
    </row>
    <row r="620" spans="1:11" ht="26.25">
      <c r="A620" s="37">
        <f t="shared" si="7"/>
        <v>200</v>
      </c>
      <c r="B620" s="46">
        <v>64221</v>
      </c>
      <c r="C620" s="78" t="s">
        <v>1305</v>
      </c>
      <c r="D620" s="301" t="s">
        <v>304</v>
      </c>
      <c r="E620" s="46">
        <v>0</v>
      </c>
      <c r="F620" s="46">
        <v>10</v>
      </c>
      <c r="G620" s="46">
        <v>10</v>
      </c>
      <c r="H620" s="46">
        <v>78110000</v>
      </c>
      <c r="I620" s="38">
        <v>234504</v>
      </c>
      <c r="J620" s="38">
        <f t="shared" si="6"/>
        <v>2345040</v>
      </c>
      <c r="K620" s="264"/>
    </row>
    <row r="621" spans="1:11" ht="26.25">
      <c r="A621" s="37">
        <f t="shared" si="7"/>
        <v>201</v>
      </c>
      <c r="B621" s="46">
        <v>64221</v>
      </c>
      <c r="C621" s="78" t="s">
        <v>1306</v>
      </c>
      <c r="D621" s="301" t="s">
        <v>304</v>
      </c>
      <c r="E621" s="46">
        <v>0</v>
      </c>
      <c r="F621" s="46">
        <v>10</v>
      </c>
      <c r="G621" s="46">
        <v>10</v>
      </c>
      <c r="H621" s="46">
        <v>78110000</v>
      </c>
      <c r="I621" s="38">
        <v>234504</v>
      </c>
      <c r="J621" s="38">
        <f t="shared" si="6"/>
        <v>2345040</v>
      </c>
      <c r="K621" s="264"/>
    </row>
    <row r="622" spans="1:11" ht="26.25">
      <c r="A622" s="37">
        <f t="shared" si="7"/>
        <v>202</v>
      </c>
      <c r="B622" s="46">
        <v>64221</v>
      </c>
      <c r="C622" s="78" t="s">
        <v>1307</v>
      </c>
      <c r="D622" s="301" t="s">
        <v>304</v>
      </c>
      <c r="E622" s="46">
        <v>0</v>
      </c>
      <c r="F622" s="46">
        <v>10</v>
      </c>
      <c r="G622" s="46">
        <v>10</v>
      </c>
      <c r="H622" s="46">
        <v>78110000</v>
      </c>
      <c r="I622" s="38">
        <v>234504</v>
      </c>
      <c r="J622" s="38">
        <f t="shared" si="6"/>
        <v>2345040</v>
      </c>
      <c r="K622" s="264"/>
    </row>
    <row r="623" spans="1:11" ht="26.25">
      <c r="A623" s="37">
        <f t="shared" si="7"/>
        <v>203</v>
      </c>
      <c r="B623" s="46">
        <v>64221</v>
      </c>
      <c r="C623" s="78" t="s">
        <v>1308</v>
      </c>
      <c r="D623" s="301" t="s">
        <v>304</v>
      </c>
      <c r="E623" s="46">
        <v>0</v>
      </c>
      <c r="F623" s="46">
        <v>10</v>
      </c>
      <c r="G623" s="46">
        <v>10</v>
      </c>
      <c r="H623" s="46">
        <v>78110000</v>
      </c>
      <c r="I623" s="38">
        <v>234504</v>
      </c>
      <c r="J623" s="38">
        <f t="shared" si="6"/>
        <v>2345040</v>
      </c>
      <c r="K623" s="264"/>
    </row>
    <row r="624" spans="1:11" ht="26.25">
      <c r="A624" s="37">
        <f t="shared" si="7"/>
        <v>204</v>
      </c>
      <c r="B624" s="46">
        <v>64221</v>
      </c>
      <c r="C624" s="78" t="s">
        <v>1309</v>
      </c>
      <c r="D624" s="301" t="s">
        <v>304</v>
      </c>
      <c r="E624" s="46">
        <v>0</v>
      </c>
      <c r="F624" s="46">
        <v>10</v>
      </c>
      <c r="G624" s="46">
        <v>10</v>
      </c>
      <c r="H624" s="46">
        <v>78110000</v>
      </c>
      <c r="I624" s="38">
        <v>234504</v>
      </c>
      <c r="J624" s="38">
        <f t="shared" si="6"/>
        <v>2345040</v>
      </c>
      <c r="K624" s="264"/>
    </row>
    <row r="625" spans="1:11" ht="26.25">
      <c r="A625" s="37">
        <f t="shared" si="7"/>
        <v>205</v>
      </c>
      <c r="B625" s="46">
        <v>64221</v>
      </c>
      <c r="C625" s="78" t="s">
        <v>1310</v>
      </c>
      <c r="D625" s="301" t="s">
        <v>304</v>
      </c>
      <c r="E625" s="46">
        <v>0</v>
      </c>
      <c r="F625" s="46">
        <v>10</v>
      </c>
      <c r="G625" s="46">
        <v>10</v>
      </c>
      <c r="H625" s="46">
        <v>78110000</v>
      </c>
      <c r="I625" s="38">
        <v>234504</v>
      </c>
      <c r="J625" s="38">
        <f t="shared" si="6"/>
        <v>2345040</v>
      </c>
      <c r="K625" s="264"/>
    </row>
    <row r="626" spans="1:11" ht="26.25">
      <c r="A626" s="37">
        <f t="shared" si="7"/>
        <v>206</v>
      </c>
      <c r="B626" s="46">
        <v>64221</v>
      </c>
      <c r="C626" s="78" t="s">
        <v>1311</v>
      </c>
      <c r="D626" s="301" t="s">
        <v>304</v>
      </c>
      <c r="E626" s="46">
        <v>0</v>
      </c>
      <c r="F626" s="46">
        <v>10</v>
      </c>
      <c r="G626" s="46">
        <v>10</v>
      </c>
      <c r="H626" s="46">
        <v>78110000</v>
      </c>
      <c r="I626" s="38">
        <v>234504</v>
      </c>
      <c r="J626" s="38">
        <f t="shared" ref="J626:J689" si="8">I626*F626</f>
        <v>2345040</v>
      </c>
      <c r="K626" s="264"/>
    </row>
    <row r="627" spans="1:11" ht="26.25">
      <c r="A627" s="37">
        <f t="shared" ref="A627:A690" si="9">A626+1</f>
        <v>207</v>
      </c>
      <c r="B627" s="46">
        <v>64221</v>
      </c>
      <c r="C627" s="78" t="s">
        <v>1312</v>
      </c>
      <c r="D627" s="301" t="s">
        <v>304</v>
      </c>
      <c r="E627" s="46">
        <v>0</v>
      </c>
      <c r="F627" s="46">
        <v>10</v>
      </c>
      <c r="G627" s="46">
        <v>10</v>
      </c>
      <c r="H627" s="46">
        <v>78110000</v>
      </c>
      <c r="I627" s="38">
        <v>234504</v>
      </c>
      <c r="J627" s="38">
        <f t="shared" si="8"/>
        <v>2345040</v>
      </c>
      <c r="K627" s="264"/>
    </row>
    <row r="628" spans="1:11" ht="26.25">
      <c r="A628" s="37">
        <f t="shared" si="9"/>
        <v>208</v>
      </c>
      <c r="B628" s="46">
        <v>64221</v>
      </c>
      <c r="C628" s="78" t="s">
        <v>1313</v>
      </c>
      <c r="D628" s="301" t="s">
        <v>304</v>
      </c>
      <c r="E628" s="46">
        <v>0</v>
      </c>
      <c r="F628" s="46">
        <v>10</v>
      </c>
      <c r="G628" s="46">
        <v>10</v>
      </c>
      <c r="H628" s="46">
        <v>78110000</v>
      </c>
      <c r="I628" s="38">
        <v>234504</v>
      </c>
      <c r="J628" s="38">
        <f t="shared" si="8"/>
        <v>2345040</v>
      </c>
      <c r="K628" s="264"/>
    </row>
    <row r="629" spans="1:11" ht="26.25">
      <c r="A629" s="37">
        <f t="shared" si="9"/>
        <v>209</v>
      </c>
      <c r="B629" s="46">
        <v>64221</v>
      </c>
      <c r="C629" s="78" t="s">
        <v>1314</v>
      </c>
      <c r="D629" s="301" t="s">
        <v>304</v>
      </c>
      <c r="E629" s="46">
        <v>0</v>
      </c>
      <c r="F629" s="46">
        <v>20</v>
      </c>
      <c r="G629" s="46">
        <v>20</v>
      </c>
      <c r="H629" s="46">
        <v>78110000</v>
      </c>
      <c r="I629" s="38">
        <v>234504</v>
      </c>
      <c r="J629" s="38">
        <f t="shared" si="8"/>
        <v>4690080</v>
      </c>
      <c r="K629" s="264"/>
    </row>
    <row r="630" spans="1:11" ht="26.25">
      <c r="A630" s="37">
        <f t="shared" si="9"/>
        <v>210</v>
      </c>
      <c r="B630" s="46">
        <v>64221</v>
      </c>
      <c r="C630" s="78" t="s">
        <v>1315</v>
      </c>
      <c r="D630" s="301" t="s">
        <v>304</v>
      </c>
      <c r="E630" s="46">
        <v>0</v>
      </c>
      <c r="F630" s="46">
        <v>20</v>
      </c>
      <c r="G630" s="46">
        <v>20</v>
      </c>
      <c r="H630" s="46">
        <v>78110000</v>
      </c>
      <c r="I630" s="38">
        <v>234504</v>
      </c>
      <c r="J630" s="38">
        <f t="shared" si="8"/>
        <v>4690080</v>
      </c>
      <c r="K630" s="264"/>
    </row>
    <row r="631" spans="1:11" ht="26.25">
      <c r="A631" s="37">
        <f t="shared" si="9"/>
        <v>211</v>
      </c>
      <c r="B631" s="46">
        <v>64221</v>
      </c>
      <c r="C631" s="78" t="s">
        <v>1316</v>
      </c>
      <c r="D631" s="301" t="s">
        <v>304</v>
      </c>
      <c r="E631" s="46">
        <v>0</v>
      </c>
      <c r="F631" s="46">
        <v>20</v>
      </c>
      <c r="G631" s="46">
        <v>20</v>
      </c>
      <c r="H631" s="46">
        <v>78110000</v>
      </c>
      <c r="I631" s="38">
        <v>234504</v>
      </c>
      <c r="J631" s="38">
        <f t="shared" si="8"/>
        <v>4690080</v>
      </c>
      <c r="K631" s="264"/>
    </row>
    <row r="632" spans="1:11" ht="39.4">
      <c r="A632" s="37">
        <f t="shared" si="9"/>
        <v>212</v>
      </c>
      <c r="B632" s="46">
        <v>64221</v>
      </c>
      <c r="C632" s="78" t="s">
        <v>1317</v>
      </c>
      <c r="D632" s="301" t="s">
        <v>304</v>
      </c>
      <c r="E632" s="46">
        <v>0</v>
      </c>
      <c r="F632" s="46">
        <v>20</v>
      </c>
      <c r="G632" s="46">
        <v>20</v>
      </c>
      <c r="H632" s="46">
        <v>78110000</v>
      </c>
      <c r="I632" s="38">
        <v>234504</v>
      </c>
      <c r="J632" s="38">
        <f t="shared" si="8"/>
        <v>4690080</v>
      </c>
      <c r="K632" s="264"/>
    </row>
    <row r="633" spans="1:11" ht="26.25">
      <c r="A633" s="37">
        <f t="shared" si="9"/>
        <v>213</v>
      </c>
      <c r="B633" s="46">
        <v>64221</v>
      </c>
      <c r="C633" s="78" t="s">
        <v>1318</v>
      </c>
      <c r="D633" s="301" t="s">
        <v>304</v>
      </c>
      <c r="E633" s="46">
        <v>0</v>
      </c>
      <c r="F633" s="46">
        <v>20</v>
      </c>
      <c r="G633" s="46">
        <v>20</v>
      </c>
      <c r="H633" s="46">
        <v>78110000</v>
      </c>
      <c r="I633" s="38">
        <v>234504</v>
      </c>
      <c r="J633" s="38">
        <f t="shared" si="8"/>
        <v>4690080</v>
      </c>
      <c r="K633" s="264"/>
    </row>
    <row r="634" spans="1:11" ht="26.25">
      <c r="A634" s="37">
        <f t="shared" si="9"/>
        <v>214</v>
      </c>
      <c r="B634" s="46">
        <v>64221</v>
      </c>
      <c r="C634" s="78" t="s">
        <v>1319</v>
      </c>
      <c r="D634" s="301" t="s">
        <v>304</v>
      </c>
      <c r="E634" s="46">
        <v>0</v>
      </c>
      <c r="F634" s="46">
        <v>10</v>
      </c>
      <c r="G634" s="46">
        <v>10</v>
      </c>
      <c r="H634" s="46">
        <v>78110000</v>
      </c>
      <c r="I634" s="38">
        <v>234504</v>
      </c>
      <c r="J634" s="38">
        <f t="shared" si="8"/>
        <v>2345040</v>
      </c>
      <c r="K634" s="264"/>
    </row>
    <row r="635" spans="1:11" ht="26.25">
      <c r="A635" s="37">
        <f t="shared" si="9"/>
        <v>215</v>
      </c>
      <c r="B635" s="46">
        <v>64221</v>
      </c>
      <c r="C635" s="78" t="s">
        <v>1320</v>
      </c>
      <c r="D635" s="301" t="s">
        <v>304</v>
      </c>
      <c r="E635" s="46">
        <v>0</v>
      </c>
      <c r="F635" s="46">
        <v>10</v>
      </c>
      <c r="G635" s="46">
        <v>10</v>
      </c>
      <c r="H635" s="46">
        <v>78110000</v>
      </c>
      <c r="I635" s="38">
        <v>234504</v>
      </c>
      <c r="J635" s="38">
        <f t="shared" si="8"/>
        <v>2345040</v>
      </c>
      <c r="K635" s="264"/>
    </row>
    <row r="636" spans="1:11" ht="26.25">
      <c r="A636" s="37">
        <f t="shared" si="9"/>
        <v>216</v>
      </c>
      <c r="B636" s="46">
        <v>64221</v>
      </c>
      <c r="C636" s="78" t="s">
        <v>1321</v>
      </c>
      <c r="D636" s="301" t="s">
        <v>304</v>
      </c>
      <c r="E636" s="46">
        <v>0</v>
      </c>
      <c r="F636" s="46">
        <v>20</v>
      </c>
      <c r="G636" s="46">
        <v>20</v>
      </c>
      <c r="H636" s="46">
        <v>78110000</v>
      </c>
      <c r="I636" s="38">
        <v>234504</v>
      </c>
      <c r="J636" s="38">
        <f t="shared" si="8"/>
        <v>4690080</v>
      </c>
      <c r="K636" s="264"/>
    </row>
    <row r="637" spans="1:11" ht="26.25">
      <c r="A637" s="37">
        <f t="shared" si="9"/>
        <v>217</v>
      </c>
      <c r="B637" s="46">
        <v>64221</v>
      </c>
      <c r="C637" s="78" t="s">
        <v>1322</v>
      </c>
      <c r="D637" s="301" t="s">
        <v>304</v>
      </c>
      <c r="E637" s="46">
        <v>0</v>
      </c>
      <c r="F637" s="46">
        <v>20</v>
      </c>
      <c r="G637" s="46">
        <v>20</v>
      </c>
      <c r="H637" s="46">
        <v>78110000</v>
      </c>
      <c r="I637" s="38">
        <v>234504</v>
      </c>
      <c r="J637" s="38">
        <f t="shared" si="8"/>
        <v>4690080</v>
      </c>
      <c r="K637" s="264"/>
    </row>
    <row r="638" spans="1:11" ht="26.25">
      <c r="A638" s="37">
        <f t="shared" si="9"/>
        <v>218</v>
      </c>
      <c r="B638" s="46">
        <v>64221</v>
      </c>
      <c r="C638" s="78" t="s">
        <v>1323</v>
      </c>
      <c r="D638" s="301" t="s">
        <v>304</v>
      </c>
      <c r="E638" s="46">
        <v>0</v>
      </c>
      <c r="F638" s="46">
        <v>10</v>
      </c>
      <c r="G638" s="46">
        <v>10</v>
      </c>
      <c r="H638" s="46">
        <v>78110000</v>
      </c>
      <c r="I638" s="38">
        <v>234504</v>
      </c>
      <c r="J638" s="38">
        <f t="shared" si="8"/>
        <v>2345040</v>
      </c>
      <c r="K638" s="264"/>
    </row>
    <row r="639" spans="1:11" ht="26.25">
      <c r="A639" s="37">
        <f t="shared" si="9"/>
        <v>219</v>
      </c>
      <c r="B639" s="46">
        <v>64221</v>
      </c>
      <c r="C639" s="78" t="s">
        <v>1324</v>
      </c>
      <c r="D639" s="301" t="s">
        <v>304</v>
      </c>
      <c r="E639" s="46">
        <v>0</v>
      </c>
      <c r="F639" s="46">
        <v>10</v>
      </c>
      <c r="G639" s="46">
        <v>10</v>
      </c>
      <c r="H639" s="46">
        <v>78110000</v>
      </c>
      <c r="I639" s="38">
        <v>234504</v>
      </c>
      <c r="J639" s="38">
        <f t="shared" si="8"/>
        <v>2345040</v>
      </c>
      <c r="K639" s="264"/>
    </row>
    <row r="640" spans="1:11" ht="26.25">
      <c r="A640" s="37">
        <f t="shared" si="9"/>
        <v>220</v>
      </c>
      <c r="B640" s="46">
        <v>64221</v>
      </c>
      <c r="C640" s="78" t="s">
        <v>1325</v>
      </c>
      <c r="D640" s="301" t="s">
        <v>304</v>
      </c>
      <c r="E640" s="46">
        <v>0</v>
      </c>
      <c r="F640" s="46">
        <v>10</v>
      </c>
      <c r="G640" s="46">
        <v>10</v>
      </c>
      <c r="H640" s="46">
        <v>78110000</v>
      </c>
      <c r="I640" s="38">
        <v>234504</v>
      </c>
      <c r="J640" s="38">
        <f t="shared" si="8"/>
        <v>2345040</v>
      </c>
      <c r="K640" s="264"/>
    </row>
    <row r="641" spans="1:11" ht="26.25">
      <c r="A641" s="37">
        <f t="shared" si="9"/>
        <v>221</v>
      </c>
      <c r="B641" s="46">
        <v>64221</v>
      </c>
      <c r="C641" s="78" t="s">
        <v>1326</v>
      </c>
      <c r="D641" s="301" t="s">
        <v>304</v>
      </c>
      <c r="E641" s="46">
        <v>0</v>
      </c>
      <c r="F641" s="46">
        <v>10</v>
      </c>
      <c r="G641" s="46">
        <v>10</v>
      </c>
      <c r="H641" s="46">
        <v>78110000</v>
      </c>
      <c r="I641" s="38">
        <v>234504</v>
      </c>
      <c r="J641" s="38">
        <f t="shared" si="8"/>
        <v>2345040</v>
      </c>
      <c r="K641" s="264"/>
    </row>
    <row r="642" spans="1:11" ht="26.25">
      <c r="A642" s="37">
        <f t="shared" si="9"/>
        <v>222</v>
      </c>
      <c r="B642" s="46">
        <v>64221</v>
      </c>
      <c r="C642" s="78" t="s">
        <v>1327</v>
      </c>
      <c r="D642" s="301" t="s">
        <v>304</v>
      </c>
      <c r="E642" s="46">
        <v>0</v>
      </c>
      <c r="F642" s="46">
        <v>10</v>
      </c>
      <c r="G642" s="46">
        <v>10</v>
      </c>
      <c r="H642" s="46">
        <v>78110000</v>
      </c>
      <c r="I642" s="38">
        <v>234504</v>
      </c>
      <c r="J642" s="38">
        <f t="shared" si="8"/>
        <v>2345040</v>
      </c>
      <c r="K642" s="264"/>
    </row>
    <row r="643" spans="1:11" ht="26.25">
      <c r="A643" s="37">
        <f t="shared" si="9"/>
        <v>223</v>
      </c>
      <c r="B643" s="46">
        <v>64221</v>
      </c>
      <c r="C643" s="78" t="s">
        <v>1328</v>
      </c>
      <c r="D643" s="301" t="s">
        <v>304</v>
      </c>
      <c r="E643" s="46">
        <v>0</v>
      </c>
      <c r="F643" s="46">
        <v>10</v>
      </c>
      <c r="G643" s="46">
        <v>10</v>
      </c>
      <c r="H643" s="46">
        <v>78110000</v>
      </c>
      <c r="I643" s="38">
        <v>234504</v>
      </c>
      <c r="J643" s="38">
        <f t="shared" si="8"/>
        <v>2345040</v>
      </c>
      <c r="K643" s="264"/>
    </row>
    <row r="644" spans="1:11" ht="26.25">
      <c r="A644" s="37">
        <f t="shared" si="9"/>
        <v>224</v>
      </c>
      <c r="B644" s="46">
        <v>64221</v>
      </c>
      <c r="C644" s="78" t="s">
        <v>1329</v>
      </c>
      <c r="D644" s="301" t="s">
        <v>304</v>
      </c>
      <c r="E644" s="46">
        <v>0</v>
      </c>
      <c r="F644" s="46">
        <v>10</v>
      </c>
      <c r="G644" s="46">
        <v>10</v>
      </c>
      <c r="H644" s="46">
        <v>78110000</v>
      </c>
      <c r="I644" s="38">
        <v>234504</v>
      </c>
      <c r="J644" s="38">
        <f t="shared" si="8"/>
        <v>2345040</v>
      </c>
      <c r="K644" s="264"/>
    </row>
    <row r="645" spans="1:11" ht="26.25">
      <c r="A645" s="37">
        <f t="shared" si="9"/>
        <v>225</v>
      </c>
      <c r="B645" s="46">
        <v>64221</v>
      </c>
      <c r="C645" s="78" t="s">
        <v>1330</v>
      </c>
      <c r="D645" s="301" t="s">
        <v>304</v>
      </c>
      <c r="E645" s="46">
        <v>0</v>
      </c>
      <c r="F645" s="46">
        <v>10</v>
      </c>
      <c r="G645" s="46">
        <v>10</v>
      </c>
      <c r="H645" s="46">
        <v>78110000</v>
      </c>
      <c r="I645" s="38">
        <v>234504</v>
      </c>
      <c r="J645" s="38">
        <f t="shared" si="8"/>
        <v>2345040</v>
      </c>
      <c r="K645" s="264"/>
    </row>
    <row r="646" spans="1:11" ht="26.25">
      <c r="A646" s="37">
        <f t="shared" si="9"/>
        <v>226</v>
      </c>
      <c r="B646" s="46">
        <v>64221</v>
      </c>
      <c r="C646" s="78" t="s">
        <v>1331</v>
      </c>
      <c r="D646" s="301" t="s">
        <v>304</v>
      </c>
      <c r="E646" s="46">
        <v>0</v>
      </c>
      <c r="F646" s="46">
        <v>10</v>
      </c>
      <c r="G646" s="46">
        <v>10</v>
      </c>
      <c r="H646" s="46">
        <v>78110000</v>
      </c>
      <c r="I646" s="38">
        <v>234504</v>
      </c>
      <c r="J646" s="38">
        <f t="shared" si="8"/>
        <v>2345040</v>
      </c>
      <c r="K646" s="264"/>
    </row>
    <row r="647" spans="1:11" ht="26.25">
      <c r="A647" s="37">
        <f t="shared" si="9"/>
        <v>227</v>
      </c>
      <c r="B647" s="46">
        <v>64221</v>
      </c>
      <c r="C647" s="78" t="s">
        <v>1332</v>
      </c>
      <c r="D647" s="301" t="s">
        <v>304</v>
      </c>
      <c r="E647" s="46">
        <v>0</v>
      </c>
      <c r="F647" s="46">
        <v>10</v>
      </c>
      <c r="G647" s="46">
        <v>10</v>
      </c>
      <c r="H647" s="46">
        <v>78110000</v>
      </c>
      <c r="I647" s="38">
        <v>234504</v>
      </c>
      <c r="J647" s="38">
        <f t="shared" si="8"/>
        <v>2345040</v>
      </c>
      <c r="K647" s="264"/>
    </row>
    <row r="648" spans="1:11" ht="26.25">
      <c r="A648" s="37">
        <f t="shared" si="9"/>
        <v>228</v>
      </c>
      <c r="B648" s="46">
        <v>64221</v>
      </c>
      <c r="C648" s="78" t="s">
        <v>1333</v>
      </c>
      <c r="D648" s="301" t="s">
        <v>304</v>
      </c>
      <c r="E648" s="46">
        <v>0</v>
      </c>
      <c r="F648" s="46">
        <v>10</v>
      </c>
      <c r="G648" s="46">
        <v>10</v>
      </c>
      <c r="H648" s="46">
        <v>78110000</v>
      </c>
      <c r="I648" s="38">
        <v>234504</v>
      </c>
      <c r="J648" s="38">
        <f t="shared" si="8"/>
        <v>2345040</v>
      </c>
      <c r="K648" s="264"/>
    </row>
    <row r="649" spans="1:11" ht="26.25">
      <c r="A649" s="37">
        <f t="shared" si="9"/>
        <v>229</v>
      </c>
      <c r="B649" s="46">
        <v>64221</v>
      </c>
      <c r="C649" s="78" t="s">
        <v>1334</v>
      </c>
      <c r="D649" s="301" t="s">
        <v>304</v>
      </c>
      <c r="E649" s="46">
        <v>0</v>
      </c>
      <c r="F649" s="46">
        <v>10</v>
      </c>
      <c r="G649" s="46">
        <v>10</v>
      </c>
      <c r="H649" s="46">
        <v>78110000</v>
      </c>
      <c r="I649" s="38">
        <v>234504</v>
      </c>
      <c r="J649" s="38">
        <f t="shared" si="8"/>
        <v>2345040</v>
      </c>
      <c r="K649" s="264"/>
    </row>
    <row r="650" spans="1:11" ht="26.25">
      <c r="A650" s="37">
        <f t="shared" si="9"/>
        <v>230</v>
      </c>
      <c r="B650" s="46">
        <v>64221</v>
      </c>
      <c r="C650" s="78" t="s">
        <v>1335</v>
      </c>
      <c r="D650" s="301" t="s">
        <v>304</v>
      </c>
      <c r="E650" s="46">
        <v>0</v>
      </c>
      <c r="F650" s="46">
        <v>10</v>
      </c>
      <c r="G650" s="46">
        <v>10</v>
      </c>
      <c r="H650" s="46">
        <v>78110000</v>
      </c>
      <c r="I650" s="38">
        <v>234504</v>
      </c>
      <c r="J650" s="38">
        <f t="shared" si="8"/>
        <v>2345040</v>
      </c>
      <c r="K650" s="264"/>
    </row>
    <row r="651" spans="1:11" ht="26.25">
      <c r="A651" s="37">
        <f t="shared" si="9"/>
        <v>231</v>
      </c>
      <c r="B651" s="46">
        <v>64221</v>
      </c>
      <c r="C651" s="78" t="s">
        <v>1336</v>
      </c>
      <c r="D651" s="301" t="s">
        <v>304</v>
      </c>
      <c r="E651" s="46">
        <v>0</v>
      </c>
      <c r="F651" s="46">
        <v>10</v>
      </c>
      <c r="G651" s="46">
        <v>10</v>
      </c>
      <c r="H651" s="46">
        <v>78110000</v>
      </c>
      <c r="I651" s="38">
        <v>234504</v>
      </c>
      <c r="J651" s="38">
        <f t="shared" si="8"/>
        <v>2345040</v>
      </c>
      <c r="K651" s="264"/>
    </row>
    <row r="652" spans="1:11" ht="26.25">
      <c r="A652" s="37">
        <f t="shared" si="9"/>
        <v>232</v>
      </c>
      <c r="B652" s="46">
        <v>64221</v>
      </c>
      <c r="C652" s="78" t="s">
        <v>1337</v>
      </c>
      <c r="D652" s="301" t="s">
        <v>304</v>
      </c>
      <c r="E652" s="46">
        <v>0</v>
      </c>
      <c r="F652" s="46">
        <v>10</v>
      </c>
      <c r="G652" s="46">
        <v>10</v>
      </c>
      <c r="H652" s="46">
        <v>78110000</v>
      </c>
      <c r="I652" s="38">
        <v>234504</v>
      </c>
      <c r="J652" s="38">
        <f t="shared" si="8"/>
        <v>2345040</v>
      </c>
      <c r="K652" s="264"/>
    </row>
    <row r="653" spans="1:11" ht="26.25">
      <c r="A653" s="37">
        <f t="shared" si="9"/>
        <v>233</v>
      </c>
      <c r="B653" s="46">
        <v>64221</v>
      </c>
      <c r="C653" s="78" t="s">
        <v>1338</v>
      </c>
      <c r="D653" s="301" t="s">
        <v>304</v>
      </c>
      <c r="E653" s="46">
        <v>0</v>
      </c>
      <c r="F653" s="46">
        <v>10</v>
      </c>
      <c r="G653" s="46">
        <v>10</v>
      </c>
      <c r="H653" s="46">
        <v>78110000</v>
      </c>
      <c r="I653" s="38">
        <v>234504</v>
      </c>
      <c r="J653" s="38">
        <f t="shared" si="8"/>
        <v>2345040</v>
      </c>
      <c r="K653" s="264"/>
    </row>
    <row r="654" spans="1:11" ht="26.25">
      <c r="A654" s="37">
        <f t="shared" si="9"/>
        <v>234</v>
      </c>
      <c r="B654" s="46">
        <v>64221</v>
      </c>
      <c r="C654" s="78" t="s">
        <v>1339</v>
      </c>
      <c r="D654" s="301" t="s">
        <v>304</v>
      </c>
      <c r="E654" s="46">
        <v>0</v>
      </c>
      <c r="F654" s="46">
        <v>10</v>
      </c>
      <c r="G654" s="46">
        <v>10</v>
      </c>
      <c r="H654" s="46">
        <v>78110000</v>
      </c>
      <c r="I654" s="38">
        <v>234504</v>
      </c>
      <c r="J654" s="38">
        <f t="shared" si="8"/>
        <v>2345040</v>
      </c>
      <c r="K654" s="264"/>
    </row>
    <row r="655" spans="1:11" ht="26.25">
      <c r="A655" s="37">
        <f t="shared" si="9"/>
        <v>235</v>
      </c>
      <c r="B655" s="46">
        <v>64221</v>
      </c>
      <c r="C655" s="78" t="s">
        <v>1340</v>
      </c>
      <c r="D655" s="301" t="s">
        <v>304</v>
      </c>
      <c r="E655" s="46">
        <v>0</v>
      </c>
      <c r="F655" s="46">
        <v>10</v>
      </c>
      <c r="G655" s="46">
        <v>10</v>
      </c>
      <c r="H655" s="46">
        <v>78110000</v>
      </c>
      <c r="I655" s="38">
        <v>234504</v>
      </c>
      <c r="J655" s="38">
        <f t="shared" si="8"/>
        <v>2345040</v>
      </c>
      <c r="K655" s="264"/>
    </row>
    <row r="656" spans="1:11" ht="26.25">
      <c r="A656" s="37">
        <f t="shared" si="9"/>
        <v>236</v>
      </c>
      <c r="B656" s="46">
        <v>64221</v>
      </c>
      <c r="C656" s="78" t="s">
        <v>1341</v>
      </c>
      <c r="D656" s="301" t="s">
        <v>304</v>
      </c>
      <c r="E656" s="46">
        <v>0</v>
      </c>
      <c r="F656" s="46">
        <v>10</v>
      </c>
      <c r="G656" s="46">
        <v>10</v>
      </c>
      <c r="H656" s="46">
        <v>78110000</v>
      </c>
      <c r="I656" s="38">
        <v>234504</v>
      </c>
      <c r="J656" s="38">
        <f t="shared" si="8"/>
        <v>2345040</v>
      </c>
      <c r="K656" s="264"/>
    </row>
    <row r="657" spans="1:11" ht="26.25">
      <c r="A657" s="37">
        <f t="shared" si="9"/>
        <v>237</v>
      </c>
      <c r="B657" s="46">
        <v>64221</v>
      </c>
      <c r="C657" s="78" t="s">
        <v>1342</v>
      </c>
      <c r="D657" s="301" t="s">
        <v>304</v>
      </c>
      <c r="E657" s="46">
        <v>0</v>
      </c>
      <c r="F657" s="46">
        <v>10</v>
      </c>
      <c r="G657" s="46">
        <v>10</v>
      </c>
      <c r="H657" s="46">
        <v>78110000</v>
      </c>
      <c r="I657" s="38">
        <v>234504</v>
      </c>
      <c r="J657" s="38">
        <f t="shared" si="8"/>
        <v>2345040</v>
      </c>
      <c r="K657" s="264"/>
    </row>
    <row r="658" spans="1:11" ht="26.25">
      <c r="A658" s="37">
        <f t="shared" si="9"/>
        <v>238</v>
      </c>
      <c r="B658" s="46">
        <v>64221</v>
      </c>
      <c r="C658" s="78" t="s">
        <v>1343</v>
      </c>
      <c r="D658" s="301" t="s">
        <v>304</v>
      </c>
      <c r="E658" s="46">
        <v>0</v>
      </c>
      <c r="F658" s="46">
        <v>10</v>
      </c>
      <c r="G658" s="46">
        <v>10</v>
      </c>
      <c r="H658" s="46">
        <v>78110000</v>
      </c>
      <c r="I658" s="38">
        <v>234504</v>
      </c>
      <c r="J658" s="38">
        <f t="shared" si="8"/>
        <v>2345040</v>
      </c>
      <c r="K658" s="264"/>
    </row>
    <row r="659" spans="1:11" ht="26.25">
      <c r="A659" s="37">
        <f t="shared" si="9"/>
        <v>239</v>
      </c>
      <c r="B659" s="46">
        <v>64221</v>
      </c>
      <c r="C659" s="78" t="s">
        <v>1344</v>
      </c>
      <c r="D659" s="301" t="s">
        <v>304</v>
      </c>
      <c r="E659" s="46">
        <v>0</v>
      </c>
      <c r="F659" s="46">
        <v>10</v>
      </c>
      <c r="G659" s="46">
        <v>10</v>
      </c>
      <c r="H659" s="46">
        <v>78110000</v>
      </c>
      <c r="I659" s="38">
        <v>234504</v>
      </c>
      <c r="J659" s="38">
        <f t="shared" si="8"/>
        <v>2345040</v>
      </c>
      <c r="K659" s="264"/>
    </row>
    <row r="660" spans="1:11" ht="26.25">
      <c r="A660" s="37">
        <f t="shared" si="9"/>
        <v>240</v>
      </c>
      <c r="B660" s="46">
        <v>64221</v>
      </c>
      <c r="C660" s="78" t="s">
        <v>1345</v>
      </c>
      <c r="D660" s="301" t="s">
        <v>304</v>
      </c>
      <c r="E660" s="46">
        <v>0</v>
      </c>
      <c r="F660" s="46">
        <v>10</v>
      </c>
      <c r="G660" s="46">
        <v>10</v>
      </c>
      <c r="H660" s="46">
        <v>78110000</v>
      </c>
      <c r="I660" s="38">
        <v>234504</v>
      </c>
      <c r="J660" s="38">
        <f t="shared" si="8"/>
        <v>2345040</v>
      </c>
      <c r="K660" s="264"/>
    </row>
    <row r="661" spans="1:11" ht="26.25">
      <c r="A661" s="37">
        <f t="shared" si="9"/>
        <v>241</v>
      </c>
      <c r="B661" s="46">
        <v>64221</v>
      </c>
      <c r="C661" s="78" t="s">
        <v>1346</v>
      </c>
      <c r="D661" s="301" t="s">
        <v>304</v>
      </c>
      <c r="E661" s="46">
        <v>0</v>
      </c>
      <c r="F661" s="46">
        <v>10</v>
      </c>
      <c r="G661" s="46">
        <v>10</v>
      </c>
      <c r="H661" s="46">
        <v>78110000</v>
      </c>
      <c r="I661" s="38">
        <v>234504</v>
      </c>
      <c r="J661" s="38">
        <f t="shared" si="8"/>
        <v>2345040</v>
      </c>
      <c r="K661" s="264"/>
    </row>
    <row r="662" spans="1:11" ht="26.25">
      <c r="A662" s="37">
        <f t="shared" si="9"/>
        <v>242</v>
      </c>
      <c r="B662" s="46">
        <v>64221</v>
      </c>
      <c r="C662" s="78" t="s">
        <v>1347</v>
      </c>
      <c r="D662" s="301" t="s">
        <v>304</v>
      </c>
      <c r="E662" s="46">
        <v>0</v>
      </c>
      <c r="F662" s="46">
        <v>10</v>
      </c>
      <c r="G662" s="46">
        <v>10</v>
      </c>
      <c r="H662" s="46">
        <v>78110000</v>
      </c>
      <c r="I662" s="38">
        <v>234504</v>
      </c>
      <c r="J662" s="38">
        <f t="shared" si="8"/>
        <v>2345040</v>
      </c>
      <c r="K662" s="264"/>
    </row>
    <row r="663" spans="1:11" ht="26.25">
      <c r="A663" s="37">
        <f t="shared" si="9"/>
        <v>243</v>
      </c>
      <c r="B663" s="46">
        <v>64221</v>
      </c>
      <c r="C663" s="78" t="s">
        <v>1348</v>
      </c>
      <c r="D663" s="301" t="s">
        <v>304</v>
      </c>
      <c r="E663" s="46">
        <v>0</v>
      </c>
      <c r="F663" s="46">
        <v>10</v>
      </c>
      <c r="G663" s="46">
        <v>10</v>
      </c>
      <c r="H663" s="46">
        <v>78110000</v>
      </c>
      <c r="I663" s="38">
        <v>234504</v>
      </c>
      <c r="J663" s="38">
        <f t="shared" si="8"/>
        <v>2345040</v>
      </c>
      <c r="K663" s="264"/>
    </row>
    <row r="664" spans="1:11" ht="26.25">
      <c r="A664" s="37">
        <f t="shared" si="9"/>
        <v>244</v>
      </c>
      <c r="B664" s="46">
        <v>64221</v>
      </c>
      <c r="C664" s="78" t="s">
        <v>1349</v>
      </c>
      <c r="D664" s="301" t="s">
        <v>304</v>
      </c>
      <c r="E664" s="46">
        <v>0</v>
      </c>
      <c r="F664" s="46">
        <v>10</v>
      </c>
      <c r="G664" s="46">
        <v>10</v>
      </c>
      <c r="H664" s="46">
        <v>78110000</v>
      </c>
      <c r="I664" s="38">
        <v>234504</v>
      </c>
      <c r="J664" s="38">
        <f t="shared" si="8"/>
        <v>2345040</v>
      </c>
      <c r="K664" s="264"/>
    </row>
    <row r="665" spans="1:11" ht="26.25">
      <c r="A665" s="37">
        <f t="shared" si="9"/>
        <v>245</v>
      </c>
      <c r="B665" s="46">
        <v>64221</v>
      </c>
      <c r="C665" s="78" t="s">
        <v>1350</v>
      </c>
      <c r="D665" s="301" t="s">
        <v>304</v>
      </c>
      <c r="E665" s="46">
        <v>0</v>
      </c>
      <c r="F665" s="46">
        <v>10</v>
      </c>
      <c r="G665" s="46">
        <v>10</v>
      </c>
      <c r="H665" s="46">
        <v>78110000</v>
      </c>
      <c r="I665" s="38">
        <v>234504</v>
      </c>
      <c r="J665" s="38">
        <f t="shared" si="8"/>
        <v>2345040</v>
      </c>
      <c r="K665" s="264"/>
    </row>
    <row r="666" spans="1:11" ht="26.25">
      <c r="A666" s="37">
        <f t="shared" si="9"/>
        <v>246</v>
      </c>
      <c r="B666" s="46">
        <v>64221</v>
      </c>
      <c r="C666" s="78" t="s">
        <v>1351</v>
      </c>
      <c r="D666" s="301" t="s">
        <v>304</v>
      </c>
      <c r="E666" s="46">
        <v>0</v>
      </c>
      <c r="F666" s="46">
        <v>10</v>
      </c>
      <c r="G666" s="46">
        <v>10</v>
      </c>
      <c r="H666" s="46">
        <v>78110000</v>
      </c>
      <c r="I666" s="38">
        <v>234504</v>
      </c>
      <c r="J666" s="38">
        <f t="shared" si="8"/>
        <v>2345040</v>
      </c>
      <c r="K666" s="264"/>
    </row>
    <row r="667" spans="1:11" ht="26.25">
      <c r="A667" s="37">
        <f t="shared" si="9"/>
        <v>247</v>
      </c>
      <c r="B667" s="46">
        <v>64221</v>
      </c>
      <c r="C667" s="78" t="s">
        <v>1352</v>
      </c>
      <c r="D667" s="301" t="s">
        <v>304</v>
      </c>
      <c r="E667" s="46">
        <v>0</v>
      </c>
      <c r="F667" s="46">
        <v>20</v>
      </c>
      <c r="G667" s="46">
        <v>20</v>
      </c>
      <c r="H667" s="46">
        <v>78110000</v>
      </c>
      <c r="I667" s="38">
        <v>234504</v>
      </c>
      <c r="J667" s="38">
        <f t="shared" si="8"/>
        <v>4690080</v>
      </c>
      <c r="K667" s="264"/>
    </row>
    <row r="668" spans="1:11" ht="26.25">
      <c r="A668" s="37">
        <f t="shared" si="9"/>
        <v>248</v>
      </c>
      <c r="B668" s="46">
        <v>64221</v>
      </c>
      <c r="C668" s="78" t="s">
        <v>1353</v>
      </c>
      <c r="D668" s="301" t="s">
        <v>304</v>
      </c>
      <c r="E668" s="46">
        <v>0</v>
      </c>
      <c r="F668" s="46">
        <v>10</v>
      </c>
      <c r="G668" s="46">
        <v>10</v>
      </c>
      <c r="H668" s="46">
        <v>78110000</v>
      </c>
      <c r="I668" s="38">
        <v>234504</v>
      </c>
      <c r="J668" s="38">
        <f t="shared" si="8"/>
        <v>2345040</v>
      </c>
      <c r="K668" s="264"/>
    </row>
    <row r="669" spans="1:11" ht="26.25">
      <c r="A669" s="37">
        <f t="shared" si="9"/>
        <v>249</v>
      </c>
      <c r="B669" s="46">
        <v>64221</v>
      </c>
      <c r="C669" s="78" t="s">
        <v>1354</v>
      </c>
      <c r="D669" s="301" t="s">
        <v>304</v>
      </c>
      <c r="E669" s="46">
        <v>0</v>
      </c>
      <c r="F669" s="46">
        <v>20</v>
      </c>
      <c r="G669" s="46">
        <v>20</v>
      </c>
      <c r="H669" s="46">
        <v>78110000</v>
      </c>
      <c r="I669" s="38">
        <v>234504</v>
      </c>
      <c r="J669" s="38">
        <f t="shared" si="8"/>
        <v>4690080</v>
      </c>
      <c r="K669" s="264"/>
    </row>
    <row r="670" spans="1:11" ht="26.25">
      <c r="A670" s="37">
        <f t="shared" si="9"/>
        <v>250</v>
      </c>
      <c r="B670" s="46">
        <v>64221</v>
      </c>
      <c r="C670" s="78" t="s">
        <v>1355</v>
      </c>
      <c r="D670" s="301" t="s">
        <v>304</v>
      </c>
      <c r="E670" s="46">
        <v>0</v>
      </c>
      <c r="F670" s="46">
        <v>10</v>
      </c>
      <c r="G670" s="46">
        <v>10</v>
      </c>
      <c r="H670" s="46">
        <v>78110000</v>
      </c>
      <c r="I670" s="38">
        <v>234504</v>
      </c>
      <c r="J670" s="38">
        <f t="shared" si="8"/>
        <v>2345040</v>
      </c>
      <c r="K670" s="264"/>
    </row>
    <row r="671" spans="1:11" ht="26.25">
      <c r="A671" s="37">
        <f t="shared" si="9"/>
        <v>251</v>
      </c>
      <c r="B671" s="46">
        <v>64221</v>
      </c>
      <c r="C671" s="78" t="s">
        <v>1356</v>
      </c>
      <c r="D671" s="301" t="s">
        <v>304</v>
      </c>
      <c r="E671" s="46">
        <v>0</v>
      </c>
      <c r="F671" s="46">
        <v>20</v>
      </c>
      <c r="G671" s="46">
        <v>20</v>
      </c>
      <c r="H671" s="46">
        <v>78110000</v>
      </c>
      <c r="I671" s="38">
        <v>234504</v>
      </c>
      <c r="J671" s="38">
        <f t="shared" si="8"/>
        <v>4690080</v>
      </c>
      <c r="K671" s="264"/>
    </row>
    <row r="672" spans="1:11" ht="26.25">
      <c r="A672" s="37">
        <f t="shared" si="9"/>
        <v>252</v>
      </c>
      <c r="B672" s="46">
        <v>64221</v>
      </c>
      <c r="C672" s="78" t="s">
        <v>1357</v>
      </c>
      <c r="D672" s="301" t="s">
        <v>304</v>
      </c>
      <c r="E672" s="46">
        <v>0</v>
      </c>
      <c r="F672" s="46">
        <v>20</v>
      </c>
      <c r="G672" s="46">
        <v>20</v>
      </c>
      <c r="H672" s="46">
        <v>78110000</v>
      </c>
      <c r="I672" s="38">
        <v>234504</v>
      </c>
      <c r="J672" s="38">
        <f t="shared" si="8"/>
        <v>4690080</v>
      </c>
      <c r="K672" s="264"/>
    </row>
    <row r="673" spans="1:11" ht="26.25">
      <c r="A673" s="37">
        <f t="shared" si="9"/>
        <v>253</v>
      </c>
      <c r="B673" s="46">
        <v>64221</v>
      </c>
      <c r="C673" s="78" t="s">
        <v>1358</v>
      </c>
      <c r="D673" s="301" t="s">
        <v>304</v>
      </c>
      <c r="E673" s="46">
        <v>0</v>
      </c>
      <c r="F673" s="46">
        <v>20</v>
      </c>
      <c r="G673" s="46">
        <v>20</v>
      </c>
      <c r="H673" s="46">
        <v>78110000</v>
      </c>
      <c r="I673" s="38">
        <v>234504</v>
      </c>
      <c r="J673" s="38">
        <f t="shared" si="8"/>
        <v>4690080</v>
      </c>
      <c r="K673" s="264"/>
    </row>
    <row r="674" spans="1:11" ht="26.25">
      <c r="A674" s="37">
        <f t="shared" si="9"/>
        <v>254</v>
      </c>
      <c r="B674" s="46">
        <v>64221</v>
      </c>
      <c r="C674" s="78" t="s">
        <v>1359</v>
      </c>
      <c r="D674" s="301" t="s">
        <v>304</v>
      </c>
      <c r="E674" s="46">
        <v>0</v>
      </c>
      <c r="F674" s="46">
        <v>20</v>
      </c>
      <c r="G674" s="46">
        <v>20</v>
      </c>
      <c r="H674" s="46">
        <v>78110000</v>
      </c>
      <c r="I674" s="38">
        <v>234504</v>
      </c>
      <c r="J674" s="38">
        <f t="shared" si="8"/>
        <v>4690080</v>
      </c>
      <c r="K674" s="264"/>
    </row>
    <row r="675" spans="1:11" ht="26.25">
      <c r="A675" s="37">
        <f t="shared" si="9"/>
        <v>255</v>
      </c>
      <c r="B675" s="46">
        <v>64221</v>
      </c>
      <c r="C675" s="78" t="s">
        <v>1360</v>
      </c>
      <c r="D675" s="301" t="s">
        <v>304</v>
      </c>
      <c r="E675" s="46">
        <v>0</v>
      </c>
      <c r="F675" s="46">
        <v>20</v>
      </c>
      <c r="G675" s="46">
        <v>20</v>
      </c>
      <c r="H675" s="46">
        <v>78110000</v>
      </c>
      <c r="I675" s="38">
        <v>234504</v>
      </c>
      <c r="J675" s="38">
        <f t="shared" si="8"/>
        <v>4690080</v>
      </c>
      <c r="K675" s="264"/>
    </row>
    <row r="676" spans="1:11" ht="26.25">
      <c r="A676" s="37">
        <f t="shared" si="9"/>
        <v>256</v>
      </c>
      <c r="B676" s="46">
        <v>64221</v>
      </c>
      <c r="C676" s="78" t="s">
        <v>1361</v>
      </c>
      <c r="D676" s="301" t="s">
        <v>304</v>
      </c>
      <c r="E676" s="46">
        <v>0</v>
      </c>
      <c r="F676" s="46">
        <v>20</v>
      </c>
      <c r="G676" s="46">
        <v>20</v>
      </c>
      <c r="H676" s="46">
        <v>78110000</v>
      </c>
      <c r="I676" s="38">
        <v>234504</v>
      </c>
      <c r="J676" s="38">
        <f t="shared" si="8"/>
        <v>4690080</v>
      </c>
      <c r="K676" s="264"/>
    </row>
    <row r="677" spans="1:11" ht="26.25">
      <c r="A677" s="37">
        <f t="shared" si="9"/>
        <v>257</v>
      </c>
      <c r="B677" s="46">
        <v>64221</v>
      </c>
      <c r="C677" s="78" t="s">
        <v>1362</v>
      </c>
      <c r="D677" s="301" t="s">
        <v>304</v>
      </c>
      <c r="E677" s="46">
        <v>0</v>
      </c>
      <c r="F677" s="46">
        <v>20</v>
      </c>
      <c r="G677" s="46">
        <v>20</v>
      </c>
      <c r="H677" s="46">
        <v>78110000</v>
      </c>
      <c r="I677" s="38">
        <v>234504</v>
      </c>
      <c r="J677" s="38">
        <f t="shared" si="8"/>
        <v>4690080</v>
      </c>
      <c r="K677" s="264"/>
    </row>
    <row r="678" spans="1:11" ht="26.25">
      <c r="A678" s="37">
        <f t="shared" si="9"/>
        <v>258</v>
      </c>
      <c r="B678" s="46">
        <v>64221</v>
      </c>
      <c r="C678" s="78" t="s">
        <v>1363</v>
      </c>
      <c r="D678" s="301" t="s">
        <v>304</v>
      </c>
      <c r="E678" s="46">
        <v>0</v>
      </c>
      <c r="F678" s="46">
        <v>10</v>
      </c>
      <c r="G678" s="46">
        <v>10</v>
      </c>
      <c r="H678" s="46">
        <v>78110000</v>
      </c>
      <c r="I678" s="38">
        <v>234504</v>
      </c>
      <c r="J678" s="38">
        <f t="shared" si="8"/>
        <v>2345040</v>
      </c>
      <c r="K678" s="264"/>
    </row>
    <row r="679" spans="1:11" ht="27" customHeight="1">
      <c r="A679" s="37">
        <f t="shared" si="9"/>
        <v>259</v>
      </c>
      <c r="B679" s="46">
        <v>64221</v>
      </c>
      <c r="C679" s="78" t="s">
        <v>1364</v>
      </c>
      <c r="D679" s="301" t="s">
        <v>304</v>
      </c>
      <c r="E679" s="46">
        <v>0</v>
      </c>
      <c r="F679" s="46">
        <v>10</v>
      </c>
      <c r="G679" s="46">
        <v>10</v>
      </c>
      <c r="H679" s="46">
        <v>78110000</v>
      </c>
      <c r="I679" s="38">
        <v>234504</v>
      </c>
      <c r="J679" s="38">
        <f t="shared" si="8"/>
        <v>2345040</v>
      </c>
      <c r="K679" s="264"/>
    </row>
    <row r="680" spans="1:11" ht="26.25">
      <c r="A680" s="37">
        <f t="shared" si="9"/>
        <v>260</v>
      </c>
      <c r="B680" s="46">
        <v>64221</v>
      </c>
      <c r="C680" s="78" t="s">
        <v>1365</v>
      </c>
      <c r="D680" s="301" t="s">
        <v>304</v>
      </c>
      <c r="E680" s="46">
        <v>0</v>
      </c>
      <c r="F680" s="46">
        <v>20</v>
      </c>
      <c r="G680" s="46">
        <v>20</v>
      </c>
      <c r="H680" s="46">
        <v>78110000</v>
      </c>
      <c r="I680" s="38">
        <v>234504</v>
      </c>
      <c r="J680" s="38">
        <f t="shared" si="8"/>
        <v>4690080</v>
      </c>
      <c r="K680" s="264"/>
    </row>
    <row r="681" spans="1:11" ht="26.25">
      <c r="A681" s="37">
        <f t="shared" si="9"/>
        <v>261</v>
      </c>
      <c r="B681" s="46">
        <v>64221</v>
      </c>
      <c r="C681" s="78" t="s">
        <v>1366</v>
      </c>
      <c r="D681" s="301" t="s">
        <v>304</v>
      </c>
      <c r="E681" s="46">
        <v>0</v>
      </c>
      <c r="F681" s="46">
        <v>20</v>
      </c>
      <c r="G681" s="46">
        <v>20</v>
      </c>
      <c r="H681" s="46">
        <v>78110000</v>
      </c>
      <c r="I681" s="38">
        <v>234504</v>
      </c>
      <c r="J681" s="38">
        <f t="shared" si="8"/>
        <v>4690080</v>
      </c>
      <c r="K681" s="264"/>
    </row>
    <row r="682" spans="1:11" ht="26.25">
      <c r="A682" s="37">
        <f t="shared" si="9"/>
        <v>262</v>
      </c>
      <c r="B682" s="46">
        <v>64221</v>
      </c>
      <c r="C682" s="78" t="s">
        <v>1367</v>
      </c>
      <c r="D682" s="301" t="s">
        <v>304</v>
      </c>
      <c r="E682" s="46">
        <v>0</v>
      </c>
      <c r="F682" s="46">
        <v>10</v>
      </c>
      <c r="G682" s="46">
        <v>10</v>
      </c>
      <c r="H682" s="46">
        <v>78110000</v>
      </c>
      <c r="I682" s="38">
        <v>234504</v>
      </c>
      <c r="J682" s="38">
        <f t="shared" si="8"/>
        <v>2345040</v>
      </c>
      <c r="K682" s="264"/>
    </row>
    <row r="683" spans="1:11" ht="26.25">
      <c r="A683" s="37">
        <f t="shared" si="9"/>
        <v>263</v>
      </c>
      <c r="B683" s="46">
        <v>64221</v>
      </c>
      <c r="C683" s="78" t="s">
        <v>1368</v>
      </c>
      <c r="D683" s="301" t="s">
        <v>304</v>
      </c>
      <c r="E683" s="46">
        <v>0</v>
      </c>
      <c r="F683" s="46">
        <v>10</v>
      </c>
      <c r="G683" s="46">
        <v>10</v>
      </c>
      <c r="H683" s="46">
        <v>78110000</v>
      </c>
      <c r="I683" s="38">
        <v>234504</v>
      </c>
      <c r="J683" s="38">
        <f t="shared" si="8"/>
        <v>2345040</v>
      </c>
      <c r="K683" s="264"/>
    </row>
    <row r="684" spans="1:11" ht="26.25">
      <c r="A684" s="37">
        <f t="shared" si="9"/>
        <v>264</v>
      </c>
      <c r="B684" s="46">
        <v>64221</v>
      </c>
      <c r="C684" s="78" t="s">
        <v>1369</v>
      </c>
      <c r="D684" s="301" t="s">
        <v>304</v>
      </c>
      <c r="E684" s="46">
        <v>0</v>
      </c>
      <c r="F684" s="46">
        <v>10</v>
      </c>
      <c r="G684" s="46">
        <v>10</v>
      </c>
      <c r="H684" s="46">
        <v>78110000</v>
      </c>
      <c r="I684" s="38">
        <v>234504</v>
      </c>
      <c r="J684" s="38">
        <f t="shared" si="8"/>
        <v>2345040</v>
      </c>
      <c r="K684" s="264"/>
    </row>
    <row r="685" spans="1:11" ht="26.25">
      <c r="A685" s="37">
        <f t="shared" si="9"/>
        <v>265</v>
      </c>
      <c r="B685" s="46">
        <v>64221</v>
      </c>
      <c r="C685" s="78" t="s">
        <v>1370</v>
      </c>
      <c r="D685" s="301" t="s">
        <v>304</v>
      </c>
      <c r="E685" s="46">
        <v>0</v>
      </c>
      <c r="F685" s="46">
        <v>10</v>
      </c>
      <c r="G685" s="46">
        <v>10</v>
      </c>
      <c r="H685" s="46">
        <v>78110000</v>
      </c>
      <c r="I685" s="38">
        <v>234504</v>
      </c>
      <c r="J685" s="38">
        <f t="shared" si="8"/>
        <v>2345040</v>
      </c>
      <c r="K685" s="264"/>
    </row>
    <row r="686" spans="1:11" ht="26.25">
      <c r="A686" s="37">
        <f t="shared" si="9"/>
        <v>266</v>
      </c>
      <c r="B686" s="46">
        <v>64221</v>
      </c>
      <c r="C686" s="78" t="s">
        <v>1371</v>
      </c>
      <c r="D686" s="301" t="s">
        <v>304</v>
      </c>
      <c r="E686" s="46">
        <v>0</v>
      </c>
      <c r="F686" s="46">
        <v>10</v>
      </c>
      <c r="G686" s="46">
        <v>10</v>
      </c>
      <c r="H686" s="46">
        <v>78110000</v>
      </c>
      <c r="I686" s="38">
        <v>234504</v>
      </c>
      <c r="J686" s="38">
        <f t="shared" si="8"/>
        <v>2345040</v>
      </c>
      <c r="K686" s="264"/>
    </row>
    <row r="687" spans="1:11" ht="26.25">
      <c r="A687" s="37">
        <f t="shared" si="9"/>
        <v>267</v>
      </c>
      <c r="B687" s="46">
        <v>64221</v>
      </c>
      <c r="C687" s="78" t="s">
        <v>1372</v>
      </c>
      <c r="D687" s="301" t="s">
        <v>304</v>
      </c>
      <c r="E687" s="46">
        <v>0</v>
      </c>
      <c r="F687" s="46">
        <v>10</v>
      </c>
      <c r="G687" s="46">
        <v>10</v>
      </c>
      <c r="H687" s="46">
        <v>78110000</v>
      </c>
      <c r="I687" s="38">
        <v>234504</v>
      </c>
      <c r="J687" s="38">
        <f t="shared" si="8"/>
        <v>2345040</v>
      </c>
      <c r="K687" s="264"/>
    </row>
    <row r="688" spans="1:11" ht="26.25">
      <c r="A688" s="37">
        <f t="shared" si="9"/>
        <v>268</v>
      </c>
      <c r="B688" s="46">
        <v>64221</v>
      </c>
      <c r="C688" s="78" t="s">
        <v>1373</v>
      </c>
      <c r="D688" s="301" t="s">
        <v>304</v>
      </c>
      <c r="E688" s="46">
        <v>0</v>
      </c>
      <c r="F688" s="46">
        <v>10</v>
      </c>
      <c r="G688" s="46">
        <v>10</v>
      </c>
      <c r="H688" s="46">
        <v>78110000</v>
      </c>
      <c r="I688" s="38">
        <v>234504</v>
      </c>
      <c r="J688" s="38">
        <f t="shared" si="8"/>
        <v>2345040</v>
      </c>
      <c r="K688" s="264"/>
    </row>
    <row r="689" spans="1:11" ht="26.25">
      <c r="A689" s="37">
        <f t="shared" si="9"/>
        <v>269</v>
      </c>
      <c r="B689" s="46">
        <v>64221</v>
      </c>
      <c r="C689" s="78" t="s">
        <v>1374</v>
      </c>
      <c r="D689" s="301" t="s">
        <v>304</v>
      </c>
      <c r="E689" s="46">
        <v>0</v>
      </c>
      <c r="F689" s="46">
        <v>10</v>
      </c>
      <c r="G689" s="46">
        <v>10</v>
      </c>
      <c r="H689" s="46">
        <v>78110000</v>
      </c>
      <c r="I689" s="38">
        <v>234504</v>
      </c>
      <c r="J689" s="38">
        <f t="shared" si="8"/>
        <v>2345040</v>
      </c>
      <c r="K689" s="264"/>
    </row>
    <row r="690" spans="1:11" ht="26.25">
      <c r="A690" s="37">
        <f t="shared" si="9"/>
        <v>270</v>
      </c>
      <c r="B690" s="46">
        <v>64221</v>
      </c>
      <c r="C690" s="78" t="s">
        <v>1375</v>
      </c>
      <c r="D690" s="301" t="s">
        <v>304</v>
      </c>
      <c r="E690" s="46">
        <v>0</v>
      </c>
      <c r="F690" s="46">
        <v>10</v>
      </c>
      <c r="G690" s="46">
        <v>10</v>
      </c>
      <c r="H690" s="46">
        <v>78110000</v>
      </c>
      <c r="I690" s="38">
        <v>234504</v>
      </c>
      <c r="J690" s="38">
        <f t="shared" ref="J690:J753" si="10">I690*F690</f>
        <v>2345040</v>
      </c>
      <c r="K690" s="264"/>
    </row>
    <row r="691" spans="1:11" ht="26.25">
      <c r="A691" s="37">
        <f t="shared" ref="A691:A754" si="11">A690+1</f>
        <v>271</v>
      </c>
      <c r="B691" s="46">
        <v>64221</v>
      </c>
      <c r="C691" s="78" t="s">
        <v>1376</v>
      </c>
      <c r="D691" s="301" t="s">
        <v>304</v>
      </c>
      <c r="E691" s="46">
        <v>0</v>
      </c>
      <c r="F691" s="46">
        <v>10</v>
      </c>
      <c r="G691" s="46">
        <v>10</v>
      </c>
      <c r="H691" s="46">
        <v>78110000</v>
      </c>
      <c r="I691" s="38">
        <v>234504</v>
      </c>
      <c r="J691" s="38">
        <f t="shared" si="10"/>
        <v>2345040</v>
      </c>
      <c r="K691" s="264"/>
    </row>
    <row r="692" spans="1:11" ht="39.4">
      <c r="A692" s="37">
        <f t="shared" si="11"/>
        <v>272</v>
      </c>
      <c r="B692" s="46">
        <v>64221</v>
      </c>
      <c r="C692" s="78" t="s">
        <v>1377</v>
      </c>
      <c r="D692" s="301" t="s">
        <v>304</v>
      </c>
      <c r="E692" s="46">
        <v>0</v>
      </c>
      <c r="F692" s="46">
        <v>10</v>
      </c>
      <c r="G692" s="46">
        <v>10</v>
      </c>
      <c r="H692" s="46">
        <v>78110000</v>
      </c>
      <c r="I692" s="38">
        <v>234504</v>
      </c>
      <c r="J692" s="38">
        <f t="shared" si="10"/>
        <v>2345040</v>
      </c>
      <c r="K692" s="264"/>
    </row>
    <row r="693" spans="1:11" ht="26.25">
      <c r="A693" s="37">
        <f t="shared" si="11"/>
        <v>273</v>
      </c>
      <c r="B693" s="46">
        <v>64221</v>
      </c>
      <c r="C693" s="78" t="s">
        <v>1378</v>
      </c>
      <c r="D693" s="301" t="s">
        <v>304</v>
      </c>
      <c r="E693" s="46">
        <v>0</v>
      </c>
      <c r="F693" s="46">
        <v>10</v>
      </c>
      <c r="G693" s="46">
        <v>10</v>
      </c>
      <c r="H693" s="46">
        <v>78110000</v>
      </c>
      <c r="I693" s="38">
        <v>234504</v>
      </c>
      <c r="J693" s="38">
        <f t="shared" si="10"/>
        <v>2345040</v>
      </c>
      <c r="K693" s="264"/>
    </row>
    <row r="694" spans="1:11" ht="26.25">
      <c r="A694" s="37">
        <f t="shared" si="11"/>
        <v>274</v>
      </c>
      <c r="B694" s="46">
        <v>64221</v>
      </c>
      <c r="C694" s="78" t="s">
        <v>1379</v>
      </c>
      <c r="D694" s="301" t="s">
        <v>304</v>
      </c>
      <c r="E694" s="46">
        <v>0</v>
      </c>
      <c r="F694" s="46">
        <v>10</v>
      </c>
      <c r="G694" s="46">
        <v>10</v>
      </c>
      <c r="H694" s="46">
        <v>78110000</v>
      </c>
      <c r="I694" s="38">
        <v>234504</v>
      </c>
      <c r="J694" s="38">
        <f t="shared" si="10"/>
        <v>2345040</v>
      </c>
      <c r="K694" s="264"/>
    </row>
    <row r="695" spans="1:11" ht="26.25">
      <c r="A695" s="37">
        <f t="shared" si="11"/>
        <v>275</v>
      </c>
      <c r="B695" s="46">
        <v>64221</v>
      </c>
      <c r="C695" s="78" t="s">
        <v>1380</v>
      </c>
      <c r="D695" s="301" t="s">
        <v>304</v>
      </c>
      <c r="E695" s="46">
        <v>0</v>
      </c>
      <c r="F695" s="46">
        <v>10</v>
      </c>
      <c r="G695" s="46">
        <v>10</v>
      </c>
      <c r="H695" s="46">
        <v>78110000</v>
      </c>
      <c r="I695" s="38">
        <v>234504</v>
      </c>
      <c r="J695" s="38">
        <f t="shared" si="10"/>
        <v>2345040</v>
      </c>
      <c r="K695" s="264"/>
    </row>
    <row r="696" spans="1:11" ht="26.25">
      <c r="A696" s="37">
        <f t="shared" si="11"/>
        <v>276</v>
      </c>
      <c r="B696" s="46">
        <v>64221</v>
      </c>
      <c r="C696" s="78" t="s">
        <v>1381</v>
      </c>
      <c r="D696" s="301" t="s">
        <v>304</v>
      </c>
      <c r="E696" s="46">
        <v>0</v>
      </c>
      <c r="F696" s="46">
        <v>10</v>
      </c>
      <c r="G696" s="46">
        <v>10</v>
      </c>
      <c r="H696" s="46">
        <v>78110000</v>
      </c>
      <c r="I696" s="38">
        <v>234504</v>
      </c>
      <c r="J696" s="38">
        <f t="shared" si="10"/>
        <v>2345040</v>
      </c>
      <c r="K696" s="264"/>
    </row>
    <row r="697" spans="1:11" ht="26.25">
      <c r="A697" s="37">
        <f t="shared" si="11"/>
        <v>277</v>
      </c>
      <c r="B697" s="46">
        <v>64221</v>
      </c>
      <c r="C697" s="78" t="s">
        <v>1382</v>
      </c>
      <c r="D697" s="301" t="s">
        <v>304</v>
      </c>
      <c r="E697" s="46">
        <v>0</v>
      </c>
      <c r="F697" s="46">
        <v>10</v>
      </c>
      <c r="G697" s="46">
        <v>10</v>
      </c>
      <c r="H697" s="46">
        <v>78110000</v>
      </c>
      <c r="I697" s="38">
        <v>234504</v>
      </c>
      <c r="J697" s="38">
        <f t="shared" si="10"/>
        <v>2345040</v>
      </c>
      <c r="K697" s="264"/>
    </row>
    <row r="698" spans="1:11" ht="26.25">
      <c r="A698" s="37">
        <f t="shared" si="11"/>
        <v>278</v>
      </c>
      <c r="B698" s="46">
        <v>64221</v>
      </c>
      <c r="C698" s="78" t="s">
        <v>1383</v>
      </c>
      <c r="D698" s="301" t="s">
        <v>304</v>
      </c>
      <c r="E698" s="46">
        <v>0</v>
      </c>
      <c r="F698" s="46">
        <v>10</v>
      </c>
      <c r="G698" s="46">
        <v>10</v>
      </c>
      <c r="H698" s="46">
        <v>78110000</v>
      </c>
      <c r="I698" s="38">
        <v>234504</v>
      </c>
      <c r="J698" s="38">
        <f t="shared" si="10"/>
        <v>2345040</v>
      </c>
      <c r="K698" s="264"/>
    </row>
    <row r="699" spans="1:11" ht="26.25">
      <c r="A699" s="37">
        <f t="shared" si="11"/>
        <v>279</v>
      </c>
      <c r="B699" s="46">
        <v>64221</v>
      </c>
      <c r="C699" s="78" t="s">
        <v>1384</v>
      </c>
      <c r="D699" s="301" t="s">
        <v>304</v>
      </c>
      <c r="E699" s="46">
        <v>0</v>
      </c>
      <c r="F699" s="46">
        <v>10</v>
      </c>
      <c r="G699" s="46">
        <v>10</v>
      </c>
      <c r="H699" s="46">
        <v>78110000</v>
      </c>
      <c r="I699" s="38">
        <v>234504</v>
      </c>
      <c r="J699" s="38">
        <f t="shared" si="10"/>
        <v>2345040</v>
      </c>
      <c r="K699" s="264"/>
    </row>
    <row r="700" spans="1:11" ht="26.25">
      <c r="A700" s="37">
        <f t="shared" si="11"/>
        <v>280</v>
      </c>
      <c r="B700" s="46">
        <v>64221</v>
      </c>
      <c r="C700" s="78" t="s">
        <v>1385</v>
      </c>
      <c r="D700" s="301" t="s">
        <v>304</v>
      </c>
      <c r="E700" s="46">
        <v>0</v>
      </c>
      <c r="F700" s="46">
        <v>10</v>
      </c>
      <c r="G700" s="46">
        <v>10</v>
      </c>
      <c r="H700" s="46">
        <v>78110000</v>
      </c>
      <c r="I700" s="38">
        <v>234504</v>
      </c>
      <c r="J700" s="38">
        <f t="shared" si="10"/>
        <v>2345040</v>
      </c>
      <c r="K700" s="264"/>
    </row>
    <row r="701" spans="1:11" ht="26.25">
      <c r="A701" s="37">
        <f t="shared" si="11"/>
        <v>281</v>
      </c>
      <c r="B701" s="46">
        <v>64221</v>
      </c>
      <c r="C701" s="78" t="s">
        <v>1386</v>
      </c>
      <c r="D701" s="301" t="s">
        <v>304</v>
      </c>
      <c r="E701" s="46">
        <v>0</v>
      </c>
      <c r="F701" s="46">
        <v>10</v>
      </c>
      <c r="G701" s="46">
        <v>10</v>
      </c>
      <c r="H701" s="46">
        <v>78110000</v>
      </c>
      <c r="I701" s="38">
        <v>234504</v>
      </c>
      <c r="J701" s="38">
        <f t="shared" si="10"/>
        <v>2345040</v>
      </c>
      <c r="K701" s="264"/>
    </row>
    <row r="702" spans="1:11" ht="26.25">
      <c r="A702" s="37">
        <f t="shared" si="11"/>
        <v>282</v>
      </c>
      <c r="B702" s="46">
        <v>64221</v>
      </c>
      <c r="C702" s="78" t="s">
        <v>1387</v>
      </c>
      <c r="D702" s="301" t="s">
        <v>304</v>
      </c>
      <c r="E702" s="46">
        <v>0</v>
      </c>
      <c r="F702" s="46">
        <v>10</v>
      </c>
      <c r="G702" s="46">
        <v>10</v>
      </c>
      <c r="H702" s="46">
        <v>78110000</v>
      </c>
      <c r="I702" s="38">
        <v>234504</v>
      </c>
      <c r="J702" s="38">
        <f t="shared" si="10"/>
        <v>2345040</v>
      </c>
      <c r="K702" s="264"/>
    </row>
    <row r="703" spans="1:11" ht="26.25">
      <c r="A703" s="37">
        <f t="shared" si="11"/>
        <v>283</v>
      </c>
      <c r="B703" s="46">
        <v>64221</v>
      </c>
      <c r="C703" s="78" t="s">
        <v>1388</v>
      </c>
      <c r="D703" s="301" t="s">
        <v>304</v>
      </c>
      <c r="E703" s="46">
        <v>0</v>
      </c>
      <c r="F703" s="46">
        <v>10</v>
      </c>
      <c r="G703" s="46">
        <v>10</v>
      </c>
      <c r="H703" s="46">
        <v>78110000</v>
      </c>
      <c r="I703" s="38">
        <v>234504</v>
      </c>
      <c r="J703" s="38">
        <f t="shared" si="10"/>
        <v>2345040</v>
      </c>
      <c r="K703" s="264"/>
    </row>
    <row r="704" spans="1:11" ht="26.25">
      <c r="A704" s="37">
        <f t="shared" si="11"/>
        <v>284</v>
      </c>
      <c r="B704" s="46">
        <v>64221</v>
      </c>
      <c r="C704" s="78" t="s">
        <v>1389</v>
      </c>
      <c r="D704" s="301" t="s">
        <v>304</v>
      </c>
      <c r="E704" s="46">
        <v>0</v>
      </c>
      <c r="F704" s="46">
        <v>10</v>
      </c>
      <c r="G704" s="46">
        <v>10</v>
      </c>
      <c r="H704" s="46">
        <v>78110000</v>
      </c>
      <c r="I704" s="38">
        <v>234504</v>
      </c>
      <c r="J704" s="38">
        <f t="shared" si="10"/>
        <v>2345040</v>
      </c>
      <c r="K704" s="264"/>
    </row>
    <row r="705" spans="1:11" ht="26.25">
      <c r="A705" s="37">
        <f t="shared" si="11"/>
        <v>285</v>
      </c>
      <c r="B705" s="46">
        <v>64221</v>
      </c>
      <c r="C705" s="78" t="s">
        <v>1390</v>
      </c>
      <c r="D705" s="301" t="s">
        <v>304</v>
      </c>
      <c r="E705" s="46">
        <v>0</v>
      </c>
      <c r="F705" s="46">
        <v>10</v>
      </c>
      <c r="G705" s="46">
        <v>10</v>
      </c>
      <c r="H705" s="46">
        <v>78110000</v>
      </c>
      <c r="I705" s="38">
        <v>234504</v>
      </c>
      <c r="J705" s="38">
        <f t="shared" si="10"/>
        <v>2345040</v>
      </c>
      <c r="K705" s="264"/>
    </row>
    <row r="706" spans="1:11" ht="26.25">
      <c r="A706" s="37">
        <f t="shared" si="11"/>
        <v>286</v>
      </c>
      <c r="B706" s="46">
        <v>64221</v>
      </c>
      <c r="C706" s="78" t="s">
        <v>1391</v>
      </c>
      <c r="D706" s="301" t="s">
        <v>304</v>
      </c>
      <c r="E706" s="46">
        <v>0</v>
      </c>
      <c r="F706" s="46">
        <v>10</v>
      </c>
      <c r="G706" s="46">
        <v>10</v>
      </c>
      <c r="H706" s="46">
        <v>78110000</v>
      </c>
      <c r="I706" s="38">
        <v>234504</v>
      </c>
      <c r="J706" s="38">
        <f t="shared" si="10"/>
        <v>2345040</v>
      </c>
      <c r="K706" s="264"/>
    </row>
    <row r="707" spans="1:11" ht="26.25">
      <c r="A707" s="37">
        <f t="shared" si="11"/>
        <v>287</v>
      </c>
      <c r="B707" s="46">
        <v>64221</v>
      </c>
      <c r="C707" s="78" t="s">
        <v>1392</v>
      </c>
      <c r="D707" s="301" t="s">
        <v>304</v>
      </c>
      <c r="E707" s="46">
        <v>0</v>
      </c>
      <c r="F707" s="46">
        <v>10</v>
      </c>
      <c r="G707" s="46">
        <v>10</v>
      </c>
      <c r="H707" s="46">
        <v>78110000</v>
      </c>
      <c r="I707" s="38">
        <v>234504</v>
      </c>
      <c r="J707" s="38">
        <f t="shared" si="10"/>
        <v>2345040</v>
      </c>
      <c r="K707" s="264"/>
    </row>
    <row r="708" spans="1:11" ht="26.25">
      <c r="A708" s="37">
        <f t="shared" si="11"/>
        <v>288</v>
      </c>
      <c r="B708" s="46">
        <v>64221</v>
      </c>
      <c r="C708" s="78" t="s">
        <v>1393</v>
      </c>
      <c r="D708" s="301" t="s">
        <v>304</v>
      </c>
      <c r="E708" s="46">
        <v>0</v>
      </c>
      <c r="F708" s="46">
        <v>10</v>
      </c>
      <c r="G708" s="46">
        <v>10</v>
      </c>
      <c r="H708" s="46">
        <v>78110000</v>
      </c>
      <c r="I708" s="38">
        <v>234504</v>
      </c>
      <c r="J708" s="38">
        <f t="shared" si="10"/>
        <v>2345040</v>
      </c>
      <c r="K708" s="264"/>
    </row>
    <row r="709" spans="1:11" ht="26.25">
      <c r="A709" s="37">
        <f t="shared" si="11"/>
        <v>289</v>
      </c>
      <c r="B709" s="46">
        <v>64221</v>
      </c>
      <c r="C709" s="78" t="s">
        <v>1394</v>
      </c>
      <c r="D709" s="301" t="s">
        <v>304</v>
      </c>
      <c r="E709" s="46">
        <v>0</v>
      </c>
      <c r="F709" s="46">
        <v>10</v>
      </c>
      <c r="G709" s="46">
        <v>10</v>
      </c>
      <c r="H709" s="46">
        <v>78110000</v>
      </c>
      <c r="I709" s="38">
        <v>234504</v>
      </c>
      <c r="J709" s="38">
        <f t="shared" si="10"/>
        <v>2345040</v>
      </c>
      <c r="K709" s="264"/>
    </row>
    <row r="710" spans="1:11" ht="26.25">
      <c r="A710" s="37">
        <f t="shared" si="11"/>
        <v>290</v>
      </c>
      <c r="B710" s="46">
        <v>64221</v>
      </c>
      <c r="C710" s="78" t="s">
        <v>1395</v>
      </c>
      <c r="D710" s="301" t="s">
        <v>304</v>
      </c>
      <c r="E710" s="46">
        <v>0</v>
      </c>
      <c r="F710" s="46">
        <v>10</v>
      </c>
      <c r="G710" s="46">
        <v>10</v>
      </c>
      <c r="H710" s="46">
        <v>78110000</v>
      </c>
      <c r="I710" s="38">
        <v>234504</v>
      </c>
      <c r="J710" s="38">
        <f t="shared" si="10"/>
        <v>2345040</v>
      </c>
      <c r="K710" s="264"/>
    </row>
    <row r="711" spans="1:11" ht="26.25">
      <c r="A711" s="37">
        <f t="shared" si="11"/>
        <v>291</v>
      </c>
      <c r="B711" s="46">
        <v>64221</v>
      </c>
      <c r="C711" s="78" t="s">
        <v>1396</v>
      </c>
      <c r="D711" s="301" t="s">
        <v>304</v>
      </c>
      <c r="E711" s="46">
        <v>0</v>
      </c>
      <c r="F711" s="46">
        <v>10</v>
      </c>
      <c r="G711" s="46">
        <v>10</v>
      </c>
      <c r="H711" s="46">
        <v>78110000</v>
      </c>
      <c r="I711" s="38">
        <v>234504</v>
      </c>
      <c r="J711" s="38">
        <f t="shared" si="10"/>
        <v>2345040</v>
      </c>
      <c r="K711" s="264"/>
    </row>
    <row r="712" spans="1:11" ht="27" customHeight="1">
      <c r="A712" s="37">
        <f t="shared" si="11"/>
        <v>292</v>
      </c>
      <c r="B712" s="46">
        <v>64221</v>
      </c>
      <c r="C712" s="78" t="s">
        <v>1692</v>
      </c>
      <c r="D712" s="301" t="s">
        <v>304</v>
      </c>
      <c r="E712" s="46">
        <v>0</v>
      </c>
      <c r="F712" s="46">
        <v>10</v>
      </c>
      <c r="G712" s="46">
        <v>10</v>
      </c>
      <c r="H712" s="46">
        <v>78110000</v>
      </c>
      <c r="I712" s="38">
        <v>234504</v>
      </c>
      <c r="J712" s="38">
        <f t="shared" si="10"/>
        <v>2345040</v>
      </c>
      <c r="K712" s="264"/>
    </row>
    <row r="713" spans="1:11" ht="26.25">
      <c r="A713" s="37">
        <f t="shared" si="11"/>
        <v>293</v>
      </c>
      <c r="B713" s="46">
        <v>64221</v>
      </c>
      <c r="C713" s="78" t="s">
        <v>1397</v>
      </c>
      <c r="D713" s="301" t="s">
        <v>304</v>
      </c>
      <c r="E713" s="46">
        <v>0</v>
      </c>
      <c r="F713" s="46">
        <v>10</v>
      </c>
      <c r="G713" s="46">
        <v>10</v>
      </c>
      <c r="H713" s="46">
        <v>78110000</v>
      </c>
      <c r="I713" s="38">
        <v>234504</v>
      </c>
      <c r="J713" s="38">
        <f t="shared" si="10"/>
        <v>2345040</v>
      </c>
      <c r="K713" s="264"/>
    </row>
    <row r="714" spans="1:11" ht="26.25">
      <c r="A714" s="37">
        <f t="shared" si="11"/>
        <v>294</v>
      </c>
      <c r="B714" s="46">
        <v>64221</v>
      </c>
      <c r="C714" s="78" t="s">
        <v>1398</v>
      </c>
      <c r="D714" s="301" t="s">
        <v>304</v>
      </c>
      <c r="E714" s="46">
        <v>0</v>
      </c>
      <c r="F714" s="46">
        <v>10</v>
      </c>
      <c r="G714" s="46">
        <v>10</v>
      </c>
      <c r="H714" s="46">
        <v>78110000</v>
      </c>
      <c r="I714" s="38">
        <v>234504</v>
      </c>
      <c r="J714" s="38">
        <f t="shared" si="10"/>
        <v>2345040</v>
      </c>
      <c r="K714" s="264"/>
    </row>
    <row r="715" spans="1:11" ht="26.25">
      <c r="A715" s="37">
        <f t="shared" si="11"/>
        <v>295</v>
      </c>
      <c r="B715" s="46">
        <v>64221</v>
      </c>
      <c r="C715" s="78" t="s">
        <v>1399</v>
      </c>
      <c r="D715" s="301" t="s">
        <v>304</v>
      </c>
      <c r="E715" s="46">
        <v>0</v>
      </c>
      <c r="F715" s="46">
        <v>10</v>
      </c>
      <c r="G715" s="46">
        <v>10</v>
      </c>
      <c r="H715" s="46">
        <v>78110000</v>
      </c>
      <c r="I715" s="38">
        <v>234504</v>
      </c>
      <c r="J715" s="38">
        <f t="shared" si="10"/>
        <v>2345040</v>
      </c>
      <c r="K715" s="264"/>
    </row>
    <row r="716" spans="1:11" ht="26.25">
      <c r="A716" s="37">
        <f t="shared" si="11"/>
        <v>296</v>
      </c>
      <c r="B716" s="46">
        <v>64221</v>
      </c>
      <c r="C716" s="78" t="s">
        <v>1400</v>
      </c>
      <c r="D716" s="301" t="s">
        <v>304</v>
      </c>
      <c r="E716" s="46">
        <v>0</v>
      </c>
      <c r="F716" s="46">
        <v>10</v>
      </c>
      <c r="G716" s="46">
        <v>10</v>
      </c>
      <c r="H716" s="46">
        <v>78110000</v>
      </c>
      <c r="I716" s="38">
        <v>234504</v>
      </c>
      <c r="J716" s="38">
        <f t="shared" si="10"/>
        <v>2345040</v>
      </c>
      <c r="K716" s="264"/>
    </row>
    <row r="717" spans="1:11" ht="26.25">
      <c r="A717" s="37">
        <f t="shared" si="11"/>
        <v>297</v>
      </c>
      <c r="B717" s="46">
        <v>64221</v>
      </c>
      <c r="C717" s="78" t="s">
        <v>1401</v>
      </c>
      <c r="D717" s="301" t="s">
        <v>304</v>
      </c>
      <c r="E717" s="46">
        <v>0</v>
      </c>
      <c r="F717" s="46">
        <v>10</v>
      </c>
      <c r="G717" s="46">
        <v>10</v>
      </c>
      <c r="H717" s="46">
        <v>78110000</v>
      </c>
      <c r="I717" s="38">
        <v>234504</v>
      </c>
      <c r="J717" s="38">
        <f t="shared" si="10"/>
        <v>2345040</v>
      </c>
      <c r="K717" s="264"/>
    </row>
    <row r="718" spans="1:11" ht="26.25">
      <c r="A718" s="37">
        <f t="shared" si="11"/>
        <v>298</v>
      </c>
      <c r="B718" s="46">
        <v>64221</v>
      </c>
      <c r="C718" s="78" t="s">
        <v>1402</v>
      </c>
      <c r="D718" s="301" t="s">
        <v>304</v>
      </c>
      <c r="E718" s="46">
        <v>0</v>
      </c>
      <c r="F718" s="46">
        <v>10</v>
      </c>
      <c r="G718" s="46">
        <v>10</v>
      </c>
      <c r="H718" s="46">
        <v>78110000</v>
      </c>
      <c r="I718" s="38">
        <v>234504</v>
      </c>
      <c r="J718" s="38">
        <f t="shared" si="10"/>
        <v>2345040</v>
      </c>
      <c r="K718" s="264"/>
    </row>
    <row r="719" spans="1:11" ht="26.25">
      <c r="A719" s="37">
        <f t="shared" si="11"/>
        <v>299</v>
      </c>
      <c r="B719" s="46">
        <v>64221</v>
      </c>
      <c r="C719" s="78" t="s">
        <v>1403</v>
      </c>
      <c r="D719" s="301" t="s">
        <v>304</v>
      </c>
      <c r="E719" s="46">
        <v>0</v>
      </c>
      <c r="F719" s="46">
        <v>10</v>
      </c>
      <c r="G719" s="46">
        <v>10</v>
      </c>
      <c r="H719" s="46">
        <v>78110000</v>
      </c>
      <c r="I719" s="38">
        <v>234504</v>
      </c>
      <c r="J719" s="38">
        <f t="shared" si="10"/>
        <v>2345040</v>
      </c>
      <c r="K719" s="264"/>
    </row>
    <row r="720" spans="1:11" ht="26.25">
      <c r="A720" s="37">
        <f t="shared" si="11"/>
        <v>300</v>
      </c>
      <c r="B720" s="46">
        <v>64221</v>
      </c>
      <c r="C720" s="78" t="s">
        <v>1404</v>
      </c>
      <c r="D720" s="301" t="s">
        <v>304</v>
      </c>
      <c r="E720" s="46">
        <v>0</v>
      </c>
      <c r="F720" s="46">
        <v>10</v>
      </c>
      <c r="G720" s="46">
        <v>10</v>
      </c>
      <c r="H720" s="46">
        <v>78110000</v>
      </c>
      <c r="I720" s="38">
        <v>234504</v>
      </c>
      <c r="J720" s="38">
        <f t="shared" si="10"/>
        <v>2345040</v>
      </c>
      <c r="K720" s="264"/>
    </row>
    <row r="721" spans="1:11" ht="26.25">
      <c r="A721" s="37">
        <f t="shared" si="11"/>
        <v>301</v>
      </c>
      <c r="B721" s="46">
        <v>64221</v>
      </c>
      <c r="C721" s="78" t="s">
        <v>1405</v>
      </c>
      <c r="D721" s="301" t="s">
        <v>304</v>
      </c>
      <c r="E721" s="46">
        <v>0</v>
      </c>
      <c r="F721" s="46">
        <v>10</v>
      </c>
      <c r="G721" s="46">
        <v>10</v>
      </c>
      <c r="H721" s="46">
        <v>78110000</v>
      </c>
      <c r="I721" s="38">
        <v>234504</v>
      </c>
      <c r="J721" s="38">
        <f t="shared" si="10"/>
        <v>2345040</v>
      </c>
      <c r="K721" s="264"/>
    </row>
    <row r="722" spans="1:11" ht="26.25">
      <c r="A722" s="37">
        <f t="shared" si="11"/>
        <v>302</v>
      </c>
      <c r="B722" s="46">
        <v>64221</v>
      </c>
      <c r="C722" s="78" t="s">
        <v>1406</v>
      </c>
      <c r="D722" s="301" t="s">
        <v>304</v>
      </c>
      <c r="E722" s="46">
        <v>0</v>
      </c>
      <c r="F722" s="46">
        <v>10</v>
      </c>
      <c r="G722" s="46">
        <v>10</v>
      </c>
      <c r="H722" s="46">
        <v>78110000</v>
      </c>
      <c r="I722" s="38">
        <v>234504</v>
      </c>
      <c r="J722" s="38">
        <f t="shared" si="10"/>
        <v>2345040</v>
      </c>
      <c r="K722" s="264"/>
    </row>
    <row r="723" spans="1:11" ht="26.25">
      <c r="A723" s="37">
        <f t="shared" si="11"/>
        <v>303</v>
      </c>
      <c r="B723" s="46">
        <v>64221</v>
      </c>
      <c r="C723" s="78" t="s">
        <v>1407</v>
      </c>
      <c r="D723" s="301" t="s">
        <v>304</v>
      </c>
      <c r="E723" s="46">
        <v>0</v>
      </c>
      <c r="F723" s="46">
        <v>10</v>
      </c>
      <c r="G723" s="46">
        <v>10</v>
      </c>
      <c r="H723" s="46">
        <v>78110000</v>
      </c>
      <c r="I723" s="38">
        <v>234504</v>
      </c>
      <c r="J723" s="38">
        <f t="shared" si="10"/>
        <v>2345040</v>
      </c>
      <c r="K723" s="264"/>
    </row>
    <row r="724" spans="1:11" ht="26.25">
      <c r="A724" s="37">
        <f t="shared" si="11"/>
        <v>304</v>
      </c>
      <c r="B724" s="46">
        <v>64221</v>
      </c>
      <c r="C724" s="78" t="s">
        <v>1408</v>
      </c>
      <c r="D724" s="301" t="s">
        <v>304</v>
      </c>
      <c r="E724" s="46">
        <v>0</v>
      </c>
      <c r="F724" s="46">
        <v>10</v>
      </c>
      <c r="G724" s="46">
        <v>10</v>
      </c>
      <c r="H724" s="46">
        <v>78110000</v>
      </c>
      <c r="I724" s="38">
        <v>234504</v>
      </c>
      <c r="J724" s="38">
        <f t="shared" si="10"/>
        <v>2345040</v>
      </c>
      <c r="K724" s="264"/>
    </row>
    <row r="725" spans="1:11" ht="26.25">
      <c r="A725" s="37">
        <f t="shared" si="11"/>
        <v>305</v>
      </c>
      <c r="B725" s="46">
        <v>64221</v>
      </c>
      <c r="C725" s="78" t="s">
        <v>1409</v>
      </c>
      <c r="D725" s="301" t="s">
        <v>304</v>
      </c>
      <c r="E725" s="46">
        <v>0</v>
      </c>
      <c r="F725" s="46">
        <v>10</v>
      </c>
      <c r="G725" s="46">
        <v>10</v>
      </c>
      <c r="H725" s="46">
        <v>78110000</v>
      </c>
      <c r="I725" s="38">
        <v>234504</v>
      </c>
      <c r="J725" s="38">
        <f t="shared" si="10"/>
        <v>2345040</v>
      </c>
      <c r="K725" s="264"/>
    </row>
    <row r="726" spans="1:11" ht="26.25">
      <c r="A726" s="37">
        <f t="shared" si="11"/>
        <v>306</v>
      </c>
      <c r="B726" s="46">
        <v>64221</v>
      </c>
      <c r="C726" s="78" t="s">
        <v>1410</v>
      </c>
      <c r="D726" s="301" t="s">
        <v>304</v>
      </c>
      <c r="E726" s="46">
        <v>0</v>
      </c>
      <c r="F726" s="46">
        <v>10</v>
      </c>
      <c r="G726" s="46">
        <v>10</v>
      </c>
      <c r="H726" s="46">
        <v>78110000</v>
      </c>
      <c r="I726" s="38">
        <v>234504</v>
      </c>
      <c r="J726" s="38">
        <f t="shared" si="10"/>
        <v>2345040</v>
      </c>
      <c r="K726" s="264"/>
    </row>
    <row r="727" spans="1:11" ht="26.25">
      <c r="A727" s="37">
        <f t="shared" si="11"/>
        <v>307</v>
      </c>
      <c r="B727" s="46">
        <v>64221</v>
      </c>
      <c r="C727" s="78" t="s">
        <v>1411</v>
      </c>
      <c r="D727" s="301" t="s">
        <v>304</v>
      </c>
      <c r="E727" s="46">
        <v>0</v>
      </c>
      <c r="F727" s="46">
        <v>10</v>
      </c>
      <c r="G727" s="46">
        <v>10</v>
      </c>
      <c r="H727" s="46">
        <v>78110000</v>
      </c>
      <c r="I727" s="38">
        <v>234504</v>
      </c>
      <c r="J727" s="38">
        <f t="shared" si="10"/>
        <v>2345040</v>
      </c>
      <c r="K727" s="264"/>
    </row>
    <row r="728" spans="1:11" ht="26.25">
      <c r="A728" s="37">
        <f t="shared" si="11"/>
        <v>308</v>
      </c>
      <c r="B728" s="46">
        <v>64221</v>
      </c>
      <c r="C728" s="78" t="s">
        <v>1412</v>
      </c>
      <c r="D728" s="301" t="s">
        <v>304</v>
      </c>
      <c r="E728" s="46">
        <v>0</v>
      </c>
      <c r="F728" s="46">
        <v>10</v>
      </c>
      <c r="G728" s="46">
        <v>10</v>
      </c>
      <c r="H728" s="46">
        <v>78110000</v>
      </c>
      <c r="I728" s="38">
        <v>234504</v>
      </c>
      <c r="J728" s="38">
        <f t="shared" si="10"/>
        <v>2345040</v>
      </c>
      <c r="K728" s="264"/>
    </row>
    <row r="729" spans="1:11" ht="26.25">
      <c r="A729" s="37">
        <f t="shared" si="11"/>
        <v>309</v>
      </c>
      <c r="B729" s="46">
        <v>64221</v>
      </c>
      <c r="C729" s="78" t="s">
        <v>1413</v>
      </c>
      <c r="D729" s="301" t="s">
        <v>304</v>
      </c>
      <c r="E729" s="46">
        <v>0</v>
      </c>
      <c r="F729" s="46">
        <v>10</v>
      </c>
      <c r="G729" s="46">
        <v>10</v>
      </c>
      <c r="H729" s="46">
        <v>78110000</v>
      </c>
      <c r="I729" s="38">
        <v>234504</v>
      </c>
      <c r="J729" s="38">
        <f t="shared" si="10"/>
        <v>2345040</v>
      </c>
      <c r="K729" s="264"/>
    </row>
    <row r="730" spans="1:11" ht="26.25">
      <c r="A730" s="37">
        <f t="shared" si="11"/>
        <v>310</v>
      </c>
      <c r="B730" s="46">
        <v>64221</v>
      </c>
      <c r="C730" s="78" t="s">
        <v>1414</v>
      </c>
      <c r="D730" s="301" t="s">
        <v>304</v>
      </c>
      <c r="E730" s="46">
        <v>0</v>
      </c>
      <c r="F730" s="46">
        <v>10</v>
      </c>
      <c r="G730" s="46">
        <v>10</v>
      </c>
      <c r="H730" s="46">
        <v>78110000</v>
      </c>
      <c r="I730" s="38">
        <v>234504</v>
      </c>
      <c r="J730" s="38">
        <f t="shared" si="10"/>
        <v>2345040</v>
      </c>
      <c r="K730" s="264"/>
    </row>
    <row r="731" spans="1:11" ht="26.25">
      <c r="A731" s="37">
        <f t="shared" si="11"/>
        <v>311</v>
      </c>
      <c r="B731" s="46">
        <v>64221</v>
      </c>
      <c r="C731" s="78" t="s">
        <v>1415</v>
      </c>
      <c r="D731" s="301" t="s">
        <v>304</v>
      </c>
      <c r="E731" s="46">
        <v>0</v>
      </c>
      <c r="F731" s="46">
        <v>10</v>
      </c>
      <c r="G731" s="46">
        <v>10</v>
      </c>
      <c r="H731" s="46">
        <v>78110000</v>
      </c>
      <c r="I731" s="38">
        <v>234504</v>
      </c>
      <c r="J731" s="38">
        <f t="shared" si="10"/>
        <v>2345040</v>
      </c>
      <c r="K731" s="264"/>
    </row>
    <row r="732" spans="1:11" ht="26.25">
      <c r="A732" s="37">
        <f t="shared" si="11"/>
        <v>312</v>
      </c>
      <c r="B732" s="46">
        <v>64221</v>
      </c>
      <c r="C732" s="78" t="s">
        <v>1416</v>
      </c>
      <c r="D732" s="301" t="s">
        <v>304</v>
      </c>
      <c r="E732" s="46">
        <v>0</v>
      </c>
      <c r="F732" s="46">
        <v>10</v>
      </c>
      <c r="G732" s="46">
        <v>10</v>
      </c>
      <c r="H732" s="46">
        <v>78110000</v>
      </c>
      <c r="I732" s="38">
        <v>234504</v>
      </c>
      <c r="J732" s="38">
        <f t="shared" si="10"/>
        <v>2345040</v>
      </c>
      <c r="K732" s="264"/>
    </row>
    <row r="733" spans="1:11" ht="26.25">
      <c r="A733" s="37">
        <f t="shared" si="11"/>
        <v>313</v>
      </c>
      <c r="B733" s="46">
        <v>64221</v>
      </c>
      <c r="C733" s="78" t="s">
        <v>1417</v>
      </c>
      <c r="D733" s="301" t="s">
        <v>304</v>
      </c>
      <c r="E733" s="46">
        <v>0</v>
      </c>
      <c r="F733" s="46">
        <v>10</v>
      </c>
      <c r="G733" s="46">
        <v>10</v>
      </c>
      <c r="H733" s="46">
        <v>78110000</v>
      </c>
      <c r="I733" s="38">
        <v>234504</v>
      </c>
      <c r="J733" s="38">
        <f t="shared" si="10"/>
        <v>2345040</v>
      </c>
      <c r="K733" s="264"/>
    </row>
    <row r="734" spans="1:11" ht="26.25">
      <c r="A734" s="37">
        <f t="shared" si="11"/>
        <v>314</v>
      </c>
      <c r="B734" s="46">
        <v>64221</v>
      </c>
      <c r="C734" s="78" t="s">
        <v>1418</v>
      </c>
      <c r="D734" s="301" t="s">
        <v>304</v>
      </c>
      <c r="E734" s="46">
        <v>0</v>
      </c>
      <c r="F734" s="46">
        <v>10</v>
      </c>
      <c r="G734" s="46">
        <v>10</v>
      </c>
      <c r="H734" s="46">
        <v>78110000</v>
      </c>
      <c r="I734" s="38">
        <v>234504</v>
      </c>
      <c r="J734" s="38">
        <f t="shared" si="10"/>
        <v>2345040</v>
      </c>
      <c r="K734" s="264"/>
    </row>
    <row r="735" spans="1:11" ht="26.25">
      <c r="A735" s="37">
        <f t="shared" si="11"/>
        <v>315</v>
      </c>
      <c r="B735" s="46">
        <v>64221</v>
      </c>
      <c r="C735" s="78" t="s">
        <v>1419</v>
      </c>
      <c r="D735" s="301" t="s">
        <v>304</v>
      </c>
      <c r="E735" s="46">
        <v>0</v>
      </c>
      <c r="F735" s="46">
        <v>10</v>
      </c>
      <c r="G735" s="46">
        <v>10</v>
      </c>
      <c r="H735" s="46">
        <v>78110000</v>
      </c>
      <c r="I735" s="38">
        <v>234504</v>
      </c>
      <c r="J735" s="38">
        <f t="shared" si="10"/>
        <v>2345040</v>
      </c>
      <c r="K735" s="264"/>
    </row>
    <row r="736" spans="1:11" ht="26.25">
      <c r="A736" s="37">
        <f t="shared" si="11"/>
        <v>316</v>
      </c>
      <c r="B736" s="46">
        <v>64221</v>
      </c>
      <c r="C736" s="78" t="s">
        <v>1420</v>
      </c>
      <c r="D736" s="301" t="s">
        <v>304</v>
      </c>
      <c r="E736" s="46">
        <v>0</v>
      </c>
      <c r="F736" s="46">
        <v>10</v>
      </c>
      <c r="G736" s="46">
        <v>10</v>
      </c>
      <c r="H736" s="46">
        <v>78110000</v>
      </c>
      <c r="I736" s="38">
        <v>234504</v>
      </c>
      <c r="J736" s="38">
        <f t="shared" si="10"/>
        <v>2345040</v>
      </c>
      <c r="K736" s="264"/>
    </row>
    <row r="737" spans="1:11" ht="26.25">
      <c r="A737" s="37">
        <f t="shared" si="11"/>
        <v>317</v>
      </c>
      <c r="B737" s="46">
        <v>64221</v>
      </c>
      <c r="C737" s="78" t="s">
        <v>1421</v>
      </c>
      <c r="D737" s="301" t="s">
        <v>304</v>
      </c>
      <c r="E737" s="46">
        <v>0</v>
      </c>
      <c r="F737" s="46">
        <v>10</v>
      </c>
      <c r="G737" s="46">
        <v>10</v>
      </c>
      <c r="H737" s="46">
        <v>78110000</v>
      </c>
      <c r="I737" s="38">
        <v>234504</v>
      </c>
      <c r="J737" s="38">
        <f t="shared" si="10"/>
        <v>2345040</v>
      </c>
      <c r="K737" s="264"/>
    </row>
    <row r="738" spans="1:11" ht="26.25">
      <c r="A738" s="37">
        <f t="shared" si="11"/>
        <v>318</v>
      </c>
      <c r="B738" s="46">
        <v>64221</v>
      </c>
      <c r="C738" s="78" t="s">
        <v>1422</v>
      </c>
      <c r="D738" s="301" t="s">
        <v>304</v>
      </c>
      <c r="E738" s="46">
        <v>0</v>
      </c>
      <c r="F738" s="46">
        <v>10</v>
      </c>
      <c r="G738" s="46">
        <v>10</v>
      </c>
      <c r="H738" s="46">
        <v>78110000</v>
      </c>
      <c r="I738" s="38">
        <v>234504</v>
      </c>
      <c r="J738" s="38">
        <f t="shared" si="10"/>
        <v>2345040</v>
      </c>
      <c r="K738" s="264"/>
    </row>
    <row r="739" spans="1:11" ht="26.25">
      <c r="A739" s="37">
        <f t="shared" si="11"/>
        <v>319</v>
      </c>
      <c r="B739" s="46">
        <v>64221</v>
      </c>
      <c r="C739" s="78" t="s">
        <v>1423</v>
      </c>
      <c r="D739" s="301" t="s">
        <v>304</v>
      </c>
      <c r="E739" s="46">
        <v>0</v>
      </c>
      <c r="F739" s="46">
        <v>10</v>
      </c>
      <c r="G739" s="46">
        <v>10</v>
      </c>
      <c r="H739" s="46">
        <v>78110000</v>
      </c>
      <c r="I739" s="38">
        <v>234504</v>
      </c>
      <c r="J739" s="38">
        <f t="shared" si="10"/>
        <v>2345040</v>
      </c>
      <c r="K739" s="264"/>
    </row>
    <row r="740" spans="1:11" ht="26.25">
      <c r="A740" s="37">
        <f t="shared" si="11"/>
        <v>320</v>
      </c>
      <c r="B740" s="46">
        <v>64221</v>
      </c>
      <c r="C740" s="78" t="s">
        <v>1424</v>
      </c>
      <c r="D740" s="301" t="s">
        <v>304</v>
      </c>
      <c r="E740" s="46">
        <v>0</v>
      </c>
      <c r="F740" s="46">
        <v>10</v>
      </c>
      <c r="G740" s="46">
        <v>10</v>
      </c>
      <c r="H740" s="46">
        <v>78110000</v>
      </c>
      <c r="I740" s="38">
        <v>234504</v>
      </c>
      <c r="J740" s="38">
        <f t="shared" si="10"/>
        <v>2345040</v>
      </c>
      <c r="K740" s="264"/>
    </row>
    <row r="741" spans="1:11" ht="26.25">
      <c r="A741" s="37">
        <f t="shared" si="11"/>
        <v>321</v>
      </c>
      <c r="B741" s="46">
        <v>64221</v>
      </c>
      <c r="C741" s="78" t="s">
        <v>1425</v>
      </c>
      <c r="D741" s="301" t="s">
        <v>304</v>
      </c>
      <c r="E741" s="46">
        <v>0</v>
      </c>
      <c r="F741" s="46">
        <v>10</v>
      </c>
      <c r="G741" s="46">
        <v>10</v>
      </c>
      <c r="H741" s="46">
        <v>78110000</v>
      </c>
      <c r="I741" s="38">
        <v>234504</v>
      </c>
      <c r="J741" s="38">
        <f t="shared" si="10"/>
        <v>2345040</v>
      </c>
      <c r="K741" s="264"/>
    </row>
    <row r="742" spans="1:11" ht="26.25">
      <c r="A742" s="37">
        <f t="shared" si="11"/>
        <v>322</v>
      </c>
      <c r="B742" s="46">
        <v>64221</v>
      </c>
      <c r="C742" s="78" t="s">
        <v>1426</v>
      </c>
      <c r="D742" s="301" t="s">
        <v>304</v>
      </c>
      <c r="E742" s="46">
        <v>0</v>
      </c>
      <c r="F742" s="46">
        <v>10</v>
      </c>
      <c r="G742" s="46">
        <v>10</v>
      </c>
      <c r="H742" s="46">
        <v>78110000</v>
      </c>
      <c r="I742" s="38">
        <v>234504</v>
      </c>
      <c r="J742" s="38">
        <f t="shared" si="10"/>
        <v>2345040</v>
      </c>
      <c r="K742" s="264"/>
    </row>
    <row r="743" spans="1:11" ht="26.25">
      <c r="A743" s="37">
        <f t="shared" si="11"/>
        <v>323</v>
      </c>
      <c r="B743" s="46">
        <v>64221</v>
      </c>
      <c r="C743" s="78" t="s">
        <v>1427</v>
      </c>
      <c r="D743" s="301" t="s">
        <v>304</v>
      </c>
      <c r="E743" s="46">
        <v>0</v>
      </c>
      <c r="F743" s="46">
        <v>10</v>
      </c>
      <c r="G743" s="46">
        <v>10</v>
      </c>
      <c r="H743" s="46">
        <v>78110000</v>
      </c>
      <c r="I743" s="38">
        <v>234504</v>
      </c>
      <c r="J743" s="38">
        <f t="shared" si="10"/>
        <v>2345040</v>
      </c>
      <c r="K743" s="264"/>
    </row>
    <row r="744" spans="1:11" ht="26.25">
      <c r="A744" s="37">
        <f t="shared" si="11"/>
        <v>324</v>
      </c>
      <c r="B744" s="46">
        <v>64221</v>
      </c>
      <c r="C744" s="78" t="s">
        <v>1428</v>
      </c>
      <c r="D744" s="301" t="s">
        <v>304</v>
      </c>
      <c r="E744" s="46">
        <v>0</v>
      </c>
      <c r="F744" s="46">
        <v>10</v>
      </c>
      <c r="G744" s="46">
        <v>10</v>
      </c>
      <c r="H744" s="46">
        <v>78110000</v>
      </c>
      <c r="I744" s="38">
        <v>234504</v>
      </c>
      <c r="J744" s="38">
        <f t="shared" si="10"/>
        <v>2345040</v>
      </c>
      <c r="K744" s="264"/>
    </row>
    <row r="745" spans="1:11" ht="26.25">
      <c r="A745" s="37">
        <f t="shared" si="11"/>
        <v>325</v>
      </c>
      <c r="B745" s="46">
        <v>64221</v>
      </c>
      <c r="C745" s="78" t="s">
        <v>1429</v>
      </c>
      <c r="D745" s="301" t="s">
        <v>304</v>
      </c>
      <c r="E745" s="46">
        <v>0</v>
      </c>
      <c r="F745" s="46">
        <v>10</v>
      </c>
      <c r="G745" s="46">
        <v>10</v>
      </c>
      <c r="H745" s="46">
        <v>78110000</v>
      </c>
      <c r="I745" s="38">
        <v>234504</v>
      </c>
      <c r="J745" s="38">
        <f t="shared" si="10"/>
        <v>2345040</v>
      </c>
      <c r="K745" s="264"/>
    </row>
    <row r="746" spans="1:11" ht="26.25">
      <c r="A746" s="37">
        <f t="shared" si="11"/>
        <v>326</v>
      </c>
      <c r="B746" s="46">
        <v>64221</v>
      </c>
      <c r="C746" s="78" t="s">
        <v>1430</v>
      </c>
      <c r="D746" s="301" t="s">
        <v>304</v>
      </c>
      <c r="E746" s="46">
        <v>0</v>
      </c>
      <c r="F746" s="46">
        <v>20</v>
      </c>
      <c r="G746" s="46">
        <v>20</v>
      </c>
      <c r="H746" s="46">
        <v>78110000</v>
      </c>
      <c r="I746" s="38">
        <v>234504</v>
      </c>
      <c r="J746" s="38">
        <f t="shared" si="10"/>
        <v>4690080</v>
      </c>
      <c r="K746" s="264"/>
    </row>
    <row r="747" spans="1:11" ht="26.25">
      <c r="A747" s="37">
        <f t="shared" si="11"/>
        <v>327</v>
      </c>
      <c r="B747" s="46">
        <v>64221</v>
      </c>
      <c r="C747" s="78" t="s">
        <v>1431</v>
      </c>
      <c r="D747" s="301" t="s">
        <v>304</v>
      </c>
      <c r="E747" s="46">
        <v>0</v>
      </c>
      <c r="F747" s="46">
        <v>10</v>
      </c>
      <c r="G747" s="46">
        <v>10</v>
      </c>
      <c r="H747" s="46">
        <v>78110000</v>
      </c>
      <c r="I747" s="38">
        <v>234504</v>
      </c>
      <c r="J747" s="38">
        <f t="shared" si="10"/>
        <v>2345040</v>
      </c>
      <c r="K747" s="264"/>
    </row>
    <row r="748" spans="1:11" ht="26.25">
      <c r="A748" s="37">
        <f t="shared" si="11"/>
        <v>328</v>
      </c>
      <c r="B748" s="46">
        <v>64221</v>
      </c>
      <c r="C748" s="78" t="s">
        <v>1432</v>
      </c>
      <c r="D748" s="301" t="s">
        <v>304</v>
      </c>
      <c r="E748" s="46">
        <v>0</v>
      </c>
      <c r="F748" s="46">
        <v>10</v>
      </c>
      <c r="G748" s="46">
        <v>10</v>
      </c>
      <c r="H748" s="46">
        <v>78110000</v>
      </c>
      <c r="I748" s="38">
        <v>234504</v>
      </c>
      <c r="J748" s="38">
        <f t="shared" si="10"/>
        <v>2345040</v>
      </c>
      <c r="K748" s="264"/>
    </row>
    <row r="749" spans="1:11" ht="26.25">
      <c r="A749" s="37">
        <f t="shared" si="11"/>
        <v>329</v>
      </c>
      <c r="B749" s="46">
        <v>64221</v>
      </c>
      <c r="C749" s="78" t="s">
        <v>1433</v>
      </c>
      <c r="D749" s="301" t="s">
        <v>304</v>
      </c>
      <c r="E749" s="46">
        <v>0</v>
      </c>
      <c r="F749" s="46">
        <v>10</v>
      </c>
      <c r="G749" s="46">
        <v>10</v>
      </c>
      <c r="H749" s="46">
        <v>78110000</v>
      </c>
      <c r="I749" s="38">
        <v>234504</v>
      </c>
      <c r="J749" s="38">
        <f t="shared" si="10"/>
        <v>2345040</v>
      </c>
      <c r="K749" s="264"/>
    </row>
    <row r="750" spans="1:11" ht="26.25">
      <c r="A750" s="37">
        <f t="shared" si="11"/>
        <v>330</v>
      </c>
      <c r="B750" s="46">
        <v>64221</v>
      </c>
      <c r="C750" s="78" t="s">
        <v>1434</v>
      </c>
      <c r="D750" s="301" t="s">
        <v>304</v>
      </c>
      <c r="E750" s="46">
        <v>0</v>
      </c>
      <c r="F750" s="46">
        <v>10</v>
      </c>
      <c r="G750" s="46">
        <v>10</v>
      </c>
      <c r="H750" s="46">
        <v>78110000</v>
      </c>
      <c r="I750" s="38">
        <v>234504</v>
      </c>
      <c r="J750" s="38">
        <f t="shared" si="10"/>
        <v>2345040</v>
      </c>
      <c r="K750" s="264"/>
    </row>
    <row r="751" spans="1:11" ht="26.25">
      <c r="A751" s="37">
        <f t="shared" si="11"/>
        <v>331</v>
      </c>
      <c r="B751" s="46">
        <v>64221</v>
      </c>
      <c r="C751" s="78" t="s">
        <v>1435</v>
      </c>
      <c r="D751" s="301" t="s">
        <v>304</v>
      </c>
      <c r="E751" s="46">
        <v>0</v>
      </c>
      <c r="F751" s="46">
        <v>10</v>
      </c>
      <c r="G751" s="46">
        <v>10</v>
      </c>
      <c r="H751" s="46">
        <v>78110000</v>
      </c>
      <c r="I751" s="38">
        <v>234504</v>
      </c>
      <c r="J751" s="38">
        <f t="shared" si="10"/>
        <v>2345040</v>
      </c>
      <c r="K751" s="264"/>
    </row>
    <row r="752" spans="1:11" ht="26.25">
      <c r="A752" s="37">
        <f t="shared" si="11"/>
        <v>332</v>
      </c>
      <c r="B752" s="46">
        <v>64221</v>
      </c>
      <c r="C752" s="78" t="s">
        <v>1436</v>
      </c>
      <c r="D752" s="301" t="s">
        <v>304</v>
      </c>
      <c r="E752" s="46">
        <v>0</v>
      </c>
      <c r="F752" s="46">
        <v>10</v>
      </c>
      <c r="G752" s="46">
        <v>10</v>
      </c>
      <c r="H752" s="46">
        <v>78110000</v>
      </c>
      <c r="I752" s="38">
        <v>234504</v>
      </c>
      <c r="J752" s="38">
        <f t="shared" si="10"/>
        <v>2345040</v>
      </c>
      <c r="K752" s="264"/>
    </row>
    <row r="753" spans="1:11" ht="26.25">
      <c r="A753" s="37">
        <f t="shared" si="11"/>
        <v>333</v>
      </c>
      <c r="B753" s="46">
        <v>64221</v>
      </c>
      <c r="C753" s="78" t="s">
        <v>1437</v>
      </c>
      <c r="D753" s="301" t="s">
        <v>304</v>
      </c>
      <c r="E753" s="46">
        <v>0</v>
      </c>
      <c r="F753" s="46">
        <v>10</v>
      </c>
      <c r="G753" s="46">
        <v>10</v>
      </c>
      <c r="H753" s="46">
        <v>78110000</v>
      </c>
      <c r="I753" s="38">
        <v>234504</v>
      </c>
      <c r="J753" s="38">
        <f t="shared" si="10"/>
        <v>2345040</v>
      </c>
      <c r="K753" s="264"/>
    </row>
    <row r="754" spans="1:11" ht="26.25">
      <c r="A754" s="37">
        <f t="shared" si="11"/>
        <v>334</v>
      </c>
      <c r="B754" s="46">
        <v>64221</v>
      </c>
      <c r="C754" s="78" t="s">
        <v>1438</v>
      </c>
      <c r="D754" s="301" t="s">
        <v>304</v>
      </c>
      <c r="E754" s="46">
        <v>0</v>
      </c>
      <c r="F754" s="46">
        <v>10</v>
      </c>
      <c r="G754" s="46">
        <v>10</v>
      </c>
      <c r="H754" s="46">
        <v>78110000</v>
      </c>
      <c r="I754" s="38">
        <v>234504</v>
      </c>
      <c r="J754" s="38">
        <f t="shared" ref="J754:J874" si="12">I754*F754</f>
        <v>2345040</v>
      </c>
      <c r="K754" s="264"/>
    </row>
    <row r="755" spans="1:11" ht="26.25">
      <c r="A755" s="37">
        <f t="shared" ref="A755:A818" si="13">A754+1</f>
        <v>335</v>
      </c>
      <c r="B755" s="46">
        <v>64221</v>
      </c>
      <c r="C755" s="78" t="s">
        <v>1439</v>
      </c>
      <c r="D755" s="301" t="s">
        <v>304</v>
      </c>
      <c r="E755" s="46">
        <v>0</v>
      </c>
      <c r="F755" s="46">
        <v>10</v>
      </c>
      <c r="G755" s="46">
        <v>10</v>
      </c>
      <c r="H755" s="46">
        <v>78110000</v>
      </c>
      <c r="I755" s="38">
        <v>234504</v>
      </c>
      <c r="J755" s="38">
        <f t="shared" si="12"/>
        <v>2345040</v>
      </c>
      <c r="K755" s="264"/>
    </row>
    <row r="756" spans="1:11" ht="26.25">
      <c r="A756" s="37">
        <f t="shared" si="13"/>
        <v>336</v>
      </c>
      <c r="B756" s="46">
        <v>64221</v>
      </c>
      <c r="C756" s="78" t="s">
        <v>1440</v>
      </c>
      <c r="D756" s="301" t="s">
        <v>304</v>
      </c>
      <c r="E756" s="46">
        <v>0</v>
      </c>
      <c r="F756" s="46">
        <v>10</v>
      </c>
      <c r="G756" s="46">
        <v>10</v>
      </c>
      <c r="H756" s="46">
        <v>78110000</v>
      </c>
      <c r="I756" s="38">
        <v>234504</v>
      </c>
      <c r="J756" s="38">
        <f t="shared" si="12"/>
        <v>2345040</v>
      </c>
      <c r="K756" s="264"/>
    </row>
    <row r="757" spans="1:11" ht="26.25">
      <c r="A757" s="37">
        <f t="shared" si="13"/>
        <v>337</v>
      </c>
      <c r="B757" s="46">
        <v>64221</v>
      </c>
      <c r="C757" s="78" t="s">
        <v>1441</v>
      </c>
      <c r="D757" s="301" t="s">
        <v>304</v>
      </c>
      <c r="E757" s="46">
        <v>0</v>
      </c>
      <c r="F757" s="46">
        <v>10</v>
      </c>
      <c r="G757" s="46">
        <v>10</v>
      </c>
      <c r="H757" s="46">
        <v>78110000</v>
      </c>
      <c r="I757" s="38">
        <v>234504</v>
      </c>
      <c r="J757" s="38">
        <f t="shared" si="12"/>
        <v>2345040</v>
      </c>
      <c r="K757" s="264"/>
    </row>
    <row r="758" spans="1:11" ht="26.25">
      <c r="A758" s="37">
        <f t="shared" si="13"/>
        <v>338</v>
      </c>
      <c r="B758" s="46">
        <v>64221</v>
      </c>
      <c r="C758" s="78" t="s">
        <v>1442</v>
      </c>
      <c r="D758" s="301" t="s">
        <v>304</v>
      </c>
      <c r="E758" s="46">
        <v>0</v>
      </c>
      <c r="F758" s="46">
        <v>10</v>
      </c>
      <c r="G758" s="46">
        <v>10</v>
      </c>
      <c r="H758" s="46">
        <v>78110000</v>
      </c>
      <c r="I758" s="38">
        <v>234504</v>
      </c>
      <c r="J758" s="38">
        <f t="shared" si="12"/>
        <v>2345040</v>
      </c>
      <c r="K758" s="264"/>
    </row>
    <row r="759" spans="1:11" ht="26.25">
      <c r="A759" s="37">
        <f t="shared" si="13"/>
        <v>339</v>
      </c>
      <c r="B759" s="46">
        <v>64221</v>
      </c>
      <c r="C759" s="78" t="s">
        <v>1443</v>
      </c>
      <c r="D759" s="301" t="s">
        <v>304</v>
      </c>
      <c r="E759" s="46">
        <v>0</v>
      </c>
      <c r="F759" s="46">
        <v>10</v>
      </c>
      <c r="G759" s="46">
        <v>10</v>
      </c>
      <c r="H759" s="46">
        <v>78110000</v>
      </c>
      <c r="I759" s="38">
        <v>234504</v>
      </c>
      <c r="J759" s="38">
        <f t="shared" si="12"/>
        <v>2345040</v>
      </c>
      <c r="K759" s="264"/>
    </row>
    <row r="760" spans="1:11" ht="26.25">
      <c r="A760" s="37">
        <f t="shared" si="13"/>
        <v>340</v>
      </c>
      <c r="B760" s="46">
        <v>64221</v>
      </c>
      <c r="C760" s="78" t="s">
        <v>1444</v>
      </c>
      <c r="D760" s="301" t="s">
        <v>304</v>
      </c>
      <c r="E760" s="46">
        <v>0</v>
      </c>
      <c r="F760" s="46">
        <v>10</v>
      </c>
      <c r="G760" s="46">
        <v>10</v>
      </c>
      <c r="H760" s="46">
        <v>78110000</v>
      </c>
      <c r="I760" s="38">
        <v>234504</v>
      </c>
      <c r="J760" s="38">
        <f t="shared" si="12"/>
        <v>2345040</v>
      </c>
      <c r="K760" s="264"/>
    </row>
    <row r="761" spans="1:11" ht="27" customHeight="1">
      <c r="A761" s="37">
        <f t="shared" si="13"/>
        <v>341</v>
      </c>
      <c r="B761" s="46">
        <v>64221</v>
      </c>
      <c r="C761" s="78" t="s">
        <v>1445</v>
      </c>
      <c r="D761" s="301" t="s">
        <v>304</v>
      </c>
      <c r="E761" s="46">
        <v>0</v>
      </c>
      <c r="F761" s="46">
        <v>10</v>
      </c>
      <c r="G761" s="46">
        <v>10</v>
      </c>
      <c r="H761" s="46">
        <v>78110000</v>
      </c>
      <c r="I761" s="38">
        <v>234504</v>
      </c>
      <c r="J761" s="38">
        <f t="shared" si="12"/>
        <v>2345040</v>
      </c>
      <c r="K761" s="264"/>
    </row>
    <row r="762" spans="1:11" ht="26.25">
      <c r="A762" s="37">
        <f t="shared" si="13"/>
        <v>342</v>
      </c>
      <c r="B762" s="46">
        <v>64221</v>
      </c>
      <c r="C762" s="78" t="s">
        <v>1446</v>
      </c>
      <c r="D762" s="301" t="s">
        <v>304</v>
      </c>
      <c r="E762" s="46">
        <v>0</v>
      </c>
      <c r="F762" s="46">
        <v>10</v>
      </c>
      <c r="G762" s="46">
        <v>10</v>
      </c>
      <c r="H762" s="46">
        <v>78110000</v>
      </c>
      <c r="I762" s="38">
        <v>234504</v>
      </c>
      <c r="J762" s="38">
        <f t="shared" si="12"/>
        <v>2345040</v>
      </c>
      <c r="K762" s="264"/>
    </row>
    <row r="763" spans="1:11" ht="26.25">
      <c r="A763" s="37">
        <f t="shared" si="13"/>
        <v>343</v>
      </c>
      <c r="B763" s="46">
        <v>64221</v>
      </c>
      <c r="C763" s="78" t="s">
        <v>1447</v>
      </c>
      <c r="D763" s="301" t="s">
        <v>304</v>
      </c>
      <c r="E763" s="46">
        <v>0</v>
      </c>
      <c r="F763" s="46">
        <v>10</v>
      </c>
      <c r="G763" s="46">
        <v>10</v>
      </c>
      <c r="H763" s="46">
        <v>78110000</v>
      </c>
      <c r="I763" s="38">
        <v>234504</v>
      </c>
      <c r="J763" s="38">
        <f t="shared" si="12"/>
        <v>2345040</v>
      </c>
      <c r="K763" s="264"/>
    </row>
    <row r="764" spans="1:11" ht="26.25">
      <c r="A764" s="37">
        <f t="shared" si="13"/>
        <v>344</v>
      </c>
      <c r="B764" s="46">
        <v>64221</v>
      </c>
      <c r="C764" s="78" t="s">
        <v>1448</v>
      </c>
      <c r="D764" s="301" t="s">
        <v>304</v>
      </c>
      <c r="E764" s="46">
        <v>0</v>
      </c>
      <c r="F764" s="46">
        <v>10</v>
      </c>
      <c r="G764" s="46">
        <v>10</v>
      </c>
      <c r="H764" s="46">
        <v>78110000</v>
      </c>
      <c r="I764" s="38">
        <v>234504</v>
      </c>
      <c r="J764" s="38">
        <f t="shared" si="12"/>
        <v>2345040</v>
      </c>
      <c r="K764" s="264"/>
    </row>
    <row r="765" spans="1:11" ht="39.4">
      <c r="A765" s="37">
        <f t="shared" si="13"/>
        <v>345</v>
      </c>
      <c r="B765" s="46">
        <v>64221</v>
      </c>
      <c r="C765" s="78" t="s">
        <v>1449</v>
      </c>
      <c r="D765" s="301" t="s">
        <v>304</v>
      </c>
      <c r="E765" s="46">
        <v>0</v>
      </c>
      <c r="F765" s="46">
        <v>10</v>
      </c>
      <c r="G765" s="46">
        <v>10</v>
      </c>
      <c r="H765" s="46">
        <v>78110000</v>
      </c>
      <c r="I765" s="38">
        <v>234504</v>
      </c>
      <c r="J765" s="38">
        <f t="shared" si="12"/>
        <v>2345040</v>
      </c>
      <c r="K765" s="264"/>
    </row>
    <row r="766" spans="1:11" ht="26.25">
      <c r="A766" s="37">
        <f t="shared" si="13"/>
        <v>346</v>
      </c>
      <c r="B766" s="46">
        <v>64221</v>
      </c>
      <c r="C766" s="78" t="s">
        <v>1450</v>
      </c>
      <c r="D766" s="301" t="s">
        <v>304</v>
      </c>
      <c r="E766" s="46">
        <v>0</v>
      </c>
      <c r="F766" s="46">
        <v>10</v>
      </c>
      <c r="G766" s="46">
        <v>10</v>
      </c>
      <c r="H766" s="46">
        <v>78110000</v>
      </c>
      <c r="I766" s="38">
        <v>234504</v>
      </c>
      <c r="J766" s="38">
        <f t="shared" si="12"/>
        <v>2345040</v>
      </c>
      <c r="K766" s="264"/>
    </row>
    <row r="767" spans="1:11" ht="26.25">
      <c r="A767" s="37">
        <f t="shared" si="13"/>
        <v>347</v>
      </c>
      <c r="B767" s="46">
        <v>64221</v>
      </c>
      <c r="C767" s="78" t="s">
        <v>1451</v>
      </c>
      <c r="D767" s="301" t="s">
        <v>304</v>
      </c>
      <c r="E767" s="46">
        <v>0</v>
      </c>
      <c r="F767" s="46">
        <v>10</v>
      </c>
      <c r="G767" s="46">
        <v>10</v>
      </c>
      <c r="H767" s="46">
        <v>78110000</v>
      </c>
      <c r="I767" s="38">
        <v>234504</v>
      </c>
      <c r="J767" s="38">
        <f t="shared" si="12"/>
        <v>2345040</v>
      </c>
      <c r="K767" s="264"/>
    </row>
    <row r="768" spans="1:11" ht="26.25">
      <c r="A768" s="37">
        <f t="shared" si="13"/>
        <v>348</v>
      </c>
      <c r="B768" s="46">
        <v>64221</v>
      </c>
      <c r="C768" s="78" t="s">
        <v>1452</v>
      </c>
      <c r="D768" s="301" t="s">
        <v>304</v>
      </c>
      <c r="E768" s="46">
        <v>0</v>
      </c>
      <c r="F768" s="46">
        <v>10</v>
      </c>
      <c r="G768" s="46">
        <v>10</v>
      </c>
      <c r="H768" s="46">
        <v>78110000</v>
      </c>
      <c r="I768" s="38">
        <v>234504</v>
      </c>
      <c r="J768" s="38">
        <f t="shared" si="12"/>
        <v>2345040</v>
      </c>
      <c r="K768" s="264"/>
    </row>
    <row r="769" spans="1:11" ht="26.25">
      <c r="A769" s="37">
        <f t="shared" si="13"/>
        <v>349</v>
      </c>
      <c r="B769" s="46">
        <v>64221</v>
      </c>
      <c r="C769" s="78" t="s">
        <v>1453</v>
      </c>
      <c r="D769" s="301" t="s">
        <v>304</v>
      </c>
      <c r="E769" s="46">
        <v>0</v>
      </c>
      <c r="F769" s="46">
        <v>10</v>
      </c>
      <c r="G769" s="46">
        <v>10</v>
      </c>
      <c r="H769" s="46">
        <v>78110000</v>
      </c>
      <c r="I769" s="38">
        <v>234504</v>
      </c>
      <c r="J769" s="38">
        <f t="shared" si="12"/>
        <v>2345040</v>
      </c>
      <c r="K769" s="264"/>
    </row>
    <row r="770" spans="1:11" ht="26.25">
      <c r="A770" s="37">
        <f t="shared" si="13"/>
        <v>350</v>
      </c>
      <c r="B770" s="46">
        <v>64221</v>
      </c>
      <c r="C770" s="78" t="s">
        <v>1454</v>
      </c>
      <c r="D770" s="301" t="s">
        <v>304</v>
      </c>
      <c r="E770" s="46">
        <v>0</v>
      </c>
      <c r="F770" s="46">
        <v>10</v>
      </c>
      <c r="G770" s="46">
        <v>10</v>
      </c>
      <c r="H770" s="46">
        <v>78110000</v>
      </c>
      <c r="I770" s="38">
        <v>234504</v>
      </c>
      <c r="J770" s="38">
        <f t="shared" si="12"/>
        <v>2345040</v>
      </c>
      <c r="K770" s="264"/>
    </row>
    <row r="771" spans="1:11" ht="26.25">
      <c r="A771" s="37">
        <f t="shared" si="13"/>
        <v>351</v>
      </c>
      <c r="B771" s="46">
        <v>64221</v>
      </c>
      <c r="C771" s="78" t="s">
        <v>1455</v>
      </c>
      <c r="D771" s="301" t="s">
        <v>304</v>
      </c>
      <c r="E771" s="46">
        <v>0</v>
      </c>
      <c r="F771" s="46">
        <v>10</v>
      </c>
      <c r="G771" s="46">
        <v>10</v>
      </c>
      <c r="H771" s="46">
        <v>78110000</v>
      </c>
      <c r="I771" s="38">
        <v>234504</v>
      </c>
      <c r="J771" s="38">
        <f t="shared" si="12"/>
        <v>2345040</v>
      </c>
      <c r="K771" s="264"/>
    </row>
    <row r="772" spans="1:11" ht="26.25">
      <c r="A772" s="37">
        <f t="shared" si="13"/>
        <v>352</v>
      </c>
      <c r="B772" s="46">
        <v>64221</v>
      </c>
      <c r="C772" s="78" t="s">
        <v>1456</v>
      </c>
      <c r="D772" s="301" t="s">
        <v>304</v>
      </c>
      <c r="E772" s="46">
        <v>0</v>
      </c>
      <c r="F772" s="46">
        <v>10</v>
      </c>
      <c r="G772" s="46">
        <v>10</v>
      </c>
      <c r="H772" s="46">
        <v>78110000</v>
      </c>
      <c r="I772" s="38">
        <v>234504</v>
      </c>
      <c r="J772" s="38">
        <f t="shared" si="12"/>
        <v>2345040</v>
      </c>
      <c r="K772" s="264"/>
    </row>
    <row r="773" spans="1:11" ht="26.25">
      <c r="A773" s="37">
        <f t="shared" si="13"/>
        <v>353</v>
      </c>
      <c r="B773" s="46">
        <v>64221</v>
      </c>
      <c r="C773" s="78" t="s">
        <v>1457</v>
      </c>
      <c r="D773" s="301" t="s">
        <v>304</v>
      </c>
      <c r="E773" s="46">
        <v>0</v>
      </c>
      <c r="F773" s="46">
        <v>10</v>
      </c>
      <c r="G773" s="46">
        <v>10</v>
      </c>
      <c r="H773" s="46">
        <v>78110000</v>
      </c>
      <c r="I773" s="38">
        <v>234504</v>
      </c>
      <c r="J773" s="38">
        <f t="shared" si="12"/>
        <v>2345040</v>
      </c>
      <c r="K773" s="264"/>
    </row>
    <row r="774" spans="1:11" ht="26.25">
      <c r="A774" s="37">
        <f t="shared" si="13"/>
        <v>354</v>
      </c>
      <c r="B774" s="46">
        <v>64221</v>
      </c>
      <c r="C774" s="78" t="s">
        <v>1458</v>
      </c>
      <c r="D774" s="301" t="s">
        <v>304</v>
      </c>
      <c r="E774" s="46">
        <v>0</v>
      </c>
      <c r="F774" s="46">
        <v>10</v>
      </c>
      <c r="G774" s="46">
        <v>10</v>
      </c>
      <c r="H774" s="46">
        <v>78110000</v>
      </c>
      <c r="I774" s="38">
        <v>234504</v>
      </c>
      <c r="J774" s="38">
        <f t="shared" si="12"/>
        <v>2345040</v>
      </c>
      <c r="K774" s="264"/>
    </row>
    <row r="775" spans="1:11" ht="26.25">
      <c r="A775" s="37">
        <f t="shared" si="13"/>
        <v>355</v>
      </c>
      <c r="B775" s="46">
        <v>64221</v>
      </c>
      <c r="C775" s="78" t="s">
        <v>1459</v>
      </c>
      <c r="D775" s="301" t="s">
        <v>304</v>
      </c>
      <c r="E775" s="46">
        <v>0</v>
      </c>
      <c r="F775" s="46">
        <v>10</v>
      </c>
      <c r="G775" s="46">
        <v>10</v>
      </c>
      <c r="H775" s="46">
        <v>78110000</v>
      </c>
      <c r="I775" s="38">
        <v>234504</v>
      </c>
      <c r="J775" s="38">
        <f t="shared" si="12"/>
        <v>2345040</v>
      </c>
      <c r="K775" s="264"/>
    </row>
    <row r="776" spans="1:11" ht="26.25">
      <c r="A776" s="37">
        <f t="shared" si="13"/>
        <v>356</v>
      </c>
      <c r="B776" s="46">
        <v>64221</v>
      </c>
      <c r="C776" s="78" t="s">
        <v>1460</v>
      </c>
      <c r="D776" s="301" t="s">
        <v>304</v>
      </c>
      <c r="E776" s="46">
        <v>0</v>
      </c>
      <c r="F776" s="46">
        <v>10</v>
      </c>
      <c r="G776" s="46">
        <v>10</v>
      </c>
      <c r="H776" s="46">
        <v>78110000</v>
      </c>
      <c r="I776" s="38">
        <v>234504</v>
      </c>
      <c r="J776" s="38">
        <f t="shared" si="12"/>
        <v>2345040</v>
      </c>
      <c r="K776" s="264"/>
    </row>
    <row r="777" spans="1:11" ht="26.25">
      <c r="A777" s="37">
        <f t="shared" si="13"/>
        <v>357</v>
      </c>
      <c r="B777" s="46">
        <v>64221</v>
      </c>
      <c r="C777" s="78" t="s">
        <v>1461</v>
      </c>
      <c r="D777" s="301" t="s">
        <v>304</v>
      </c>
      <c r="E777" s="46">
        <v>0</v>
      </c>
      <c r="F777" s="46">
        <v>10</v>
      </c>
      <c r="G777" s="46">
        <v>10</v>
      </c>
      <c r="H777" s="46">
        <v>78110000</v>
      </c>
      <c r="I777" s="38">
        <v>234504</v>
      </c>
      <c r="J777" s="38">
        <f t="shared" si="12"/>
        <v>2345040</v>
      </c>
      <c r="K777" s="264"/>
    </row>
    <row r="778" spans="1:11" ht="26.25">
      <c r="A778" s="37">
        <f t="shared" si="13"/>
        <v>358</v>
      </c>
      <c r="B778" s="46">
        <v>64221</v>
      </c>
      <c r="C778" s="78" t="s">
        <v>1462</v>
      </c>
      <c r="D778" s="301" t="s">
        <v>304</v>
      </c>
      <c r="E778" s="46">
        <v>0</v>
      </c>
      <c r="F778" s="46">
        <v>10</v>
      </c>
      <c r="G778" s="46">
        <v>10</v>
      </c>
      <c r="H778" s="46">
        <v>78110000</v>
      </c>
      <c r="I778" s="38">
        <v>234504</v>
      </c>
      <c r="J778" s="38">
        <f t="shared" si="12"/>
        <v>2345040</v>
      </c>
      <c r="K778" s="264"/>
    </row>
    <row r="779" spans="1:11" ht="39" customHeight="1">
      <c r="A779" s="37">
        <f t="shared" si="13"/>
        <v>359</v>
      </c>
      <c r="B779" s="46">
        <v>64221</v>
      </c>
      <c r="C779" s="78" t="s">
        <v>1463</v>
      </c>
      <c r="D779" s="301" t="s">
        <v>304</v>
      </c>
      <c r="E779" s="46">
        <v>0</v>
      </c>
      <c r="F779" s="46">
        <v>20</v>
      </c>
      <c r="G779" s="46">
        <v>20</v>
      </c>
      <c r="H779" s="46">
        <v>78110000</v>
      </c>
      <c r="I779" s="38">
        <v>234504</v>
      </c>
      <c r="J779" s="38">
        <f t="shared" si="12"/>
        <v>4690080</v>
      </c>
      <c r="K779" s="264"/>
    </row>
    <row r="780" spans="1:11" ht="26.25">
      <c r="A780" s="37">
        <f t="shared" si="13"/>
        <v>360</v>
      </c>
      <c r="B780" s="46">
        <v>64221</v>
      </c>
      <c r="C780" s="78" t="s">
        <v>1464</v>
      </c>
      <c r="D780" s="301" t="s">
        <v>304</v>
      </c>
      <c r="E780" s="46">
        <v>0</v>
      </c>
      <c r="F780" s="46">
        <v>10</v>
      </c>
      <c r="G780" s="46">
        <v>10</v>
      </c>
      <c r="H780" s="46">
        <v>78110000</v>
      </c>
      <c r="I780" s="38">
        <v>234504</v>
      </c>
      <c r="J780" s="38">
        <f t="shared" si="12"/>
        <v>2345040</v>
      </c>
      <c r="K780" s="264"/>
    </row>
    <row r="781" spans="1:11" ht="26.25">
      <c r="A781" s="37">
        <f t="shared" si="13"/>
        <v>361</v>
      </c>
      <c r="B781" s="46">
        <v>64221</v>
      </c>
      <c r="C781" s="78" t="s">
        <v>1465</v>
      </c>
      <c r="D781" s="301" t="s">
        <v>304</v>
      </c>
      <c r="E781" s="46">
        <v>0</v>
      </c>
      <c r="F781" s="46">
        <v>10</v>
      </c>
      <c r="G781" s="46">
        <v>10</v>
      </c>
      <c r="H781" s="46">
        <v>78110000</v>
      </c>
      <c r="I781" s="38">
        <v>234504</v>
      </c>
      <c r="J781" s="38">
        <f t="shared" si="12"/>
        <v>2345040</v>
      </c>
      <c r="K781" s="264"/>
    </row>
    <row r="782" spans="1:11" ht="26.25">
      <c r="A782" s="37">
        <f t="shared" si="13"/>
        <v>362</v>
      </c>
      <c r="B782" s="46">
        <v>64221</v>
      </c>
      <c r="C782" s="78" t="s">
        <v>1466</v>
      </c>
      <c r="D782" s="301" t="s">
        <v>304</v>
      </c>
      <c r="E782" s="46">
        <v>0</v>
      </c>
      <c r="F782" s="46">
        <v>10</v>
      </c>
      <c r="G782" s="46">
        <v>10</v>
      </c>
      <c r="H782" s="46">
        <v>78110000</v>
      </c>
      <c r="I782" s="38">
        <v>234504</v>
      </c>
      <c r="J782" s="38">
        <f t="shared" si="12"/>
        <v>2345040</v>
      </c>
      <c r="K782" s="264"/>
    </row>
    <row r="783" spans="1:11" ht="26.25">
      <c r="A783" s="37">
        <f t="shared" si="13"/>
        <v>363</v>
      </c>
      <c r="B783" s="46">
        <v>64221</v>
      </c>
      <c r="C783" s="78" t="s">
        <v>1467</v>
      </c>
      <c r="D783" s="301" t="s">
        <v>304</v>
      </c>
      <c r="E783" s="46">
        <v>0</v>
      </c>
      <c r="F783" s="46">
        <v>10</v>
      </c>
      <c r="G783" s="46">
        <v>10</v>
      </c>
      <c r="H783" s="46">
        <v>78110000</v>
      </c>
      <c r="I783" s="38"/>
      <c r="J783" s="38"/>
      <c r="K783" s="264"/>
    </row>
    <row r="784" spans="1:11" ht="26.25">
      <c r="A784" s="37">
        <f t="shared" si="13"/>
        <v>364</v>
      </c>
      <c r="B784" s="46">
        <v>64221</v>
      </c>
      <c r="C784" s="78" t="s">
        <v>1468</v>
      </c>
      <c r="D784" s="301" t="s">
        <v>304</v>
      </c>
      <c r="E784" s="46">
        <v>0</v>
      </c>
      <c r="F784" s="46">
        <v>10</v>
      </c>
      <c r="G784" s="46">
        <v>10</v>
      </c>
      <c r="H784" s="46">
        <v>78110000</v>
      </c>
      <c r="I784" s="38"/>
      <c r="J784" s="38"/>
      <c r="K784" s="264"/>
    </row>
    <row r="785" spans="1:11" ht="26.25">
      <c r="A785" s="37">
        <f t="shared" si="13"/>
        <v>365</v>
      </c>
      <c r="B785" s="46">
        <v>64221</v>
      </c>
      <c r="C785" s="78" t="s">
        <v>1469</v>
      </c>
      <c r="D785" s="301" t="s">
        <v>304</v>
      </c>
      <c r="E785" s="46">
        <v>0</v>
      </c>
      <c r="F785" s="46">
        <v>10</v>
      </c>
      <c r="G785" s="46">
        <v>10</v>
      </c>
      <c r="H785" s="46">
        <v>78110000</v>
      </c>
      <c r="I785" s="38"/>
      <c r="J785" s="38"/>
      <c r="K785" s="264"/>
    </row>
    <row r="786" spans="1:11" ht="26.25">
      <c r="A786" s="37">
        <f t="shared" si="13"/>
        <v>366</v>
      </c>
      <c r="B786" s="46">
        <v>64221</v>
      </c>
      <c r="C786" s="78" t="s">
        <v>1470</v>
      </c>
      <c r="D786" s="301" t="s">
        <v>304</v>
      </c>
      <c r="E786" s="46">
        <v>0</v>
      </c>
      <c r="F786" s="46">
        <v>10</v>
      </c>
      <c r="G786" s="46">
        <v>10</v>
      </c>
      <c r="H786" s="46">
        <v>78110000</v>
      </c>
      <c r="I786" s="38"/>
      <c r="J786" s="38"/>
      <c r="K786" s="264"/>
    </row>
    <row r="787" spans="1:11" ht="26.25">
      <c r="A787" s="37">
        <f t="shared" si="13"/>
        <v>367</v>
      </c>
      <c r="B787" s="46">
        <v>64221</v>
      </c>
      <c r="C787" s="78" t="s">
        <v>1471</v>
      </c>
      <c r="D787" s="301" t="s">
        <v>304</v>
      </c>
      <c r="E787" s="46">
        <v>0</v>
      </c>
      <c r="F787" s="46">
        <v>10</v>
      </c>
      <c r="G787" s="46">
        <v>10</v>
      </c>
      <c r="H787" s="46">
        <v>78110000</v>
      </c>
      <c r="I787" s="38"/>
      <c r="J787" s="38"/>
      <c r="K787" s="264"/>
    </row>
    <row r="788" spans="1:11" ht="26.25">
      <c r="A788" s="37">
        <f t="shared" si="13"/>
        <v>368</v>
      </c>
      <c r="B788" s="46">
        <v>64221</v>
      </c>
      <c r="C788" s="78" t="s">
        <v>1472</v>
      </c>
      <c r="D788" s="301" t="s">
        <v>304</v>
      </c>
      <c r="E788" s="46">
        <v>0</v>
      </c>
      <c r="F788" s="46">
        <v>10</v>
      </c>
      <c r="G788" s="46">
        <v>10</v>
      </c>
      <c r="H788" s="46">
        <v>78110000</v>
      </c>
      <c r="I788" s="38"/>
      <c r="J788" s="38"/>
      <c r="K788" s="264"/>
    </row>
    <row r="789" spans="1:11" ht="29.25" customHeight="1">
      <c r="A789" s="37">
        <f t="shared" si="13"/>
        <v>369</v>
      </c>
      <c r="B789" s="46">
        <v>64221</v>
      </c>
      <c r="C789" s="78" t="s">
        <v>1473</v>
      </c>
      <c r="D789" s="301" t="s">
        <v>304</v>
      </c>
      <c r="E789" s="46">
        <v>0</v>
      </c>
      <c r="F789" s="46">
        <v>10</v>
      </c>
      <c r="G789" s="46">
        <v>10</v>
      </c>
      <c r="H789" s="46">
        <v>78110000</v>
      </c>
      <c r="I789" s="38"/>
      <c r="J789" s="38"/>
      <c r="K789" s="264"/>
    </row>
    <row r="790" spans="1:11" ht="25.5" customHeight="1">
      <c r="A790" s="37">
        <f t="shared" si="13"/>
        <v>370</v>
      </c>
      <c r="B790" s="46">
        <v>64221</v>
      </c>
      <c r="C790" s="78" t="s">
        <v>1474</v>
      </c>
      <c r="D790" s="301" t="s">
        <v>304</v>
      </c>
      <c r="E790" s="46">
        <v>0</v>
      </c>
      <c r="F790" s="46">
        <v>10</v>
      </c>
      <c r="G790" s="46">
        <v>10</v>
      </c>
      <c r="H790" s="46">
        <v>78110000</v>
      </c>
      <c r="I790" s="38"/>
      <c r="J790" s="38"/>
      <c r="K790" s="264"/>
    </row>
    <row r="791" spans="1:11" ht="26.25">
      <c r="A791" s="37">
        <f t="shared" si="13"/>
        <v>371</v>
      </c>
      <c r="B791" s="46">
        <v>64221</v>
      </c>
      <c r="C791" s="78" t="s">
        <v>1475</v>
      </c>
      <c r="D791" s="301" t="s">
        <v>304</v>
      </c>
      <c r="E791" s="46">
        <v>0</v>
      </c>
      <c r="F791" s="46">
        <v>10</v>
      </c>
      <c r="G791" s="46">
        <v>10</v>
      </c>
      <c r="H791" s="46">
        <v>78110000</v>
      </c>
      <c r="I791" s="38"/>
      <c r="J791" s="38"/>
      <c r="K791" s="264"/>
    </row>
    <row r="792" spans="1:11" ht="26.25">
      <c r="A792" s="37">
        <f t="shared" si="13"/>
        <v>372</v>
      </c>
      <c r="B792" s="46">
        <v>64221</v>
      </c>
      <c r="C792" s="78" t="s">
        <v>1476</v>
      </c>
      <c r="D792" s="301" t="s">
        <v>304</v>
      </c>
      <c r="E792" s="46">
        <v>0</v>
      </c>
      <c r="F792" s="46">
        <v>10</v>
      </c>
      <c r="G792" s="46">
        <v>10</v>
      </c>
      <c r="H792" s="46">
        <v>78110000</v>
      </c>
      <c r="I792" s="38"/>
      <c r="J792" s="38"/>
      <c r="K792" s="264"/>
    </row>
    <row r="793" spans="1:11" ht="29.25" customHeight="1">
      <c r="A793" s="37">
        <f t="shared" si="13"/>
        <v>373</v>
      </c>
      <c r="B793" s="46">
        <v>64221</v>
      </c>
      <c r="C793" s="78" t="s">
        <v>1477</v>
      </c>
      <c r="D793" s="301" t="s">
        <v>304</v>
      </c>
      <c r="E793" s="46">
        <v>0</v>
      </c>
      <c r="F793" s="46">
        <v>10</v>
      </c>
      <c r="G793" s="46">
        <v>10</v>
      </c>
      <c r="H793" s="46">
        <v>78110000</v>
      </c>
      <c r="I793" s="38"/>
      <c r="J793" s="38"/>
      <c r="K793" s="264"/>
    </row>
    <row r="794" spans="1:11" ht="29.25" customHeight="1">
      <c r="A794" s="37">
        <f t="shared" si="13"/>
        <v>374</v>
      </c>
      <c r="B794" s="46">
        <v>64221</v>
      </c>
      <c r="C794" s="78" t="s">
        <v>1478</v>
      </c>
      <c r="D794" s="301" t="s">
        <v>304</v>
      </c>
      <c r="E794" s="46">
        <v>0</v>
      </c>
      <c r="F794" s="46">
        <v>10</v>
      </c>
      <c r="G794" s="46">
        <v>10</v>
      </c>
      <c r="H794" s="46">
        <v>78110000</v>
      </c>
      <c r="I794" s="38"/>
      <c r="J794" s="38"/>
      <c r="K794" s="264"/>
    </row>
    <row r="795" spans="1:11" ht="29.25" customHeight="1">
      <c r="A795" s="37">
        <f t="shared" si="13"/>
        <v>375</v>
      </c>
      <c r="B795" s="46">
        <v>64221</v>
      </c>
      <c r="C795" s="78" t="s">
        <v>1479</v>
      </c>
      <c r="D795" s="301" t="s">
        <v>304</v>
      </c>
      <c r="E795" s="46">
        <v>0</v>
      </c>
      <c r="F795" s="46">
        <v>10</v>
      </c>
      <c r="G795" s="46">
        <v>10</v>
      </c>
      <c r="H795" s="46">
        <v>78110000</v>
      </c>
      <c r="I795" s="38"/>
      <c r="J795" s="38"/>
      <c r="K795" s="264"/>
    </row>
    <row r="796" spans="1:11" ht="29.25" customHeight="1">
      <c r="A796" s="37">
        <f t="shared" si="13"/>
        <v>376</v>
      </c>
      <c r="B796" s="46">
        <v>64221</v>
      </c>
      <c r="C796" s="78" t="s">
        <v>1480</v>
      </c>
      <c r="D796" s="301" t="s">
        <v>304</v>
      </c>
      <c r="E796" s="46">
        <v>0</v>
      </c>
      <c r="F796" s="46">
        <v>10</v>
      </c>
      <c r="G796" s="46">
        <v>10</v>
      </c>
      <c r="H796" s="46">
        <v>78110000</v>
      </c>
      <c r="I796" s="38"/>
      <c r="J796" s="38"/>
      <c r="K796" s="264"/>
    </row>
    <row r="797" spans="1:11" ht="29.25" customHeight="1">
      <c r="A797" s="37">
        <f t="shared" si="13"/>
        <v>377</v>
      </c>
      <c r="B797" s="46">
        <v>64221</v>
      </c>
      <c r="C797" s="78" t="s">
        <v>1481</v>
      </c>
      <c r="D797" s="301" t="s">
        <v>304</v>
      </c>
      <c r="E797" s="46">
        <v>0</v>
      </c>
      <c r="F797" s="46">
        <v>10</v>
      </c>
      <c r="G797" s="46">
        <v>10</v>
      </c>
      <c r="H797" s="46">
        <v>78110000</v>
      </c>
      <c r="I797" s="38"/>
      <c r="J797" s="38"/>
      <c r="K797" s="264"/>
    </row>
    <row r="798" spans="1:11" ht="29.25" customHeight="1">
      <c r="A798" s="37">
        <f t="shared" si="13"/>
        <v>378</v>
      </c>
      <c r="B798" s="46">
        <v>64221</v>
      </c>
      <c r="C798" s="78" t="s">
        <v>1482</v>
      </c>
      <c r="D798" s="301" t="s">
        <v>304</v>
      </c>
      <c r="E798" s="46">
        <v>0</v>
      </c>
      <c r="F798" s="46">
        <v>10</v>
      </c>
      <c r="G798" s="46">
        <v>10</v>
      </c>
      <c r="H798" s="46">
        <v>78110000</v>
      </c>
      <c r="I798" s="38"/>
      <c r="J798" s="38"/>
      <c r="K798" s="264"/>
    </row>
    <row r="799" spans="1:11" ht="29.25" customHeight="1">
      <c r="A799" s="37">
        <f t="shared" si="13"/>
        <v>379</v>
      </c>
      <c r="B799" s="46">
        <v>64221</v>
      </c>
      <c r="C799" s="78" t="s">
        <v>1483</v>
      </c>
      <c r="D799" s="301" t="s">
        <v>304</v>
      </c>
      <c r="E799" s="46">
        <v>0</v>
      </c>
      <c r="F799" s="46">
        <v>10</v>
      </c>
      <c r="G799" s="46">
        <v>10</v>
      </c>
      <c r="H799" s="46">
        <v>78110000</v>
      </c>
      <c r="I799" s="38"/>
      <c r="J799" s="38"/>
      <c r="K799" s="264"/>
    </row>
    <row r="800" spans="1:11" ht="29.25" customHeight="1">
      <c r="A800" s="37">
        <f t="shared" si="13"/>
        <v>380</v>
      </c>
      <c r="B800" s="46">
        <v>64221</v>
      </c>
      <c r="C800" s="78" t="s">
        <v>1484</v>
      </c>
      <c r="D800" s="301" t="s">
        <v>304</v>
      </c>
      <c r="E800" s="46">
        <v>0</v>
      </c>
      <c r="F800" s="46">
        <v>10</v>
      </c>
      <c r="G800" s="46">
        <v>10</v>
      </c>
      <c r="H800" s="46">
        <v>78110000</v>
      </c>
      <c r="I800" s="38"/>
      <c r="J800" s="38"/>
      <c r="K800" s="264"/>
    </row>
    <row r="801" spans="1:11" ht="29.25" customHeight="1">
      <c r="A801" s="37">
        <f t="shared" si="13"/>
        <v>381</v>
      </c>
      <c r="B801" s="46">
        <v>64221</v>
      </c>
      <c r="C801" s="78" t="s">
        <v>1485</v>
      </c>
      <c r="D801" s="301" t="s">
        <v>304</v>
      </c>
      <c r="E801" s="46">
        <v>0</v>
      </c>
      <c r="F801" s="46">
        <v>10</v>
      </c>
      <c r="G801" s="46">
        <v>10</v>
      </c>
      <c r="H801" s="46">
        <v>78110000</v>
      </c>
      <c r="I801" s="38"/>
      <c r="J801" s="38"/>
      <c r="K801" s="264"/>
    </row>
    <row r="802" spans="1:11" ht="29.25" customHeight="1">
      <c r="A802" s="37">
        <f t="shared" si="13"/>
        <v>382</v>
      </c>
      <c r="B802" s="46">
        <v>64221</v>
      </c>
      <c r="C802" s="78" t="s">
        <v>1486</v>
      </c>
      <c r="D802" s="301" t="s">
        <v>304</v>
      </c>
      <c r="E802" s="46">
        <v>0</v>
      </c>
      <c r="F802" s="46">
        <v>10</v>
      </c>
      <c r="G802" s="46">
        <v>10</v>
      </c>
      <c r="H802" s="46">
        <v>78110000</v>
      </c>
      <c r="I802" s="38"/>
      <c r="J802" s="38"/>
      <c r="K802" s="264"/>
    </row>
    <row r="803" spans="1:11" ht="29.25" customHeight="1">
      <c r="A803" s="37">
        <f t="shared" si="13"/>
        <v>383</v>
      </c>
      <c r="B803" s="46">
        <v>64221</v>
      </c>
      <c r="C803" s="78" t="s">
        <v>1487</v>
      </c>
      <c r="D803" s="301" t="s">
        <v>304</v>
      </c>
      <c r="E803" s="46">
        <v>0</v>
      </c>
      <c r="F803" s="46">
        <v>10</v>
      </c>
      <c r="G803" s="46">
        <v>10</v>
      </c>
      <c r="H803" s="46">
        <v>78110000</v>
      </c>
      <c r="I803" s="38"/>
      <c r="J803" s="38"/>
      <c r="K803" s="264"/>
    </row>
    <row r="804" spans="1:11" ht="29.25" customHeight="1">
      <c r="A804" s="37">
        <f t="shared" si="13"/>
        <v>384</v>
      </c>
      <c r="B804" s="46">
        <v>64221</v>
      </c>
      <c r="C804" s="78" t="s">
        <v>1488</v>
      </c>
      <c r="D804" s="301" t="s">
        <v>304</v>
      </c>
      <c r="E804" s="46">
        <v>0</v>
      </c>
      <c r="F804" s="46">
        <v>10</v>
      </c>
      <c r="G804" s="46">
        <v>10</v>
      </c>
      <c r="H804" s="46">
        <v>78110000</v>
      </c>
      <c r="I804" s="38"/>
      <c r="J804" s="38"/>
      <c r="K804" s="264"/>
    </row>
    <row r="805" spans="1:11" ht="29.25" customHeight="1">
      <c r="A805" s="37">
        <f t="shared" si="13"/>
        <v>385</v>
      </c>
      <c r="B805" s="46">
        <v>64221</v>
      </c>
      <c r="C805" s="78" t="s">
        <v>1489</v>
      </c>
      <c r="D805" s="301" t="s">
        <v>304</v>
      </c>
      <c r="E805" s="46">
        <v>0</v>
      </c>
      <c r="F805" s="46">
        <v>10</v>
      </c>
      <c r="G805" s="46">
        <v>10</v>
      </c>
      <c r="H805" s="46">
        <v>78110000</v>
      </c>
      <c r="I805" s="38"/>
      <c r="J805" s="38"/>
      <c r="K805" s="264"/>
    </row>
    <row r="806" spans="1:11" ht="29.25" customHeight="1">
      <c r="A806" s="37">
        <f t="shared" si="13"/>
        <v>386</v>
      </c>
      <c r="B806" s="46">
        <v>64221</v>
      </c>
      <c r="C806" s="78" t="s">
        <v>1490</v>
      </c>
      <c r="D806" s="301" t="s">
        <v>304</v>
      </c>
      <c r="E806" s="46">
        <v>0</v>
      </c>
      <c r="F806" s="46">
        <v>10</v>
      </c>
      <c r="G806" s="46">
        <v>10</v>
      </c>
      <c r="H806" s="46">
        <v>78110000</v>
      </c>
      <c r="I806" s="38"/>
      <c r="J806" s="38"/>
      <c r="K806" s="264"/>
    </row>
    <row r="807" spans="1:11" ht="29.25" customHeight="1">
      <c r="A807" s="37">
        <f t="shared" si="13"/>
        <v>387</v>
      </c>
      <c r="B807" s="46">
        <v>64221</v>
      </c>
      <c r="C807" s="78" t="s">
        <v>1491</v>
      </c>
      <c r="D807" s="301" t="s">
        <v>304</v>
      </c>
      <c r="E807" s="46">
        <v>0</v>
      </c>
      <c r="F807" s="46">
        <v>10</v>
      </c>
      <c r="G807" s="46">
        <v>10</v>
      </c>
      <c r="H807" s="46">
        <v>78110000</v>
      </c>
      <c r="I807" s="38"/>
      <c r="J807" s="38"/>
      <c r="K807" s="264"/>
    </row>
    <row r="808" spans="1:11" ht="29.25" customHeight="1">
      <c r="A808" s="37">
        <f t="shared" si="13"/>
        <v>388</v>
      </c>
      <c r="B808" s="46">
        <v>64221</v>
      </c>
      <c r="C808" s="78" t="s">
        <v>1492</v>
      </c>
      <c r="D808" s="301" t="s">
        <v>304</v>
      </c>
      <c r="E808" s="46">
        <v>0</v>
      </c>
      <c r="F808" s="46">
        <v>10</v>
      </c>
      <c r="G808" s="46">
        <v>10</v>
      </c>
      <c r="H808" s="46">
        <v>78110000</v>
      </c>
      <c r="I808" s="38"/>
      <c r="J808" s="38"/>
      <c r="K808" s="264"/>
    </row>
    <row r="809" spans="1:11" ht="29.25" customHeight="1">
      <c r="A809" s="37">
        <f t="shared" si="13"/>
        <v>389</v>
      </c>
      <c r="B809" s="46">
        <v>64221</v>
      </c>
      <c r="C809" s="78" t="s">
        <v>1493</v>
      </c>
      <c r="D809" s="301" t="s">
        <v>304</v>
      </c>
      <c r="E809" s="46">
        <v>0</v>
      </c>
      <c r="F809" s="46">
        <v>10</v>
      </c>
      <c r="G809" s="46">
        <v>10</v>
      </c>
      <c r="H809" s="46">
        <v>78110000</v>
      </c>
      <c r="I809" s="38"/>
      <c r="J809" s="38"/>
      <c r="K809" s="264"/>
    </row>
    <row r="810" spans="1:11" ht="29.25" customHeight="1">
      <c r="A810" s="37">
        <f t="shared" si="13"/>
        <v>390</v>
      </c>
      <c r="B810" s="46">
        <v>64221</v>
      </c>
      <c r="C810" s="78" t="s">
        <v>1494</v>
      </c>
      <c r="D810" s="301" t="s">
        <v>304</v>
      </c>
      <c r="E810" s="46">
        <v>0</v>
      </c>
      <c r="F810" s="46">
        <v>10</v>
      </c>
      <c r="G810" s="46">
        <v>10</v>
      </c>
      <c r="H810" s="46">
        <v>78110000</v>
      </c>
      <c r="I810" s="38"/>
      <c r="J810" s="38"/>
      <c r="K810" s="264"/>
    </row>
    <row r="811" spans="1:11" ht="37.5" customHeight="1">
      <c r="A811" s="37">
        <f t="shared" si="13"/>
        <v>391</v>
      </c>
      <c r="B811" s="46">
        <v>64221</v>
      </c>
      <c r="C811" s="78" t="s">
        <v>1495</v>
      </c>
      <c r="D811" s="301" t="s">
        <v>304</v>
      </c>
      <c r="E811" s="46">
        <v>0</v>
      </c>
      <c r="F811" s="46">
        <v>10</v>
      </c>
      <c r="G811" s="46">
        <v>10</v>
      </c>
      <c r="H811" s="46">
        <v>78110000</v>
      </c>
      <c r="I811" s="38"/>
      <c r="J811" s="38"/>
      <c r="K811" s="264"/>
    </row>
    <row r="812" spans="1:11" ht="37.5" customHeight="1">
      <c r="A812" s="37">
        <f t="shared" si="13"/>
        <v>392</v>
      </c>
      <c r="B812" s="46">
        <v>64221</v>
      </c>
      <c r="C812" s="78" t="s">
        <v>1496</v>
      </c>
      <c r="D812" s="301" t="s">
        <v>304</v>
      </c>
      <c r="E812" s="46">
        <v>0</v>
      </c>
      <c r="F812" s="46">
        <v>10</v>
      </c>
      <c r="G812" s="46">
        <v>10</v>
      </c>
      <c r="H812" s="46">
        <v>78110000</v>
      </c>
      <c r="I812" s="38"/>
      <c r="J812" s="38"/>
      <c r="K812" s="264"/>
    </row>
    <row r="813" spans="1:11" ht="37.5" customHeight="1">
      <c r="A813" s="37">
        <f t="shared" si="13"/>
        <v>393</v>
      </c>
      <c r="B813" s="46">
        <v>64221</v>
      </c>
      <c r="C813" s="78" t="s">
        <v>1497</v>
      </c>
      <c r="D813" s="301" t="s">
        <v>304</v>
      </c>
      <c r="E813" s="46">
        <v>0</v>
      </c>
      <c r="F813" s="46">
        <v>10</v>
      </c>
      <c r="G813" s="46">
        <v>10</v>
      </c>
      <c r="H813" s="46">
        <v>78110000</v>
      </c>
      <c r="I813" s="38"/>
      <c r="J813" s="38"/>
      <c r="K813" s="264"/>
    </row>
    <row r="814" spans="1:11" ht="37.5" customHeight="1">
      <c r="A814" s="37">
        <f t="shared" si="13"/>
        <v>394</v>
      </c>
      <c r="B814" s="46">
        <v>64221</v>
      </c>
      <c r="C814" s="78" t="s">
        <v>1498</v>
      </c>
      <c r="D814" s="301" t="s">
        <v>304</v>
      </c>
      <c r="E814" s="46">
        <v>0</v>
      </c>
      <c r="F814" s="46">
        <v>10</v>
      </c>
      <c r="G814" s="46">
        <v>10</v>
      </c>
      <c r="H814" s="46">
        <v>78110000</v>
      </c>
      <c r="I814" s="38"/>
      <c r="J814" s="38"/>
      <c r="K814" s="264"/>
    </row>
    <row r="815" spans="1:11" ht="37.5" customHeight="1">
      <c r="A815" s="37">
        <f t="shared" si="13"/>
        <v>395</v>
      </c>
      <c r="B815" s="46">
        <v>64221</v>
      </c>
      <c r="C815" s="78" t="s">
        <v>1499</v>
      </c>
      <c r="D815" s="301" t="s">
        <v>304</v>
      </c>
      <c r="E815" s="46">
        <v>0</v>
      </c>
      <c r="F815" s="46">
        <v>10</v>
      </c>
      <c r="G815" s="46">
        <v>10</v>
      </c>
      <c r="H815" s="46">
        <v>78110000</v>
      </c>
      <c r="I815" s="38"/>
      <c r="J815" s="38"/>
      <c r="K815" s="264"/>
    </row>
    <row r="816" spans="1:11" ht="37.5" customHeight="1">
      <c r="A816" s="37">
        <f t="shared" si="13"/>
        <v>396</v>
      </c>
      <c r="B816" s="46">
        <v>64221</v>
      </c>
      <c r="C816" s="78" t="s">
        <v>1500</v>
      </c>
      <c r="D816" s="301" t="s">
        <v>304</v>
      </c>
      <c r="E816" s="46">
        <v>0</v>
      </c>
      <c r="F816" s="46">
        <v>10</v>
      </c>
      <c r="G816" s="46">
        <v>10</v>
      </c>
      <c r="H816" s="46">
        <v>78110000</v>
      </c>
      <c r="I816" s="38"/>
      <c r="J816" s="38"/>
      <c r="K816" s="264"/>
    </row>
    <row r="817" spans="1:11" ht="31.5" customHeight="1">
      <c r="A817" s="37">
        <f t="shared" si="13"/>
        <v>397</v>
      </c>
      <c r="B817" s="46">
        <v>64221</v>
      </c>
      <c r="C817" s="78" t="s">
        <v>1501</v>
      </c>
      <c r="D817" s="301" t="s">
        <v>304</v>
      </c>
      <c r="E817" s="46">
        <v>0</v>
      </c>
      <c r="F817" s="46">
        <v>10</v>
      </c>
      <c r="G817" s="46">
        <v>10</v>
      </c>
      <c r="H817" s="46">
        <v>78110000</v>
      </c>
      <c r="I817" s="38"/>
      <c r="J817" s="38"/>
      <c r="K817" s="264"/>
    </row>
    <row r="818" spans="1:11" ht="27" customHeight="1">
      <c r="A818" s="37">
        <f t="shared" si="13"/>
        <v>398</v>
      </c>
      <c r="B818" s="46">
        <v>64221</v>
      </c>
      <c r="C818" s="78" t="s">
        <v>1502</v>
      </c>
      <c r="D818" s="301" t="s">
        <v>304</v>
      </c>
      <c r="E818" s="46">
        <v>0</v>
      </c>
      <c r="F818" s="46">
        <v>10</v>
      </c>
      <c r="G818" s="46">
        <v>10</v>
      </c>
      <c r="H818" s="46">
        <v>78110000</v>
      </c>
      <c r="I818" s="38"/>
      <c r="J818" s="38"/>
      <c r="K818" s="264"/>
    </row>
    <row r="819" spans="1:11" ht="40.5" customHeight="1">
      <c r="A819" s="37">
        <f t="shared" ref="A819:A881" si="14">A818+1</f>
        <v>399</v>
      </c>
      <c r="B819" s="46">
        <v>64221</v>
      </c>
      <c r="C819" s="78" t="s">
        <v>1503</v>
      </c>
      <c r="D819" s="301" t="s">
        <v>304</v>
      </c>
      <c r="E819" s="46">
        <v>0</v>
      </c>
      <c r="F819" s="46">
        <v>10</v>
      </c>
      <c r="G819" s="46">
        <v>10</v>
      </c>
      <c r="H819" s="46">
        <v>78110000</v>
      </c>
      <c r="I819" s="38"/>
      <c r="J819" s="38"/>
      <c r="K819" s="264"/>
    </row>
    <row r="820" spans="1:11" ht="31.5" customHeight="1">
      <c r="A820" s="37">
        <f t="shared" si="14"/>
        <v>400</v>
      </c>
      <c r="B820" s="46">
        <v>64221</v>
      </c>
      <c r="C820" s="78" t="s">
        <v>1504</v>
      </c>
      <c r="D820" s="301" t="s">
        <v>304</v>
      </c>
      <c r="E820" s="46">
        <v>0</v>
      </c>
      <c r="F820" s="46">
        <v>10</v>
      </c>
      <c r="G820" s="46">
        <v>10</v>
      </c>
      <c r="H820" s="46">
        <v>78110000</v>
      </c>
      <c r="I820" s="38"/>
      <c r="J820" s="38"/>
      <c r="K820" s="264"/>
    </row>
    <row r="821" spans="1:11" ht="31.5" customHeight="1">
      <c r="A821" s="37">
        <f t="shared" si="14"/>
        <v>401</v>
      </c>
      <c r="B821" s="46">
        <v>64221</v>
      </c>
      <c r="C821" s="78" t="s">
        <v>1505</v>
      </c>
      <c r="D821" s="301" t="s">
        <v>304</v>
      </c>
      <c r="E821" s="46">
        <v>0</v>
      </c>
      <c r="F821" s="46">
        <v>10</v>
      </c>
      <c r="G821" s="46">
        <v>10</v>
      </c>
      <c r="H821" s="46">
        <v>78110000</v>
      </c>
      <c r="I821" s="38"/>
      <c r="J821" s="38"/>
      <c r="K821" s="264"/>
    </row>
    <row r="822" spans="1:11" ht="31.5" customHeight="1">
      <c r="A822" s="37">
        <f t="shared" si="14"/>
        <v>402</v>
      </c>
      <c r="B822" s="46">
        <v>64221</v>
      </c>
      <c r="C822" s="78" t="s">
        <v>1506</v>
      </c>
      <c r="D822" s="301" t="s">
        <v>304</v>
      </c>
      <c r="E822" s="46">
        <v>0</v>
      </c>
      <c r="F822" s="46">
        <v>10</v>
      </c>
      <c r="G822" s="46">
        <v>10</v>
      </c>
      <c r="H822" s="46">
        <v>78110000</v>
      </c>
      <c r="I822" s="38"/>
      <c r="J822" s="38"/>
      <c r="K822" s="264"/>
    </row>
    <row r="823" spans="1:11" ht="31.5" customHeight="1">
      <c r="A823" s="37">
        <f t="shared" si="14"/>
        <v>403</v>
      </c>
      <c r="B823" s="46">
        <v>64221</v>
      </c>
      <c r="C823" s="78" t="s">
        <v>1507</v>
      </c>
      <c r="D823" s="301" t="s">
        <v>304</v>
      </c>
      <c r="E823" s="46">
        <v>0</v>
      </c>
      <c r="F823" s="46">
        <v>10</v>
      </c>
      <c r="G823" s="46">
        <v>10</v>
      </c>
      <c r="H823" s="46">
        <v>78110000</v>
      </c>
      <c r="I823" s="38"/>
      <c r="J823" s="38"/>
      <c r="K823" s="264"/>
    </row>
    <row r="824" spans="1:11" ht="31.5" customHeight="1">
      <c r="A824" s="37">
        <f t="shared" si="14"/>
        <v>404</v>
      </c>
      <c r="B824" s="46">
        <v>64221</v>
      </c>
      <c r="C824" s="78" t="s">
        <v>1508</v>
      </c>
      <c r="D824" s="301" t="s">
        <v>304</v>
      </c>
      <c r="E824" s="46">
        <v>0</v>
      </c>
      <c r="F824" s="46">
        <v>10</v>
      </c>
      <c r="G824" s="46">
        <v>10</v>
      </c>
      <c r="H824" s="46">
        <v>78110000</v>
      </c>
      <c r="I824" s="38"/>
      <c r="J824" s="38"/>
      <c r="K824" s="264"/>
    </row>
    <row r="825" spans="1:11" ht="37.5" customHeight="1">
      <c r="A825" s="37">
        <f t="shared" si="14"/>
        <v>405</v>
      </c>
      <c r="B825" s="46">
        <v>64221</v>
      </c>
      <c r="C825" s="78" t="s">
        <v>1509</v>
      </c>
      <c r="D825" s="301" t="s">
        <v>304</v>
      </c>
      <c r="E825" s="46">
        <v>0</v>
      </c>
      <c r="F825" s="46">
        <v>10</v>
      </c>
      <c r="G825" s="46">
        <v>10</v>
      </c>
      <c r="H825" s="46">
        <v>78110000</v>
      </c>
      <c r="I825" s="38"/>
      <c r="J825" s="38"/>
      <c r="K825" s="264"/>
    </row>
    <row r="826" spans="1:11" ht="37.5" customHeight="1">
      <c r="A826" s="37">
        <f t="shared" si="14"/>
        <v>406</v>
      </c>
      <c r="B826" s="46">
        <v>64221</v>
      </c>
      <c r="C826" s="78" t="s">
        <v>1510</v>
      </c>
      <c r="D826" s="301" t="s">
        <v>304</v>
      </c>
      <c r="E826" s="46">
        <v>0</v>
      </c>
      <c r="F826" s="46">
        <v>10</v>
      </c>
      <c r="G826" s="46">
        <v>10</v>
      </c>
      <c r="H826" s="46">
        <v>78110000</v>
      </c>
      <c r="I826" s="38"/>
      <c r="J826" s="38"/>
      <c r="K826" s="264"/>
    </row>
    <row r="827" spans="1:11" ht="37.5" customHeight="1">
      <c r="A827" s="37">
        <f t="shared" si="14"/>
        <v>407</v>
      </c>
      <c r="B827" s="46">
        <v>64221</v>
      </c>
      <c r="C827" s="78" t="s">
        <v>1511</v>
      </c>
      <c r="D827" s="301" t="s">
        <v>304</v>
      </c>
      <c r="E827" s="46">
        <v>0</v>
      </c>
      <c r="F827" s="46">
        <v>10</v>
      </c>
      <c r="G827" s="46">
        <v>10</v>
      </c>
      <c r="H827" s="46">
        <v>78110000</v>
      </c>
      <c r="I827" s="38"/>
      <c r="J827" s="38"/>
      <c r="K827" s="264"/>
    </row>
    <row r="828" spans="1:11" ht="37.5" customHeight="1">
      <c r="A828" s="37">
        <f t="shared" si="14"/>
        <v>408</v>
      </c>
      <c r="B828" s="46">
        <v>64221</v>
      </c>
      <c r="C828" s="78" t="s">
        <v>1512</v>
      </c>
      <c r="D828" s="301" t="s">
        <v>304</v>
      </c>
      <c r="E828" s="46">
        <v>0</v>
      </c>
      <c r="F828" s="46">
        <v>10</v>
      </c>
      <c r="G828" s="46">
        <v>10</v>
      </c>
      <c r="H828" s="46">
        <v>78110000</v>
      </c>
      <c r="I828" s="38"/>
      <c r="J828" s="38"/>
      <c r="K828" s="264"/>
    </row>
    <row r="829" spans="1:11" ht="30.75" customHeight="1">
      <c r="A829" s="37">
        <f t="shared" si="14"/>
        <v>409</v>
      </c>
      <c r="B829" s="46">
        <v>64221</v>
      </c>
      <c r="C829" s="78" t="s">
        <v>1513</v>
      </c>
      <c r="D829" s="301" t="s">
        <v>304</v>
      </c>
      <c r="E829" s="46">
        <v>0</v>
      </c>
      <c r="F829" s="46">
        <v>10</v>
      </c>
      <c r="G829" s="46">
        <v>10</v>
      </c>
      <c r="H829" s="46">
        <v>78110000</v>
      </c>
      <c r="I829" s="38"/>
      <c r="J829" s="38"/>
      <c r="K829" s="264"/>
    </row>
    <row r="830" spans="1:11" ht="30.75" customHeight="1">
      <c r="A830" s="37">
        <f t="shared" si="14"/>
        <v>410</v>
      </c>
      <c r="B830" s="46">
        <v>64221</v>
      </c>
      <c r="C830" s="78" t="s">
        <v>1514</v>
      </c>
      <c r="D830" s="301" t="s">
        <v>304</v>
      </c>
      <c r="E830" s="46">
        <v>0</v>
      </c>
      <c r="F830" s="46">
        <v>10</v>
      </c>
      <c r="G830" s="46">
        <v>10</v>
      </c>
      <c r="H830" s="46">
        <v>78110000</v>
      </c>
      <c r="I830" s="38"/>
      <c r="J830" s="38"/>
      <c r="K830" s="264"/>
    </row>
    <row r="831" spans="1:11" ht="37.5" customHeight="1">
      <c r="A831" s="37">
        <f t="shared" si="14"/>
        <v>411</v>
      </c>
      <c r="B831" s="46">
        <v>64221</v>
      </c>
      <c r="C831" s="78" t="s">
        <v>1515</v>
      </c>
      <c r="D831" s="301" t="s">
        <v>304</v>
      </c>
      <c r="E831" s="46">
        <v>0</v>
      </c>
      <c r="F831" s="46">
        <v>10</v>
      </c>
      <c r="G831" s="46">
        <v>10</v>
      </c>
      <c r="H831" s="46">
        <v>78110000</v>
      </c>
      <c r="I831" s="38"/>
      <c r="J831" s="38"/>
      <c r="K831" s="264"/>
    </row>
    <row r="832" spans="1:11" ht="37.5" customHeight="1">
      <c r="A832" s="37">
        <f t="shared" si="14"/>
        <v>412</v>
      </c>
      <c r="B832" s="46">
        <v>64221</v>
      </c>
      <c r="C832" s="78" t="s">
        <v>1516</v>
      </c>
      <c r="D832" s="301" t="s">
        <v>304</v>
      </c>
      <c r="E832" s="46">
        <v>0</v>
      </c>
      <c r="F832" s="46">
        <v>10</v>
      </c>
      <c r="G832" s="46">
        <v>10</v>
      </c>
      <c r="H832" s="46">
        <v>78110000</v>
      </c>
      <c r="I832" s="38"/>
      <c r="J832" s="38"/>
      <c r="K832" s="264"/>
    </row>
    <row r="833" spans="1:11" ht="31.5" customHeight="1">
      <c r="A833" s="37">
        <f t="shared" si="14"/>
        <v>413</v>
      </c>
      <c r="B833" s="46">
        <v>64221</v>
      </c>
      <c r="C833" s="78" t="s">
        <v>1517</v>
      </c>
      <c r="D833" s="301" t="s">
        <v>304</v>
      </c>
      <c r="E833" s="46">
        <v>0</v>
      </c>
      <c r="F833" s="46">
        <v>10</v>
      </c>
      <c r="G833" s="46">
        <v>10</v>
      </c>
      <c r="H833" s="46">
        <v>78110000</v>
      </c>
      <c r="I833" s="38"/>
      <c r="J833" s="38"/>
      <c r="K833" s="264"/>
    </row>
    <row r="834" spans="1:11" ht="37.5" customHeight="1">
      <c r="A834" s="37">
        <f t="shared" si="14"/>
        <v>414</v>
      </c>
      <c r="B834" s="46">
        <v>64221</v>
      </c>
      <c r="C834" s="78" t="s">
        <v>1518</v>
      </c>
      <c r="D834" s="301" t="s">
        <v>304</v>
      </c>
      <c r="E834" s="46">
        <v>0</v>
      </c>
      <c r="F834" s="46">
        <v>10</v>
      </c>
      <c r="G834" s="46">
        <v>10</v>
      </c>
      <c r="H834" s="46">
        <v>78110000</v>
      </c>
      <c r="I834" s="38"/>
      <c r="J834" s="38"/>
      <c r="K834" s="264"/>
    </row>
    <row r="835" spans="1:11" ht="37.5" customHeight="1">
      <c r="A835" s="37">
        <f t="shared" si="14"/>
        <v>415</v>
      </c>
      <c r="B835" s="46">
        <v>64221</v>
      </c>
      <c r="C835" s="78" t="s">
        <v>1519</v>
      </c>
      <c r="D835" s="301" t="s">
        <v>304</v>
      </c>
      <c r="E835" s="46">
        <v>0</v>
      </c>
      <c r="F835" s="46">
        <v>10</v>
      </c>
      <c r="G835" s="46">
        <v>10</v>
      </c>
      <c r="H835" s="46">
        <v>78110000</v>
      </c>
      <c r="I835" s="38"/>
      <c r="J835" s="38"/>
      <c r="K835" s="264"/>
    </row>
    <row r="836" spans="1:11" ht="37.5" customHeight="1">
      <c r="A836" s="37">
        <f t="shared" si="14"/>
        <v>416</v>
      </c>
      <c r="B836" s="46">
        <v>64221</v>
      </c>
      <c r="C836" s="78" t="s">
        <v>1520</v>
      </c>
      <c r="D836" s="301" t="s">
        <v>304</v>
      </c>
      <c r="E836" s="46">
        <v>0</v>
      </c>
      <c r="F836" s="46">
        <v>10</v>
      </c>
      <c r="G836" s="46">
        <v>10</v>
      </c>
      <c r="H836" s="46">
        <v>78110000</v>
      </c>
      <c r="I836" s="38"/>
      <c r="J836" s="38"/>
      <c r="K836" s="264"/>
    </row>
    <row r="837" spans="1:11" ht="37.5" customHeight="1">
      <c r="A837" s="37">
        <f t="shared" si="14"/>
        <v>417</v>
      </c>
      <c r="B837" s="46">
        <v>64221</v>
      </c>
      <c r="C837" s="78" t="s">
        <v>1521</v>
      </c>
      <c r="D837" s="301" t="s">
        <v>304</v>
      </c>
      <c r="E837" s="46">
        <v>0</v>
      </c>
      <c r="F837" s="46">
        <v>10</v>
      </c>
      <c r="G837" s="46">
        <v>10</v>
      </c>
      <c r="H837" s="46">
        <v>78110000</v>
      </c>
      <c r="I837" s="38"/>
      <c r="J837" s="38"/>
      <c r="K837" s="264"/>
    </row>
    <row r="838" spans="1:11" ht="33" customHeight="1">
      <c r="A838" s="37">
        <f t="shared" si="14"/>
        <v>418</v>
      </c>
      <c r="B838" s="46">
        <v>64221</v>
      </c>
      <c r="C838" s="78" t="s">
        <v>1522</v>
      </c>
      <c r="D838" s="301" t="s">
        <v>304</v>
      </c>
      <c r="E838" s="46">
        <v>0</v>
      </c>
      <c r="F838" s="46">
        <v>10</v>
      </c>
      <c r="G838" s="46">
        <v>10</v>
      </c>
      <c r="H838" s="46">
        <v>78110000</v>
      </c>
      <c r="I838" s="38"/>
      <c r="J838" s="38"/>
      <c r="K838" s="264"/>
    </row>
    <row r="839" spans="1:11" ht="33" customHeight="1">
      <c r="A839" s="37">
        <f t="shared" si="14"/>
        <v>419</v>
      </c>
      <c r="B839" s="46">
        <v>64221</v>
      </c>
      <c r="C839" s="78" t="s">
        <v>1523</v>
      </c>
      <c r="D839" s="301" t="s">
        <v>304</v>
      </c>
      <c r="E839" s="46">
        <v>0</v>
      </c>
      <c r="F839" s="46">
        <v>10</v>
      </c>
      <c r="G839" s="46">
        <v>10</v>
      </c>
      <c r="H839" s="46">
        <v>78110000</v>
      </c>
      <c r="I839" s="38">
        <v>234504</v>
      </c>
      <c r="J839" s="38">
        <f t="shared" si="12"/>
        <v>2345040</v>
      </c>
      <c r="K839" s="264"/>
    </row>
    <row r="840" spans="1:11" ht="31.5" customHeight="1">
      <c r="A840" s="37">
        <f t="shared" si="14"/>
        <v>420</v>
      </c>
      <c r="B840" s="46">
        <v>64221</v>
      </c>
      <c r="C840" s="78" t="s">
        <v>1524</v>
      </c>
      <c r="D840" s="301" t="s">
        <v>304</v>
      </c>
      <c r="E840" s="46">
        <v>0</v>
      </c>
      <c r="F840" s="46">
        <v>10</v>
      </c>
      <c r="G840" s="46">
        <v>10</v>
      </c>
      <c r="H840" s="46">
        <v>78110000</v>
      </c>
      <c r="I840" s="38">
        <v>234504</v>
      </c>
      <c r="J840" s="38">
        <f t="shared" si="12"/>
        <v>2345040</v>
      </c>
      <c r="K840" s="264"/>
    </row>
    <row r="841" spans="1:11" ht="31.5" customHeight="1">
      <c r="A841" s="37">
        <f t="shared" si="14"/>
        <v>421</v>
      </c>
      <c r="B841" s="46">
        <v>64221</v>
      </c>
      <c r="C841" s="78" t="s">
        <v>1525</v>
      </c>
      <c r="D841" s="301" t="s">
        <v>304</v>
      </c>
      <c r="E841" s="46">
        <v>0</v>
      </c>
      <c r="F841" s="46">
        <v>10</v>
      </c>
      <c r="G841" s="46">
        <v>10</v>
      </c>
      <c r="H841" s="46">
        <v>78110000</v>
      </c>
      <c r="I841" s="38">
        <v>234504</v>
      </c>
      <c r="J841" s="38">
        <f t="shared" si="12"/>
        <v>2345040</v>
      </c>
      <c r="K841" s="264"/>
    </row>
    <row r="842" spans="1:11" ht="31.5" customHeight="1">
      <c r="A842" s="37">
        <f t="shared" si="14"/>
        <v>422</v>
      </c>
      <c r="B842" s="46">
        <v>64221</v>
      </c>
      <c r="C842" s="78" t="s">
        <v>1526</v>
      </c>
      <c r="D842" s="301" t="s">
        <v>304</v>
      </c>
      <c r="E842" s="46">
        <v>0</v>
      </c>
      <c r="F842" s="46">
        <v>10</v>
      </c>
      <c r="G842" s="46">
        <v>10</v>
      </c>
      <c r="H842" s="46">
        <v>78110000</v>
      </c>
      <c r="I842" s="38">
        <v>234504</v>
      </c>
      <c r="J842" s="38">
        <f t="shared" si="12"/>
        <v>2345040</v>
      </c>
      <c r="K842" s="264"/>
    </row>
    <row r="843" spans="1:11" ht="31.5" customHeight="1">
      <c r="A843" s="37">
        <f t="shared" si="14"/>
        <v>423</v>
      </c>
      <c r="B843" s="46">
        <v>64221</v>
      </c>
      <c r="C843" s="78" t="s">
        <v>1527</v>
      </c>
      <c r="D843" s="301" t="s">
        <v>304</v>
      </c>
      <c r="E843" s="46">
        <v>0</v>
      </c>
      <c r="F843" s="46">
        <v>10</v>
      </c>
      <c r="G843" s="46">
        <v>10</v>
      </c>
      <c r="H843" s="46">
        <v>78110000</v>
      </c>
      <c r="I843" s="38">
        <v>234504</v>
      </c>
      <c r="J843" s="38">
        <f t="shared" si="12"/>
        <v>2345040</v>
      </c>
      <c r="K843" s="264"/>
    </row>
    <row r="844" spans="1:11" ht="31.5" customHeight="1">
      <c r="A844" s="37">
        <f t="shared" si="14"/>
        <v>424</v>
      </c>
      <c r="B844" s="46">
        <v>64221</v>
      </c>
      <c r="C844" s="78" t="s">
        <v>1528</v>
      </c>
      <c r="D844" s="301" t="s">
        <v>304</v>
      </c>
      <c r="E844" s="46">
        <v>0</v>
      </c>
      <c r="F844" s="46">
        <v>10</v>
      </c>
      <c r="G844" s="46">
        <v>10</v>
      </c>
      <c r="H844" s="46">
        <v>78110000</v>
      </c>
      <c r="I844" s="38">
        <v>234504</v>
      </c>
      <c r="J844" s="38">
        <f t="shared" si="12"/>
        <v>2345040</v>
      </c>
      <c r="K844" s="264"/>
    </row>
    <row r="845" spans="1:11" ht="31.5" customHeight="1">
      <c r="A845" s="37">
        <f t="shared" si="14"/>
        <v>425</v>
      </c>
      <c r="B845" s="46">
        <v>64221</v>
      </c>
      <c r="C845" s="78" t="s">
        <v>1529</v>
      </c>
      <c r="D845" s="301" t="s">
        <v>304</v>
      </c>
      <c r="E845" s="46">
        <v>0</v>
      </c>
      <c r="F845" s="46">
        <v>10</v>
      </c>
      <c r="G845" s="46">
        <v>10</v>
      </c>
      <c r="H845" s="46">
        <v>78110000</v>
      </c>
      <c r="I845" s="38">
        <v>234504</v>
      </c>
      <c r="J845" s="38">
        <f t="shared" si="12"/>
        <v>2345040</v>
      </c>
      <c r="K845" s="264"/>
    </row>
    <row r="846" spans="1:11" ht="31.5" customHeight="1">
      <c r="A846" s="37">
        <f t="shared" si="14"/>
        <v>426</v>
      </c>
      <c r="B846" s="46">
        <v>64221</v>
      </c>
      <c r="C846" s="78" t="s">
        <v>1530</v>
      </c>
      <c r="D846" s="301" t="s">
        <v>304</v>
      </c>
      <c r="E846" s="46">
        <v>0</v>
      </c>
      <c r="F846" s="46">
        <v>10</v>
      </c>
      <c r="G846" s="46">
        <v>10</v>
      </c>
      <c r="H846" s="46">
        <v>78110000</v>
      </c>
      <c r="I846" s="38">
        <v>234504</v>
      </c>
      <c r="J846" s="38">
        <f t="shared" si="12"/>
        <v>2345040</v>
      </c>
      <c r="K846" s="264"/>
    </row>
    <row r="847" spans="1:11" ht="31.5" customHeight="1">
      <c r="A847" s="37">
        <f t="shared" si="14"/>
        <v>427</v>
      </c>
      <c r="B847" s="46">
        <v>64221</v>
      </c>
      <c r="C847" s="78" t="s">
        <v>1531</v>
      </c>
      <c r="D847" s="301" t="s">
        <v>304</v>
      </c>
      <c r="E847" s="46">
        <v>0</v>
      </c>
      <c r="F847" s="46">
        <v>10</v>
      </c>
      <c r="G847" s="46">
        <v>10</v>
      </c>
      <c r="H847" s="46">
        <v>78110000</v>
      </c>
      <c r="I847" s="38">
        <v>234504</v>
      </c>
      <c r="J847" s="38">
        <f t="shared" si="12"/>
        <v>2345040</v>
      </c>
      <c r="K847" s="264"/>
    </row>
    <row r="848" spans="1:11" ht="31.5" customHeight="1">
      <c r="A848" s="37">
        <f t="shared" si="14"/>
        <v>428</v>
      </c>
      <c r="B848" s="46">
        <v>64221</v>
      </c>
      <c r="C848" s="78" t="s">
        <v>1532</v>
      </c>
      <c r="D848" s="301" t="s">
        <v>304</v>
      </c>
      <c r="E848" s="46">
        <v>0</v>
      </c>
      <c r="F848" s="46">
        <v>10</v>
      </c>
      <c r="G848" s="46">
        <v>10</v>
      </c>
      <c r="H848" s="46">
        <v>78110000</v>
      </c>
      <c r="I848" s="38">
        <v>234504</v>
      </c>
      <c r="J848" s="38">
        <f t="shared" si="12"/>
        <v>2345040</v>
      </c>
      <c r="K848" s="264"/>
    </row>
    <row r="849" spans="1:11" ht="31.5" customHeight="1">
      <c r="A849" s="37">
        <f t="shared" si="14"/>
        <v>429</v>
      </c>
      <c r="B849" s="46">
        <v>64221</v>
      </c>
      <c r="C849" s="78" t="s">
        <v>1533</v>
      </c>
      <c r="D849" s="301" t="s">
        <v>304</v>
      </c>
      <c r="E849" s="46">
        <v>0</v>
      </c>
      <c r="F849" s="46">
        <v>10</v>
      </c>
      <c r="G849" s="46">
        <v>10</v>
      </c>
      <c r="H849" s="46">
        <v>78110000</v>
      </c>
      <c r="I849" s="38">
        <v>234504</v>
      </c>
      <c r="J849" s="38">
        <f t="shared" si="12"/>
        <v>2345040</v>
      </c>
      <c r="K849" s="264"/>
    </row>
    <row r="850" spans="1:11" ht="31.5" customHeight="1">
      <c r="A850" s="37">
        <f t="shared" si="14"/>
        <v>430</v>
      </c>
      <c r="B850" s="46">
        <v>64221</v>
      </c>
      <c r="C850" s="78" t="s">
        <v>1534</v>
      </c>
      <c r="D850" s="301" t="s">
        <v>304</v>
      </c>
      <c r="E850" s="46">
        <v>0</v>
      </c>
      <c r="F850" s="46">
        <v>10</v>
      </c>
      <c r="G850" s="46">
        <v>10</v>
      </c>
      <c r="H850" s="46">
        <v>78110000</v>
      </c>
      <c r="I850" s="38">
        <v>234504</v>
      </c>
      <c r="J850" s="38">
        <f t="shared" si="12"/>
        <v>2345040</v>
      </c>
      <c r="K850" s="264"/>
    </row>
    <row r="851" spans="1:11" ht="31.5" customHeight="1">
      <c r="A851" s="37">
        <f t="shared" si="14"/>
        <v>431</v>
      </c>
      <c r="B851" s="46">
        <v>64221</v>
      </c>
      <c r="C851" s="78" t="s">
        <v>1535</v>
      </c>
      <c r="D851" s="301" t="s">
        <v>304</v>
      </c>
      <c r="E851" s="46">
        <v>0</v>
      </c>
      <c r="F851" s="46">
        <v>10</v>
      </c>
      <c r="G851" s="46">
        <v>10</v>
      </c>
      <c r="H851" s="46">
        <v>78110000</v>
      </c>
      <c r="I851" s="38">
        <v>234504</v>
      </c>
      <c r="J851" s="38">
        <f t="shared" si="12"/>
        <v>2345040</v>
      </c>
      <c r="K851" s="264"/>
    </row>
    <row r="852" spans="1:11" ht="31.5" customHeight="1">
      <c r="A852" s="37">
        <f t="shared" si="14"/>
        <v>432</v>
      </c>
      <c r="B852" s="46">
        <v>64221</v>
      </c>
      <c r="C852" s="78" t="s">
        <v>1536</v>
      </c>
      <c r="D852" s="301" t="s">
        <v>304</v>
      </c>
      <c r="E852" s="46">
        <v>0</v>
      </c>
      <c r="F852" s="46">
        <v>10</v>
      </c>
      <c r="G852" s="46">
        <v>10</v>
      </c>
      <c r="H852" s="46">
        <v>78110000</v>
      </c>
      <c r="I852" s="38">
        <v>234504</v>
      </c>
      <c r="J852" s="38">
        <f t="shared" si="12"/>
        <v>2345040</v>
      </c>
      <c r="K852" s="264"/>
    </row>
    <row r="853" spans="1:11" ht="31.5" customHeight="1">
      <c r="A853" s="37">
        <f t="shared" si="14"/>
        <v>433</v>
      </c>
      <c r="B853" s="46">
        <v>64221</v>
      </c>
      <c r="C853" s="78" t="s">
        <v>1537</v>
      </c>
      <c r="D853" s="301" t="s">
        <v>304</v>
      </c>
      <c r="E853" s="46">
        <v>0</v>
      </c>
      <c r="F853" s="46">
        <v>10</v>
      </c>
      <c r="G853" s="46">
        <v>10</v>
      </c>
      <c r="H853" s="46">
        <v>78110000</v>
      </c>
      <c r="I853" s="38">
        <v>234504</v>
      </c>
      <c r="J853" s="38">
        <f t="shared" si="12"/>
        <v>2345040</v>
      </c>
      <c r="K853" s="264"/>
    </row>
    <row r="854" spans="1:11" ht="31.5" customHeight="1">
      <c r="A854" s="37">
        <f t="shared" si="14"/>
        <v>434</v>
      </c>
      <c r="B854" s="46">
        <v>64221</v>
      </c>
      <c r="C854" s="78" t="s">
        <v>1538</v>
      </c>
      <c r="D854" s="301" t="s">
        <v>304</v>
      </c>
      <c r="E854" s="46">
        <v>0</v>
      </c>
      <c r="F854" s="46">
        <v>10</v>
      </c>
      <c r="G854" s="46">
        <v>10</v>
      </c>
      <c r="H854" s="46">
        <v>78110000</v>
      </c>
      <c r="I854" s="38">
        <v>234504</v>
      </c>
      <c r="J854" s="38">
        <f t="shared" si="12"/>
        <v>2345040</v>
      </c>
      <c r="K854" s="264"/>
    </row>
    <row r="855" spans="1:11" ht="31.5" customHeight="1">
      <c r="A855" s="37">
        <f t="shared" si="14"/>
        <v>435</v>
      </c>
      <c r="B855" s="46">
        <v>64221</v>
      </c>
      <c r="C855" s="78" t="s">
        <v>1539</v>
      </c>
      <c r="D855" s="301" t="s">
        <v>304</v>
      </c>
      <c r="E855" s="46">
        <v>0</v>
      </c>
      <c r="F855" s="46">
        <v>10</v>
      </c>
      <c r="G855" s="46">
        <v>10</v>
      </c>
      <c r="H855" s="46">
        <v>78110000</v>
      </c>
      <c r="I855" s="38">
        <v>234504</v>
      </c>
      <c r="J855" s="38">
        <f t="shared" si="12"/>
        <v>2345040</v>
      </c>
      <c r="K855" s="264"/>
    </row>
    <row r="856" spans="1:11" ht="31.5" customHeight="1">
      <c r="A856" s="37">
        <f t="shared" si="14"/>
        <v>436</v>
      </c>
      <c r="B856" s="46">
        <v>64221</v>
      </c>
      <c r="C856" s="78" t="s">
        <v>1540</v>
      </c>
      <c r="D856" s="301" t="s">
        <v>304</v>
      </c>
      <c r="E856" s="46">
        <v>0</v>
      </c>
      <c r="F856" s="46">
        <v>10</v>
      </c>
      <c r="G856" s="46">
        <v>10</v>
      </c>
      <c r="H856" s="46">
        <v>78110000</v>
      </c>
      <c r="I856" s="38">
        <v>234504</v>
      </c>
      <c r="J856" s="38">
        <f t="shared" si="12"/>
        <v>2345040</v>
      </c>
      <c r="K856" s="264"/>
    </row>
    <row r="857" spans="1:11" ht="31.5" customHeight="1">
      <c r="A857" s="37">
        <f t="shared" si="14"/>
        <v>437</v>
      </c>
      <c r="B857" s="46">
        <v>64221</v>
      </c>
      <c r="C857" s="78" t="s">
        <v>1541</v>
      </c>
      <c r="D857" s="301" t="s">
        <v>304</v>
      </c>
      <c r="E857" s="46">
        <v>0</v>
      </c>
      <c r="F857" s="46">
        <v>10</v>
      </c>
      <c r="G857" s="46">
        <v>10</v>
      </c>
      <c r="H857" s="46">
        <v>78110000</v>
      </c>
      <c r="I857" s="38">
        <v>234504</v>
      </c>
      <c r="J857" s="38">
        <f t="shared" si="12"/>
        <v>2345040</v>
      </c>
      <c r="K857" s="264"/>
    </row>
    <row r="858" spans="1:11" ht="37.5" customHeight="1">
      <c r="A858" s="37">
        <f t="shared" si="14"/>
        <v>438</v>
      </c>
      <c r="B858" s="46">
        <v>64221</v>
      </c>
      <c r="C858" s="78" t="s">
        <v>1542</v>
      </c>
      <c r="D858" s="301" t="s">
        <v>304</v>
      </c>
      <c r="E858" s="46">
        <v>0</v>
      </c>
      <c r="F858" s="46">
        <v>10</v>
      </c>
      <c r="G858" s="46">
        <v>10</v>
      </c>
      <c r="H858" s="46">
        <v>78110000</v>
      </c>
      <c r="I858" s="38">
        <v>234504</v>
      </c>
      <c r="J858" s="38">
        <f t="shared" si="12"/>
        <v>2345040</v>
      </c>
      <c r="K858" s="264"/>
    </row>
    <row r="859" spans="1:11" ht="31.5" customHeight="1">
      <c r="A859" s="37">
        <f t="shared" si="14"/>
        <v>439</v>
      </c>
      <c r="B859" s="46">
        <v>64221</v>
      </c>
      <c r="C859" s="78" t="s">
        <v>1543</v>
      </c>
      <c r="D859" s="301" t="s">
        <v>304</v>
      </c>
      <c r="E859" s="46">
        <v>0</v>
      </c>
      <c r="F859" s="46">
        <v>10</v>
      </c>
      <c r="G859" s="46">
        <v>10</v>
      </c>
      <c r="H859" s="46">
        <v>78110000</v>
      </c>
      <c r="I859" s="38">
        <v>234504</v>
      </c>
      <c r="J859" s="38">
        <f t="shared" si="12"/>
        <v>2345040</v>
      </c>
      <c r="K859" s="264"/>
    </row>
    <row r="860" spans="1:11" ht="31.5" customHeight="1">
      <c r="A860" s="37">
        <f t="shared" si="14"/>
        <v>440</v>
      </c>
      <c r="B860" s="46">
        <v>64221</v>
      </c>
      <c r="C860" s="78" t="s">
        <v>1544</v>
      </c>
      <c r="D860" s="301" t="s">
        <v>304</v>
      </c>
      <c r="E860" s="46">
        <v>0</v>
      </c>
      <c r="F860" s="46">
        <v>10</v>
      </c>
      <c r="G860" s="46">
        <v>10</v>
      </c>
      <c r="H860" s="46">
        <v>78110000</v>
      </c>
      <c r="I860" s="38">
        <v>234504</v>
      </c>
      <c r="J860" s="38">
        <f t="shared" si="12"/>
        <v>2345040</v>
      </c>
      <c r="K860" s="264"/>
    </row>
    <row r="861" spans="1:11" ht="31.5" customHeight="1">
      <c r="A861" s="37">
        <f t="shared" si="14"/>
        <v>441</v>
      </c>
      <c r="B861" s="46">
        <v>64221</v>
      </c>
      <c r="C861" s="78" t="s">
        <v>1545</v>
      </c>
      <c r="D861" s="301" t="s">
        <v>304</v>
      </c>
      <c r="E861" s="46">
        <v>0</v>
      </c>
      <c r="F861" s="46">
        <v>10</v>
      </c>
      <c r="G861" s="46">
        <v>10</v>
      </c>
      <c r="H861" s="46">
        <v>78110000</v>
      </c>
      <c r="I861" s="38">
        <v>234504</v>
      </c>
      <c r="J861" s="38">
        <f t="shared" si="12"/>
        <v>2345040</v>
      </c>
      <c r="K861" s="264"/>
    </row>
    <row r="862" spans="1:11" ht="31.5" customHeight="1">
      <c r="A862" s="37">
        <f t="shared" si="14"/>
        <v>442</v>
      </c>
      <c r="B862" s="46">
        <v>64221</v>
      </c>
      <c r="C862" s="78" t="s">
        <v>1546</v>
      </c>
      <c r="D862" s="301" t="s">
        <v>304</v>
      </c>
      <c r="E862" s="46">
        <v>0</v>
      </c>
      <c r="F862" s="46">
        <v>10</v>
      </c>
      <c r="G862" s="46">
        <v>10</v>
      </c>
      <c r="H862" s="46">
        <v>78110000</v>
      </c>
      <c r="I862" s="38">
        <v>234504</v>
      </c>
      <c r="J862" s="38">
        <f t="shared" si="12"/>
        <v>2345040</v>
      </c>
      <c r="K862" s="264"/>
    </row>
    <row r="863" spans="1:11" ht="31.5" customHeight="1">
      <c r="A863" s="37">
        <f t="shared" si="14"/>
        <v>443</v>
      </c>
      <c r="B863" s="46">
        <v>64221</v>
      </c>
      <c r="C863" s="78" t="s">
        <v>1547</v>
      </c>
      <c r="D863" s="301" t="s">
        <v>304</v>
      </c>
      <c r="E863" s="46">
        <v>0</v>
      </c>
      <c r="F863" s="46">
        <v>10</v>
      </c>
      <c r="G863" s="46">
        <v>10</v>
      </c>
      <c r="H863" s="46">
        <v>78110000</v>
      </c>
      <c r="I863" s="38">
        <v>234504</v>
      </c>
      <c r="J863" s="38">
        <f t="shared" si="12"/>
        <v>2345040</v>
      </c>
      <c r="K863" s="264"/>
    </row>
    <row r="864" spans="1:11" ht="31.5" customHeight="1">
      <c r="A864" s="37">
        <f t="shared" si="14"/>
        <v>444</v>
      </c>
      <c r="B864" s="46">
        <v>64221</v>
      </c>
      <c r="C864" s="78" t="s">
        <v>1548</v>
      </c>
      <c r="D864" s="301" t="s">
        <v>304</v>
      </c>
      <c r="E864" s="46">
        <v>0</v>
      </c>
      <c r="F864" s="46">
        <v>10</v>
      </c>
      <c r="G864" s="46">
        <v>10</v>
      </c>
      <c r="H864" s="46">
        <v>78110000</v>
      </c>
      <c r="I864" s="38">
        <v>234504</v>
      </c>
      <c r="J864" s="38">
        <f t="shared" si="12"/>
        <v>2345040</v>
      </c>
      <c r="K864" s="264"/>
    </row>
    <row r="865" spans="1:11" ht="37.5" customHeight="1">
      <c r="A865" s="37">
        <f t="shared" si="14"/>
        <v>445</v>
      </c>
      <c r="B865" s="46">
        <v>64221</v>
      </c>
      <c r="C865" s="78" t="s">
        <v>1549</v>
      </c>
      <c r="D865" s="301" t="s">
        <v>304</v>
      </c>
      <c r="E865" s="46">
        <v>0</v>
      </c>
      <c r="F865" s="46">
        <v>10</v>
      </c>
      <c r="G865" s="46">
        <v>10</v>
      </c>
      <c r="H865" s="46">
        <v>78110000</v>
      </c>
      <c r="I865" s="38"/>
      <c r="J865" s="38"/>
      <c r="K865" s="264"/>
    </row>
    <row r="866" spans="1:11" ht="30.75" customHeight="1">
      <c r="A866" s="37">
        <f t="shared" si="14"/>
        <v>446</v>
      </c>
      <c r="B866" s="46">
        <v>64221</v>
      </c>
      <c r="C866" s="78" t="s">
        <v>1550</v>
      </c>
      <c r="D866" s="301" t="s">
        <v>304</v>
      </c>
      <c r="E866" s="46">
        <v>0</v>
      </c>
      <c r="F866" s="46">
        <v>10</v>
      </c>
      <c r="G866" s="46">
        <v>10</v>
      </c>
      <c r="H866" s="46">
        <v>78110000</v>
      </c>
      <c r="I866" s="38">
        <v>234504</v>
      </c>
      <c r="J866" s="38">
        <f t="shared" si="12"/>
        <v>2345040</v>
      </c>
      <c r="K866" s="264"/>
    </row>
    <row r="867" spans="1:11" ht="30.75" customHeight="1">
      <c r="A867" s="37">
        <f t="shared" si="14"/>
        <v>447</v>
      </c>
      <c r="B867" s="46">
        <v>64221</v>
      </c>
      <c r="C867" s="78" t="s">
        <v>1551</v>
      </c>
      <c r="D867" s="301" t="s">
        <v>304</v>
      </c>
      <c r="E867" s="46">
        <v>0</v>
      </c>
      <c r="F867" s="46">
        <v>10</v>
      </c>
      <c r="G867" s="46">
        <v>10</v>
      </c>
      <c r="H867" s="46">
        <v>78110000</v>
      </c>
      <c r="I867" s="38">
        <v>234504</v>
      </c>
      <c r="J867" s="38">
        <f t="shared" si="12"/>
        <v>2345040</v>
      </c>
      <c r="K867" s="264"/>
    </row>
    <row r="868" spans="1:11" ht="30.75" customHeight="1">
      <c r="A868" s="37">
        <f t="shared" si="14"/>
        <v>448</v>
      </c>
      <c r="B868" s="46">
        <v>64221</v>
      </c>
      <c r="C868" s="78" t="s">
        <v>1552</v>
      </c>
      <c r="D868" s="301" t="s">
        <v>304</v>
      </c>
      <c r="E868" s="46">
        <v>0</v>
      </c>
      <c r="F868" s="46">
        <v>10</v>
      </c>
      <c r="G868" s="46">
        <v>10</v>
      </c>
      <c r="H868" s="46">
        <v>78110000</v>
      </c>
      <c r="I868" s="38">
        <v>234504</v>
      </c>
      <c r="J868" s="38">
        <f t="shared" si="12"/>
        <v>2345040</v>
      </c>
      <c r="K868" s="264"/>
    </row>
    <row r="869" spans="1:11" ht="30.75" customHeight="1">
      <c r="A869" s="37">
        <f t="shared" si="14"/>
        <v>449</v>
      </c>
      <c r="B869" s="46">
        <v>64221</v>
      </c>
      <c r="C869" s="78" t="s">
        <v>1553</v>
      </c>
      <c r="D869" s="301" t="s">
        <v>304</v>
      </c>
      <c r="E869" s="46">
        <v>0</v>
      </c>
      <c r="F869" s="46">
        <v>10</v>
      </c>
      <c r="G869" s="46">
        <v>10</v>
      </c>
      <c r="H869" s="46">
        <v>78110000</v>
      </c>
      <c r="I869" s="38">
        <v>234504</v>
      </c>
      <c r="J869" s="38">
        <f t="shared" si="12"/>
        <v>2345040</v>
      </c>
      <c r="K869" s="264"/>
    </row>
    <row r="870" spans="1:11" ht="30.75" customHeight="1">
      <c r="A870" s="37">
        <f t="shared" si="14"/>
        <v>450</v>
      </c>
      <c r="B870" s="46">
        <v>64221</v>
      </c>
      <c r="C870" s="78" t="s">
        <v>1554</v>
      </c>
      <c r="D870" s="301" t="s">
        <v>304</v>
      </c>
      <c r="E870" s="46">
        <v>0</v>
      </c>
      <c r="F870" s="46">
        <v>10</v>
      </c>
      <c r="G870" s="46">
        <v>10</v>
      </c>
      <c r="H870" s="46">
        <v>78110000</v>
      </c>
      <c r="I870" s="38">
        <v>234504</v>
      </c>
      <c r="J870" s="38">
        <f t="shared" si="12"/>
        <v>2345040</v>
      </c>
      <c r="K870" s="264"/>
    </row>
    <row r="871" spans="1:11" ht="30.75" customHeight="1">
      <c r="A871" s="37">
        <f t="shared" si="14"/>
        <v>451</v>
      </c>
      <c r="B871" s="46">
        <v>64221</v>
      </c>
      <c r="C871" s="78" t="s">
        <v>1555</v>
      </c>
      <c r="D871" s="301" t="s">
        <v>304</v>
      </c>
      <c r="E871" s="46">
        <v>0</v>
      </c>
      <c r="F871" s="46">
        <v>10</v>
      </c>
      <c r="G871" s="46">
        <v>10</v>
      </c>
      <c r="H871" s="46">
        <v>78110000</v>
      </c>
      <c r="I871" s="38">
        <v>234504</v>
      </c>
      <c r="J871" s="38">
        <f t="shared" si="12"/>
        <v>2345040</v>
      </c>
      <c r="K871" s="264"/>
    </row>
    <row r="872" spans="1:11" ht="30.75" customHeight="1">
      <c r="A872" s="37">
        <f t="shared" si="14"/>
        <v>452</v>
      </c>
      <c r="B872" s="46">
        <v>64221</v>
      </c>
      <c r="C872" s="78" t="s">
        <v>1556</v>
      </c>
      <c r="D872" s="301" t="s">
        <v>304</v>
      </c>
      <c r="E872" s="46">
        <v>0</v>
      </c>
      <c r="F872" s="46">
        <v>10</v>
      </c>
      <c r="G872" s="46">
        <v>10</v>
      </c>
      <c r="H872" s="46">
        <v>78110000</v>
      </c>
      <c r="I872" s="38">
        <v>234504</v>
      </c>
      <c r="J872" s="38">
        <f t="shared" si="12"/>
        <v>2345040</v>
      </c>
      <c r="K872" s="264"/>
    </row>
    <row r="873" spans="1:11" ht="30.75" customHeight="1">
      <c r="A873" s="37">
        <f t="shared" si="14"/>
        <v>453</v>
      </c>
      <c r="B873" s="46">
        <v>64221</v>
      </c>
      <c r="C873" s="78" t="s">
        <v>1557</v>
      </c>
      <c r="D873" s="301" t="s">
        <v>304</v>
      </c>
      <c r="E873" s="46">
        <v>0</v>
      </c>
      <c r="F873" s="46">
        <v>10</v>
      </c>
      <c r="G873" s="46">
        <v>10</v>
      </c>
      <c r="H873" s="46">
        <v>78110000</v>
      </c>
      <c r="I873" s="38">
        <v>234504</v>
      </c>
      <c r="J873" s="38">
        <f t="shared" si="12"/>
        <v>2345040</v>
      </c>
      <c r="K873" s="264"/>
    </row>
    <row r="874" spans="1:11" ht="30.75" customHeight="1">
      <c r="A874" s="37">
        <f t="shared" si="14"/>
        <v>454</v>
      </c>
      <c r="B874" s="46">
        <v>64221</v>
      </c>
      <c r="C874" s="78" t="s">
        <v>1558</v>
      </c>
      <c r="D874" s="301" t="s">
        <v>304</v>
      </c>
      <c r="E874" s="46">
        <v>0</v>
      </c>
      <c r="F874" s="46">
        <v>10</v>
      </c>
      <c r="G874" s="46">
        <v>10</v>
      </c>
      <c r="H874" s="46">
        <v>78110000</v>
      </c>
      <c r="I874" s="38">
        <v>234504</v>
      </c>
      <c r="J874" s="38">
        <f t="shared" si="12"/>
        <v>2345040</v>
      </c>
      <c r="K874" s="264"/>
    </row>
    <row r="875" spans="1:11" ht="30.75" customHeight="1">
      <c r="A875" s="37">
        <f t="shared" si="14"/>
        <v>455</v>
      </c>
      <c r="B875" s="46">
        <v>64221</v>
      </c>
      <c r="C875" s="78" t="s">
        <v>1559</v>
      </c>
      <c r="D875" s="301" t="s">
        <v>304</v>
      </c>
      <c r="E875" s="46">
        <v>0</v>
      </c>
      <c r="F875" s="46">
        <v>10</v>
      </c>
      <c r="G875" s="46">
        <v>10</v>
      </c>
      <c r="H875" s="46">
        <v>78110000</v>
      </c>
      <c r="I875" s="38">
        <v>234504</v>
      </c>
      <c r="J875" s="38">
        <f t="shared" ref="J875:J881" si="15">I875*F875</f>
        <v>2345040</v>
      </c>
      <c r="K875" s="264"/>
    </row>
    <row r="876" spans="1:11" ht="30.75" customHeight="1">
      <c r="A876" s="37">
        <f t="shared" si="14"/>
        <v>456</v>
      </c>
      <c r="B876" s="46">
        <v>64221</v>
      </c>
      <c r="C876" s="78" t="s">
        <v>1560</v>
      </c>
      <c r="D876" s="301" t="s">
        <v>304</v>
      </c>
      <c r="E876" s="46">
        <v>0</v>
      </c>
      <c r="F876" s="46">
        <v>10</v>
      </c>
      <c r="G876" s="46">
        <v>10</v>
      </c>
      <c r="H876" s="46">
        <v>78110000</v>
      </c>
      <c r="I876" s="38">
        <v>234504</v>
      </c>
      <c r="J876" s="38">
        <f t="shared" si="15"/>
        <v>2345040</v>
      </c>
      <c r="K876" s="264"/>
    </row>
    <row r="877" spans="1:11" ht="30.75" customHeight="1">
      <c r="A877" s="37">
        <f t="shared" si="14"/>
        <v>457</v>
      </c>
      <c r="B877" s="46">
        <v>64221</v>
      </c>
      <c r="C877" s="78" t="s">
        <v>1561</v>
      </c>
      <c r="D877" s="301" t="s">
        <v>304</v>
      </c>
      <c r="E877" s="46">
        <v>0</v>
      </c>
      <c r="F877" s="46">
        <v>10</v>
      </c>
      <c r="G877" s="46">
        <v>10</v>
      </c>
      <c r="H877" s="46">
        <v>78110000</v>
      </c>
      <c r="I877" s="38">
        <v>234504</v>
      </c>
      <c r="J877" s="38">
        <f t="shared" si="15"/>
        <v>2345040</v>
      </c>
      <c r="K877" s="264"/>
    </row>
    <row r="878" spans="1:11" ht="30.75" customHeight="1">
      <c r="A878" s="37">
        <f t="shared" si="14"/>
        <v>458</v>
      </c>
      <c r="B878" s="46">
        <v>64221</v>
      </c>
      <c r="C878" s="78" t="s">
        <v>1562</v>
      </c>
      <c r="D878" s="301" t="s">
        <v>304</v>
      </c>
      <c r="E878" s="46">
        <v>0</v>
      </c>
      <c r="F878" s="46">
        <v>10</v>
      </c>
      <c r="G878" s="46">
        <v>10</v>
      </c>
      <c r="H878" s="46">
        <v>78110000</v>
      </c>
      <c r="I878" s="38">
        <v>234504</v>
      </c>
      <c r="J878" s="38">
        <f t="shared" si="15"/>
        <v>2345040</v>
      </c>
      <c r="K878" s="264"/>
    </row>
    <row r="879" spans="1:11" ht="30.75" customHeight="1">
      <c r="A879" s="37">
        <f t="shared" si="14"/>
        <v>459</v>
      </c>
      <c r="B879" s="46">
        <v>64221</v>
      </c>
      <c r="C879" s="78" t="s">
        <v>1563</v>
      </c>
      <c r="D879" s="301" t="s">
        <v>304</v>
      </c>
      <c r="E879" s="46">
        <v>0</v>
      </c>
      <c r="F879" s="46">
        <v>10</v>
      </c>
      <c r="G879" s="46">
        <v>10</v>
      </c>
      <c r="H879" s="46">
        <v>78110000</v>
      </c>
      <c r="I879" s="38">
        <v>234504</v>
      </c>
      <c r="J879" s="38">
        <f t="shared" si="15"/>
        <v>2345040</v>
      </c>
      <c r="K879" s="264"/>
    </row>
    <row r="880" spans="1:11" ht="30.75" customHeight="1">
      <c r="A880" s="37">
        <f t="shared" si="14"/>
        <v>460</v>
      </c>
      <c r="B880" s="46">
        <v>64221</v>
      </c>
      <c r="C880" s="78" t="s">
        <v>1564</v>
      </c>
      <c r="D880" s="301" t="s">
        <v>304</v>
      </c>
      <c r="E880" s="46">
        <v>0</v>
      </c>
      <c r="F880" s="46">
        <v>10</v>
      </c>
      <c r="G880" s="46">
        <v>10</v>
      </c>
      <c r="H880" s="46">
        <v>78110000</v>
      </c>
      <c r="I880" s="38">
        <v>234504</v>
      </c>
      <c r="J880" s="38">
        <f t="shared" si="15"/>
        <v>2345040</v>
      </c>
      <c r="K880" s="264"/>
    </row>
    <row r="881" spans="1:11" ht="30.75" customHeight="1">
      <c r="A881" s="37">
        <f t="shared" si="14"/>
        <v>461</v>
      </c>
      <c r="B881" s="46">
        <v>64221</v>
      </c>
      <c r="C881" s="78" t="s">
        <v>1565</v>
      </c>
      <c r="D881" s="301" t="s">
        <v>304</v>
      </c>
      <c r="E881" s="46">
        <v>0</v>
      </c>
      <c r="F881" s="46">
        <v>10</v>
      </c>
      <c r="G881" s="46">
        <v>10</v>
      </c>
      <c r="H881" s="46">
        <v>78110000</v>
      </c>
      <c r="I881" s="38">
        <v>234504</v>
      </c>
      <c r="J881" s="38">
        <f t="shared" si="15"/>
        <v>2345040</v>
      </c>
      <c r="K881" s="264"/>
    </row>
    <row r="882" spans="1:11" ht="27" customHeight="1">
      <c r="A882" s="548" t="s">
        <v>24</v>
      </c>
      <c r="B882" s="548"/>
      <c r="C882" s="548"/>
      <c r="D882" s="548"/>
      <c r="E882" s="548"/>
      <c r="F882" s="548"/>
      <c r="G882" s="548"/>
      <c r="H882" s="548"/>
      <c r="I882" s="548"/>
      <c r="J882" s="240">
        <f>+H431</f>
        <v>15000000</v>
      </c>
      <c r="K882" s="241"/>
    </row>
    <row r="883" spans="1:11">
      <c r="A883" s="40"/>
      <c r="B883" s="19"/>
      <c r="C883" s="10"/>
      <c r="D883" s="19"/>
      <c r="E883" s="19"/>
      <c r="F883" s="19"/>
      <c r="G883" s="19"/>
      <c r="H883" s="19"/>
      <c r="I883" s="80"/>
      <c r="J883" s="80"/>
      <c r="K883" s="264"/>
    </row>
    <row r="884" spans="1:11">
      <c r="A884" s="412" t="s">
        <v>1005</v>
      </c>
      <c r="B884" s="412"/>
      <c r="C884" s="412"/>
      <c r="D884" s="412"/>
      <c r="E884" s="412"/>
      <c r="F884" s="412"/>
      <c r="G884" s="412"/>
      <c r="H884" s="412"/>
      <c r="I884" s="412"/>
      <c r="J884" s="412"/>
      <c r="K884" s="264"/>
    </row>
    <row r="885" spans="1:11">
      <c r="A885" s="515" t="s">
        <v>1112</v>
      </c>
      <c r="B885" s="515"/>
      <c r="C885" s="515"/>
      <c r="D885" s="515"/>
      <c r="E885" s="515"/>
      <c r="F885" s="515"/>
      <c r="G885" s="515"/>
      <c r="H885" s="515"/>
      <c r="I885" s="515"/>
      <c r="J885" s="515"/>
      <c r="K885" s="264"/>
    </row>
    <row r="886" spans="1:11">
      <c r="A886" s="564" t="s">
        <v>1050</v>
      </c>
      <c r="B886" s="564"/>
      <c r="C886" s="564"/>
      <c r="D886" s="564"/>
      <c r="E886" s="564"/>
      <c r="F886" s="564"/>
      <c r="G886" s="564"/>
      <c r="H886" s="564"/>
      <c r="I886" s="564"/>
      <c r="J886" s="564"/>
      <c r="K886" s="264"/>
    </row>
    <row r="887" spans="1:11">
      <c r="A887" s="414" t="s">
        <v>39</v>
      </c>
      <c r="B887" s="414"/>
      <c r="C887" s="414"/>
      <c r="D887" s="414" t="s">
        <v>40</v>
      </c>
      <c r="E887" s="414"/>
      <c r="F887" s="414"/>
      <c r="G887" s="414"/>
      <c r="H887" s="414" t="s">
        <v>26</v>
      </c>
      <c r="I887" s="414"/>
      <c r="J887" s="414"/>
      <c r="K887" s="264"/>
    </row>
    <row r="888" spans="1:11" ht="37.5" customHeight="1">
      <c r="A888" s="545" t="s">
        <v>1112</v>
      </c>
      <c r="B888" s="546"/>
      <c r="C888" s="547"/>
      <c r="D888" s="555" t="s">
        <v>1113</v>
      </c>
      <c r="E888" s="556"/>
      <c r="F888" s="556"/>
      <c r="G888" s="557"/>
      <c r="H888" s="558">
        <v>7000000</v>
      </c>
      <c r="I888" s="559"/>
      <c r="J888" s="560"/>
      <c r="K888" s="264"/>
    </row>
    <row r="889" spans="1:11" ht="39.4">
      <c r="A889" s="36" t="s">
        <v>41</v>
      </c>
      <c r="B889" s="47" t="s">
        <v>42</v>
      </c>
      <c r="C889" s="47" t="s">
        <v>43</v>
      </c>
      <c r="D889" s="47" t="s">
        <v>44</v>
      </c>
      <c r="E889" s="47" t="s">
        <v>45</v>
      </c>
      <c r="F889" s="47" t="s">
        <v>46</v>
      </c>
      <c r="G889" s="47" t="s">
        <v>47</v>
      </c>
      <c r="H889" s="47" t="s">
        <v>48</v>
      </c>
      <c r="I889" s="47" t="s">
        <v>49</v>
      </c>
      <c r="J889" s="47" t="s">
        <v>50</v>
      </c>
      <c r="K889" s="264"/>
    </row>
    <row r="890" spans="1:11" ht="26.25">
      <c r="A890" s="168">
        <f>+A881+1</f>
        <v>462</v>
      </c>
      <c r="B890" s="46">
        <v>64221</v>
      </c>
      <c r="C890" s="302" t="s">
        <v>1567</v>
      </c>
      <c r="D890" s="303" t="s">
        <v>32</v>
      </c>
      <c r="E890" s="46">
        <v>0</v>
      </c>
      <c r="F890" s="46">
        <v>20</v>
      </c>
      <c r="G890" s="46">
        <f>F890</f>
        <v>20</v>
      </c>
      <c r="H890" s="168">
        <v>78111802</v>
      </c>
      <c r="I890" s="38"/>
      <c r="J890" s="38"/>
      <c r="K890" s="264"/>
    </row>
    <row r="891" spans="1:11" ht="26.25">
      <c r="A891" s="168">
        <f>+A890+1</f>
        <v>463</v>
      </c>
      <c r="B891" s="46">
        <v>64221</v>
      </c>
      <c r="C891" s="302" t="s">
        <v>1568</v>
      </c>
      <c r="D891" s="303" t="s">
        <v>32</v>
      </c>
      <c r="E891" s="46">
        <v>0</v>
      </c>
      <c r="F891" s="46">
        <v>20</v>
      </c>
      <c r="G891" s="46">
        <f t="shared" ref="G891:G901" si="16">F891</f>
        <v>20</v>
      </c>
      <c r="H891" s="168">
        <v>78111802</v>
      </c>
      <c r="I891" s="38"/>
      <c r="J891" s="38"/>
      <c r="K891" s="264"/>
    </row>
    <row r="892" spans="1:11" ht="26.25">
      <c r="A892" s="168">
        <f t="shared" ref="A892:A901" si="17">+A891+1</f>
        <v>464</v>
      </c>
      <c r="B892" s="46">
        <v>64221</v>
      </c>
      <c r="C892" s="304" t="s">
        <v>1569</v>
      </c>
      <c r="D892" s="303" t="s">
        <v>32</v>
      </c>
      <c r="E892" s="46">
        <v>0</v>
      </c>
      <c r="F892" s="46">
        <v>20</v>
      </c>
      <c r="G892" s="46">
        <f t="shared" si="16"/>
        <v>20</v>
      </c>
      <c r="H892" s="168">
        <v>78111802</v>
      </c>
      <c r="I892" s="38"/>
      <c r="J892" s="38"/>
      <c r="K892" s="264"/>
    </row>
    <row r="893" spans="1:11" ht="26.25">
      <c r="A893" s="168">
        <f t="shared" si="17"/>
        <v>465</v>
      </c>
      <c r="B893" s="46">
        <v>64221</v>
      </c>
      <c r="C893" s="304" t="s">
        <v>1570</v>
      </c>
      <c r="D893" s="303" t="s">
        <v>32</v>
      </c>
      <c r="E893" s="46">
        <v>0</v>
      </c>
      <c r="F893" s="46">
        <v>20</v>
      </c>
      <c r="G893" s="46">
        <f t="shared" si="16"/>
        <v>20</v>
      </c>
      <c r="H893" s="168">
        <v>78111802</v>
      </c>
      <c r="I893" s="38"/>
      <c r="J893" s="38"/>
      <c r="K893" s="264"/>
    </row>
    <row r="894" spans="1:11" ht="26.25">
      <c r="A894" s="168">
        <f t="shared" si="17"/>
        <v>466</v>
      </c>
      <c r="B894" s="46">
        <v>64221</v>
      </c>
      <c r="C894" s="304" t="s">
        <v>1571</v>
      </c>
      <c r="D894" s="303" t="s">
        <v>32</v>
      </c>
      <c r="E894" s="46">
        <v>0</v>
      </c>
      <c r="F894" s="46">
        <v>20</v>
      </c>
      <c r="G894" s="46">
        <f t="shared" si="16"/>
        <v>20</v>
      </c>
      <c r="H894" s="168">
        <v>78111802</v>
      </c>
      <c r="I894" s="38"/>
      <c r="J894" s="38"/>
      <c r="K894" s="264"/>
    </row>
    <row r="895" spans="1:11" ht="26.25">
      <c r="A895" s="168">
        <f t="shared" si="17"/>
        <v>467</v>
      </c>
      <c r="B895" s="46">
        <v>64221</v>
      </c>
      <c r="C895" s="304" t="s">
        <v>1572</v>
      </c>
      <c r="D895" s="303" t="s">
        <v>32</v>
      </c>
      <c r="E895" s="46">
        <v>0</v>
      </c>
      <c r="F895" s="46">
        <v>20</v>
      </c>
      <c r="G895" s="46">
        <f t="shared" si="16"/>
        <v>20</v>
      </c>
      <c r="H895" s="168">
        <v>78111802</v>
      </c>
      <c r="I895" s="38"/>
      <c r="J895" s="38"/>
      <c r="K895" s="264"/>
    </row>
    <row r="896" spans="1:11" ht="26.25">
      <c r="A896" s="168">
        <f t="shared" si="17"/>
        <v>468</v>
      </c>
      <c r="B896" s="46">
        <v>64221</v>
      </c>
      <c r="C896" s="304" t="s">
        <v>1573</v>
      </c>
      <c r="D896" s="303" t="s">
        <v>32</v>
      </c>
      <c r="E896" s="46">
        <v>0</v>
      </c>
      <c r="F896" s="46">
        <v>20</v>
      </c>
      <c r="G896" s="46">
        <f t="shared" si="16"/>
        <v>20</v>
      </c>
      <c r="H896" s="168">
        <v>78111802</v>
      </c>
      <c r="I896" s="38"/>
      <c r="J896" s="38"/>
      <c r="K896" s="264"/>
    </row>
    <row r="897" spans="1:11" ht="26.25">
      <c r="A897" s="168">
        <f t="shared" si="17"/>
        <v>469</v>
      </c>
      <c r="B897" s="46">
        <v>64221</v>
      </c>
      <c r="C897" s="304" t="s">
        <v>1574</v>
      </c>
      <c r="D897" s="303" t="s">
        <v>32</v>
      </c>
      <c r="E897" s="46">
        <v>0</v>
      </c>
      <c r="F897" s="46">
        <v>20</v>
      </c>
      <c r="G897" s="46">
        <f t="shared" si="16"/>
        <v>20</v>
      </c>
      <c r="H897" s="168">
        <v>78111802</v>
      </c>
      <c r="I897" s="38"/>
      <c r="J897" s="38"/>
      <c r="K897" s="264"/>
    </row>
    <row r="898" spans="1:11" ht="26.25">
      <c r="A898" s="168">
        <f t="shared" si="17"/>
        <v>470</v>
      </c>
      <c r="B898" s="46">
        <v>64221</v>
      </c>
      <c r="C898" s="302" t="s">
        <v>1575</v>
      </c>
      <c r="D898" s="303" t="s">
        <v>32</v>
      </c>
      <c r="E898" s="46">
        <v>0</v>
      </c>
      <c r="F898" s="46">
        <v>20</v>
      </c>
      <c r="G898" s="46">
        <f t="shared" si="16"/>
        <v>20</v>
      </c>
      <c r="H898" s="168">
        <v>78111802</v>
      </c>
      <c r="I898" s="38"/>
      <c r="J898" s="38"/>
      <c r="K898" s="264"/>
    </row>
    <row r="899" spans="1:11" ht="26.25">
      <c r="A899" s="168">
        <f t="shared" si="17"/>
        <v>471</v>
      </c>
      <c r="B899" s="46">
        <v>64221</v>
      </c>
      <c r="C899" s="302" t="s">
        <v>1576</v>
      </c>
      <c r="D899" s="303" t="s">
        <v>32</v>
      </c>
      <c r="E899" s="46">
        <v>0</v>
      </c>
      <c r="F899" s="46">
        <v>20</v>
      </c>
      <c r="G899" s="46">
        <f t="shared" si="16"/>
        <v>20</v>
      </c>
      <c r="H899" s="168">
        <v>78111802</v>
      </c>
      <c r="I899" s="38"/>
      <c r="J899" s="38"/>
      <c r="K899" s="264"/>
    </row>
    <row r="900" spans="1:11" ht="26.25">
      <c r="A900" s="168">
        <f t="shared" si="17"/>
        <v>472</v>
      </c>
      <c r="B900" s="46">
        <v>64221</v>
      </c>
      <c r="C900" s="302" t="s">
        <v>1577</v>
      </c>
      <c r="D900" s="303" t="s">
        <v>32</v>
      </c>
      <c r="E900" s="46">
        <v>0</v>
      </c>
      <c r="F900" s="46">
        <v>20</v>
      </c>
      <c r="G900" s="46">
        <f t="shared" si="16"/>
        <v>20</v>
      </c>
      <c r="H900" s="168">
        <v>78111802</v>
      </c>
      <c r="I900" s="38"/>
      <c r="J900" s="38"/>
      <c r="K900" s="264"/>
    </row>
    <row r="901" spans="1:11" ht="26.25">
      <c r="A901" s="168">
        <f t="shared" si="17"/>
        <v>473</v>
      </c>
      <c r="B901" s="46">
        <v>64221</v>
      </c>
      <c r="C901" s="302" t="s">
        <v>1578</v>
      </c>
      <c r="D901" s="303" t="s">
        <v>32</v>
      </c>
      <c r="E901" s="46">
        <v>0</v>
      </c>
      <c r="F901" s="46">
        <v>20</v>
      </c>
      <c r="G901" s="46">
        <f t="shared" si="16"/>
        <v>20</v>
      </c>
      <c r="H901" s="168">
        <v>78111802</v>
      </c>
      <c r="I901" s="38"/>
      <c r="J901" s="38"/>
      <c r="K901" s="264"/>
    </row>
    <row r="902" spans="1:11" ht="27" customHeight="1">
      <c r="A902" s="548" t="s">
        <v>24</v>
      </c>
      <c r="B902" s="548"/>
      <c r="C902" s="548"/>
      <c r="D902" s="548"/>
      <c r="E902" s="548"/>
      <c r="F902" s="548"/>
      <c r="G902" s="548"/>
      <c r="H902" s="548"/>
      <c r="I902" s="548"/>
      <c r="J902" s="288">
        <f>+H888</f>
        <v>7000000</v>
      </c>
      <c r="K902" s="241"/>
    </row>
    <row r="903" spans="1:11">
      <c r="A903" s="5"/>
      <c r="B903" s="5"/>
      <c r="C903" s="5"/>
      <c r="D903" s="5"/>
      <c r="E903" s="5"/>
      <c r="F903" s="5"/>
      <c r="G903" s="5"/>
      <c r="H903" s="5"/>
      <c r="I903" s="5"/>
      <c r="J903" s="5"/>
      <c r="K903" s="264"/>
    </row>
    <row r="904" spans="1:11">
      <c r="A904" s="414" t="s">
        <v>39</v>
      </c>
      <c r="B904" s="414"/>
      <c r="C904" s="414"/>
      <c r="D904" s="545" t="s">
        <v>40</v>
      </c>
      <c r="E904" s="546"/>
      <c r="F904" s="546"/>
      <c r="G904" s="547"/>
      <c r="H904" s="545" t="s">
        <v>26</v>
      </c>
      <c r="I904" s="546"/>
      <c r="J904" s="547"/>
      <c r="K904" s="264"/>
    </row>
    <row r="905" spans="1:11" ht="24.75" customHeight="1">
      <c r="A905" s="545" t="s">
        <v>1566</v>
      </c>
      <c r="B905" s="546"/>
      <c r="C905" s="547"/>
      <c r="D905" s="555" t="s">
        <v>1579</v>
      </c>
      <c r="E905" s="556"/>
      <c r="F905" s="556"/>
      <c r="G905" s="557"/>
      <c r="H905" s="558">
        <v>3000000</v>
      </c>
      <c r="I905" s="559"/>
      <c r="J905" s="560"/>
      <c r="K905" s="264"/>
    </row>
    <row r="906" spans="1:11" ht="45.75" customHeight="1">
      <c r="A906" s="36" t="s">
        <v>41</v>
      </c>
      <c r="B906" s="47" t="s">
        <v>42</v>
      </c>
      <c r="C906" s="47" t="s">
        <v>43</v>
      </c>
      <c r="D906" s="47" t="s">
        <v>44</v>
      </c>
      <c r="E906" s="47" t="s">
        <v>45</v>
      </c>
      <c r="F906" s="47" t="s">
        <v>46</v>
      </c>
      <c r="G906" s="47" t="s">
        <v>47</v>
      </c>
      <c r="H906" s="47" t="s">
        <v>48</v>
      </c>
      <c r="I906" s="47" t="s">
        <v>49</v>
      </c>
      <c r="J906" s="47" t="s">
        <v>50</v>
      </c>
      <c r="K906" s="264"/>
    </row>
    <row r="907" spans="1:11" ht="27.75" customHeight="1">
      <c r="A907" s="189">
        <f>+A901+1</f>
        <v>474</v>
      </c>
      <c r="B907" s="71">
        <v>64242</v>
      </c>
      <c r="C907" s="305" t="s">
        <v>1580</v>
      </c>
      <c r="D907" s="168" t="s">
        <v>304</v>
      </c>
      <c r="E907" s="179">
        <v>0</v>
      </c>
      <c r="F907" s="179">
        <v>15</v>
      </c>
      <c r="G907" s="179">
        <v>15</v>
      </c>
      <c r="H907" s="71">
        <v>78111500</v>
      </c>
      <c r="I907" s="291"/>
      <c r="J907" s="291"/>
      <c r="K907" s="264"/>
    </row>
    <row r="908" spans="1:11" ht="27.75" customHeight="1">
      <c r="A908" s="189">
        <f>+A907+1</f>
        <v>475</v>
      </c>
      <c r="B908" s="71">
        <v>64242</v>
      </c>
      <c r="C908" s="305" t="s">
        <v>1581</v>
      </c>
      <c r="D908" s="168" t="s">
        <v>304</v>
      </c>
      <c r="E908" s="179">
        <v>0</v>
      </c>
      <c r="F908" s="179">
        <v>15</v>
      </c>
      <c r="G908" s="179">
        <v>15</v>
      </c>
      <c r="H908" s="71">
        <v>78111500</v>
      </c>
      <c r="I908" s="291"/>
      <c r="J908" s="291"/>
      <c r="K908" s="264"/>
    </row>
    <row r="909" spans="1:11" ht="27.75" customHeight="1">
      <c r="A909" s="189">
        <f>+A908+1</f>
        <v>476</v>
      </c>
      <c r="B909" s="71">
        <v>64242</v>
      </c>
      <c r="C909" s="305" t="s">
        <v>1582</v>
      </c>
      <c r="D909" s="168" t="s">
        <v>304</v>
      </c>
      <c r="E909" s="179">
        <v>0</v>
      </c>
      <c r="F909" s="179">
        <v>15</v>
      </c>
      <c r="G909" s="179">
        <v>15</v>
      </c>
      <c r="H909" s="71">
        <v>78111500</v>
      </c>
      <c r="I909" s="291"/>
      <c r="J909" s="291"/>
      <c r="K909" s="264"/>
    </row>
    <row r="910" spans="1:11" ht="27.75" customHeight="1">
      <c r="A910" s="189">
        <f>+A909+1</f>
        <v>477</v>
      </c>
      <c r="B910" s="71">
        <v>64242</v>
      </c>
      <c r="C910" s="305" t="s">
        <v>1583</v>
      </c>
      <c r="D910" s="168" t="s">
        <v>304</v>
      </c>
      <c r="E910" s="179">
        <v>0</v>
      </c>
      <c r="F910" s="179">
        <v>15</v>
      </c>
      <c r="G910" s="179">
        <v>15</v>
      </c>
      <c r="H910" s="71">
        <v>78111500</v>
      </c>
      <c r="I910" s="291"/>
      <c r="J910" s="291"/>
      <c r="K910" s="264"/>
    </row>
    <row r="911" spans="1:11" ht="27.75" customHeight="1">
      <c r="A911" s="189">
        <f>+A910+1</f>
        <v>478</v>
      </c>
      <c r="B911" s="71">
        <v>64242</v>
      </c>
      <c r="C911" s="305" t="s">
        <v>1584</v>
      </c>
      <c r="D911" s="168" t="s">
        <v>304</v>
      </c>
      <c r="E911" s="179">
        <v>0</v>
      </c>
      <c r="F911" s="179">
        <v>15</v>
      </c>
      <c r="G911" s="179">
        <v>15</v>
      </c>
      <c r="H911" s="71">
        <v>78111500</v>
      </c>
      <c r="I911" s="291"/>
      <c r="J911" s="291"/>
      <c r="K911" s="264"/>
    </row>
    <row r="912" spans="1:11" ht="27.75" customHeight="1">
      <c r="A912" s="189">
        <f>+A911+1</f>
        <v>479</v>
      </c>
      <c r="B912" s="71">
        <v>64242</v>
      </c>
      <c r="C912" s="305" t="s">
        <v>1585</v>
      </c>
      <c r="D912" s="168" t="s">
        <v>304</v>
      </c>
      <c r="E912" s="179">
        <v>0</v>
      </c>
      <c r="F912" s="179">
        <v>15</v>
      </c>
      <c r="G912" s="179">
        <v>15</v>
      </c>
      <c r="H912" s="71">
        <v>78111500</v>
      </c>
      <c r="I912" s="291"/>
      <c r="J912" s="291"/>
      <c r="K912" s="264"/>
    </row>
    <row r="913" spans="1:11" ht="27" customHeight="1">
      <c r="A913" s="548" t="s">
        <v>24</v>
      </c>
      <c r="B913" s="548"/>
      <c r="C913" s="548"/>
      <c r="D913" s="548"/>
      <c r="E913" s="548"/>
      <c r="F913" s="548"/>
      <c r="G913" s="548"/>
      <c r="H913" s="548"/>
      <c r="I913" s="548"/>
      <c r="J913" s="288">
        <f>+H905</f>
        <v>3000000</v>
      </c>
      <c r="K913" s="241"/>
    </row>
    <row r="914" spans="1:11" ht="17.25" customHeight="1">
      <c r="A914" s="244"/>
      <c r="B914" s="125"/>
      <c r="C914" s="306"/>
      <c r="D914" s="167"/>
      <c r="E914" s="242"/>
      <c r="F914" s="242"/>
      <c r="G914" s="242"/>
      <c r="H914" s="125"/>
      <c r="I914" s="5"/>
      <c r="J914" s="5"/>
      <c r="K914" s="264"/>
    </row>
    <row r="915" spans="1:11" ht="18.75" customHeight="1">
      <c r="A915" s="412" t="s">
        <v>1005</v>
      </c>
      <c r="B915" s="412"/>
      <c r="C915" s="412"/>
      <c r="D915" s="412"/>
      <c r="E915" s="412"/>
      <c r="F915" s="412"/>
      <c r="G915" s="412"/>
      <c r="H915" s="412"/>
      <c r="I915" s="412"/>
      <c r="J915" s="412"/>
      <c r="K915" s="264"/>
    </row>
    <row r="916" spans="1:11" ht="14.25" customHeight="1">
      <c r="A916" s="515" t="s">
        <v>1112</v>
      </c>
      <c r="B916" s="515"/>
      <c r="C916" s="515"/>
      <c r="D916" s="515"/>
      <c r="E916" s="515"/>
      <c r="F916" s="515"/>
      <c r="G916" s="515"/>
      <c r="H916" s="515"/>
      <c r="I916" s="515"/>
      <c r="J916" s="515"/>
      <c r="K916" s="264"/>
    </row>
    <row r="917" spans="1:11" ht="18.75" customHeight="1">
      <c r="A917" s="712" t="s">
        <v>1049</v>
      </c>
      <c r="B917" s="712"/>
      <c r="C917" s="712"/>
      <c r="D917" s="712"/>
      <c r="E917" s="712"/>
      <c r="F917" s="712"/>
      <c r="G917" s="712"/>
      <c r="H917" s="712"/>
      <c r="I917" s="712"/>
      <c r="J917" s="712"/>
      <c r="K917" s="264"/>
    </row>
    <row r="918" spans="1:11" ht="32.25" customHeight="1">
      <c r="A918" s="541" t="s">
        <v>39</v>
      </c>
      <c r="B918" s="542"/>
      <c r="C918" s="543"/>
      <c r="D918" s="541" t="s">
        <v>40</v>
      </c>
      <c r="E918" s="542"/>
      <c r="F918" s="542"/>
      <c r="G918" s="543"/>
      <c r="H918" s="541" t="s">
        <v>26</v>
      </c>
      <c r="I918" s="542"/>
      <c r="J918" s="543"/>
      <c r="K918" s="264"/>
    </row>
    <row r="919" spans="1:11" ht="32.25" customHeight="1">
      <c r="A919" s="540" t="s">
        <v>86</v>
      </c>
      <c r="B919" s="540"/>
      <c r="C919" s="540"/>
      <c r="D919" s="540" t="s">
        <v>1601</v>
      </c>
      <c r="E919" s="540"/>
      <c r="F919" s="540"/>
      <c r="G919" s="540"/>
      <c r="H919" s="713">
        <v>5000000</v>
      </c>
      <c r="I919" s="713"/>
      <c r="J919" s="713"/>
      <c r="K919" s="264"/>
    </row>
    <row r="920" spans="1:11" ht="40.5" customHeight="1">
      <c r="A920" s="307" t="s">
        <v>41</v>
      </c>
      <c r="B920" s="308" t="s">
        <v>42</v>
      </c>
      <c r="C920" s="308" t="s">
        <v>43</v>
      </c>
      <c r="D920" s="308" t="s">
        <v>44</v>
      </c>
      <c r="E920" s="308" t="s">
        <v>45</v>
      </c>
      <c r="F920" s="308" t="s">
        <v>46</v>
      </c>
      <c r="G920" s="308" t="s">
        <v>47</v>
      </c>
      <c r="H920" s="308" t="s">
        <v>48</v>
      </c>
      <c r="I920" s="308" t="s">
        <v>49</v>
      </c>
      <c r="J920" s="308" t="s">
        <v>50</v>
      </c>
      <c r="K920" s="264"/>
    </row>
    <row r="921" spans="1:11" ht="32.25" customHeight="1">
      <c r="A921" s="37">
        <f>+A912+1</f>
        <v>480</v>
      </c>
      <c r="B921" s="46">
        <v>64221</v>
      </c>
      <c r="C921" s="184" t="s">
        <v>1586</v>
      </c>
      <c r="D921" s="160" t="s">
        <v>304</v>
      </c>
      <c r="E921" s="39">
        <v>0</v>
      </c>
      <c r="F921" s="39">
        <v>5</v>
      </c>
      <c r="G921" s="39">
        <v>5</v>
      </c>
      <c r="H921" s="168">
        <v>78111802</v>
      </c>
      <c r="I921" s="309">
        <v>234504</v>
      </c>
      <c r="J921" s="309">
        <f>I921*F921</f>
        <v>1172520</v>
      </c>
      <c r="K921" s="264"/>
    </row>
    <row r="922" spans="1:11" ht="32.25" customHeight="1">
      <c r="A922" s="37">
        <f>+A921+1</f>
        <v>481</v>
      </c>
      <c r="B922" s="46">
        <v>64221</v>
      </c>
      <c r="C922" s="190" t="s">
        <v>1587</v>
      </c>
      <c r="D922" s="160" t="s">
        <v>304</v>
      </c>
      <c r="E922" s="39">
        <v>0</v>
      </c>
      <c r="F922" s="39">
        <v>5</v>
      </c>
      <c r="G922" s="39">
        <v>5</v>
      </c>
      <c r="H922" s="168">
        <v>78111802</v>
      </c>
      <c r="I922" s="309">
        <v>389657</v>
      </c>
      <c r="J922" s="309">
        <v>14858000</v>
      </c>
      <c r="K922" s="264"/>
    </row>
    <row r="923" spans="1:11" ht="32.25" customHeight="1">
      <c r="A923" s="37">
        <f t="shared" ref="A923:A930" si="18">+A922+1</f>
        <v>482</v>
      </c>
      <c r="B923" s="46">
        <v>64221</v>
      </c>
      <c r="C923" s="305" t="s">
        <v>1588</v>
      </c>
      <c r="D923" s="160" t="s">
        <v>304</v>
      </c>
      <c r="E923" s="39">
        <v>0</v>
      </c>
      <c r="F923" s="160">
        <v>10</v>
      </c>
      <c r="G923" s="160">
        <v>10</v>
      </c>
      <c r="H923" s="168">
        <v>78111802</v>
      </c>
      <c r="I923" s="305"/>
      <c r="J923" s="310"/>
      <c r="K923" s="264"/>
    </row>
    <row r="924" spans="1:11" ht="32.25" customHeight="1">
      <c r="A924" s="37">
        <f t="shared" si="18"/>
        <v>483</v>
      </c>
      <c r="B924" s="46">
        <v>64221</v>
      </c>
      <c r="C924" s="305" t="s">
        <v>1589</v>
      </c>
      <c r="D924" s="160" t="s">
        <v>304</v>
      </c>
      <c r="E924" s="39">
        <v>0</v>
      </c>
      <c r="F924" s="160">
        <v>10</v>
      </c>
      <c r="G924" s="160">
        <v>10</v>
      </c>
      <c r="H924" s="168">
        <v>78111802</v>
      </c>
      <c r="I924" s="309"/>
      <c r="J924" s="309"/>
      <c r="K924" s="264"/>
    </row>
    <row r="925" spans="1:11" ht="32.25" customHeight="1">
      <c r="A925" s="37">
        <f t="shared" si="18"/>
        <v>484</v>
      </c>
      <c r="B925" s="46">
        <v>64221</v>
      </c>
      <c r="C925" s="305" t="s">
        <v>1590</v>
      </c>
      <c r="D925" s="160" t="s">
        <v>304</v>
      </c>
      <c r="E925" s="39">
        <v>0</v>
      </c>
      <c r="F925" s="160">
        <v>10</v>
      </c>
      <c r="G925" s="160">
        <v>10</v>
      </c>
      <c r="H925" s="168">
        <v>78111802</v>
      </c>
      <c r="I925" s="309"/>
      <c r="J925" s="309" t="s">
        <v>1587</v>
      </c>
      <c r="K925" s="264"/>
    </row>
    <row r="926" spans="1:11" ht="43.5" customHeight="1">
      <c r="A926" s="37">
        <f t="shared" si="18"/>
        <v>485</v>
      </c>
      <c r="B926" s="46">
        <v>64221</v>
      </c>
      <c r="C926" s="305" t="s">
        <v>1591</v>
      </c>
      <c r="D926" s="160" t="s">
        <v>304</v>
      </c>
      <c r="E926" s="39">
        <v>0</v>
      </c>
      <c r="F926" s="160">
        <v>10</v>
      </c>
      <c r="G926" s="160">
        <v>10</v>
      </c>
      <c r="H926" s="168">
        <v>78111802</v>
      </c>
      <c r="I926" s="309"/>
      <c r="J926" s="309"/>
      <c r="K926" s="264"/>
    </row>
    <row r="927" spans="1:11" ht="32.25" customHeight="1">
      <c r="A927" s="37">
        <f t="shared" si="18"/>
        <v>486</v>
      </c>
      <c r="B927" s="46">
        <v>64221</v>
      </c>
      <c r="C927" s="305" t="s">
        <v>1592</v>
      </c>
      <c r="D927" s="160" t="s">
        <v>304</v>
      </c>
      <c r="E927" s="39">
        <v>0</v>
      </c>
      <c r="F927" s="160">
        <v>10</v>
      </c>
      <c r="G927" s="160">
        <v>10</v>
      </c>
      <c r="H927" s="168">
        <v>78111802</v>
      </c>
      <c r="I927" s="309"/>
      <c r="J927" s="309"/>
      <c r="K927" s="264"/>
    </row>
    <row r="928" spans="1:11" ht="32.25" customHeight="1">
      <c r="A928" s="37">
        <f t="shared" si="18"/>
        <v>487</v>
      </c>
      <c r="B928" s="46">
        <v>64221</v>
      </c>
      <c r="C928" s="305" t="s">
        <v>1593</v>
      </c>
      <c r="D928" s="160" t="s">
        <v>304</v>
      </c>
      <c r="E928" s="39">
        <v>0</v>
      </c>
      <c r="F928" s="160">
        <v>10</v>
      </c>
      <c r="G928" s="160">
        <v>10</v>
      </c>
      <c r="H928" s="168">
        <v>78111802</v>
      </c>
      <c r="I928" s="309"/>
      <c r="J928" s="309"/>
      <c r="K928" s="264"/>
    </row>
    <row r="929" spans="1:11" ht="32.25" customHeight="1">
      <c r="A929" s="37">
        <f t="shared" si="18"/>
        <v>488</v>
      </c>
      <c r="B929" s="46">
        <v>64221</v>
      </c>
      <c r="C929" s="311" t="s">
        <v>1594</v>
      </c>
      <c r="D929" s="312" t="s">
        <v>304</v>
      </c>
      <c r="E929" s="313">
        <v>0</v>
      </c>
      <c r="F929" s="313">
        <v>5</v>
      </c>
      <c r="G929" s="313">
        <v>5</v>
      </c>
      <c r="H929" s="314">
        <v>78111802</v>
      </c>
      <c r="I929" s="315"/>
      <c r="J929" s="315"/>
      <c r="K929" s="264"/>
    </row>
    <row r="930" spans="1:11" ht="32.25" customHeight="1">
      <c r="A930" s="37">
        <f t="shared" si="18"/>
        <v>489</v>
      </c>
      <c r="B930" s="46">
        <v>64221</v>
      </c>
      <c r="C930" s="305" t="s">
        <v>1595</v>
      </c>
      <c r="D930" s="160" t="s">
        <v>304</v>
      </c>
      <c r="E930" s="39">
        <v>0</v>
      </c>
      <c r="F930" s="39">
        <v>5</v>
      </c>
      <c r="G930" s="39">
        <v>5</v>
      </c>
      <c r="H930" s="168">
        <v>78111802</v>
      </c>
      <c r="I930" s="309"/>
      <c r="J930" s="309"/>
      <c r="K930" s="264"/>
    </row>
    <row r="931" spans="1:11" ht="27" customHeight="1">
      <c r="A931" s="548" t="s">
        <v>24</v>
      </c>
      <c r="B931" s="548"/>
      <c r="C931" s="548"/>
      <c r="D931" s="548"/>
      <c r="E931" s="548"/>
      <c r="F931" s="548"/>
      <c r="G931" s="548"/>
      <c r="H931" s="548"/>
      <c r="I931" s="548"/>
      <c r="J931" s="288">
        <f>+H919</f>
        <v>5000000</v>
      </c>
      <c r="K931" s="241"/>
    </row>
    <row r="932" spans="1:11" ht="18" customHeight="1">
      <c r="A932" s="244"/>
      <c r="B932" s="125"/>
      <c r="C932" s="306"/>
      <c r="D932" s="167"/>
      <c r="E932" s="242"/>
      <c r="F932" s="242"/>
      <c r="G932" s="242"/>
      <c r="H932" s="125"/>
      <c r="I932" s="5"/>
      <c r="J932" s="5"/>
      <c r="K932" s="264"/>
    </row>
    <row r="933" spans="1:11">
      <c r="A933" s="576" t="s">
        <v>100</v>
      </c>
      <c r="B933" s="576"/>
      <c r="C933" s="576"/>
      <c r="D933" s="576"/>
      <c r="E933" s="576"/>
      <c r="F933" s="576"/>
      <c r="G933" s="576"/>
      <c r="H933" s="576"/>
      <c r="I933" s="576"/>
      <c r="J933" s="576"/>
      <c r="K933" s="264"/>
    </row>
    <row r="934" spans="1:11">
      <c r="A934" s="576" t="s">
        <v>95</v>
      </c>
      <c r="B934" s="576"/>
      <c r="C934" s="576"/>
      <c r="D934" s="576"/>
      <c r="E934" s="576"/>
      <c r="F934" s="576"/>
      <c r="G934" s="576"/>
      <c r="H934" s="576"/>
      <c r="I934" s="576"/>
      <c r="J934" s="576"/>
      <c r="K934" s="264"/>
    </row>
    <row r="935" spans="1:11">
      <c r="A935" s="564" t="s">
        <v>1050</v>
      </c>
      <c r="B935" s="564"/>
      <c r="C935" s="564"/>
      <c r="D935" s="564"/>
      <c r="E935" s="564"/>
      <c r="F935" s="564"/>
      <c r="G935" s="564"/>
      <c r="H935" s="564"/>
      <c r="I935" s="564"/>
      <c r="J935" s="564"/>
      <c r="K935" s="264"/>
    </row>
    <row r="936" spans="1:11" ht="25.5" customHeight="1">
      <c r="A936" s="414" t="s">
        <v>39</v>
      </c>
      <c r="B936" s="414"/>
      <c r="C936" s="414"/>
      <c r="D936" s="414" t="s">
        <v>40</v>
      </c>
      <c r="E936" s="414"/>
      <c r="F936" s="414"/>
      <c r="G936" s="414"/>
      <c r="H936" s="414" t="s">
        <v>26</v>
      </c>
      <c r="I936" s="414"/>
      <c r="J936" s="414"/>
      <c r="K936" s="264"/>
    </row>
    <row r="937" spans="1:11" ht="26.25" customHeight="1">
      <c r="A937" s="414" t="s">
        <v>1115</v>
      </c>
      <c r="B937" s="414"/>
      <c r="C937" s="414"/>
      <c r="D937" s="415" t="s">
        <v>100</v>
      </c>
      <c r="E937" s="415"/>
      <c r="F937" s="415"/>
      <c r="G937" s="415"/>
      <c r="H937" s="417">
        <v>8000000</v>
      </c>
      <c r="I937" s="417"/>
      <c r="J937" s="417"/>
      <c r="K937" s="264"/>
    </row>
    <row r="938" spans="1:11" ht="39.4">
      <c r="A938" s="36" t="s">
        <v>41</v>
      </c>
      <c r="B938" s="47" t="s">
        <v>42</v>
      </c>
      <c r="C938" s="47" t="s">
        <v>43</v>
      </c>
      <c r="D938" s="47" t="s">
        <v>44</v>
      </c>
      <c r="E938" s="47" t="s">
        <v>45</v>
      </c>
      <c r="F938" s="47" t="s">
        <v>46</v>
      </c>
      <c r="G938" s="47" t="s">
        <v>47</v>
      </c>
      <c r="H938" s="47" t="s">
        <v>48</v>
      </c>
      <c r="I938" s="47" t="s">
        <v>49</v>
      </c>
      <c r="J938" s="47" t="s">
        <v>50</v>
      </c>
      <c r="K938" s="264"/>
    </row>
    <row r="939" spans="1:11" ht="50.25" customHeight="1">
      <c r="A939" s="46">
        <f>+A930+1</f>
        <v>490</v>
      </c>
      <c r="B939" s="46">
        <v>4112198</v>
      </c>
      <c r="C939" s="316" t="s">
        <v>1596</v>
      </c>
      <c r="D939" s="37" t="s">
        <v>32</v>
      </c>
      <c r="E939" s="37">
        <v>1</v>
      </c>
      <c r="F939" s="46">
        <v>1</v>
      </c>
      <c r="G939" s="46">
        <v>1</v>
      </c>
      <c r="H939" s="164">
        <v>30162303</v>
      </c>
      <c r="I939" s="46"/>
      <c r="J939" s="46"/>
      <c r="K939" s="264"/>
    </row>
    <row r="940" spans="1:11" ht="44.25" customHeight="1">
      <c r="A940" s="46">
        <f>+A939+1</f>
        <v>491</v>
      </c>
      <c r="B940" s="46">
        <v>4112198</v>
      </c>
      <c r="C940" s="316" t="s">
        <v>1597</v>
      </c>
      <c r="D940" s="37" t="s">
        <v>32</v>
      </c>
      <c r="E940" s="37">
        <v>1</v>
      </c>
      <c r="F940" s="46">
        <v>1</v>
      </c>
      <c r="G940" s="46">
        <v>1</v>
      </c>
      <c r="H940" s="164">
        <v>30162303</v>
      </c>
      <c r="I940" s="46"/>
      <c r="J940" s="46"/>
      <c r="K940" s="264"/>
    </row>
    <row r="941" spans="1:11" ht="42.75" customHeight="1">
      <c r="A941" s="46">
        <f>+A940+1</f>
        <v>492</v>
      </c>
      <c r="B941" s="46">
        <v>4112198</v>
      </c>
      <c r="C941" s="316" t="s">
        <v>1598</v>
      </c>
      <c r="D941" s="37" t="s">
        <v>32</v>
      </c>
      <c r="E941" s="37">
        <v>1</v>
      </c>
      <c r="F941" s="46">
        <v>1</v>
      </c>
      <c r="G941" s="46">
        <v>1</v>
      </c>
      <c r="H941" s="164">
        <v>30162303</v>
      </c>
      <c r="I941" s="46"/>
      <c r="J941" s="46"/>
      <c r="K941" s="264"/>
    </row>
    <row r="942" spans="1:11" ht="41.25" customHeight="1">
      <c r="A942" s="46">
        <f>+A941+1</f>
        <v>493</v>
      </c>
      <c r="B942" s="46">
        <v>4112198</v>
      </c>
      <c r="C942" s="316" t="s">
        <v>1599</v>
      </c>
      <c r="D942" s="37" t="s">
        <v>32</v>
      </c>
      <c r="E942" s="37">
        <v>1</v>
      </c>
      <c r="F942" s="46">
        <v>1</v>
      </c>
      <c r="G942" s="46">
        <v>1</v>
      </c>
      <c r="H942" s="164">
        <v>30162303</v>
      </c>
      <c r="I942" s="46"/>
      <c r="J942" s="46"/>
      <c r="K942" s="264"/>
    </row>
    <row r="943" spans="1:11" ht="27" customHeight="1">
      <c r="A943" s="548" t="s">
        <v>24</v>
      </c>
      <c r="B943" s="548"/>
      <c r="C943" s="548"/>
      <c r="D943" s="548"/>
      <c r="E943" s="548"/>
      <c r="F943" s="548"/>
      <c r="G943" s="548"/>
      <c r="H943" s="548"/>
      <c r="I943" s="548"/>
      <c r="J943" s="288">
        <f>+H937</f>
        <v>8000000</v>
      </c>
      <c r="K943" s="241"/>
    </row>
    <row r="944" spans="1:11">
      <c r="A944" s="5"/>
      <c r="B944" s="5"/>
      <c r="C944" s="5"/>
      <c r="D944" s="5"/>
      <c r="E944" s="5"/>
      <c r="F944" s="5"/>
      <c r="G944" s="5"/>
      <c r="H944" s="5"/>
      <c r="I944" s="5"/>
      <c r="J944" s="5"/>
      <c r="K944" s="264"/>
    </row>
    <row r="945" spans="1:11">
      <c r="A945" s="576" t="s">
        <v>1603</v>
      </c>
      <c r="B945" s="576"/>
      <c r="C945" s="576"/>
      <c r="D945" s="576"/>
      <c r="E945" s="576"/>
      <c r="F945" s="576"/>
      <c r="G945" s="576"/>
      <c r="H945" s="576"/>
      <c r="I945" s="576"/>
      <c r="J945" s="576"/>
      <c r="K945" s="264"/>
    </row>
    <row r="946" spans="1:11">
      <c r="A946" s="576" t="s">
        <v>1602</v>
      </c>
      <c r="B946" s="576"/>
      <c r="C946" s="576"/>
      <c r="D946" s="576"/>
      <c r="E946" s="576"/>
      <c r="F946" s="576"/>
      <c r="G946" s="576"/>
      <c r="H946" s="576"/>
      <c r="I946" s="576"/>
      <c r="J946" s="576"/>
      <c r="K946" s="264"/>
    </row>
    <row r="947" spans="1:11">
      <c r="A947" s="714" t="s">
        <v>1050</v>
      </c>
      <c r="B947" s="714"/>
      <c r="C947" s="714"/>
      <c r="D947" s="714"/>
      <c r="E947" s="714"/>
      <c r="F947" s="714"/>
      <c r="G947" s="714"/>
      <c r="H947" s="714"/>
      <c r="I947" s="714"/>
      <c r="J947" s="714"/>
      <c r="K947" s="264"/>
    </row>
    <row r="948" spans="1:11">
      <c r="A948" s="414" t="s">
        <v>39</v>
      </c>
      <c r="B948" s="414"/>
      <c r="C948" s="414"/>
      <c r="D948" s="545" t="s">
        <v>40</v>
      </c>
      <c r="E948" s="546"/>
      <c r="F948" s="546"/>
      <c r="G948" s="547"/>
      <c r="H948" s="545" t="s">
        <v>26</v>
      </c>
      <c r="I948" s="546"/>
      <c r="J948" s="547"/>
      <c r="K948" s="264"/>
    </row>
    <row r="949" spans="1:11" ht="24.75" customHeight="1">
      <c r="A949" s="545" t="s">
        <v>1116</v>
      </c>
      <c r="B949" s="546"/>
      <c r="C949" s="547"/>
      <c r="D949" s="555" t="s">
        <v>1117</v>
      </c>
      <c r="E949" s="556"/>
      <c r="F949" s="556"/>
      <c r="G949" s="557"/>
      <c r="H949" s="558">
        <v>2000000</v>
      </c>
      <c r="I949" s="559"/>
      <c r="J949" s="560"/>
      <c r="K949" s="264"/>
    </row>
    <row r="950" spans="1:11" ht="39.4">
      <c r="A950" s="36" t="s">
        <v>41</v>
      </c>
      <c r="B950" s="47" t="s">
        <v>42</v>
      </c>
      <c r="C950" s="47" t="s">
        <v>43</v>
      </c>
      <c r="D950" s="47" t="s">
        <v>44</v>
      </c>
      <c r="E950" s="47" t="s">
        <v>45</v>
      </c>
      <c r="F950" s="47" t="s">
        <v>46</v>
      </c>
      <c r="G950" s="47" t="s">
        <v>47</v>
      </c>
      <c r="H950" s="47" t="s">
        <v>48</v>
      </c>
      <c r="I950" s="47" t="s">
        <v>49</v>
      </c>
      <c r="J950" s="47" t="s">
        <v>50</v>
      </c>
      <c r="K950" s="264"/>
    </row>
    <row r="951" spans="1:11" ht="34.5" customHeight="1">
      <c r="A951" s="46">
        <f>+A942+1</f>
        <v>494</v>
      </c>
      <c r="B951" s="46">
        <v>4721401</v>
      </c>
      <c r="C951" s="317" t="s">
        <v>1600</v>
      </c>
      <c r="D951" s="168" t="s">
        <v>327</v>
      </c>
      <c r="E951" s="168">
        <v>0</v>
      </c>
      <c r="F951" s="164">
        <v>4</v>
      </c>
      <c r="G951" s="164">
        <v>4</v>
      </c>
      <c r="H951" s="164">
        <v>30162303</v>
      </c>
      <c r="I951" s="292"/>
      <c r="J951" s="292"/>
      <c r="K951" s="264"/>
    </row>
    <row r="952" spans="1:11" ht="27" customHeight="1">
      <c r="A952" s="548" t="s">
        <v>24</v>
      </c>
      <c r="B952" s="548"/>
      <c r="C952" s="548"/>
      <c r="D952" s="548"/>
      <c r="E952" s="548"/>
      <c r="F952" s="548"/>
      <c r="G952" s="548"/>
      <c r="H952" s="548"/>
      <c r="I952" s="548"/>
      <c r="J952" s="288">
        <f>+H949</f>
        <v>2000000</v>
      </c>
      <c r="K952" s="241"/>
    </row>
    <row r="953" spans="1:11" ht="14.65" thickBot="1">
      <c r="A953" s="191"/>
      <c r="B953" s="191"/>
      <c r="C953" s="191"/>
      <c r="D953" s="191"/>
      <c r="E953" s="191"/>
      <c r="F953" s="191"/>
      <c r="G953" s="191"/>
      <c r="H953" s="191"/>
      <c r="I953" s="191"/>
      <c r="J953" s="191"/>
      <c r="K953" s="264"/>
    </row>
    <row r="954" spans="1:11" ht="15.4" thickBot="1">
      <c r="A954" s="663" t="s">
        <v>318</v>
      </c>
      <c r="B954" s="664"/>
      <c r="C954" s="664"/>
      <c r="D954" s="664"/>
      <c r="E954" s="664"/>
      <c r="F954" s="664"/>
      <c r="G954" s="664"/>
      <c r="H954" s="664"/>
      <c r="I954" s="665"/>
      <c r="J954" s="323">
        <f>+J425+J882+J902+J913+J931+J943+J952</f>
        <v>51267532</v>
      </c>
    </row>
    <row r="955" spans="1:11" ht="11.25" customHeight="1">
      <c r="A955" s="324"/>
      <c r="B955" s="325"/>
      <c r="C955" s="326"/>
      <c r="D955" s="327"/>
      <c r="E955" s="328"/>
      <c r="F955" s="325"/>
      <c r="G955" s="328"/>
      <c r="H955" s="325"/>
      <c r="I955" s="328"/>
      <c r="J955" s="328"/>
    </row>
    <row r="956" spans="1:11" ht="15">
      <c r="A956" s="668" t="s">
        <v>930</v>
      </c>
      <c r="B956" s="669"/>
      <c r="C956" s="669"/>
      <c r="D956" s="669"/>
      <c r="E956" s="669"/>
      <c r="F956" s="669"/>
      <c r="G956" s="669"/>
      <c r="H956" s="669"/>
      <c r="I956" s="669"/>
      <c r="J956" s="669"/>
    </row>
    <row r="957" spans="1:11">
      <c r="A957" s="162"/>
      <c r="B957" s="162"/>
      <c r="C957" s="162"/>
      <c r="D957" s="162"/>
      <c r="E957" s="162"/>
      <c r="F957" s="162"/>
      <c r="G957" s="162"/>
      <c r="H957" s="162"/>
      <c r="I957" s="162"/>
      <c r="J957" s="162"/>
    </row>
    <row r="958" spans="1:11">
      <c r="A958" s="412" t="s">
        <v>924</v>
      </c>
      <c r="B958" s="412"/>
      <c r="C958" s="412"/>
      <c r="D958" s="412"/>
      <c r="E958" s="412"/>
      <c r="F958" s="412"/>
      <c r="G958" s="412"/>
      <c r="H958" s="412"/>
      <c r="I958" s="412"/>
      <c r="J958" s="412"/>
    </row>
    <row r="959" spans="1:11">
      <c r="A959" s="413" t="s">
        <v>915</v>
      </c>
      <c r="B959" s="413"/>
      <c r="C959" s="413"/>
      <c r="D959" s="413"/>
      <c r="E959" s="413"/>
      <c r="F959" s="413"/>
      <c r="G959" s="413"/>
      <c r="H959" s="413"/>
      <c r="I959" s="413"/>
      <c r="J959" s="413"/>
    </row>
    <row r="960" spans="1:11">
      <c r="A960" s="502" t="s">
        <v>940</v>
      </c>
      <c r="B960" s="502"/>
      <c r="C960" s="502"/>
      <c r="D960" s="502"/>
      <c r="E960" s="502"/>
      <c r="F960" s="502"/>
      <c r="G960" s="502"/>
      <c r="H960" s="502"/>
      <c r="I960" s="502"/>
      <c r="J960" s="502"/>
    </row>
    <row r="961" spans="1:14" ht="15">
      <c r="A961" s="162"/>
      <c r="B961" s="40"/>
      <c r="C961" s="158"/>
      <c r="D961" s="40"/>
      <c r="E961" s="40"/>
      <c r="F961" s="40"/>
      <c r="G961" s="40"/>
      <c r="H961" s="159"/>
      <c r="I961" s="162"/>
      <c r="J961" s="162"/>
    </row>
    <row r="962" spans="1:14" ht="35.25" customHeight="1">
      <c r="A962" s="423" t="s">
        <v>915</v>
      </c>
      <c r="B962" s="423"/>
      <c r="C962" s="423"/>
      <c r="D962" s="519" t="s">
        <v>924</v>
      </c>
      <c r="E962" s="519"/>
      <c r="F962" s="519"/>
      <c r="G962" s="519"/>
      <c r="H962" s="520">
        <v>2760558</v>
      </c>
      <c r="I962" s="521"/>
      <c r="J962" s="521"/>
    </row>
    <row r="963" spans="1:14" ht="66" customHeight="1">
      <c r="A963" s="85" t="s">
        <v>41</v>
      </c>
      <c r="B963" s="37" t="s">
        <v>42</v>
      </c>
      <c r="C963" s="37" t="s">
        <v>43</v>
      </c>
      <c r="D963" s="37" t="s">
        <v>44</v>
      </c>
      <c r="E963" s="37" t="s">
        <v>45</v>
      </c>
      <c r="F963" s="37" t="s">
        <v>46</v>
      </c>
      <c r="G963" s="37" t="s">
        <v>47</v>
      </c>
      <c r="H963" s="37" t="s">
        <v>48</v>
      </c>
      <c r="I963" s="37" t="s">
        <v>49</v>
      </c>
      <c r="J963" s="37" t="s">
        <v>50</v>
      </c>
    </row>
    <row r="964" spans="1:14" ht="194.25" customHeight="1">
      <c r="A964" s="168">
        <v>1</v>
      </c>
      <c r="B964" s="185">
        <v>95991</v>
      </c>
      <c r="C964" s="180" t="s">
        <v>963</v>
      </c>
      <c r="D964" s="160" t="s">
        <v>32</v>
      </c>
      <c r="E964" s="168">
        <v>0</v>
      </c>
      <c r="F964" s="181">
        <v>5</v>
      </c>
      <c r="G964" s="168">
        <v>5</v>
      </c>
      <c r="H964" s="160">
        <v>93131501</v>
      </c>
      <c r="I964" s="168" t="s">
        <v>926</v>
      </c>
      <c r="J964" s="168" t="s">
        <v>926</v>
      </c>
    </row>
    <row r="965" spans="1:14" ht="27" customHeight="1">
      <c r="A965" s="548" t="s">
        <v>24</v>
      </c>
      <c r="B965" s="548"/>
      <c r="C965" s="548"/>
      <c r="D965" s="548"/>
      <c r="E965" s="548"/>
      <c r="F965" s="548"/>
      <c r="G965" s="548"/>
      <c r="H965" s="548"/>
      <c r="I965" s="548"/>
      <c r="J965" s="240">
        <f>+H962</f>
        <v>2760558</v>
      </c>
      <c r="K965" s="241"/>
    </row>
    <row r="966" spans="1:14">
      <c r="A966" s="162"/>
      <c r="B966" s="162"/>
      <c r="C966" s="162"/>
      <c r="D966" s="162"/>
      <c r="E966" s="162"/>
      <c r="F966" s="162"/>
      <c r="G966" s="162"/>
      <c r="H966" s="162"/>
      <c r="I966" s="238"/>
      <c r="J966" s="162"/>
    </row>
    <row r="967" spans="1:14" ht="16.5" customHeight="1">
      <c r="A967" s="412" t="s">
        <v>268</v>
      </c>
      <c r="B967" s="412"/>
      <c r="C967" s="412"/>
      <c r="D967" s="412"/>
      <c r="E967" s="412"/>
      <c r="F967" s="412"/>
      <c r="G967" s="412"/>
      <c r="H967" s="412"/>
      <c r="I967" s="412"/>
      <c r="J967" s="412"/>
      <c r="K967" s="263"/>
    </row>
    <row r="968" spans="1:14" ht="16.5" customHeight="1">
      <c r="A968" s="413" t="s">
        <v>269</v>
      </c>
      <c r="B968" s="413"/>
      <c r="C968" s="413"/>
      <c r="D968" s="413"/>
      <c r="E968" s="413"/>
      <c r="F968" s="413"/>
      <c r="G968" s="413"/>
      <c r="H968" s="413"/>
      <c r="I968" s="413"/>
      <c r="J968" s="413"/>
      <c r="K968" s="331"/>
      <c r="L968" s="64"/>
      <c r="M968" s="319"/>
      <c r="N968" s="319"/>
    </row>
    <row r="969" spans="1:14" ht="16.5" customHeight="1">
      <c r="A969" s="657" t="s">
        <v>1118</v>
      </c>
      <c r="B969" s="657"/>
      <c r="C969" s="657"/>
      <c r="D969" s="657"/>
      <c r="E969" s="657"/>
      <c r="F969" s="657"/>
      <c r="G969" s="657"/>
      <c r="H969" s="657"/>
      <c r="I969" s="657"/>
      <c r="J969" s="657"/>
      <c r="K969" s="263"/>
    </row>
    <row r="970" spans="1:14" ht="24" customHeight="1">
      <c r="A970" s="423" t="s">
        <v>39</v>
      </c>
      <c r="B970" s="423"/>
      <c r="C970" s="423"/>
      <c r="D970" s="423" t="s">
        <v>40</v>
      </c>
      <c r="E970" s="423"/>
      <c r="F970" s="423"/>
      <c r="G970" s="423"/>
      <c r="H970" s="423" t="s">
        <v>26</v>
      </c>
      <c r="I970" s="423"/>
      <c r="J970" s="423"/>
      <c r="K970" s="263"/>
    </row>
    <row r="971" spans="1:14" ht="24" customHeight="1">
      <c r="A971" s="510" t="s">
        <v>269</v>
      </c>
      <c r="B971" s="717"/>
      <c r="C971" s="511"/>
      <c r="D971" s="718" t="s">
        <v>268</v>
      </c>
      <c r="E971" s="719"/>
      <c r="F971" s="719"/>
      <c r="G971" s="720"/>
      <c r="H971" s="721">
        <v>1528162</v>
      </c>
      <c r="I971" s="722"/>
      <c r="J971" s="723"/>
      <c r="K971" s="264"/>
    </row>
    <row r="972" spans="1:14" ht="42.75" customHeight="1">
      <c r="A972" s="85" t="s">
        <v>41</v>
      </c>
      <c r="B972" s="37" t="s">
        <v>42</v>
      </c>
      <c r="C972" s="320" t="s">
        <v>43</v>
      </c>
      <c r="D972" s="37" t="s">
        <v>44</v>
      </c>
      <c r="E972" s="37" t="s">
        <v>45</v>
      </c>
      <c r="F972" s="37" t="s">
        <v>46</v>
      </c>
      <c r="G972" s="37" t="s">
        <v>47</v>
      </c>
      <c r="H972" s="37" t="s">
        <v>48</v>
      </c>
      <c r="I972" s="37" t="s">
        <v>49</v>
      </c>
      <c r="J972" s="37" t="s">
        <v>50</v>
      </c>
      <c r="K972" s="264"/>
    </row>
    <row r="973" spans="1:14" ht="24" customHeight="1">
      <c r="A973" s="37">
        <v>1</v>
      </c>
      <c r="B973" s="321">
        <v>3465401</v>
      </c>
      <c r="C973" s="322" t="s">
        <v>1612</v>
      </c>
      <c r="D973" s="301" t="s">
        <v>327</v>
      </c>
      <c r="E973" s="46">
        <v>0</v>
      </c>
      <c r="F973" s="46">
        <v>10</v>
      </c>
      <c r="G973" s="46">
        <v>10</v>
      </c>
      <c r="H973" s="46">
        <v>10171500</v>
      </c>
      <c r="I973" s="38">
        <v>234504</v>
      </c>
      <c r="J973" s="38">
        <f>I973*F973</f>
        <v>2345040</v>
      </c>
      <c r="K973" s="264"/>
    </row>
    <row r="974" spans="1:14" ht="24" customHeight="1">
      <c r="A974" s="37">
        <f>+A973+1</f>
        <v>2</v>
      </c>
      <c r="B974" s="321">
        <v>3461101</v>
      </c>
      <c r="C974" s="322" t="s">
        <v>1613</v>
      </c>
      <c r="D974" s="301" t="s">
        <v>1614</v>
      </c>
      <c r="E974" s="46">
        <v>0</v>
      </c>
      <c r="F974" s="46">
        <v>10</v>
      </c>
      <c r="G974" s="46">
        <v>10</v>
      </c>
      <c r="H974" s="46">
        <v>13101904</v>
      </c>
      <c r="I974" s="38">
        <v>234504</v>
      </c>
      <c r="J974" s="38">
        <f>I974*F974</f>
        <v>2345040</v>
      </c>
      <c r="K974" s="264"/>
    </row>
    <row r="975" spans="1:14" ht="39.4">
      <c r="A975" s="37">
        <f>+A974+1</f>
        <v>3</v>
      </c>
      <c r="B975" s="321">
        <v>3465</v>
      </c>
      <c r="C975" s="322" t="s">
        <v>1615</v>
      </c>
      <c r="D975" s="301" t="s">
        <v>1614</v>
      </c>
      <c r="E975" s="46">
        <v>0</v>
      </c>
      <c r="F975" s="46">
        <v>10</v>
      </c>
      <c r="G975" s="46">
        <v>10</v>
      </c>
      <c r="H975" s="46">
        <v>10171601</v>
      </c>
      <c r="I975" s="38">
        <v>234504</v>
      </c>
      <c r="J975" s="38">
        <f>I975*F975</f>
        <v>2345040</v>
      </c>
      <c r="K975" s="264"/>
    </row>
    <row r="976" spans="1:14" ht="27" customHeight="1">
      <c r="A976" s="548" t="s">
        <v>24</v>
      </c>
      <c r="B976" s="548"/>
      <c r="C976" s="548"/>
      <c r="D976" s="548"/>
      <c r="E976" s="548"/>
      <c r="F976" s="548"/>
      <c r="G976" s="548"/>
      <c r="H976" s="548"/>
      <c r="I976" s="548"/>
      <c r="J976" s="240">
        <f>+H971</f>
        <v>1528162</v>
      </c>
      <c r="K976" s="241"/>
    </row>
    <row r="977" spans="1:14" ht="15.75" customHeight="1">
      <c r="A977" s="40"/>
      <c r="B977" s="40"/>
      <c r="C977" s="40"/>
      <c r="D977" s="40"/>
      <c r="E977" s="40"/>
      <c r="F977" s="40"/>
      <c r="G977" s="40"/>
      <c r="H977" s="40"/>
      <c r="I977" s="40"/>
      <c r="J977" s="40"/>
      <c r="K977" s="264"/>
    </row>
    <row r="978" spans="1:14" ht="15.75" customHeight="1">
      <c r="A978" s="412" t="s">
        <v>1616</v>
      </c>
      <c r="B978" s="412"/>
      <c r="C978" s="412"/>
      <c r="D978" s="412"/>
      <c r="E978" s="412"/>
      <c r="F978" s="412"/>
      <c r="G978" s="412"/>
      <c r="H978" s="412"/>
      <c r="I978" s="412"/>
      <c r="J978" s="412"/>
      <c r="K978" s="264"/>
    </row>
    <row r="979" spans="1:14" ht="15.75" customHeight="1">
      <c r="A979" s="413" t="s">
        <v>1617</v>
      </c>
      <c r="B979" s="413"/>
      <c r="C979" s="413"/>
      <c r="D979" s="413"/>
      <c r="E979" s="413"/>
      <c r="F979" s="413"/>
      <c r="G979" s="413"/>
      <c r="H979" s="413"/>
      <c r="I979" s="413"/>
      <c r="J979" s="413"/>
      <c r="K979" s="318"/>
      <c r="L979" s="319"/>
      <c r="M979" s="319"/>
      <c r="N979" s="319"/>
    </row>
    <row r="980" spans="1:14" ht="15.75" customHeight="1">
      <c r="A980" s="657" t="s">
        <v>1118</v>
      </c>
      <c r="B980" s="657"/>
      <c r="C980" s="657"/>
      <c r="D980" s="657"/>
      <c r="E980" s="657"/>
      <c r="F980" s="657"/>
      <c r="G980" s="657"/>
      <c r="H980" s="657"/>
      <c r="I980" s="657"/>
      <c r="J980" s="657"/>
      <c r="K980" s="264"/>
    </row>
    <row r="981" spans="1:14" ht="24" customHeight="1">
      <c r="A981" s="423" t="s">
        <v>39</v>
      </c>
      <c r="B981" s="423"/>
      <c r="C981" s="423"/>
      <c r="D981" s="423" t="s">
        <v>40</v>
      </c>
      <c r="E981" s="423"/>
      <c r="F981" s="423"/>
      <c r="G981" s="423"/>
      <c r="H981" s="423" t="s">
        <v>26</v>
      </c>
      <c r="I981" s="423"/>
      <c r="J981" s="423"/>
      <c r="K981" s="264"/>
    </row>
    <row r="982" spans="1:14" ht="24" customHeight="1">
      <c r="A982" s="423" t="s">
        <v>1617</v>
      </c>
      <c r="B982" s="423"/>
      <c r="C982" s="423"/>
      <c r="D982" s="519" t="s">
        <v>1616</v>
      </c>
      <c r="E982" s="519"/>
      <c r="F982" s="519"/>
      <c r="G982" s="519"/>
      <c r="H982" s="520">
        <v>3500000</v>
      </c>
      <c r="I982" s="521"/>
      <c r="J982" s="521"/>
      <c r="K982" s="264"/>
    </row>
    <row r="983" spans="1:14" ht="42" customHeight="1">
      <c r="A983" s="85" t="s">
        <v>41</v>
      </c>
      <c r="B983" s="37" t="s">
        <v>42</v>
      </c>
      <c r="C983" s="320" t="s">
        <v>43</v>
      </c>
      <c r="D983" s="37" t="s">
        <v>44</v>
      </c>
      <c r="E983" s="37" t="s">
        <v>45</v>
      </c>
      <c r="F983" s="37" t="s">
        <v>46</v>
      </c>
      <c r="G983" s="37" t="s">
        <v>47</v>
      </c>
      <c r="H983" s="37" t="s">
        <v>48</v>
      </c>
      <c r="I983" s="37" t="s">
        <v>49</v>
      </c>
      <c r="J983" s="37" t="s">
        <v>50</v>
      </c>
      <c r="K983" s="264"/>
    </row>
    <row r="984" spans="1:14" ht="33.75" customHeight="1">
      <c r="A984" s="37">
        <f>+A975+1</f>
        <v>4</v>
      </c>
      <c r="B984" s="321">
        <v>196105</v>
      </c>
      <c r="C984" s="316" t="s">
        <v>1618</v>
      </c>
      <c r="D984" s="301" t="s">
        <v>327</v>
      </c>
      <c r="E984" s="46">
        <v>0</v>
      </c>
      <c r="F984" s="46">
        <v>50</v>
      </c>
      <c r="G984" s="46">
        <v>50</v>
      </c>
      <c r="H984" s="46">
        <v>50446862</v>
      </c>
      <c r="I984" s="38">
        <v>50446862</v>
      </c>
      <c r="J984" s="38">
        <f>I984*F984</f>
        <v>2522343100</v>
      </c>
      <c r="K984" s="264"/>
    </row>
    <row r="985" spans="1:14" ht="21" customHeight="1">
      <c r="A985" s="37">
        <f>+A984+1</f>
        <v>5</v>
      </c>
      <c r="B985" s="321">
        <v>196106</v>
      </c>
      <c r="C985" s="316" t="s">
        <v>1619</v>
      </c>
      <c r="D985" s="301" t="s">
        <v>32</v>
      </c>
      <c r="E985" s="46">
        <v>0</v>
      </c>
      <c r="F985" s="46">
        <v>50</v>
      </c>
      <c r="G985" s="46">
        <v>50</v>
      </c>
      <c r="H985" s="46">
        <v>50446862</v>
      </c>
      <c r="I985" s="38">
        <v>234504</v>
      </c>
      <c r="J985" s="38">
        <f>I985*F985</f>
        <v>11725200</v>
      </c>
      <c r="K985" s="264"/>
    </row>
    <row r="986" spans="1:14" ht="21" customHeight="1">
      <c r="A986" s="548" t="s">
        <v>24</v>
      </c>
      <c r="B986" s="548"/>
      <c r="C986" s="548"/>
      <c r="D986" s="548"/>
      <c r="E986" s="548"/>
      <c r="F986" s="548"/>
      <c r="G986" s="548"/>
      <c r="H986" s="548"/>
      <c r="I986" s="548"/>
      <c r="J986" s="240">
        <f>+H982</f>
        <v>3500000</v>
      </c>
      <c r="K986" s="241"/>
    </row>
    <row r="987" spans="1:14" ht="14.25" customHeight="1">
      <c r="A987" s="40"/>
      <c r="B987" s="19"/>
      <c r="C987" s="10"/>
      <c r="D987" s="19"/>
      <c r="E987" s="19"/>
      <c r="F987" s="19"/>
      <c r="G987" s="19"/>
      <c r="H987" s="19"/>
      <c r="I987" s="80"/>
      <c r="J987" s="80"/>
      <c r="K987" s="264"/>
    </row>
    <row r="988" spans="1:14" ht="24" customHeight="1">
      <c r="A988" s="576" t="s">
        <v>1620</v>
      </c>
      <c r="B988" s="576"/>
      <c r="C988" s="576"/>
      <c r="D988" s="576"/>
      <c r="E988" s="576"/>
      <c r="F988" s="576"/>
      <c r="G988" s="576"/>
      <c r="H988" s="576"/>
      <c r="I988" s="576"/>
      <c r="J988" s="576"/>
      <c r="K988" s="264"/>
    </row>
    <row r="989" spans="1:14" ht="24" customHeight="1">
      <c r="A989" s="576" t="s">
        <v>1621</v>
      </c>
      <c r="B989" s="576"/>
      <c r="C989" s="576"/>
      <c r="D989" s="576"/>
      <c r="E989" s="576"/>
      <c r="F989" s="576"/>
      <c r="G989" s="576"/>
      <c r="H989" s="576"/>
      <c r="I989" s="576"/>
      <c r="J989" s="576"/>
      <c r="K989" s="264"/>
    </row>
    <row r="990" spans="1:14" ht="24" customHeight="1">
      <c r="A990" s="703" t="s">
        <v>1050</v>
      </c>
      <c r="B990" s="703"/>
      <c r="C990" s="703"/>
      <c r="D990" s="703"/>
      <c r="E990" s="703"/>
      <c r="F990" s="703"/>
      <c r="G990" s="703"/>
      <c r="H990" s="703"/>
      <c r="I990" s="703"/>
      <c r="J990" s="703"/>
      <c r="K990" s="264"/>
    </row>
    <row r="991" spans="1:14" ht="24" customHeight="1">
      <c r="A991" s="414" t="s">
        <v>39</v>
      </c>
      <c r="B991" s="414"/>
      <c r="C991" s="414"/>
      <c r="D991" s="414" t="s">
        <v>40</v>
      </c>
      <c r="E991" s="414"/>
      <c r="F991" s="414"/>
      <c r="G991" s="414"/>
      <c r="H991" s="414" t="s">
        <v>26</v>
      </c>
      <c r="I991" s="414"/>
      <c r="J991" s="414"/>
      <c r="K991" s="264"/>
    </row>
    <row r="992" spans="1:14" ht="42" customHeight="1">
      <c r="A992" s="545" t="s">
        <v>1621</v>
      </c>
      <c r="B992" s="546"/>
      <c r="C992" s="547"/>
      <c r="D992" s="724" t="s">
        <v>1620</v>
      </c>
      <c r="E992" s="725"/>
      <c r="F992" s="725"/>
      <c r="G992" s="726"/>
      <c r="H992" s="558">
        <v>5028163</v>
      </c>
      <c r="I992" s="559"/>
      <c r="J992" s="560"/>
      <c r="K992" s="264"/>
    </row>
    <row r="993" spans="1:11" ht="44.25" customHeight="1">
      <c r="A993" s="36" t="s">
        <v>41</v>
      </c>
      <c r="B993" s="47" t="s">
        <v>42</v>
      </c>
      <c r="C993" s="47" t="s">
        <v>43</v>
      </c>
      <c r="D993" s="47" t="s">
        <v>44</v>
      </c>
      <c r="E993" s="47" t="s">
        <v>45</v>
      </c>
      <c r="F993" s="47" t="s">
        <v>46</v>
      </c>
      <c r="G993" s="47" t="s">
        <v>47</v>
      </c>
      <c r="H993" s="47" t="s">
        <v>48</v>
      </c>
      <c r="I993" s="47" t="s">
        <v>49</v>
      </c>
      <c r="J993" s="47" t="s">
        <v>50</v>
      </c>
      <c r="K993" s="264"/>
    </row>
    <row r="994" spans="1:11" ht="109.5" customHeight="1">
      <c r="A994" s="46">
        <f>+A985+1</f>
        <v>6</v>
      </c>
      <c r="B994" s="46">
        <v>94900</v>
      </c>
      <c r="C994" s="332" t="s">
        <v>1622</v>
      </c>
      <c r="D994" s="168" t="s">
        <v>327</v>
      </c>
      <c r="E994" s="168">
        <v>0</v>
      </c>
      <c r="F994" s="164">
        <v>20</v>
      </c>
      <c r="G994" s="164">
        <v>20</v>
      </c>
      <c r="H994" s="164">
        <v>9162303</v>
      </c>
      <c r="I994" s="292"/>
      <c r="J994" s="292"/>
      <c r="K994" s="264"/>
    </row>
    <row r="995" spans="1:11" ht="27" customHeight="1">
      <c r="A995" s="548" t="s">
        <v>24</v>
      </c>
      <c r="B995" s="548"/>
      <c r="C995" s="548"/>
      <c r="D995" s="548"/>
      <c r="E995" s="548"/>
      <c r="F995" s="548"/>
      <c r="G995" s="548"/>
      <c r="H995" s="548"/>
      <c r="I995" s="548"/>
      <c r="J995" s="288">
        <f>+H992</f>
        <v>5028163</v>
      </c>
      <c r="K995" s="241"/>
    </row>
    <row r="996" spans="1:11" ht="24" customHeight="1" thickBot="1">
      <c r="A996" s="40"/>
      <c r="B996" s="19"/>
      <c r="C996" s="10"/>
      <c r="D996" s="19"/>
      <c r="E996" s="19"/>
      <c r="F996" s="19"/>
      <c r="G996" s="19"/>
      <c r="H996" s="19"/>
      <c r="I996" s="80"/>
      <c r="J996" s="80"/>
      <c r="K996" s="264"/>
    </row>
    <row r="997" spans="1:11" ht="15.4" thickBot="1">
      <c r="A997" s="663" t="s">
        <v>937</v>
      </c>
      <c r="B997" s="664"/>
      <c r="C997" s="664"/>
      <c r="D997" s="664"/>
      <c r="E997" s="664"/>
      <c r="F997" s="664"/>
      <c r="G997" s="664"/>
      <c r="H997" s="664"/>
      <c r="I997" s="665"/>
      <c r="J997" s="323">
        <f>+J965+J976+J986+J995</f>
        <v>12816883</v>
      </c>
    </row>
    <row r="998" spans="1:11" ht="24.75" customHeight="1">
      <c r="A998" s="177"/>
      <c r="B998" s="169"/>
      <c r="C998" s="175"/>
      <c r="D998" s="176"/>
      <c r="E998" s="167"/>
      <c r="F998" s="169"/>
      <c r="G998" s="167"/>
      <c r="H998" s="169"/>
      <c r="I998" s="167"/>
      <c r="J998" s="167"/>
    </row>
    <row r="999" spans="1:11" ht="15">
      <c r="A999" s="666" t="s">
        <v>931</v>
      </c>
      <c r="B999" s="667"/>
      <c r="C999" s="667"/>
      <c r="D999" s="667"/>
      <c r="E999" s="667"/>
      <c r="F999" s="667"/>
      <c r="G999" s="667"/>
      <c r="H999" s="667"/>
      <c r="I999" s="667"/>
      <c r="J999" s="667"/>
    </row>
    <row r="1000" spans="1:11">
      <c r="A1000" s="162"/>
      <c r="B1000" s="162"/>
      <c r="C1000" s="162"/>
      <c r="D1000" s="162"/>
      <c r="E1000" s="162"/>
      <c r="F1000" s="162"/>
      <c r="G1000" s="162"/>
      <c r="H1000" s="162"/>
      <c r="I1000" s="162"/>
      <c r="J1000" s="162"/>
    </row>
    <row r="1001" spans="1:11">
      <c r="A1001" s="412" t="s">
        <v>932</v>
      </c>
      <c r="B1001" s="412"/>
      <c r="C1001" s="412"/>
      <c r="D1001" s="412"/>
      <c r="E1001" s="412"/>
      <c r="F1001" s="412"/>
      <c r="G1001" s="412"/>
      <c r="H1001" s="412"/>
      <c r="I1001" s="412"/>
      <c r="J1001" s="412"/>
    </row>
    <row r="1002" spans="1:11">
      <c r="A1002" s="413" t="s">
        <v>913</v>
      </c>
      <c r="B1002" s="413"/>
      <c r="C1002" s="413"/>
      <c r="D1002" s="413"/>
      <c r="E1002" s="413"/>
      <c r="F1002" s="413"/>
      <c r="G1002" s="413"/>
      <c r="H1002" s="413"/>
      <c r="I1002" s="413"/>
      <c r="J1002" s="413"/>
    </row>
    <row r="1003" spans="1:11">
      <c r="A1003" s="502" t="s">
        <v>903</v>
      </c>
      <c r="B1003" s="502"/>
      <c r="C1003" s="502"/>
      <c r="D1003" s="502"/>
      <c r="E1003" s="502"/>
      <c r="F1003" s="502"/>
      <c r="G1003" s="502"/>
      <c r="H1003" s="502"/>
      <c r="I1003" s="502"/>
      <c r="J1003" s="502"/>
    </row>
    <row r="1004" spans="1:11" ht="25.5" customHeight="1">
      <c r="A1004" s="423" t="s">
        <v>39</v>
      </c>
      <c r="B1004" s="423"/>
      <c r="C1004" s="423"/>
      <c r="D1004" s="423" t="s">
        <v>40</v>
      </c>
      <c r="E1004" s="423"/>
      <c r="F1004" s="423"/>
      <c r="G1004" s="423"/>
      <c r="H1004" s="423" t="s">
        <v>26</v>
      </c>
      <c r="I1004" s="423"/>
      <c r="J1004" s="423"/>
    </row>
    <row r="1005" spans="1:11" ht="30.75" customHeight="1">
      <c r="A1005" s="423" t="s">
        <v>913</v>
      </c>
      <c r="B1005" s="423"/>
      <c r="C1005" s="423"/>
      <c r="D1005" s="519" t="s">
        <v>932</v>
      </c>
      <c r="E1005" s="519"/>
      <c r="F1005" s="519"/>
      <c r="G1005" s="519"/>
      <c r="H1005" s="520">
        <v>10000000</v>
      </c>
      <c r="I1005" s="521"/>
      <c r="J1005" s="521"/>
    </row>
    <row r="1006" spans="1:11" ht="45.75" customHeight="1">
      <c r="A1006" s="85" t="s">
        <v>41</v>
      </c>
      <c r="B1006" s="37" t="s">
        <v>42</v>
      </c>
      <c r="C1006" s="37" t="s">
        <v>43</v>
      </c>
      <c r="D1006" s="37" t="s">
        <v>44</v>
      </c>
      <c r="E1006" s="37" t="s">
        <v>45</v>
      </c>
      <c r="F1006" s="37" t="s">
        <v>46</v>
      </c>
      <c r="G1006" s="37" t="s">
        <v>47</v>
      </c>
      <c r="H1006" s="37" t="s">
        <v>48</v>
      </c>
      <c r="I1006" s="37" t="s">
        <v>49</v>
      </c>
      <c r="J1006" s="37" t="s">
        <v>50</v>
      </c>
    </row>
    <row r="1007" spans="1:11" ht="165.75" customHeight="1">
      <c r="A1007" s="168">
        <v>1</v>
      </c>
      <c r="B1007" s="168">
        <v>3812201</v>
      </c>
      <c r="C1007" s="170" t="s">
        <v>964</v>
      </c>
      <c r="D1007" s="168" t="s">
        <v>304</v>
      </c>
      <c r="E1007" s="168">
        <v>0</v>
      </c>
      <c r="F1007" s="179">
        <v>10</v>
      </c>
      <c r="G1007" s="179">
        <v>10</v>
      </c>
      <c r="H1007" s="168">
        <v>56101703</v>
      </c>
      <c r="I1007" s="168" t="s">
        <v>926</v>
      </c>
      <c r="J1007" s="168" t="s">
        <v>926</v>
      </c>
    </row>
    <row r="1008" spans="1:11" ht="212.25" customHeight="1">
      <c r="A1008" s="168">
        <v>2</v>
      </c>
      <c r="B1008" s="168">
        <v>3814049</v>
      </c>
      <c r="C1008" s="170" t="s">
        <v>965</v>
      </c>
      <c r="D1008" s="168" t="s">
        <v>304</v>
      </c>
      <c r="E1008" s="168">
        <v>0</v>
      </c>
      <c r="F1008" s="179">
        <v>1</v>
      </c>
      <c r="G1008" s="178">
        <v>1</v>
      </c>
      <c r="H1008" s="168">
        <v>24102004</v>
      </c>
      <c r="I1008" s="168" t="s">
        <v>926</v>
      </c>
      <c r="J1008" s="168" t="s">
        <v>926</v>
      </c>
    </row>
    <row r="1009" spans="1:11" ht="27" customHeight="1">
      <c r="A1009" s="548" t="s">
        <v>24</v>
      </c>
      <c r="B1009" s="548"/>
      <c r="C1009" s="548"/>
      <c r="D1009" s="548"/>
      <c r="E1009" s="548"/>
      <c r="F1009" s="548"/>
      <c r="G1009" s="548"/>
      <c r="H1009" s="548"/>
      <c r="I1009" s="548"/>
      <c r="J1009" s="240">
        <f>+H1005</f>
        <v>10000000</v>
      </c>
      <c r="K1009" s="241"/>
    </row>
    <row r="1010" spans="1:11" s="5" customFormat="1" ht="13.15">
      <c r="A1010" s="412"/>
      <c r="B1010" s="412"/>
      <c r="C1010" s="412"/>
      <c r="D1010" s="412"/>
      <c r="E1010" s="412"/>
      <c r="F1010" s="412"/>
      <c r="G1010" s="412"/>
      <c r="H1010" s="412"/>
      <c r="I1010" s="412"/>
      <c r="J1010" s="412"/>
    </row>
    <row r="1011" spans="1:11">
      <c r="A1011" s="412" t="s">
        <v>935</v>
      </c>
      <c r="B1011" s="412"/>
      <c r="C1011" s="412"/>
      <c r="D1011" s="412"/>
      <c r="E1011" s="412"/>
      <c r="F1011" s="412"/>
      <c r="G1011" s="412"/>
      <c r="H1011" s="412"/>
      <c r="I1011" s="412"/>
      <c r="J1011" s="412"/>
    </row>
    <row r="1012" spans="1:11">
      <c r="A1012" s="413" t="s">
        <v>916</v>
      </c>
      <c r="B1012" s="413"/>
      <c r="C1012" s="413"/>
      <c r="D1012" s="413"/>
      <c r="E1012" s="413"/>
      <c r="F1012" s="413"/>
      <c r="G1012" s="413"/>
      <c r="H1012" s="413"/>
      <c r="I1012" s="413"/>
      <c r="J1012" s="413"/>
    </row>
    <row r="1013" spans="1:11">
      <c r="A1013" s="502" t="s">
        <v>903</v>
      </c>
      <c r="B1013" s="502"/>
      <c r="C1013" s="502"/>
      <c r="D1013" s="502"/>
      <c r="E1013" s="502"/>
      <c r="F1013" s="502"/>
      <c r="G1013" s="502"/>
      <c r="H1013" s="502"/>
      <c r="I1013" s="502"/>
      <c r="J1013" s="502"/>
    </row>
    <row r="1014" spans="1:11" ht="25.5" customHeight="1">
      <c r="A1014" s="423" t="s">
        <v>39</v>
      </c>
      <c r="B1014" s="423"/>
      <c r="C1014" s="423"/>
      <c r="D1014" s="423" t="s">
        <v>40</v>
      </c>
      <c r="E1014" s="423"/>
      <c r="F1014" s="423"/>
      <c r="G1014" s="423"/>
      <c r="H1014" s="423" t="s">
        <v>26</v>
      </c>
      <c r="I1014" s="423"/>
      <c r="J1014" s="423"/>
    </row>
    <row r="1015" spans="1:11" ht="32.25" customHeight="1">
      <c r="A1015" s="423" t="s">
        <v>916</v>
      </c>
      <c r="B1015" s="423"/>
      <c r="C1015" s="423"/>
      <c r="D1015" s="519" t="s">
        <v>284</v>
      </c>
      <c r="E1015" s="519"/>
      <c r="F1015" s="519"/>
      <c r="G1015" s="519"/>
      <c r="H1015" s="520">
        <v>8000000</v>
      </c>
      <c r="I1015" s="521"/>
      <c r="J1015" s="521"/>
    </row>
    <row r="1016" spans="1:11" ht="45.75" customHeight="1">
      <c r="A1016" s="85" t="s">
        <v>41</v>
      </c>
      <c r="B1016" s="37" t="s">
        <v>42</v>
      </c>
      <c r="C1016" s="37" t="s">
        <v>43</v>
      </c>
      <c r="D1016" s="37" t="s">
        <v>44</v>
      </c>
      <c r="E1016" s="37" t="s">
        <v>45</v>
      </c>
      <c r="F1016" s="37" t="s">
        <v>46</v>
      </c>
      <c r="G1016" s="37" t="s">
        <v>47</v>
      </c>
      <c r="H1016" s="37" t="s">
        <v>48</v>
      </c>
      <c r="I1016" s="37" t="s">
        <v>49</v>
      </c>
      <c r="J1016" s="37" t="s">
        <v>50</v>
      </c>
    </row>
    <row r="1017" spans="1:11" ht="45.75" customHeight="1">
      <c r="A1017" s="168">
        <v>1</v>
      </c>
      <c r="B1017" s="168">
        <v>3611501</v>
      </c>
      <c r="C1017" s="173" t="s">
        <v>966</v>
      </c>
      <c r="D1017" s="168" t="s">
        <v>304</v>
      </c>
      <c r="E1017" s="168">
        <v>0</v>
      </c>
      <c r="F1017" s="179">
        <v>4</v>
      </c>
      <c r="G1017" s="179">
        <v>4</v>
      </c>
      <c r="H1017" s="168">
        <v>24111509</v>
      </c>
      <c r="I1017" s="168" t="s">
        <v>926</v>
      </c>
      <c r="J1017" s="168" t="s">
        <v>926</v>
      </c>
      <c r="K1017" s="135"/>
    </row>
    <row r="1018" spans="1:11" ht="27" customHeight="1">
      <c r="A1018" s="548" t="s">
        <v>24</v>
      </c>
      <c r="B1018" s="548"/>
      <c r="C1018" s="548"/>
      <c r="D1018" s="548"/>
      <c r="E1018" s="548"/>
      <c r="F1018" s="548"/>
      <c r="G1018" s="548"/>
      <c r="H1018" s="548"/>
      <c r="I1018" s="548"/>
      <c r="J1018" s="240">
        <f>+H1015</f>
        <v>8000000</v>
      </c>
      <c r="K1018" s="241"/>
    </row>
    <row r="1019" spans="1:11">
      <c r="A1019" s="162"/>
      <c r="B1019" s="162"/>
      <c r="C1019" s="162"/>
      <c r="D1019" s="162"/>
      <c r="E1019" s="162"/>
      <c r="F1019" s="162"/>
      <c r="G1019" s="162"/>
      <c r="H1019" s="162"/>
      <c r="I1019" s="238"/>
      <c r="J1019" s="162"/>
    </row>
    <row r="1020" spans="1:11" s="5" customFormat="1" ht="13.15">
      <c r="A1020" s="412" t="s">
        <v>922</v>
      </c>
      <c r="B1020" s="412"/>
      <c r="C1020" s="412"/>
      <c r="D1020" s="412"/>
      <c r="E1020" s="412"/>
      <c r="F1020" s="412"/>
      <c r="G1020" s="412"/>
      <c r="H1020" s="412"/>
      <c r="I1020" s="412"/>
      <c r="J1020" s="412"/>
    </row>
    <row r="1021" spans="1:11" s="5" customFormat="1" ht="13.15">
      <c r="A1021" s="413" t="s">
        <v>919</v>
      </c>
      <c r="B1021" s="413"/>
      <c r="C1021" s="413"/>
      <c r="D1021" s="413"/>
      <c r="E1021" s="413"/>
      <c r="F1021" s="413"/>
      <c r="G1021" s="413"/>
      <c r="H1021" s="413"/>
      <c r="I1021" s="413"/>
      <c r="J1021" s="413"/>
    </row>
    <row r="1022" spans="1:11" s="5" customFormat="1" ht="13.5">
      <c r="A1022" s="502" t="s">
        <v>903</v>
      </c>
      <c r="B1022" s="502"/>
      <c r="C1022" s="502"/>
      <c r="D1022" s="502"/>
      <c r="E1022" s="502"/>
      <c r="F1022" s="502"/>
      <c r="G1022" s="502"/>
      <c r="H1022" s="502"/>
      <c r="I1022" s="502"/>
      <c r="J1022" s="502"/>
    </row>
    <row r="1023" spans="1:11" s="5" customFormat="1" ht="25.5" customHeight="1">
      <c r="A1023" s="423" t="s">
        <v>39</v>
      </c>
      <c r="B1023" s="423"/>
      <c r="C1023" s="423"/>
      <c r="D1023" s="423" t="s">
        <v>40</v>
      </c>
      <c r="E1023" s="423"/>
      <c r="F1023" s="423"/>
      <c r="G1023" s="423"/>
      <c r="H1023" s="423" t="s">
        <v>26</v>
      </c>
      <c r="I1023" s="423"/>
      <c r="J1023" s="423"/>
    </row>
    <row r="1024" spans="1:11" s="5" customFormat="1" ht="25.5" customHeight="1">
      <c r="A1024" s="423" t="s">
        <v>919</v>
      </c>
      <c r="B1024" s="423"/>
      <c r="C1024" s="423"/>
      <c r="D1024" s="519" t="s">
        <v>922</v>
      </c>
      <c r="E1024" s="519"/>
      <c r="F1024" s="519"/>
      <c r="G1024" s="519"/>
      <c r="H1024" s="520">
        <v>10000000</v>
      </c>
      <c r="I1024" s="521"/>
      <c r="J1024" s="521"/>
    </row>
    <row r="1025" spans="1:11" s="5" customFormat="1" ht="45.75" customHeight="1">
      <c r="A1025" s="85" t="s">
        <v>41</v>
      </c>
      <c r="B1025" s="37" t="s">
        <v>42</v>
      </c>
      <c r="C1025" s="37" t="s">
        <v>43</v>
      </c>
      <c r="D1025" s="37" t="s">
        <v>44</v>
      </c>
      <c r="E1025" s="37" t="s">
        <v>45</v>
      </c>
      <c r="F1025" s="37" t="s">
        <v>46</v>
      </c>
      <c r="G1025" s="37" t="s">
        <v>47</v>
      </c>
      <c r="H1025" s="37" t="s">
        <v>48</v>
      </c>
      <c r="I1025" s="37" t="s">
        <v>49</v>
      </c>
      <c r="J1025" s="37" t="s">
        <v>50</v>
      </c>
    </row>
    <row r="1026" spans="1:11" s="5" customFormat="1" ht="91.9">
      <c r="A1026" s="168">
        <v>1</v>
      </c>
      <c r="B1026" s="168">
        <v>3811105</v>
      </c>
      <c r="C1026" s="198" t="s">
        <v>982</v>
      </c>
      <c r="D1026" s="168" t="s">
        <v>304</v>
      </c>
      <c r="E1026" s="168">
        <v>0</v>
      </c>
      <c r="F1026" s="179">
        <v>25</v>
      </c>
      <c r="G1026" s="179">
        <v>25</v>
      </c>
      <c r="H1026" s="168">
        <v>56112104</v>
      </c>
      <c r="I1026" s="168" t="s">
        <v>926</v>
      </c>
      <c r="J1026" s="168" t="s">
        <v>926</v>
      </c>
    </row>
    <row r="1027" spans="1:11" s="5" customFormat="1" ht="118.15">
      <c r="A1027" s="168">
        <v>2</v>
      </c>
      <c r="B1027" s="168">
        <v>3811105</v>
      </c>
      <c r="C1027" s="198" t="s">
        <v>983</v>
      </c>
      <c r="D1027" s="168" t="s">
        <v>304</v>
      </c>
      <c r="E1027" s="168">
        <v>0</v>
      </c>
      <c r="F1027" s="179">
        <v>16</v>
      </c>
      <c r="G1027" s="178">
        <v>16</v>
      </c>
      <c r="H1027" s="168">
        <v>56112104</v>
      </c>
      <c r="I1027" s="168" t="s">
        <v>926</v>
      </c>
      <c r="J1027" s="168" t="s">
        <v>926</v>
      </c>
    </row>
    <row r="1028" spans="1:11" ht="27" customHeight="1">
      <c r="A1028" s="548" t="s">
        <v>24</v>
      </c>
      <c r="B1028" s="548"/>
      <c r="C1028" s="548"/>
      <c r="D1028" s="548"/>
      <c r="E1028" s="548"/>
      <c r="F1028" s="548"/>
      <c r="G1028" s="548"/>
      <c r="H1028" s="548"/>
      <c r="I1028" s="548"/>
      <c r="J1028" s="240">
        <f>+H1024</f>
        <v>10000000</v>
      </c>
      <c r="K1028" s="241"/>
    </row>
    <row r="1029" spans="1:11">
      <c r="A1029" s="162"/>
      <c r="B1029" s="162"/>
      <c r="C1029" s="162"/>
      <c r="D1029" s="162"/>
      <c r="E1029" s="162"/>
      <c r="F1029" s="162"/>
      <c r="G1029" s="162"/>
      <c r="H1029" s="162"/>
      <c r="I1029" s="238"/>
      <c r="J1029" s="162"/>
    </row>
    <row r="1030" spans="1:11" s="5" customFormat="1" ht="13.15">
      <c r="A1030" s="412" t="s">
        <v>1005</v>
      </c>
      <c r="B1030" s="412"/>
      <c r="C1030" s="412"/>
      <c r="D1030" s="412"/>
      <c r="E1030" s="412"/>
      <c r="F1030" s="412"/>
      <c r="G1030" s="412"/>
      <c r="H1030" s="412"/>
      <c r="I1030" s="412"/>
      <c r="J1030" s="412"/>
    </row>
    <row r="1031" spans="1:11" s="5" customFormat="1" ht="13.15">
      <c r="A1031" s="413" t="s">
        <v>1006</v>
      </c>
      <c r="B1031" s="413"/>
      <c r="C1031" s="413"/>
      <c r="D1031" s="413"/>
      <c r="E1031" s="413"/>
      <c r="F1031" s="413"/>
      <c r="G1031" s="413"/>
      <c r="H1031" s="413"/>
      <c r="I1031" s="413"/>
      <c r="J1031" s="413"/>
    </row>
    <row r="1032" spans="1:11" s="5" customFormat="1" ht="13.5">
      <c r="A1032" s="502" t="s">
        <v>903</v>
      </c>
      <c r="B1032" s="502"/>
      <c r="C1032" s="502"/>
      <c r="D1032" s="502"/>
      <c r="E1032" s="502"/>
      <c r="F1032" s="502"/>
      <c r="G1032" s="502"/>
      <c r="H1032" s="502"/>
      <c r="I1032" s="502"/>
      <c r="J1032" s="502"/>
    </row>
    <row r="1033" spans="1:11" s="5" customFormat="1" ht="25.5" customHeight="1">
      <c r="A1033" s="423" t="s">
        <v>39</v>
      </c>
      <c r="B1033" s="423"/>
      <c r="C1033" s="423"/>
      <c r="D1033" s="423" t="s">
        <v>40</v>
      </c>
      <c r="E1033" s="423"/>
      <c r="F1033" s="423"/>
      <c r="G1033" s="423"/>
      <c r="H1033" s="423" t="s">
        <v>26</v>
      </c>
      <c r="I1033" s="423"/>
      <c r="J1033" s="423"/>
    </row>
    <row r="1034" spans="1:11" s="5" customFormat="1" ht="25.5" customHeight="1">
      <c r="A1034" s="423" t="s">
        <v>1006</v>
      </c>
      <c r="B1034" s="423"/>
      <c r="C1034" s="423"/>
      <c r="D1034" s="519" t="s">
        <v>1005</v>
      </c>
      <c r="E1034" s="519"/>
      <c r="F1034" s="519"/>
      <c r="G1034" s="519"/>
      <c r="H1034" s="520">
        <v>4092207</v>
      </c>
      <c r="I1034" s="521"/>
      <c r="J1034" s="521"/>
    </row>
    <row r="1035" spans="1:11" s="5" customFormat="1" ht="45.75" customHeight="1">
      <c r="A1035" s="85" t="s">
        <v>41</v>
      </c>
      <c r="B1035" s="37" t="s">
        <v>42</v>
      </c>
      <c r="C1035" s="37" t="s">
        <v>43</v>
      </c>
      <c r="D1035" s="37" t="s">
        <v>44</v>
      </c>
      <c r="E1035" s="37" t="s">
        <v>45</v>
      </c>
      <c r="F1035" s="37" t="s">
        <v>46</v>
      </c>
      <c r="G1035" s="37" t="s">
        <v>47</v>
      </c>
      <c r="H1035" s="37" t="s">
        <v>48</v>
      </c>
      <c r="I1035" s="37" t="s">
        <v>49</v>
      </c>
      <c r="J1035" s="37" t="s">
        <v>50</v>
      </c>
    </row>
    <row r="1036" spans="1:11" s="5" customFormat="1" ht="28.5" customHeight="1">
      <c r="A1036" s="168">
        <v>1</v>
      </c>
      <c r="B1036" s="168">
        <v>64241</v>
      </c>
      <c r="C1036" s="190" t="s">
        <v>1007</v>
      </c>
      <c r="D1036" s="168" t="s">
        <v>304</v>
      </c>
      <c r="E1036" s="168">
        <v>0</v>
      </c>
      <c r="F1036" s="178">
        <v>7</v>
      </c>
      <c r="G1036" s="178">
        <v>10</v>
      </c>
      <c r="H1036" s="168">
        <v>78111500</v>
      </c>
      <c r="I1036" s="168" t="s">
        <v>926</v>
      </c>
      <c r="J1036" s="168" t="s">
        <v>926</v>
      </c>
    </row>
    <row r="1037" spans="1:11" s="5" customFormat="1" ht="28.5" customHeight="1">
      <c r="A1037" s="168">
        <v>2</v>
      </c>
      <c r="B1037" s="168">
        <v>64241</v>
      </c>
      <c r="C1037" s="190" t="s">
        <v>1008</v>
      </c>
      <c r="D1037" s="168" t="s">
        <v>304</v>
      </c>
      <c r="E1037" s="168">
        <v>0</v>
      </c>
      <c r="F1037" s="168">
        <v>7</v>
      </c>
      <c r="G1037" s="178">
        <v>10</v>
      </c>
      <c r="H1037" s="168">
        <v>78111500</v>
      </c>
      <c r="I1037" s="168" t="s">
        <v>926</v>
      </c>
      <c r="J1037" s="168" t="s">
        <v>926</v>
      </c>
    </row>
    <row r="1038" spans="1:11" s="5" customFormat="1" ht="28.5" customHeight="1">
      <c r="A1038" s="193">
        <v>3</v>
      </c>
      <c r="B1038" s="168">
        <v>64241</v>
      </c>
      <c r="C1038" s="190" t="s">
        <v>1009</v>
      </c>
      <c r="D1038" s="168" t="s">
        <v>304</v>
      </c>
      <c r="E1038" s="168">
        <v>0</v>
      </c>
      <c r="F1038" s="168">
        <v>2</v>
      </c>
      <c r="G1038" s="243">
        <v>10</v>
      </c>
      <c r="H1038" s="168">
        <v>78111500</v>
      </c>
      <c r="I1038" s="168" t="s">
        <v>926</v>
      </c>
      <c r="J1038" s="168" t="s">
        <v>926</v>
      </c>
    </row>
    <row r="1039" spans="1:11" s="5" customFormat="1" ht="28.5" customHeight="1">
      <c r="A1039" s="193">
        <v>4</v>
      </c>
      <c r="B1039" s="168">
        <v>64241</v>
      </c>
      <c r="C1039" s="190" t="s">
        <v>1010</v>
      </c>
      <c r="D1039" s="168" t="s">
        <v>304</v>
      </c>
      <c r="E1039" s="168">
        <v>0</v>
      </c>
      <c r="F1039" s="168">
        <v>2</v>
      </c>
      <c r="G1039" s="243">
        <v>10</v>
      </c>
      <c r="H1039" s="168">
        <v>78111500</v>
      </c>
      <c r="I1039" s="168" t="s">
        <v>926</v>
      </c>
      <c r="J1039" s="168" t="s">
        <v>926</v>
      </c>
    </row>
    <row r="1040" spans="1:11" ht="27" customHeight="1">
      <c r="A1040" s="548" t="s">
        <v>24</v>
      </c>
      <c r="B1040" s="548"/>
      <c r="C1040" s="548"/>
      <c r="D1040" s="548"/>
      <c r="E1040" s="548"/>
      <c r="F1040" s="548"/>
      <c r="G1040" s="548"/>
      <c r="H1040" s="548"/>
      <c r="I1040" s="548"/>
      <c r="J1040" s="240">
        <f>+H1034</f>
        <v>4092207</v>
      </c>
      <c r="K1040" s="241"/>
    </row>
    <row r="1041" spans="1:11" ht="22.5" customHeight="1">
      <c r="A1041" s="162"/>
      <c r="B1041" s="162"/>
      <c r="C1041" s="162"/>
      <c r="D1041" s="162"/>
      <c r="E1041" s="162"/>
      <c r="F1041" s="162"/>
      <c r="G1041" s="162"/>
      <c r="H1041" s="162"/>
      <c r="I1041" s="238"/>
      <c r="J1041" s="162"/>
    </row>
    <row r="1042" spans="1:11">
      <c r="A1042" s="412" t="s">
        <v>934</v>
      </c>
      <c r="B1042" s="412"/>
      <c r="C1042" s="412"/>
      <c r="D1042" s="412"/>
      <c r="E1042" s="412"/>
      <c r="F1042" s="412"/>
      <c r="G1042" s="412"/>
      <c r="H1042" s="412"/>
      <c r="I1042" s="412"/>
      <c r="J1042" s="412"/>
    </row>
    <row r="1043" spans="1:11">
      <c r="A1043" s="413" t="s">
        <v>914</v>
      </c>
      <c r="B1043" s="413"/>
      <c r="C1043" s="413"/>
      <c r="D1043" s="413"/>
      <c r="E1043" s="413"/>
      <c r="F1043" s="413"/>
      <c r="G1043" s="413"/>
      <c r="H1043" s="413"/>
      <c r="I1043" s="413"/>
      <c r="J1043" s="413"/>
    </row>
    <row r="1044" spans="1:11">
      <c r="A1044" s="502" t="s">
        <v>940</v>
      </c>
      <c r="B1044" s="502"/>
      <c r="C1044" s="502"/>
      <c r="D1044" s="502"/>
      <c r="E1044" s="502"/>
      <c r="F1044" s="502"/>
      <c r="G1044" s="502"/>
      <c r="H1044" s="502"/>
      <c r="I1044" s="502"/>
      <c r="J1044" s="502"/>
    </row>
    <row r="1045" spans="1:11" ht="22.5" customHeight="1">
      <c r="A1045" s="414" t="s">
        <v>39</v>
      </c>
      <c r="B1045" s="414"/>
      <c r="C1045" s="414"/>
      <c r="D1045" s="414" t="s">
        <v>40</v>
      </c>
      <c r="E1045" s="414"/>
      <c r="F1045" s="414"/>
      <c r="G1045" s="414"/>
      <c r="H1045" s="414" t="s">
        <v>26</v>
      </c>
      <c r="I1045" s="414"/>
      <c r="J1045" s="414"/>
    </row>
    <row r="1046" spans="1:11" ht="33" customHeight="1">
      <c r="A1046" s="414" t="s">
        <v>914</v>
      </c>
      <c r="B1046" s="414"/>
      <c r="C1046" s="414"/>
      <c r="D1046" s="415" t="s">
        <v>934</v>
      </c>
      <c r="E1046" s="415"/>
      <c r="F1046" s="415"/>
      <c r="G1046" s="415"/>
      <c r="H1046" s="416">
        <v>71817490</v>
      </c>
      <c r="I1046" s="417"/>
      <c r="J1046" s="417"/>
    </row>
    <row r="1047" spans="1:11" ht="39.4">
      <c r="A1047" s="36" t="s">
        <v>41</v>
      </c>
      <c r="B1047" s="47" t="s">
        <v>42</v>
      </c>
      <c r="C1047" s="47" t="s">
        <v>43</v>
      </c>
      <c r="D1047" s="47" t="s">
        <v>44</v>
      </c>
      <c r="E1047" s="47" t="s">
        <v>45</v>
      </c>
      <c r="F1047" s="47" t="s">
        <v>46</v>
      </c>
      <c r="G1047" s="47" t="s">
        <v>47</v>
      </c>
      <c r="H1047" s="47" t="s">
        <v>48</v>
      </c>
      <c r="I1047" s="47" t="s">
        <v>49</v>
      </c>
      <c r="J1047" s="47" t="s">
        <v>50</v>
      </c>
    </row>
    <row r="1048" spans="1:11" ht="110.25" customHeight="1">
      <c r="A1048" s="168">
        <v>1</v>
      </c>
      <c r="B1048" s="168">
        <v>27992</v>
      </c>
      <c r="C1048" s="170" t="s">
        <v>967</v>
      </c>
      <c r="D1048" s="186" t="s">
        <v>32</v>
      </c>
      <c r="E1048" s="187">
        <v>0</v>
      </c>
      <c r="F1048" s="39">
        <v>70</v>
      </c>
      <c r="G1048" s="39">
        <v>70</v>
      </c>
      <c r="H1048" s="168">
        <v>56101515</v>
      </c>
      <c r="I1048" s="168" t="s">
        <v>926</v>
      </c>
      <c r="J1048" s="168" t="s">
        <v>926</v>
      </c>
    </row>
    <row r="1049" spans="1:11" ht="145.5" customHeight="1">
      <c r="A1049" s="168">
        <v>2</v>
      </c>
      <c r="B1049" s="168">
        <v>2711004</v>
      </c>
      <c r="C1049" s="170" t="s">
        <v>968</v>
      </c>
      <c r="D1049" s="186" t="s">
        <v>32</v>
      </c>
      <c r="E1049" s="187">
        <v>0</v>
      </c>
      <c r="F1049" s="39">
        <v>70</v>
      </c>
      <c r="G1049" s="39">
        <v>70</v>
      </c>
      <c r="H1049" s="168">
        <v>11161800</v>
      </c>
      <c r="I1049" s="168" t="s">
        <v>926</v>
      </c>
      <c r="J1049" s="168" t="s">
        <v>926</v>
      </c>
    </row>
    <row r="1050" spans="1:11" ht="67.5" customHeight="1">
      <c r="A1050" s="168">
        <v>3</v>
      </c>
      <c r="B1050" s="168">
        <v>2823614</v>
      </c>
      <c r="C1050" s="170" t="s">
        <v>971</v>
      </c>
      <c r="D1050" s="186" t="s">
        <v>32</v>
      </c>
      <c r="E1050" s="187">
        <v>0</v>
      </c>
      <c r="F1050" s="39">
        <v>50</v>
      </c>
      <c r="G1050" s="39">
        <v>50</v>
      </c>
      <c r="H1050" s="168">
        <v>42143601</v>
      </c>
      <c r="I1050" s="168" t="s">
        <v>926</v>
      </c>
      <c r="J1050" s="168" t="s">
        <v>926</v>
      </c>
    </row>
    <row r="1051" spans="1:11" ht="47.25" customHeight="1">
      <c r="A1051" s="168">
        <v>4</v>
      </c>
      <c r="B1051" s="168">
        <v>2825001</v>
      </c>
      <c r="C1051" s="170" t="s">
        <v>970</v>
      </c>
      <c r="D1051" s="186" t="s">
        <v>32</v>
      </c>
      <c r="E1051" s="187">
        <v>0</v>
      </c>
      <c r="F1051" s="39">
        <v>70</v>
      </c>
      <c r="G1051" s="39">
        <v>70</v>
      </c>
      <c r="H1051" s="168">
        <v>11161800</v>
      </c>
      <c r="I1051" s="168" t="s">
        <v>926</v>
      </c>
      <c r="J1051" s="168" t="s">
        <v>926</v>
      </c>
    </row>
    <row r="1052" spans="1:11" ht="97.5" customHeight="1">
      <c r="A1052" s="168">
        <v>5</v>
      </c>
      <c r="B1052" s="168">
        <v>29221</v>
      </c>
      <c r="C1052" s="170" t="s">
        <v>973</v>
      </c>
      <c r="D1052" s="186" t="s">
        <v>32</v>
      </c>
      <c r="E1052" s="187">
        <v>0</v>
      </c>
      <c r="F1052" s="39">
        <v>60</v>
      </c>
      <c r="G1052" s="39">
        <v>60</v>
      </c>
      <c r="H1052" s="168">
        <v>53121500</v>
      </c>
      <c r="I1052" s="168" t="s">
        <v>926</v>
      </c>
      <c r="J1052" s="168" t="s">
        <v>926</v>
      </c>
    </row>
    <row r="1053" spans="1:11" ht="27" customHeight="1">
      <c r="A1053" s="548" t="s">
        <v>24</v>
      </c>
      <c r="B1053" s="548"/>
      <c r="C1053" s="548"/>
      <c r="D1053" s="548"/>
      <c r="E1053" s="548"/>
      <c r="F1053" s="548"/>
      <c r="G1053" s="548"/>
      <c r="H1053" s="548"/>
      <c r="I1053" s="548"/>
      <c r="J1053" s="240">
        <f>+H1046</f>
        <v>71817490</v>
      </c>
      <c r="K1053" s="241"/>
    </row>
    <row r="1054" spans="1:11" ht="23.25" customHeight="1">
      <c r="A1054" s="162"/>
      <c r="B1054" s="162"/>
      <c r="C1054" s="162"/>
      <c r="D1054" s="162"/>
      <c r="E1054" s="162"/>
      <c r="F1054" s="162"/>
      <c r="G1054" s="162"/>
      <c r="H1054" s="162"/>
      <c r="I1054" s="238"/>
      <c r="J1054" s="162"/>
    </row>
    <row r="1055" spans="1:11">
      <c r="A1055" s="412" t="s">
        <v>922</v>
      </c>
      <c r="B1055" s="412"/>
      <c r="C1055" s="412"/>
      <c r="D1055" s="412"/>
      <c r="E1055" s="412"/>
      <c r="F1055" s="412"/>
      <c r="G1055" s="412"/>
      <c r="H1055" s="412"/>
      <c r="I1055" s="412"/>
      <c r="J1055" s="412"/>
    </row>
    <row r="1056" spans="1:11">
      <c r="A1056" s="413" t="s">
        <v>919</v>
      </c>
      <c r="B1056" s="413"/>
      <c r="C1056" s="413"/>
      <c r="D1056" s="413"/>
      <c r="E1056" s="413"/>
      <c r="F1056" s="413"/>
      <c r="G1056" s="413"/>
      <c r="H1056" s="413"/>
      <c r="I1056" s="413"/>
      <c r="J1056" s="413"/>
    </row>
    <row r="1057" spans="1:11">
      <c r="A1057" s="502" t="s">
        <v>940</v>
      </c>
      <c r="B1057" s="502"/>
      <c r="C1057" s="502"/>
      <c r="D1057" s="502"/>
      <c r="E1057" s="502"/>
      <c r="F1057" s="502"/>
      <c r="G1057" s="502"/>
      <c r="H1057" s="502"/>
      <c r="I1057" s="502"/>
      <c r="J1057" s="502"/>
    </row>
    <row r="1058" spans="1:11" ht="22.5" customHeight="1">
      <c r="A1058" s="414" t="s">
        <v>39</v>
      </c>
      <c r="B1058" s="414"/>
      <c r="C1058" s="414"/>
      <c r="D1058" s="414" t="s">
        <v>40</v>
      </c>
      <c r="E1058" s="414"/>
      <c r="F1058" s="414"/>
      <c r="G1058" s="414"/>
      <c r="H1058" s="414" t="s">
        <v>26</v>
      </c>
      <c r="I1058" s="414"/>
      <c r="J1058" s="414"/>
    </row>
    <row r="1059" spans="1:11" ht="33" customHeight="1">
      <c r="A1059" s="414" t="s">
        <v>919</v>
      </c>
      <c r="B1059" s="414"/>
      <c r="C1059" s="414"/>
      <c r="D1059" s="415" t="s">
        <v>922</v>
      </c>
      <c r="E1059" s="415"/>
      <c r="F1059" s="415"/>
      <c r="G1059" s="415"/>
      <c r="H1059" s="416">
        <v>10000000</v>
      </c>
      <c r="I1059" s="417"/>
      <c r="J1059" s="417"/>
    </row>
    <row r="1060" spans="1:11" ht="39.4">
      <c r="A1060" s="36" t="s">
        <v>41</v>
      </c>
      <c r="B1060" s="47" t="s">
        <v>42</v>
      </c>
      <c r="C1060" s="47" t="s">
        <v>43</v>
      </c>
      <c r="D1060" s="47" t="s">
        <v>44</v>
      </c>
      <c r="E1060" s="47" t="s">
        <v>45</v>
      </c>
      <c r="F1060" s="47" t="s">
        <v>46</v>
      </c>
      <c r="G1060" s="47" t="s">
        <v>47</v>
      </c>
      <c r="H1060" s="47" t="s">
        <v>48</v>
      </c>
      <c r="I1060" s="47" t="s">
        <v>49</v>
      </c>
      <c r="J1060" s="47" t="s">
        <v>50</v>
      </c>
    </row>
    <row r="1061" spans="1:11" ht="40.5" customHeight="1">
      <c r="A1061" s="168">
        <v>1</v>
      </c>
      <c r="B1061" s="168">
        <v>3815003</v>
      </c>
      <c r="C1061" s="173" t="s">
        <v>933</v>
      </c>
      <c r="D1061" s="188" t="s">
        <v>32</v>
      </c>
      <c r="E1061" s="189">
        <v>0</v>
      </c>
      <c r="F1061" s="37">
        <v>50</v>
      </c>
      <c r="G1061" s="37">
        <v>50</v>
      </c>
      <c r="H1061" s="160">
        <v>56101508</v>
      </c>
      <c r="I1061" s="168" t="s">
        <v>926</v>
      </c>
      <c r="J1061" s="168" t="s">
        <v>926</v>
      </c>
    </row>
    <row r="1062" spans="1:11" ht="40.5" customHeight="1">
      <c r="A1062" s="168">
        <v>2</v>
      </c>
      <c r="B1062" s="168">
        <v>3815006</v>
      </c>
      <c r="C1062" s="173" t="s">
        <v>969</v>
      </c>
      <c r="D1062" s="188" t="s">
        <v>32</v>
      </c>
      <c r="E1062" s="189">
        <v>0</v>
      </c>
      <c r="F1062" s="37">
        <v>100</v>
      </c>
      <c r="G1062" s="37">
        <v>100</v>
      </c>
      <c r="H1062" s="160">
        <v>3815099</v>
      </c>
      <c r="I1062" s="168" t="s">
        <v>926</v>
      </c>
      <c r="J1062" s="168" t="s">
        <v>926</v>
      </c>
    </row>
    <row r="1063" spans="1:11" ht="27" customHeight="1">
      <c r="A1063" s="548" t="s">
        <v>24</v>
      </c>
      <c r="B1063" s="548"/>
      <c r="C1063" s="548"/>
      <c r="D1063" s="548"/>
      <c r="E1063" s="548"/>
      <c r="F1063" s="548"/>
      <c r="G1063" s="548"/>
      <c r="H1063" s="548"/>
      <c r="I1063" s="548"/>
      <c r="J1063" s="240">
        <f>+H1059</f>
        <v>10000000</v>
      </c>
      <c r="K1063" s="241"/>
    </row>
    <row r="1064" spans="1:11" ht="22.5" customHeight="1">
      <c r="A1064" s="162"/>
      <c r="B1064" s="162"/>
      <c r="C1064" s="162"/>
      <c r="D1064" s="162"/>
      <c r="E1064" s="162"/>
      <c r="F1064" s="162"/>
      <c r="G1064" s="162"/>
      <c r="H1064" s="162"/>
      <c r="I1064" s="238"/>
      <c r="J1064" s="162"/>
    </row>
    <row r="1065" spans="1:11">
      <c r="A1065" s="412" t="s">
        <v>77</v>
      </c>
      <c r="B1065" s="412"/>
      <c r="C1065" s="412"/>
      <c r="D1065" s="412"/>
      <c r="E1065" s="412"/>
      <c r="F1065" s="412"/>
      <c r="G1065" s="412"/>
      <c r="H1065" s="412"/>
      <c r="I1065" s="412"/>
      <c r="J1065" s="412"/>
    </row>
    <row r="1066" spans="1:11">
      <c r="A1066" s="413" t="s">
        <v>917</v>
      </c>
      <c r="B1066" s="413"/>
      <c r="C1066" s="413"/>
      <c r="D1066" s="413"/>
      <c r="E1066" s="413"/>
      <c r="F1066" s="413"/>
      <c r="G1066" s="413"/>
      <c r="H1066" s="413"/>
      <c r="I1066" s="413"/>
      <c r="J1066" s="413"/>
    </row>
    <row r="1067" spans="1:11">
      <c r="A1067" s="502" t="s">
        <v>940</v>
      </c>
      <c r="B1067" s="502"/>
      <c r="C1067" s="502"/>
      <c r="D1067" s="502"/>
      <c r="E1067" s="502"/>
      <c r="F1067" s="502"/>
      <c r="G1067" s="502"/>
      <c r="H1067" s="502"/>
      <c r="I1067" s="502"/>
      <c r="J1067" s="502"/>
    </row>
    <row r="1068" spans="1:11" ht="22.5" customHeight="1">
      <c r="A1068" s="414" t="s">
        <v>39</v>
      </c>
      <c r="B1068" s="414"/>
      <c r="C1068" s="414"/>
      <c r="D1068" s="414" t="s">
        <v>40</v>
      </c>
      <c r="E1068" s="414"/>
      <c r="F1068" s="414"/>
      <c r="G1068" s="414"/>
      <c r="H1068" s="414" t="s">
        <v>26</v>
      </c>
      <c r="I1068" s="414"/>
      <c r="J1068" s="414"/>
    </row>
    <row r="1069" spans="1:11" ht="33" customHeight="1">
      <c r="A1069" s="414" t="s">
        <v>917</v>
      </c>
      <c r="B1069" s="414"/>
      <c r="C1069" s="414"/>
      <c r="D1069" s="415" t="s">
        <v>77</v>
      </c>
      <c r="E1069" s="415"/>
      <c r="F1069" s="415"/>
      <c r="G1069" s="415"/>
      <c r="H1069" s="416">
        <v>2000000</v>
      </c>
      <c r="I1069" s="417"/>
      <c r="J1069" s="417"/>
    </row>
    <row r="1070" spans="1:11" ht="39.4">
      <c r="A1070" s="36" t="s">
        <v>41</v>
      </c>
      <c r="B1070" s="47" t="s">
        <v>42</v>
      </c>
      <c r="C1070" s="47" t="s">
        <v>43</v>
      </c>
      <c r="D1070" s="47" t="s">
        <v>44</v>
      </c>
      <c r="E1070" s="47" t="s">
        <v>45</v>
      </c>
      <c r="F1070" s="47" t="s">
        <v>46</v>
      </c>
      <c r="G1070" s="47" t="s">
        <v>47</v>
      </c>
      <c r="H1070" s="47" t="s">
        <v>48</v>
      </c>
      <c r="I1070" s="47" t="s">
        <v>49</v>
      </c>
      <c r="J1070" s="47" t="s">
        <v>50</v>
      </c>
    </row>
    <row r="1071" spans="1:11" ht="55.5" customHeight="1">
      <c r="A1071" s="168">
        <v>1</v>
      </c>
      <c r="B1071" s="168">
        <v>3694003</v>
      </c>
      <c r="C1071" s="173" t="s">
        <v>972</v>
      </c>
      <c r="D1071" s="168" t="s">
        <v>304</v>
      </c>
      <c r="E1071" s="168">
        <v>0</v>
      </c>
      <c r="F1071" s="179">
        <v>35</v>
      </c>
      <c r="G1071" s="179">
        <v>35</v>
      </c>
      <c r="H1071" s="168">
        <v>42152224</v>
      </c>
      <c r="I1071" s="168" t="s">
        <v>926</v>
      </c>
      <c r="J1071" s="168" t="s">
        <v>926</v>
      </c>
    </row>
    <row r="1072" spans="1:11" ht="27" customHeight="1">
      <c r="A1072" s="548" t="s">
        <v>24</v>
      </c>
      <c r="B1072" s="548"/>
      <c r="C1072" s="548"/>
      <c r="D1072" s="548"/>
      <c r="E1072" s="548"/>
      <c r="F1072" s="548"/>
      <c r="G1072" s="548"/>
      <c r="H1072" s="548"/>
      <c r="I1072" s="548"/>
      <c r="J1072" s="240">
        <f>+H1069</f>
        <v>2000000</v>
      </c>
      <c r="K1072" s="241"/>
    </row>
    <row r="1073" spans="1:16" ht="22.5" customHeight="1">
      <c r="A1073" s="162"/>
      <c r="B1073" s="162"/>
      <c r="C1073" s="162"/>
      <c r="D1073" s="162"/>
      <c r="E1073" s="162"/>
      <c r="F1073" s="162"/>
      <c r="G1073" s="162"/>
      <c r="H1073" s="162"/>
      <c r="I1073" s="238"/>
      <c r="J1073" s="162"/>
    </row>
    <row r="1074" spans="1:16">
      <c r="A1074" s="412" t="s">
        <v>1641</v>
      </c>
      <c r="B1074" s="412"/>
      <c r="C1074" s="412"/>
      <c r="D1074" s="412"/>
      <c r="E1074" s="412"/>
      <c r="F1074" s="412"/>
      <c r="G1074" s="412"/>
      <c r="H1074" s="412"/>
      <c r="I1074" s="412"/>
      <c r="J1074" s="412"/>
      <c r="K1074" s="263"/>
    </row>
    <row r="1075" spans="1:16">
      <c r="A1075" s="412" t="s">
        <v>1629</v>
      </c>
      <c r="B1075" s="412"/>
      <c r="C1075" s="412"/>
      <c r="D1075" s="412"/>
      <c r="E1075" s="412"/>
      <c r="F1075" s="412"/>
      <c r="G1075" s="412"/>
      <c r="H1075" s="412"/>
      <c r="I1075" s="412"/>
      <c r="J1075" s="412"/>
      <c r="K1075" s="263"/>
    </row>
    <row r="1076" spans="1:16">
      <c r="A1076" s="657" t="s">
        <v>1118</v>
      </c>
      <c r="B1076" s="657"/>
      <c r="C1076" s="657"/>
      <c r="D1076" s="657"/>
      <c r="E1076" s="657"/>
      <c r="F1076" s="657"/>
      <c r="G1076" s="657"/>
      <c r="H1076" s="657"/>
      <c r="I1076" s="657"/>
      <c r="J1076" s="657"/>
      <c r="K1076" s="263"/>
    </row>
    <row r="1077" spans="1:16" ht="18" customHeight="1">
      <c r="A1077" s="414" t="s">
        <v>39</v>
      </c>
      <c r="B1077" s="414"/>
      <c r="C1077" s="414"/>
      <c r="D1077" s="414" t="s">
        <v>40</v>
      </c>
      <c r="E1077" s="414"/>
      <c r="F1077" s="414"/>
      <c r="G1077" s="414"/>
      <c r="H1077" s="414" t="s">
        <v>26</v>
      </c>
      <c r="I1077" s="414"/>
      <c r="J1077" s="414"/>
      <c r="K1077" s="264"/>
    </row>
    <row r="1078" spans="1:16" ht="28.5" customHeight="1">
      <c r="A1078" s="423" t="s">
        <v>1642</v>
      </c>
      <c r="B1078" s="423"/>
      <c r="C1078" s="423"/>
      <c r="D1078" s="519" t="s">
        <v>1641</v>
      </c>
      <c r="E1078" s="519"/>
      <c r="F1078" s="519"/>
      <c r="G1078" s="519"/>
      <c r="H1078" s="416">
        <v>35014306</v>
      </c>
      <c r="I1078" s="417"/>
      <c r="J1078" s="417"/>
      <c r="K1078" s="264"/>
    </row>
    <row r="1079" spans="1:16" ht="42.75" customHeight="1">
      <c r="A1079" s="36" t="s">
        <v>41</v>
      </c>
      <c r="B1079" s="47" t="s">
        <v>42</v>
      </c>
      <c r="C1079" s="47" t="s">
        <v>43</v>
      </c>
      <c r="D1079" s="47" t="s">
        <v>44</v>
      </c>
      <c r="E1079" s="47" t="s">
        <v>45</v>
      </c>
      <c r="F1079" s="47" t="s">
        <v>46</v>
      </c>
      <c r="G1079" s="47" t="s">
        <v>47</v>
      </c>
      <c r="H1079" s="47" t="s">
        <v>48</v>
      </c>
      <c r="I1079" s="47" t="s">
        <v>49</v>
      </c>
      <c r="J1079" s="47" t="s">
        <v>50</v>
      </c>
      <c r="K1079" s="264"/>
    </row>
    <row r="1080" spans="1:16" ht="231" customHeight="1">
      <c r="A1080" s="37">
        <f>+A513+1</f>
        <v>94</v>
      </c>
      <c r="B1080" s="46">
        <v>28261</v>
      </c>
      <c r="C1080" s="332" t="s">
        <v>1643</v>
      </c>
      <c r="D1080" s="46" t="s">
        <v>902</v>
      </c>
      <c r="E1080" s="46">
        <v>0</v>
      </c>
      <c r="F1080" s="46">
        <v>20</v>
      </c>
      <c r="G1080" s="46">
        <v>20</v>
      </c>
      <c r="H1080" s="164">
        <v>46181701</v>
      </c>
      <c r="I1080" s="333"/>
      <c r="J1080" s="333"/>
      <c r="K1080" s="264"/>
      <c r="L1080" s="134"/>
    </row>
    <row r="1081" spans="1:16" ht="27" customHeight="1">
      <c r="A1081" s="548" t="s">
        <v>24</v>
      </c>
      <c r="B1081" s="548"/>
      <c r="C1081" s="548"/>
      <c r="D1081" s="548"/>
      <c r="E1081" s="548"/>
      <c r="F1081" s="548"/>
      <c r="G1081" s="548"/>
      <c r="H1081" s="548"/>
      <c r="I1081" s="548"/>
      <c r="J1081" s="240">
        <f>+H1078</f>
        <v>35014306</v>
      </c>
      <c r="K1081" s="241"/>
    </row>
    <row r="1082" spans="1:16">
      <c r="A1082" s="40"/>
      <c r="B1082" s="19"/>
      <c r="C1082" s="10"/>
      <c r="D1082" s="19"/>
      <c r="E1082" s="19"/>
      <c r="F1082" s="19"/>
      <c r="G1082" s="19"/>
      <c r="H1082" s="19"/>
      <c r="I1082" s="80"/>
      <c r="J1082" s="80"/>
      <c r="K1082" s="334"/>
    </row>
    <row r="1083" spans="1:16">
      <c r="A1083" s="582" t="s">
        <v>1118</v>
      </c>
      <c r="B1083" s="582"/>
      <c r="C1083" s="582"/>
      <c r="D1083" s="582"/>
      <c r="E1083" s="582"/>
      <c r="F1083" s="582"/>
      <c r="G1083" s="582"/>
      <c r="H1083" s="582"/>
      <c r="I1083" s="582"/>
      <c r="J1083" s="582"/>
      <c r="K1083" s="330"/>
      <c r="L1083" s="64"/>
      <c r="M1083" s="64"/>
      <c r="N1083" s="64"/>
      <c r="O1083" s="319"/>
      <c r="P1083" s="319"/>
    </row>
    <row r="1084" spans="1:16">
      <c r="A1084" s="583" t="s">
        <v>1644</v>
      </c>
      <c r="B1084" s="583"/>
      <c r="C1084" s="583"/>
      <c r="D1084" s="583"/>
      <c r="E1084" s="583"/>
      <c r="F1084" s="583"/>
      <c r="G1084" s="583"/>
      <c r="H1084" s="583"/>
      <c r="I1084" s="583"/>
      <c r="J1084" s="583"/>
      <c r="K1084" s="330"/>
      <c r="L1084" s="64"/>
      <c r="M1084" s="64"/>
      <c r="N1084" s="64"/>
      <c r="O1084" s="319"/>
      <c r="P1084" s="319"/>
    </row>
    <row r="1085" spans="1:16">
      <c r="A1085" s="583" t="s">
        <v>1645</v>
      </c>
      <c r="B1085" s="583"/>
      <c r="C1085" s="583"/>
      <c r="D1085" s="583"/>
      <c r="E1085" s="583"/>
      <c r="F1085" s="583"/>
      <c r="G1085" s="583"/>
      <c r="H1085" s="583"/>
      <c r="I1085" s="583"/>
      <c r="J1085" s="583"/>
      <c r="K1085" s="330"/>
      <c r="L1085" s="64"/>
      <c r="M1085" s="64"/>
      <c r="N1085" s="64"/>
      <c r="O1085" s="319"/>
      <c r="P1085" s="319"/>
    </row>
    <row r="1086" spans="1:16" ht="21" customHeight="1">
      <c r="A1086" s="570" t="s">
        <v>1646</v>
      </c>
      <c r="B1086" s="571"/>
      <c r="C1086" s="571"/>
      <c r="D1086" s="584"/>
      <c r="E1086" s="570" t="s">
        <v>40</v>
      </c>
      <c r="F1086" s="584"/>
      <c r="G1086" s="570" t="s">
        <v>26</v>
      </c>
      <c r="H1086" s="571"/>
      <c r="I1086" s="571"/>
      <c r="J1086" s="584"/>
      <c r="K1086" s="330"/>
      <c r="L1086" s="64"/>
      <c r="M1086" s="64"/>
      <c r="N1086" s="64"/>
      <c r="O1086" s="319"/>
      <c r="P1086" s="319"/>
    </row>
    <row r="1087" spans="1:16" ht="27.75" customHeight="1">
      <c r="A1087" s="585" t="s">
        <v>1647</v>
      </c>
      <c r="B1087" s="586"/>
      <c r="C1087" s="586"/>
      <c r="D1087" s="587"/>
      <c r="E1087" s="570" t="s">
        <v>1644</v>
      </c>
      <c r="F1087" s="584"/>
      <c r="G1087" s="566">
        <v>45000000</v>
      </c>
      <c r="H1087" s="567"/>
      <c r="I1087" s="567"/>
      <c r="J1087" s="568"/>
      <c r="K1087" s="330"/>
      <c r="L1087" s="64"/>
      <c r="M1087" s="64"/>
      <c r="N1087" s="64"/>
      <c r="O1087" s="319"/>
      <c r="P1087" s="319"/>
    </row>
    <row r="1088" spans="1:16" ht="39.4">
      <c r="A1088" s="279" t="s">
        <v>41</v>
      </c>
      <c r="B1088" s="168" t="s">
        <v>42</v>
      </c>
      <c r="C1088" s="168" t="s">
        <v>43</v>
      </c>
      <c r="D1088" s="168" t="s">
        <v>44</v>
      </c>
      <c r="E1088" s="37" t="s">
        <v>45</v>
      </c>
      <c r="F1088" s="37" t="s">
        <v>46</v>
      </c>
      <c r="G1088" s="37" t="s">
        <v>47</v>
      </c>
      <c r="H1088" s="37" t="s">
        <v>48</v>
      </c>
      <c r="I1088" s="37" t="s">
        <v>49</v>
      </c>
      <c r="J1088" s="37" t="s">
        <v>50</v>
      </c>
      <c r="K1088" s="330"/>
      <c r="L1088" s="64"/>
      <c r="M1088" s="64"/>
      <c r="N1088" s="64"/>
      <c r="O1088" s="319"/>
      <c r="P1088" s="319"/>
    </row>
    <row r="1089" spans="1:16" ht="192.75" customHeight="1">
      <c r="A1089" s="46">
        <v>1</v>
      </c>
      <c r="B1089" s="46">
        <v>2732006</v>
      </c>
      <c r="C1089" s="317" t="s">
        <v>1648</v>
      </c>
      <c r="D1089" s="71" t="s">
        <v>32</v>
      </c>
      <c r="E1089" s="71">
        <v>0</v>
      </c>
      <c r="F1089" s="71">
        <v>200</v>
      </c>
      <c r="G1089" s="71">
        <v>200</v>
      </c>
      <c r="H1089" s="71">
        <v>49120000</v>
      </c>
      <c r="I1089" s="335"/>
      <c r="J1089" s="336"/>
      <c r="K1089" s="330"/>
      <c r="L1089" s="64"/>
      <c r="M1089" s="64"/>
      <c r="N1089" s="64"/>
      <c r="O1089" s="319"/>
      <c r="P1089" s="319"/>
    </row>
    <row r="1090" spans="1:16" ht="27" customHeight="1">
      <c r="A1090" s="548" t="s">
        <v>24</v>
      </c>
      <c r="B1090" s="548"/>
      <c r="C1090" s="548"/>
      <c r="D1090" s="548"/>
      <c r="E1090" s="548"/>
      <c r="F1090" s="548"/>
      <c r="G1090" s="548"/>
      <c r="H1090" s="548"/>
      <c r="I1090" s="548"/>
      <c r="J1090" s="240">
        <f>+G1087</f>
        <v>45000000</v>
      </c>
      <c r="K1090" s="241"/>
    </row>
    <row r="1091" spans="1:16">
      <c r="A1091" s="337"/>
      <c r="B1091" s="337"/>
      <c r="C1091" s="337"/>
      <c r="D1091" s="337"/>
      <c r="E1091" s="337"/>
      <c r="F1091" s="337"/>
      <c r="G1091" s="337"/>
      <c r="H1091" s="337"/>
      <c r="I1091" s="337"/>
      <c r="J1091" s="337"/>
      <c r="K1091" s="330"/>
      <c r="L1091" s="64"/>
      <c r="M1091" s="64"/>
      <c r="N1091" s="64"/>
      <c r="O1091" s="319"/>
      <c r="P1091" s="319"/>
    </row>
    <row r="1092" spans="1:16" s="53" customFormat="1" ht="21.75" customHeight="1">
      <c r="A1092" s="588" t="s">
        <v>1118</v>
      </c>
      <c r="B1092" s="588"/>
      <c r="C1092" s="588"/>
      <c r="D1092" s="588"/>
      <c r="E1092" s="588"/>
      <c r="F1092" s="588"/>
      <c r="G1092" s="588"/>
      <c r="H1092" s="588"/>
      <c r="I1092" s="588"/>
      <c r="J1092" s="588"/>
      <c r="K1092" s="269"/>
    </row>
    <row r="1093" spans="1:16" s="339" customFormat="1" ht="21.75" customHeight="1">
      <c r="A1093" s="570" t="s">
        <v>39</v>
      </c>
      <c r="B1093" s="571"/>
      <c r="C1093" s="571"/>
      <c r="D1093" s="584"/>
      <c r="E1093" s="589" t="s">
        <v>40</v>
      </c>
      <c r="F1093" s="590"/>
      <c r="G1093" s="570" t="s">
        <v>26</v>
      </c>
      <c r="H1093" s="571"/>
      <c r="I1093" s="571"/>
      <c r="J1093" s="584"/>
      <c r="K1093" s="338"/>
    </row>
    <row r="1094" spans="1:16" s="339" customFormat="1" ht="45.75" customHeight="1">
      <c r="A1094" s="572" t="s">
        <v>1647</v>
      </c>
      <c r="B1094" s="572"/>
      <c r="C1094" s="572"/>
      <c r="D1094" s="572"/>
      <c r="E1094" s="570" t="s">
        <v>1644</v>
      </c>
      <c r="F1094" s="584"/>
      <c r="G1094" s="566">
        <v>30000000</v>
      </c>
      <c r="H1094" s="567"/>
      <c r="I1094" s="567"/>
      <c r="J1094" s="568"/>
      <c r="K1094" s="338"/>
    </row>
    <row r="1095" spans="1:16" s="53" customFormat="1" ht="39.75" customHeight="1">
      <c r="A1095" s="279" t="s">
        <v>41</v>
      </c>
      <c r="B1095" s="168" t="s">
        <v>42</v>
      </c>
      <c r="C1095" s="168" t="s">
        <v>43</v>
      </c>
      <c r="D1095" s="168" t="s">
        <v>44</v>
      </c>
      <c r="E1095" s="37" t="s">
        <v>45</v>
      </c>
      <c r="F1095" s="37" t="s">
        <v>46</v>
      </c>
      <c r="G1095" s="37" t="s">
        <v>47</v>
      </c>
      <c r="H1095" s="37" t="s">
        <v>48</v>
      </c>
      <c r="I1095" s="37" t="s">
        <v>49</v>
      </c>
      <c r="J1095" s="37" t="s">
        <v>50</v>
      </c>
      <c r="K1095" s="269"/>
    </row>
    <row r="1096" spans="1:16" s="53" customFormat="1" ht="46.5" customHeight="1">
      <c r="A1096" s="168">
        <f>+A1089+1</f>
        <v>2</v>
      </c>
      <c r="B1096" s="182" t="s">
        <v>1649</v>
      </c>
      <c r="C1096" s="340" t="s">
        <v>1650</v>
      </c>
      <c r="D1096" s="160" t="s">
        <v>32</v>
      </c>
      <c r="E1096" s="160">
        <v>0</v>
      </c>
      <c r="F1096" s="168">
        <v>100</v>
      </c>
      <c r="G1096" s="181">
        <v>100</v>
      </c>
      <c r="H1096" s="160">
        <v>52121509</v>
      </c>
      <c r="I1096" s="335"/>
      <c r="J1096" s="336"/>
      <c r="K1096" s="269"/>
    </row>
    <row r="1097" spans="1:16" ht="27" customHeight="1">
      <c r="A1097" s="548" t="s">
        <v>24</v>
      </c>
      <c r="B1097" s="548"/>
      <c r="C1097" s="548"/>
      <c r="D1097" s="548"/>
      <c r="E1097" s="548"/>
      <c r="F1097" s="548"/>
      <c r="G1097" s="548"/>
      <c r="H1097" s="548"/>
      <c r="I1097" s="548"/>
      <c r="J1097" s="240">
        <f>+G1094</f>
        <v>30000000</v>
      </c>
      <c r="K1097" s="241"/>
    </row>
    <row r="1098" spans="1:16" s="53" customFormat="1" ht="15">
      <c r="A1098" s="167"/>
      <c r="B1098" s="341"/>
      <c r="C1098" s="342"/>
      <c r="D1098" s="342"/>
      <c r="E1098" s="199"/>
      <c r="F1098" s="167"/>
      <c r="G1098" s="343"/>
      <c r="H1098" s="167"/>
      <c r="I1098" s="199"/>
      <c r="J1098" s="167"/>
      <c r="K1098" s="269"/>
    </row>
    <row r="1099" spans="1:16" s="53" customFormat="1" ht="36.75" customHeight="1">
      <c r="A1099" s="561" t="s">
        <v>1698</v>
      </c>
      <c r="B1099" s="561"/>
      <c r="C1099" s="561"/>
      <c r="D1099" s="561"/>
      <c r="E1099" s="561"/>
      <c r="F1099" s="561"/>
      <c r="G1099" s="561"/>
      <c r="H1099" s="561"/>
      <c r="I1099" s="561"/>
      <c r="J1099" s="561"/>
      <c r="K1099" s="346"/>
    </row>
    <row r="1100" spans="1:16" s="53" customFormat="1" ht="21.75" customHeight="1">
      <c r="A1100" s="588" t="s">
        <v>1118</v>
      </c>
      <c r="B1100" s="588"/>
      <c r="C1100" s="588"/>
      <c r="D1100" s="588"/>
      <c r="E1100" s="588"/>
      <c r="F1100" s="588"/>
      <c r="G1100" s="588"/>
      <c r="H1100" s="588"/>
      <c r="I1100" s="588"/>
      <c r="J1100" s="588"/>
      <c r="K1100" s="346"/>
    </row>
    <row r="1101" spans="1:16" s="53" customFormat="1" ht="30.75" customHeight="1">
      <c r="A1101" s="591" t="s">
        <v>1646</v>
      </c>
      <c r="B1101" s="592"/>
      <c r="C1101" s="592"/>
      <c r="D1101" s="593"/>
      <c r="E1101" s="594" t="s">
        <v>1651</v>
      </c>
      <c r="F1101" s="595"/>
      <c r="G1101" s="591" t="s">
        <v>26</v>
      </c>
      <c r="H1101" s="592"/>
      <c r="I1101" s="592"/>
      <c r="J1101" s="593"/>
      <c r="K1101" s="269"/>
    </row>
    <row r="1102" spans="1:16" s="53" customFormat="1" ht="32.25" customHeight="1">
      <c r="A1102" s="596" t="s">
        <v>1647</v>
      </c>
      <c r="B1102" s="597"/>
      <c r="C1102" s="597"/>
      <c r="D1102" s="598"/>
      <c r="E1102" s="599" t="s">
        <v>1644</v>
      </c>
      <c r="F1102" s="593"/>
      <c r="G1102" s="600">
        <v>62715500</v>
      </c>
      <c r="H1102" s="601"/>
      <c r="I1102" s="601"/>
      <c r="J1102" s="602"/>
      <c r="K1102" s="269"/>
    </row>
    <row r="1103" spans="1:16" s="53" customFormat="1" ht="54.75" customHeight="1">
      <c r="A1103" s="366" t="s">
        <v>41</v>
      </c>
      <c r="B1103" s="367" t="s">
        <v>42</v>
      </c>
      <c r="C1103" s="367" t="s">
        <v>43</v>
      </c>
      <c r="D1103" s="367" t="s">
        <v>44</v>
      </c>
      <c r="E1103" s="368" t="s">
        <v>45</v>
      </c>
      <c r="F1103" s="368" t="s">
        <v>46</v>
      </c>
      <c r="G1103" s="368" t="s">
        <v>47</v>
      </c>
      <c r="H1103" s="368" t="s">
        <v>48</v>
      </c>
      <c r="I1103" s="368" t="s">
        <v>49</v>
      </c>
      <c r="J1103" s="368" t="s">
        <v>50</v>
      </c>
      <c r="K1103" s="269"/>
    </row>
    <row r="1104" spans="1:16" s="53" customFormat="1" ht="51.75" customHeight="1">
      <c r="A1104" s="367">
        <f>+A1098+1</f>
        <v>1</v>
      </c>
      <c r="B1104" s="369" t="s">
        <v>1699</v>
      </c>
      <c r="C1104" s="370" t="s">
        <v>1700</v>
      </c>
      <c r="D1104" s="371" t="s">
        <v>32</v>
      </c>
      <c r="E1104" s="371">
        <v>0</v>
      </c>
      <c r="F1104" s="372">
        <v>300</v>
      </c>
      <c r="G1104" s="373">
        <v>300</v>
      </c>
      <c r="H1104" s="371">
        <v>53103100</v>
      </c>
      <c r="I1104" s="374"/>
      <c r="J1104" s="375"/>
      <c r="K1104" s="269" t="s">
        <v>1701</v>
      </c>
    </row>
    <row r="1105" spans="1:11" ht="27" customHeight="1">
      <c r="A1105" s="548" t="s">
        <v>24</v>
      </c>
      <c r="B1105" s="548"/>
      <c r="C1105" s="548"/>
      <c r="D1105" s="548"/>
      <c r="E1105" s="548"/>
      <c r="F1105" s="548"/>
      <c r="G1105" s="548"/>
      <c r="H1105" s="548"/>
      <c r="I1105" s="548"/>
      <c r="J1105" s="240">
        <f>+G1102</f>
        <v>62715500</v>
      </c>
      <c r="K1105" s="241"/>
    </row>
    <row r="1106" spans="1:11">
      <c r="A1106" s="347"/>
      <c r="B1106" s="347"/>
      <c r="C1106" s="347"/>
      <c r="D1106" s="348"/>
      <c r="E1106" s="348"/>
      <c r="F1106" s="347"/>
      <c r="G1106" s="5"/>
      <c r="H1106" s="348"/>
      <c r="I1106" s="5"/>
      <c r="J1106" s="5"/>
      <c r="K1106" s="264"/>
    </row>
    <row r="1107" spans="1:11" s="53" customFormat="1" ht="15" customHeight="1">
      <c r="A1107" s="582" t="s">
        <v>1050</v>
      </c>
      <c r="B1107" s="582"/>
      <c r="C1107" s="582"/>
      <c r="D1107" s="582"/>
      <c r="E1107" s="582"/>
      <c r="F1107" s="582"/>
      <c r="G1107" s="582"/>
      <c r="H1107" s="582"/>
      <c r="I1107" s="582"/>
      <c r="J1107" s="582"/>
      <c r="K1107" s="269"/>
    </row>
    <row r="1108" spans="1:11" s="53" customFormat="1" ht="26.25" customHeight="1">
      <c r="A1108" s="414" t="s">
        <v>39</v>
      </c>
      <c r="B1108" s="414"/>
      <c r="C1108" s="414"/>
      <c r="D1108" s="545" t="s">
        <v>40</v>
      </c>
      <c r="E1108" s="546"/>
      <c r="F1108" s="546"/>
      <c r="G1108" s="547"/>
      <c r="H1108" s="545" t="s">
        <v>26</v>
      </c>
      <c r="I1108" s="546"/>
      <c r="J1108" s="547"/>
      <c r="K1108" s="269"/>
    </row>
    <row r="1109" spans="1:11" s="53" customFormat="1" ht="26.25" customHeight="1">
      <c r="A1109" s="570" t="s">
        <v>1647</v>
      </c>
      <c r="B1109" s="571"/>
      <c r="C1109" s="571"/>
      <c r="D1109" s="572" t="s">
        <v>1644</v>
      </c>
      <c r="E1109" s="572"/>
      <c r="F1109" s="572"/>
      <c r="G1109" s="572"/>
      <c r="H1109" s="573">
        <v>24715500</v>
      </c>
      <c r="I1109" s="574"/>
      <c r="J1109" s="575"/>
      <c r="K1109" s="269"/>
    </row>
    <row r="1110" spans="1:11" s="53" customFormat="1" ht="54.75" customHeight="1">
      <c r="A1110" s="36" t="s">
        <v>41</v>
      </c>
      <c r="B1110" s="47" t="s">
        <v>42</v>
      </c>
      <c r="C1110" s="47" t="s">
        <v>43</v>
      </c>
      <c r="D1110" s="47" t="s">
        <v>44</v>
      </c>
      <c r="E1110" s="47" t="s">
        <v>45</v>
      </c>
      <c r="F1110" s="47" t="s">
        <v>46</v>
      </c>
      <c r="G1110" s="47" t="s">
        <v>47</v>
      </c>
      <c r="H1110" s="47" t="s">
        <v>48</v>
      </c>
      <c r="I1110" s="47" t="s">
        <v>49</v>
      </c>
      <c r="J1110" s="47" t="s">
        <v>50</v>
      </c>
      <c r="K1110" s="269"/>
    </row>
    <row r="1111" spans="1:11" s="53" customFormat="1" ht="193.5" customHeight="1">
      <c r="A1111" s="168">
        <f>+A1096+1</f>
        <v>3</v>
      </c>
      <c r="B1111" s="168">
        <v>2732006</v>
      </c>
      <c r="C1111" s="180" t="s">
        <v>1648</v>
      </c>
      <c r="D1111" s="160" t="s">
        <v>32</v>
      </c>
      <c r="E1111" s="168">
        <v>0</v>
      </c>
      <c r="F1111" s="181">
        <v>170</v>
      </c>
      <c r="G1111" s="168">
        <f>+E1111+F1111</f>
        <v>170</v>
      </c>
      <c r="H1111" s="160">
        <v>49120000</v>
      </c>
      <c r="I1111" s="168"/>
      <c r="J1111" s="168"/>
      <c r="K1111" s="269"/>
    </row>
    <row r="1112" spans="1:11" ht="27" customHeight="1">
      <c r="A1112" s="548" t="s">
        <v>24</v>
      </c>
      <c r="B1112" s="548"/>
      <c r="C1112" s="548"/>
      <c r="D1112" s="548"/>
      <c r="E1112" s="548"/>
      <c r="F1112" s="548"/>
      <c r="G1112" s="548"/>
      <c r="H1112" s="548"/>
      <c r="I1112" s="548"/>
      <c r="J1112" s="240">
        <f>+H1109</f>
        <v>24715500</v>
      </c>
      <c r="K1112" s="241"/>
    </row>
    <row r="1113" spans="1:11" s="53" customFormat="1" ht="18" customHeight="1">
      <c r="A1113" s="344"/>
      <c r="B1113" s="344"/>
      <c r="C1113" s="344"/>
      <c r="D1113" s="344"/>
      <c r="E1113" s="344"/>
      <c r="F1113" s="344"/>
      <c r="G1113" s="344"/>
      <c r="H1113" s="344"/>
      <c r="I1113" s="344"/>
      <c r="J1113" s="345"/>
      <c r="K1113" s="269"/>
    </row>
    <row r="1114" spans="1:11" s="53" customFormat="1" ht="18" customHeight="1">
      <c r="A1114" s="167"/>
      <c r="B1114" s="167"/>
      <c r="C1114" s="342"/>
      <c r="D1114" s="199"/>
      <c r="E1114" s="167"/>
      <c r="F1114" s="343"/>
      <c r="G1114" s="167"/>
      <c r="H1114" s="199"/>
      <c r="I1114" s="349"/>
      <c r="J1114" s="350"/>
      <c r="K1114" s="269"/>
    </row>
    <row r="1115" spans="1:11" s="53" customFormat="1" ht="14.25" customHeight="1">
      <c r="A1115" s="576" t="s">
        <v>1652</v>
      </c>
      <c r="B1115" s="576"/>
      <c r="C1115" s="576"/>
      <c r="D1115" s="576"/>
      <c r="E1115" s="576"/>
      <c r="F1115" s="576"/>
      <c r="G1115" s="576"/>
      <c r="H1115" s="576"/>
      <c r="I1115" s="576"/>
      <c r="J1115" s="576"/>
      <c r="K1115" s="269"/>
    </row>
    <row r="1116" spans="1:11" s="53" customFormat="1" ht="14.25" customHeight="1">
      <c r="A1116" s="515" t="s">
        <v>1631</v>
      </c>
      <c r="B1116" s="515"/>
      <c r="C1116" s="515"/>
      <c r="D1116" s="515"/>
      <c r="E1116" s="515"/>
      <c r="F1116" s="515"/>
      <c r="G1116" s="515"/>
      <c r="H1116" s="515"/>
      <c r="I1116" s="515"/>
      <c r="J1116" s="515"/>
      <c r="K1116" s="269"/>
    </row>
    <row r="1117" spans="1:11" s="53" customFormat="1" ht="14.25" customHeight="1">
      <c r="A1117" s="564" t="s">
        <v>1050</v>
      </c>
      <c r="B1117" s="564"/>
      <c r="C1117" s="564"/>
      <c r="D1117" s="564"/>
      <c r="E1117" s="564"/>
      <c r="F1117" s="564"/>
      <c r="G1117" s="564"/>
      <c r="H1117" s="564"/>
      <c r="I1117" s="564"/>
      <c r="J1117" s="564"/>
      <c r="K1117" s="269"/>
    </row>
    <row r="1118" spans="1:11" s="53" customFormat="1" ht="24.75" customHeight="1">
      <c r="A1118" s="414" t="s">
        <v>39</v>
      </c>
      <c r="B1118" s="414"/>
      <c r="C1118" s="414"/>
      <c r="D1118" s="414" t="s">
        <v>40</v>
      </c>
      <c r="E1118" s="414"/>
      <c r="F1118" s="414"/>
      <c r="G1118" s="414"/>
      <c r="H1118" s="414" t="s">
        <v>26</v>
      </c>
      <c r="I1118" s="414"/>
      <c r="J1118" s="414"/>
      <c r="K1118" s="269"/>
    </row>
    <row r="1119" spans="1:11" s="53" customFormat="1" ht="25.5" customHeight="1">
      <c r="A1119" s="414" t="s">
        <v>1654</v>
      </c>
      <c r="B1119" s="414"/>
      <c r="C1119" s="414"/>
      <c r="D1119" s="555" t="s">
        <v>1652</v>
      </c>
      <c r="E1119" s="556"/>
      <c r="F1119" s="556"/>
      <c r="G1119" s="557"/>
      <c r="H1119" s="579">
        <v>70000000</v>
      </c>
      <c r="I1119" s="580"/>
      <c r="J1119" s="581"/>
      <c r="K1119" s="269"/>
    </row>
    <row r="1120" spans="1:11" s="53" customFormat="1" ht="69" customHeight="1">
      <c r="A1120" s="36" t="s">
        <v>41</v>
      </c>
      <c r="B1120" s="47" t="s">
        <v>42</v>
      </c>
      <c r="C1120" s="47" t="s">
        <v>43</v>
      </c>
      <c r="D1120" s="47" t="s">
        <v>44</v>
      </c>
      <c r="E1120" s="47" t="s">
        <v>45</v>
      </c>
      <c r="F1120" s="47" t="s">
        <v>46</v>
      </c>
      <c r="G1120" s="47" t="s">
        <v>47</v>
      </c>
      <c r="H1120" s="47" t="s">
        <v>48</v>
      </c>
      <c r="I1120" s="47" t="s">
        <v>49</v>
      </c>
      <c r="J1120" s="47" t="s">
        <v>50</v>
      </c>
      <c r="K1120" s="269"/>
    </row>
    <row r="1121" spans="1:11" s="53" customFormat="1" ht="25.5" customHeight="1">
      <c r="A1121" s="47">
        <f>+A1111+1</f>
        <v>4</v>
      </c>
      <c r="B1121" s="193">
        <v>28238</v>
      </c>
      <c r="C1121" s="332" t="s">
        <v>1655</v>
      </c>
      <c r="D1121" s="160" t="s">
        <v>32</v>
      </c>
      <c r="E1121" s="168">
        <v>0</v>
      </c>
      <c r="F1121" s="181">
        <v>50</v>
      </c>
      <c r="G1121" s="168">
        <f t="shared" ref="G1121:G1127" si="19">F1121</f>
        <v>50</v>
      </c>
      <c r="H1121" s="160">
        <v>46181612</v>
      </c>
      <c r="I1121" s="351">
        <v>234504</v>
      </c>
      <c r="J1121" s="351">
        <f>I1121*F1121</f>
        <v>11725200</v>
      </c>
      <c r="K1121" s="269"/>
    </row>
    <row r="1122" spans="1:11" s="53" customFormat="1" ht="31.5" customHeight="1">
      <c r="A1122" s="352">
        <f t="shared" ref="A1122:A1127" si="20">+A1121+1</f>
        <v>5</v>
      </c>
      <c r="B1122" s="193">
        <v>28238</v>
      </c>
      <c r="C1122" s="332" t="s">
        <v>1656</v>
      </c>
      <c r="D1122" s="160" t="s">
        <v>1653</v>
      </c>
      <c r="E1122" s="168">
        <v>0</v>
      </c>
      <c r="F1122" s="181">
        <v>50</v>
      </c>
      <c r="G1122" s="168">
        <f t="shared" si="19"/>
        <v>50</v>
      </c>
      <c r="H1122" s="160">
        <v>46181612</v>
      </c>
      <c r="I1122" s="291"/>
      <c r="J1122" s="291"/>
      <c r="K1122" s="269"/>
    </row>
    <row r="1123" spans="1:11" s="53" customFormat="1" ht="25.5" customHeight="1">
      <c r="A1123" s="352">
        <f t="shared" si="20"/>
        <v>6</v>
      </c>
      <c r="B1123" s="168">
        <v>28241</v>
      </c>
      <c r="C1123" s="316" t="s">
        <v>1657</v>
      </c>
      <c r="D1123" s="160" t="s">
        <v>32</v>
      </c>
      <c r="E1123" s="168">
        <v>0</v>
      </c>
      <c r="F1123" s="181">
        <v>50</v>
      </c>
      <c r="G1123" s="168">
        <f t="shared" si="19"/>
        <v>50</v>
      </c>
      <c r="H1123" s="160">
        <v>46181613</v>
      </c>
      <c r="I1123" s="291"/>
      <c r="J1123" s="291"/>
      <c r="K1123" s="269"/>
    </row>
    <row r="1124" spans="1:11" s="53" customFormat="1" ht="27.75" customHeight="1">
      <c r="A1124" s="352">
        <f t="shared" si="20"/>
        <v>7</v>
      </c>
      <c r="B1124" s="168">
        <v>28241</v>
      </c>
      <c r="C1124" s="316" t="s">
        <v>1658</v>
      </c>
      <c r="D1124" s="160" t="s">
        <v>32</v>
      </c>
      <c r="E1124" s="168">
        <v>0</v>
      </c>
      <c r="F1124" s="181">
        <v>50</v>
      </c>
      <c r="G1124" s="168">
        <f t="shared" si="19"/>
        <v>50</v>
      </c>
      <c r="H1124" s="160">
        <v>46181614</v>
      </c>
      <c r="I1124" s="291"/>
      <c r="J1124" s="291"/>
      <c r="K1124" s="269"/>
    </row>
    <row r="1125" spans="1:11" s="53" customFormat="1" ht="23.25" customHeight="1">
      <c r="A1125" s="352">
        <f t="shared" si="20"/>
        <v>8</v>
      </c>
      <c r="B1125" s="193">
        <v>28600</v>
      </c>
      <c r="C1125" s="332" t="s">
        <v>1659</v>
      </c>
      <c r="D1125" s="160" t="s">
        <v>32</v>
      </c>
      <c r="E1125" s="168">
        <v>3</v>
      </c>
      <c r="F1125" s="181">
        <v>50</v>
      </c>
      <c r="G1125" s="168">
        <f t="shared" si="19"/>
        <v>50</v>
      </c>
      <c r="H1125" s="160">
        <v>46181615</v>
      </c>
      <c r="I1125" s="291"/>
      <c r="J1125" s="291"/>
      <c r="K1125" s="269"/>
    </row>
    <row r="1126" spans="1:11" s="53" customFormat="1" ht="31.5" customHeight="1">
      <c r="A1126" s="352">
        <f t="shared" si="20"/>
        <v>9</v>
      </c>
      <c r="B1126" s="193">
        <v>28922</v>
      </c>
      <c r="C1126" s="332" t="s">
        <v>1660</v>
      </c>
      <c r="D1126" s="160" t="s">
        <v>32</v>
      </c>
      <c r="E1126" s="168">
        <v>0</v>
      </c>
      <c r="F1126" s="181">
        <v>50</v>
      </c>
      <c r="G1126" s="168">
        <f t="shared" si="19"/>
        <v>50</v>
      </c>
      <c r="H1126" s="160">
        <v>46181612</v>
      </c>
      <c r="I1126" s="291"/>
      <c r="J1126" s="291"/>
      <c r="K1126" s="269"/>
    </row>
    <row r="1127" spans="1:11" s="53" customFormat="1" ht="36.75" customHeight="1">
      <c r="A1127" s="352">
        <f t="shared" si="20"/>
        <v>10</v>
      </c>
      <c r="B1127" s="168">
        <v>28922</v>
      </c>
      <c r="C1127" s="332" t="s">
        <v>1661</v>
      </c>
      <c r="D1127" s="160" t="s">
        <v>32</v>
      </c>
      <c r="E1127" s="168">
        <v>0</v>
      </c>
      <c r="F1127" s="181">
        <v>50</v>
      </c>
      <c r="G1127" s="168">
        <f t="shared" si="19"/>
        <v>50</v>
      </c>
      <c r="H1127" s="160">
        <v>46181612</v>
      </c>
      <c r="I1127" s="291"/>
      <c r="J1127" s="291"/>
      <c r="K1127" s="269"/>
    </row>
    <row r="1128" spans="1:11" ht="27" customHeight="1">
      <c r="A1128" s="548" t="s">
        <v>24</v>
      </c>
      <c r="B1128" s="548"/>
      <c r="C1128" s="548"/>
      <c r="D1128" s="548"/>
      <c r="E1128" s="548"/>
      <c r="F1128" s="548"/>
      <c r="G1128" s="548"/>
      <c r="H1128" s="548"/>
      <c r="I1128" s="548"/>
      <c r="J1128" s="362">
        <f>+H1119</f>
        <v>70000000</v>
      </c>
      <c r="K1128" s="241"/>
    </row>
    <row r="1129" spans="1:11" s="53" customFormat="1" ht="19.5" customHeight="1">
      <c r="A1129" s="578"/>
      <c r="B1129" s="578"/>
      <c r="C1129" s="578"/>
      <c r="D1129" s="578"/>
      <c r="E1129" s="578"/>
      <c r="F1129" s="578"/>
      <c r="G1129" s="578"/>
      <c r="H1129" s="578"/>
      <c r="I1129" s="578"/>
      <c r="J1129" s="578"/>
      <c r="K1129" s="269"/>
    </row>
    <row r="1130" spans="1:11" s="53" customFormat="1" ht="18" customHeight="1">
      <c r="A1130" s="448" t="s">
        <v>1050</v>
      </c>
      <c r="B1130" s="448"/>
      <c r="C1130" s="448"/>
      <c r="D1130" s="448"/>
      <c r="E1130" s="448"/>
      <c r="F1130" s="448"/>
      <c r="G1130" s="448"/>
      <c r="H1130" s="448"/>
      <c r="I1130" s="448"/>
      <c r="J1130" s="448"/>
      <c r="K1130" s="269"/>
    </row>
    <row r="1131" spans="1:11" s="53" customFormat="1" ht="18" customHeight="1">
      <c r="A1131" s="414" t="s">
        <v>39</v>
      </c>
      <c r="B1131" s="414"/>
      <c r="C1131" s="414"/>
      <c r="D1131" s="545" t="s">
        <v>40</v>
      </c>
      <c r="E1131" s="546"/>
      <c r="F1131" s="546"/>
      <c r="G1131" s="547"/>
      <c r="H1131" s="545" t="s">
        <v>26</v>
      </c>
      <c r="I1131" s="546"/>
      <c r="J1131" s="547"/>
      <c r="K1131" s="269"/>
    </row>
    <row r="1132" spans="1:11" s="53" customFormat="1" ht="29.25" customHeight="1">
      <c r="A1132" s="423" t="s">
        <v>1662</v>
      </c>
      <c r="B1132" s="423"/>
      <c r="C1132" s="423"/>
      <c r="D1132" s="540" t="s">
        <v>1663</v>
      </c>
      <c r="E1132" s="540"/>
      <c r="F1132" s="540"/>
      <c r="G1132" s="540"/>
      <c r="H1132" s="569">
        <v>24000000</v>
      </c>
      <c r="I1132" s="569"/>
      <c r="J1132" s="569"/>
      <c r="K1132" s="269"/>
    </row>
    <row r="1133" spans="1:11" s="53" customFormat="1" ht="54.75" customHeight="1">
      <c r="A1133" s="376" t="s">
        <v>41</v>
      </c>
      <c r="B1133" s="368" t="s">
        <v>42</v>
      </c>
      <c r="C1133" s="368" t="s">
        <v>43</v>
      </c>
      <c r="D1133" s="368" t="s">
        <v>44</v>
      </c>
      <c r="E1133" s="368" t="s">
        <v>45</v>
      </c>
      <c r="F1133" s="368" t="s">
        <v>46</v>
      </c>
      <c r="G1133" s="368" t="s">
        <v>47</v>
      </c>
      <c r="H1133" s="368" t="s">
        <v>48</v>
      </c>
      <c r="I1133" s="368" t="s">
        <v>49</v>
      </c>
      <c r="J1133" s="368" t="s">
        <v>50</v>
      </c>
      <c r="K1133" s="269"/>
    </row>
    <row r="1134" spans="1:11" s="53" customFormat="1" ht="36.75" customHeight="1">
      <c r="A1134" s="368">
        <f>+A1127+1</f>
        <v>11</v>
      </c>
      <c r="B1134" s="368">
        <v>28226</v>
      </c>
      <c r="C1134" s="377" t="s">
        <v>1664</v>
      </c>
      <c r="D1134" s="378" t="s">
        <v>327</v>
      </c>
      <c r="E1134" s="378">
        <v>0</v>
      </c>
      <c r="F1134" s="378">
        <v>200</v>
      </c>
      <c r="G1134" s="378">
        <v>200</v>
      </c>
      <c r="H1134" s="378">
        <v>461815</v>
      </c>
      <c r="I1134" s="379">
        <v>53103101</v>
      </c>
      <c r="J1134" s="380">
        <v>220660</v>
      </c>
      <c r="K1134" s="269" t="s">
        <v>1702</v>
      </c>
    </row>
    <row r="1135" spans="1:11" ht="27" customHeight="1">
      <c r="A1135" s="548" t="s">
        <v>24</v>
      </c>
      <c r="B1135" s="548"/>
      <c r="C1135" s="548"/>
      <c r="D1135" s="548"/>
      <c r="E1135" s="548"/>
      <c r="F1135" s="548"/>
      <c r="G1135" s="548"/>
      <c r="H1135" s="548"/>
      <c r="I1135" s="548"/>
      <c r="J1135" s="362">
        <f>+H1132</f>
        <v>24000000</v>
      </c>
      <c r="K1135" s="241"/>
    </row>
    <row r="1136" spans="1:11" s="53" customFormat="1" ht="19.5" customHeight="1">
      <c r="A1136" s="578"/>
      <c r="B1136" s="578"/>
      <c r="C1136" s="578"/>
      <c r="D1136" s="578"/>
      <c r="E1136" s="578"/>
      <c r="F1136" s="578"/>
      <c r="G1136" s="578"/>
      <c r="H1136" s="578"/>
      <c r="I1136" s="578"/>
      <c r="J1136" s="578"/>
      <c r="K1136" s="269"/>
    </row>
    <row r="1137" spans="1:11" s="53" customFormat="1" ht="17.25" customHeight="1">
      <c r="A1137" s="577" t="s">
        <v>77</v>
      </c>
      <c r="B1137" s="577"/>
      <c r="C1137" s="577"/>
      <c r="D1137" s="577"/>
      <c r="E1137" s="577"/>
      <c r="F1137" s="577"/>
      <c r="G1137" s="577"/>
      <c r="H1137" s="577"/>
      <c r="I1137" s="577"/>
      <c r="J1137" s="577"/>
      <c r="K1137" s="269"/>
    </row>
    <row r="1138" spans="1:11" s="53" customFormat="1" ht="17.25" customHeight="1">
      <c r="A1138" s="578" t="s">
        <v>911</v>
      </c>
      <c r="B1138" s="578"/>
      <c r="C1138" s="578"/>
      <c r="D1138" s="578"/>
      <c r="E1138" s="578"/>
      <c r="F1138" s="578"/>
      <c r="G1138" s="578"/>
      <c r="H1138" s="578"/>
      <c r="I1138" s="578"/>
      <c r="J1138" s="578"/>
      <c r="K1138" s="269"/>
    </row>
    <row r="1139" spans="1:11" s="53" customFormat="1" ht="17.25" customHeight="1">
      <c r="A1139" s="448" t="s">
        <v>1050</v>
      </c>
      <c r="B1139" s="448"/>
      <c r="C1139" s="448"/>
      <c r="D1139" s="448"/>
      <c r="E1139" s="448"/>
      <c r="F1139" s="448"/>
      <c r="G1139" s="448"/>
      <c r="H1139" s="448"/>
      <c r="I1139" s="448"/>
      <c r="J1139" s="448"/>
      <c r="K1139" s="269"/>
    </row>
    <row r="1140" spans="1:11" s="53" customFormat="1" ht="21" customHeight="1">
      <c r="A1140" s="414" t="s">
        <v>39</v>
      </c>
      <c r="B1140" s="414"/>
      <c r="C1140" s="414"/>
      <c r="D1140" s="545" t="s">
        <v>40</v>
      </c>
      <c r="E1140" s="546"/>
      <c r="F1140" s="546"/>
      <c r="G1140" s="547"/>
      <c r="H1140" s="545" t="s">
        <v>26</v>
      </c>
      <c r="I1140" s="546"/>
      <c r="J1140" s="547"/>
      <c r="K1140" s="269"/>
    </row>
    <row r="1141" spans="1:11" s="53" customFormat="1" ht="36.75" customHeight="1">
      <c r="A1141" s="414" t="s">
        <v>38</v>
      </c>
      <c r="B1141" s="414"/>
      <c r="C1141" s="414"/>
      <c r="D1141" s="415" t="s">
        <v>77</v>
      </c>
      <c r="E1141" s="415"/>
      <c r="F1141" s="415"/>
      <c r="G1141" s="415"/>
      <c r="H1141" s="569">
        <v>19000000</v>
      </c>
      <c r="I1141" s="569"/>
      <c r="J1141" s="569"/>
      <c r="K1141" s="269"/>
    </row>
    <row r="1142" spans="1:11" s="53" customFormat="1" ht="49.5" customHeight="1">
      <c r="A1142" s="354" t="s">
        <v>41</v>
      </c>
      <c r="B1142" s="355" t="s">
        <v>42</v>
      </c>
      <c r="C1142" s="355" t="s">
        <v>43</v>
      </c>
      <c r="D1142" s="355" t="s">
        <v>44</v>
      </c>
      <c r="E1142" s="355" t="s">
        <v>45</v>
      </c>
      <c r="F1142" s="355" t="s">
        <v>46</v>
      </c>
      <c r="G1142" s="355" t="s">
        <v>47</v>
      </c>
      <c r="H1142" s="355" t="s">
        <v>48</v>
      </c>
      <c r="I1142" s="355" t="s">
        <v>49</v>
      </c>
      <c r="J1142" s="355" t="s">
        <v>50</v>
      </c>
      <c r="K1142" s="269"/>
    </row>
    <row r="1143" spans="1:11" s="53" customFormat="1" ht="26.25" customHeight="1">
      <c r="A1143" s="37">
        <f>+A1134+1</f>
        <v>12</v>
      </c>
      <c r="B1143" s="37">
        <v>3697102</v>
      </c>
      <c r="C1143" s="316" t="s">
        <v>1665</v>
      </c>
      <c r="D1143" s="39" t="s">
        <v>327</v>
      </c>
      <c r="E1143" s="39">
        <v>0</v>
      </c>
      <c r="F1143" s="39">
        <v>127</v>
      </c>
      <c r="G1143" s="39">
        <v>127</v>
      </c>
      <c r="H1143" s="39">
        <v>46181704</v>
      </c>
      <c r="I1143" s="353">
        <v>53103101</v>
      </c>
      <c r="J1143" s="38">
        <v>220660</v>
      </c>
      <c r="K1143" s="269"/>
    </row>
    <row r="1144" spans="1:11" ht="27" customHeight="1">
      <c r="A1144" s="548" t="s">
        <v>24</v>
      </c>
      <c r="B1144" s="548"/>
      <c r="C1144" s="548"/>
      <c r="D1144" s="548"/>
      <c r="E1144" s="548"/>
      <c r="F1144" s="548"/>
      <c r="G1144" s="548"/>
      <c r="H1144" s="548"/>
      <c r="I1144" s="548"/>
      <c r="J1144" s="362">
        <f>+H1141</f>
        <v>19000000</v>
      </c>
      <c r="K1144" s="241"/>
    </row>
    <row r="1145" spans="1:11" s="53" customFormat="1" ht="20.25" customHeight="1">
      <c r="A1145" s="167"/>
      <c r="B1145" s="167"/>
      <c r="C1145" s="342"/>
      <c r="D1145" s="199"/>
      <c r="E1145" s="167"/>
      <c r="F1145" s="343"/>
      <c r="G1145" s="167"/>
      <c r="H1145" s="199"/>
      <c r="I1145" s="349"/>
      <c r="J1145" s="350"/>
      <c r="K1145" s="269"/>
    </row>
    <row r="1146" spans="1:11" s="53" customFormat="1" ht="14.25" customHeight="1">
      <c r="A1146" s="576" t="s">
        <v>274</v>
      </c>
      <c r="B1146" s="576"/>
      <c r="C1146" s="576"/>
      <c r="D1146" s="576"/>
      <c r="E1146" s="576"/>
      <c r="F1146" s="576"/>
      <c r="G1146" s="576"/>
      <c r="H1146" s="576"/>
      <c r="I1146" s="576"/>
      <c r="J1146" s="576"/>
      <c r="K1146" s="269"/>
    </row>
    <row r="1147" spans="1:11" s="53" customFormat="1" ht="14.25" customHeight="1">
      <c r="A1147" s="576" t="s">
        <v>1666</v>
      </c>
      <c r="B1147" s="576"/>
      <c r="C1147" s="576"/>
      <c r="D1147" s="576"/>
      <c r="E1147" s="576"/>
      <c r="F1147" s="576"/>
      <c r="G1147" s="576"/>
      <c r="H1147" s="576"/>
      <c r="I1147" s="576"/>
      <c r="J1147" s="576"/>
      <c r="K1147" s="269"/>
    </row>
    <row r="1148" spans="1:11" s="53" customFormat="1" ht="14.25" customHeight="1">
      <c r="A1148" s="564" t="s">
        <v>1050</v>
      </c>
      <c r="B1148" s="564"/>
      <c r="C1148" s="564"/>
      <c r="D1148" s="564"/>
      <c r="E1148" s="564"/>
      <c r="F1148" s="564"/>
      <c r="G1148" s="564"/>
      <c r="H1148" s="564"/>
      <c r="I1148" s="564"/>
      <c r="J1148" s="564"/>
      <c r="K1148" s="269"/>
    </row>
    <row r="1149" spans="1:11" s="53" customFormat="1" ht="48" customHeight="1">
      <c r="A1149" s="414" t="s">
        <v>39</v>
      </c>
      <c r="B1149" s="414"/>
      <c r="C1149" s="414"/>
      <c r="D1149" s="414" t="s">
        <v>40</v>
      </c>
      <c r="E1149" s="414"/>
      <c r="F1149" s="414"/>
      <c r="G1149" s="414"/>
      <c r="H1149" s="414" t="s">
        <v>26</v>
      </c>
      <c r="I1149" s="414"/>
      <c r="J1149" s="414"/>
      <c r="K1149" s="269"/>
    </row>
    <row r="1150" spans="1:11" s="53" customFormat="1" ht="20.25" customHeight="1">
      <c r="A1150" s="545" t="s">
        <v>1666</v>
      </c>
      <c r="B1150" s="546"/>
      <c r="C1150" s="547"/>
      <c r="D1150" s="555" t="s">
        <v>274</v>
      </c>
      <c r="E1150" s="556"/>
      <c r="F1150" s="556"/>
      <c r="G1150" s="557"/>
      <c r="H1150" s="558">
        <v>4000000</v>
      </c>
      <c r="I1150" s="559"/>
      <c r="J1150" s="560"/>
      <c r="K1150" s="269"/>
    </row>
    <row r="1151" spans="1:11" s="53" customFormat="1" ht="41.25" customHeight="1">
      <c r="A1151" s="36" t="s">
        <v>41</v>
      </c>
      <c r="B1151" s="47" t="s">
        <v>42</v>
      </c>
      <c r="C1151" s="47" t="s">
        <v>43</v>
      </c>
      <c r="D1151" s="47" t="s">
        <v>44</v>
      </c>
      <c r="E1151" s="47" t="s">
        <v>45</v>
      </c>
      <c r="F1151" s="47" t="s">
        <v>46</v>
      </c>
      <c r="G1151" s="47" t="s">
        <v>47</v>
      </c>
      <c r="H1151" s="47" t="s">
        <v>48</v>
      </c>
      <c r="I1151" s="47" t="s">
        <v>49</v>
      </c>
      <c r="J1151" s="47" t="s">
        <v>50</v>
      </c>
      <c r="K1151" s="269"/>
    </row>
    <row r="1152" spans="1:11" s="53" customFormat="1" ht="39.75" customHeight="1">
      <c r="A1152" s="352">
        <f>+A1143+1</f>
        <v>13</v>
      </c>
      <c r="B1152" s="71">
        <v>4462999</v>
      </c>
      <c r="C1152" s="316" t="s">
        <v>1667</v>
      </c>
      <c r="D1152" s="71" t="s">
        <v>32</v>
      </c>
      <c r="E1152" s="352">
        <v>0</v>
      </c>
      <c r="F1152" s="352">
        <v>2</v>
      </c>
      <c r="G1152" s="352">
        <v>2</v>
      </c>
      <c r="H1152" s="71">
        <v>43211500</v>
      </c>
      <c r="I1152" s="291"/>
      <c r="J1152" s="291"/>
      <c r="K1152" s="269"/>
    </row>
    <row r="1153" spans="1:11" ht="27" customHeight="1">
      <c r="A1153" s="548" t="s">
        <v>24</v>
      </c>
      <c r="B1153" s="548"/>
      <c r="C1153" s="548"/>
      <c r="D1153" s="548"/>
      <c r="E1153" s="548"/>
      <c r="F1153" s="548"/>
      <c r="G1153" s="548"/>
      <c r="H1153" s="548"/>
      <c r="I1153" s="548"/>
      <c r="J1153" s="362">
        <f>+H1150</f>
        <v>4000000</v>
      </c>
      <c r="K1153" s="241"/>
    </row>
    <row r="1154" spans="1:11" s="53" customFormat="1" ht="20.25" customHeight="1">
      <c r="A1154" s="167"/>
      <c r="B1154" s="167"/>
      <c r="C1154" s="356"/>
      <c r="D1154" s="199"/>
      <c r="E1154" s="167"/>
      <c r="F1154" s="343"/>
      <c r="G1154" s="167"/>
      <c r="H1154" s="199"/>
      <c r="I1154" s="5"/>
      <c r="J1154" s="167"/>
      <c r="K1154" s="269"/>
    </row>
    <row r="1155" spans="1:11" s="53" customFormat="1" ht="15.75" customHeight="1">
      <c r="A1155" s="561" t="s">
        <v>1668</v>
      </c>
      <c r="B1155" s="561"/>
      <c r="C1155" s="561"/>
      <c r="D1155" s="561"/>
      <c r="E1155" s="561"/>
      <c r="F1155" s="561"/>
      <c r="G1155" s="561"/>
      <c r="H1155" s="561"/>
      <c r="I1155" s="561"/>
      <c r="J1155" s="561"/>
      <c r="K1155" s="269"/>
    </row>
    <row r="1156" spans="1:11" s="53" customFormat="1" ht="15.75" customHeight="1">
      <c r="A1156" s="562" t="s">
        <v>1662</v>
      </c>
      <c r="B1156" s="562"/>
      <c r="C1156" s="562"/>
      <c r="D1156" s="562"/>
      <c r="E1156" s="562"/>
      <c r="F1156" s="562"/>
      <c r="G1156" s="562"/>
      <c r="H1156" s="562"/>
      <c r="I1156" s="562"/>
      <c r="J1156" s="562"/>
      <c r="K1156" s="269"/>
    </row>
    <row r="1157" spans="1:11" s="53" customFormat="1" ht="15.75" customHeight="1">
      <c r="A1157" s="544" t="s">
        <v>1049</v>
      </c>
      <c r="B1157" s="544"/>
      <c r="C1157" s="544"/>
      <c r="D1157" s="544"/>
      <c r="E1157" s="544"/>
      <c r="F1157" s="544"/>
      <c r="G1157" s="544"/>
      <c r="H1157" s="544"/>
      <c r="I1157" s="544"/>
      <c r="J1157" s="544"/>
      <c r="K1157" s="269"/>
    </row>
    <row r="1158" spans="1:11" s="53" customFormat="1" ht="22.5" customHeight="1">
      <c r="A1158" s="541" t="s">
        <v>39</v>
      </c>
      <c r="B1158" s="542"/>
      <c r="C1158" s="543"/>
      <c r="D1158" s="541" t="s">
        <v>40</v>
      </c>
      <c r="E1158" s="542"/>
      <c r="F1158" s="542"/>
      <c r="G1158" s="543"/>
      <c r="H1158" s="541" t="s">
        <v>26</v>
      </c>
      <c r="I1158" s="542"/>
      <c r="J1158" s="543"/>
      <c r="K1158" s="269"/>
    </row>
    <row r="1159" spans="1:11" s="53" customFormat="1" ht="32.25" customHeight="1">
      <c r="A1159" s="540" t="s">
        <v>1662</v>
      </c>
      <c r="B1159" s="540"/>
      <c r="C1159" s="540"/>
      <c r="D1159" s="541" t="s">
        <v>1663</v>
      </c>
      <c r="E1159" s="542"/>
      <c r="F1159" s="542"/>
      <c r="G1159" s="543"/>
      <c r="H1159" s="552">
        <v>23600000</v>
      </c>
      <c r="I1159" s="553"/>
      <c r="J1159" s="554"/>
      <c r="K1159" s="269"/>
    </row>
    <row r="1160" spans="1:11" s="53" customFormat="1" ht="69" customHeight="1">
      <c r="A1160" s="307" t="s">
        <v>41</v>
      </c>
      <c r="B1160" s="308" t="s">
        <v>42</v>
      </c>
      <c r="C1160" s="308" t="s">
        <v>43</v>
      </c>
      <c r="D1160" s="308" t="s">
        <v>44</v>
      </c>
      <c r="E1160" s="308" t="s">
        <v>45</v>
      </c>
      <c r="F1160" s="308" t="s">
        <v>46</v>
      </c>
      <c r="G1160" s="308" t="s">
        <v>47</v>
      </c>
      <c r="H1160" s="308" t="s">
        <v>48</v>
      </c>
      <c r="I1160" s="308" t="s">
        <v>49</v>
      </c>
      <c r="J1160" s="308" t="s">
        <v>50</v>
      </c>
      <c r="K1160" s="269"/>
    </row>
    <row r="1161" spans="1:11" s="53" customFormat="1" ht="36" customHeight="1">
      <c r="A1161" s="37">
        <f>+A1143+1</f>
        <v>13</v>
      </c>
      <c r="B1161" s="39">
        <v>2732006</v>
      </c>
      <c r="C1161" s="37" t="s">
        <v>1669</v>
      </c>
      <c r="D1161" s="39" t="s">
        <v>32</v>
      </c>
      <c r="E1161" s="39">
        <v>0</v>
      </c>
      <c r="F1161" s="39">
        <v>40</v>
      </c>
      <c r="G1161" s="39">
        <v>40</v>
      </c>
      <c r="H1161" s="39">
        <v>491215</v>
      </c>
      <c r="I1161" s="309">
        <v>234504</v>
      </c>
      <c r="J1161" s="309">
        <f>I1161*F1161</f>
        <v>9380160</v>
      </c>
      <c r="K1161" s="269"/>
    </row>
    <row r="1162" spans="1:11" s="53" customFormat="1" ht="30" customHeight="1">
      <c r="A1162" s="37">
        <f>+A1161+1</f>
        <v>14</v>
      </c>
      <c r="B1162" s="39">
        <v>2825001</v>
      </c>
      <c r="C1162" s="78" t="s">
        <v>1670</v>
      </c>
      <c r="D1162" s="39" t="s">
        <v>32</v>
      </c>
      <c r="E1162" s="39">
        <v>0</v>
      </c>
      <c r="F1162" s="39">
        <v>40</v>
      </c>
      <c r="G1162" s="39">
        <v>40</v>
      </c>
      <c r="H1162" s="39">
        <v>491215</v>
      </c>
      <c r="I1162" s="309">
        <v>389657</v>
      </c>
      <c r="J1162" s="291"/>
      <c r="K1162" s="269"/>
    </row>
    <row r="1163" spans="1:11" s="53" customFormat="1" ht="36" customHeight="1">
      <c r="A1163" s="37">
        <f>+A1162+1</f>
        <v>15</v>
      </c>
      <c r="B1163" s="37">
        <v>28226</v>
      </c>
      <c r="C1163" s="78" t="s">
        <v>1671</v>
      </c>
      <c r="D1163" s="39" t="s">
        <v>327</v>
      </c>
      <c r="E1163" s="39">
        <v>0</v>
      </c>
      <c r="F1163" s="39">
        <v>40</v>
      </c>
      <c r="G1163" s="39">
        <v>40</v>
      </c>
      <c r="H1163" s="39">
        <v>461815</v>
      </c>
      <c r="I1163" s="357">
        <v>53103101</v>
      </c>
      <c r="J1163" s="358"/>
      <c r="K1163" s="269"/>
    </row>
    <row r="1164" spans="1:11" ht="27" customHeight="1">
      <c r="A1164" s="548" t="s">
        <v>24</v>
      </c>
      <c r="B1164" s="548"/>
      <c r="C1164" s="548"/>
      <c r="D1164" s="548"/>
      <c r="E1164" s="548"/>
      <c r="F1164" s="548"/>
      <c r="G1164" s="548"/>
      <c r="H1164" s="548"/>
      <c r="I1164" s="548"/>
      <c r="J1164" s="362">
        <f>+H1159</f>
        <v>23600000</v>
      </c>
      <c r="K1164" s="241"/>
    </row>
    <row r="1165" spans="1:11" s="53" customFormat="1" ht="21" customHeight="1">
      <c r="A1165" s="40"/>
      <c r="B1165" s="40"/>
      <c r="C1165" s="40"/>
      <c r="D1165" s="41"/>
      <c r="E1165" s="41"/>
      <c r="F1165" s="41"/>
      <c r="G1165" s="41"/>
      <c r="H1165" s="41"/>
      <c r="I1165" s="359"/>
      <c r="J1165" s="360"/>
      <c r="K1165" s="269"/>
    </row>
    <row r="1166" spans="1:11" s="53" customFormat="1" ht="17.25" customHeight="1">
      <c r="A1166" s="412" t="s">
        <v>296</v>
      </c>
      <c r="B1166" s="412"/>
      <c r="C1166" s="412"/>
      <c r="D1166" s="412"/>
      <c r="E1166" s="412"/>
      <c r="F1166" s="412"/>
      <c r="G1166" s="412"/>
      <c r="H1166" s="412"/>
      <c r="I1166" s="412"/>
      <c r="J1166" s="412"/>
      <c r="K1166" s="269"/>
    </row>
    <row r="1167" spans="1:11" ht="15" customHeight="1">
      <c r="A1167" s="413" t="s">
        <v>1672</v>
      </c>
      <c r="B1167" s="413"/>
      <c r="C1167" s="413"/>
      <c r="D1167" s="413"/>
      <c r="E1167" s="413"/>
      <c r="F1167" s="413"/>
      <c r="G1167" s="413"/>
      <c r="H1167" s="413"/>
      <c r="I1167" s="413"/>
      <c r="J1167" s="413"/>
      <c r="K1167" s="264"/>
    </row>
    <row r="1168" spans="1:11" ht="15" customHeight="1">
      <c r="A1168" s="563" t="s">
        <v>1049</v>
      </c>
      <c r="B1168" s="563"/>
      <c r="C1168" s="563"/>
      <c r="D1168" s="563"/>
      <c r="E1168" s="563"/>
      <c r="F1168" s="563"/>
      <c r="G1168" s="563"/>
      <c r="H1168" s="563"/>
      <c r="I1168" s="563"/>
      <c r="J1168" s="563"/>
      <c r="K1168" s="264"/>
    </row>
    <row r="1169" spans="1:14">
      <c r="A1169" s="541" t="s">
        <v>39</v>
      </c>
      <c r="B1169" s="542"/>
      <c r="C1169" s="543"/>
      <c r="D1169" s="541" t="s">
        <v>40</v>
      </c>
      <c r="E1169" s="542"/>
      <c r="F1169" s="542"/>
      <c r="G1169" s="543"/>
      <c r="H1169" s="541" t="s">
        <v>26</v>
      </c>
      <c r="I1169" s="542"/>
      <c r="J1169" s="543"/>
      <c r="K1169" s="264"/>
    </row>
    <row r="1170" spans="1:14">
      <c r="A1170" s="540" t="s">
        <v>38</v>
      </c>
      <c r="B1170" s="540"/>
      <c r="C1170" s="540"/>
      <c r="D1170" s="541" t="s">
        <v>1673</v>
      </c>
      <c r="E1170" s="542"/>
      <c r="F1170" s="542"/>
      <c r="G1170" s="543"/>
      <c r="H1170" s="552">
        <v>1658000</v>
      </c>
      <c r="I1170" s="553"/>
      <c r="J1170" s="554"/>
      <c r="K1170" s="264"/>
    </row>
    <row r="1171" spans="1:14" ht="39.4">
      <c r="A1171" s="307" t="s">
        <v>41</v>
      </c>
      <c r="B1171" s="308" t="s">
        <v>42</v>
      </c>
      <c r="C1171" s="308" t="s">
        <v>43</v>
      </c>
      <c r="D1171" s="308" t="s">
        <v>44</v>
      </c>
      <c r="E1171" s="308" t="s">
        <v>45</v>
      </c>
      <c r="F1171" s="308" t="s">
        <v>46</v>
      </c>
      <c r="G1171" s="308" t="s">
        <v>47</v>
      </c>
      <c r="H1171" s="308" t="s">
        <v>48</v>
      </c>
      <c r="I1171" s="308" t="s">
        <v>49</v>
      </c>
      <c r="J1171" s="308" t="s">
        <v>50</v>
      </c>
      <c r="K1171" s="264"/>
    </row>
    <row r="1172" spans="1:14" ht="21" customHeight="1">
      <c r="A1172" s="37">
        <f>+A1163+1</f>
        <v>16</v>
      </c>
      <c r="B1172" s="39">
        <v>3815006</v>
      </c>
      <c r="C1172" s="78" t="s">
        <v>1674</v>
      </c>
      <c r="D1172" s="39" t="s">
        <v>902</v>
      </c>
      <c r="E1172" s="39">
        <v>0</v>
      </c>
      <c r="F1172" s="39">
        <v>40</v>
      </c>
      <c r="G1172" s="39">
        <v>40</v>
      </c>
      <c r="H1172" s="39">
        <v>491215</v>
      </c>
      <c r="I1172" s="37"/>
      <c r="J1172" s="309" t="e">
        <f>SUMA</f>
        <v>#NAME?</v>
      </c>
      <c r="K1172" s="264"/>
    </row>
    <row r="1173" spans="1:14" ht="27" customHeight="1">
      <c r="A1173" s="548" t="s">
        <v>24</v>
      </c>
      <c r="B1173" s="548"/>
      <c r="C1173" s="548"/>
      <c r="D1173" s="548"/>
      <c r="E1173" s="548"/>
      <c r="F1173" s="548"/>
      <c r="G1173" s="548"/>
      <c r="H1173" s="548"/>
      <c r="I1173" s="548"/>
      <c r="J1173" s="362">
        <f>+H1170</f>
        <v>1658000</v>
      </c>
      <c r="K1173" s="241"/>
    </row>
    <row r="1174" spans="1:14" ht="14.65" thickBot="1">
      <c r="A1174" s="40"/>
      <c r="B1174" s="41"/>
      <c r="C1174" s="40"/>
      <c r="D1174" s="41"/>
      <c r="E1174" s="41"/>
      <c r="F1174" s="41"/>
      <c r="G1174" s="41"/>
      <c r="H1174" s="41"/>
      <c r="I1174" s="40"/>
      <c r="J1174" s="361"/>
      <c r="K1174" s="264"/>
    </row>
    <row r="1175" spans="1:14" ht="22.5" customHeight="1" thickBot="1">
      <c r="A1175" s="654" t="s">
        <v>1676</v>
      </c>
      <c r="B1175" s="655"/>
      <c r="C1175" s="655"/>
      <c r="D1175" s="655"/>
      <c r="E1175" s="655"/>
      <c r="F1175" s="655"/>
      <c r="G1175" s="655"/>
      <c r="H1175" s="655"/>
      <c r="I1175" s="656"/>
      <c r="J1175" s="364">
        <f>+J1009+J1018+J1028+J1040+J1053+J1063+J1072+J1081+J1090+J1097+J1105+J1112+J1128+J1135+J1144+J1153+J1164+J1173</f>
        <v>455613003</v>
      </c>
    </row>
    <row r="1176" spans="1:14" ht="14.65" thickBot="1">
      <c r="A1176" s="93"/>
      <c r="B1176" s="94"/>
      <c r="C1176" s="119"/>
      <c r="D1176" s="94"/>
      <c r="E1176" s="94"/>
      <c r="F1176" s="94"/>
      <c r="G1176" s="94"/>
      <c r="H1176" s="94"/>
      <c r="I1176" s="123"/>
      <c r="J1176" s="123"/>
    </row>
    <row r="1177" spans="1:14" ht="21.75" customHeight="1" thickBot="1">
      <c r="A1177" s="549" t="s">
        <v>1675</v>
      </c>
      <c r="B1177" s="550"/>
      <c r="C1177" s="550"/>
      <c r="D1177" s="550"/>
      <c r="E1177" s="550"/>
      <c r="F1177" s="550"/>
      <c r="G1177" s="550"/>
      <c r="H1177" s="550"/>
      <c r="I1177" s="551"/>
      <c r="J1177" s="363">
        <f>+J403+J954+J997+J1175</f>
        <v>640844149</v>
      </c>
    </row>
    <row r="1178" spans="1:14">
      <c r="A1178" s="93"/>
      <c r="B1178" s="94"/>
      <c r="C1178" s="119"/>
      <c r="D1178" s="94"/>
      <c r="E1178" s="94"/>
      <c r="F1178" s="94"/>
      <c r="G1178" s="94"/>
      <c r="H1178" s="94"/>
      <c r="I1178" s="123"/>
      <c r="J1178" s="123"/>
    </row>
    <row r="1179" spans="1:14">
      <c r="A1179" s="218" t="s">
        <v>30</v>
      </c>
      <c r="B1179" s="218"/>
      <c r="C1179" s="218"/>
      <c r="D1179" s="245"/>
      <c r="E1179" s="245"/>
      <c r="F1179" s="220"/>
      <c r="G1179" s="220"/>
      <c r="H1179" s="219"/>
      <c r="I1179" s="219"/>
      <c r="J1179" s="246"/>
      <c r="K1179" s="247"/>
      <c r="L1179" s="64"/>
      <c r="M1179" s="64"/>
      <c r="N1179" s="64"/>
    </row>
    <row r="1180" spans="1:14">
      <c r="A1180" s="218" t="s">
        <v>37</v>
      </c>
      <c r="B1180" s="248"/>
      <c r="C1180" s="248"/>
      <c r="D1180" s="249"/>
      <c r="E1180" s="249"/>
      <c r="F1180" s="250"/>
      <c r="G1180" s="250"/>
      <c r="H1180" s="219"/>
      <c r="I1180" s="219"/>
      <c r="J1180" s="217"/>
    </row>
    <row r="1181" spans="1:14">
      <c r="A1181" s="251"/>
      <c r="B1181" s="251"/>
      <c r="C1181" s="251"/>
      <c r="D1181" s="252"/>
      <c r="E1181" s="252"/>
      <c r="F1181" s="219"/>
      <c r="G1181" s="219"/>
      <c r="H1181" s="219"/>
      <c r="I1181" s="219"/>
      <c r="J1181" s="217"/>
    </row>
    <row r="1182" spans="1:14" s="57" customFormat="1" ht="15">
      <c r="A1182" s="253" t="s">
        <v>1011</v>
      </c>
      <c r="B1182" s="254"/>
      <c r="C1182" s="254"/>
      <c r="D1182" s="254"/>
      <c r="E1182" s="254"/>
      <c r="F1182" s="254"/>
      <c r="G1182" s="254"/>
      <c r="H1182" s="254"/>
      <c r="I1182" s="255"/>
      <c r="J1182" s="255"/>
      <c r="K1182" s="255"/>
    </row>
    <row r="1183" spans="1:14" s="57" customFormat="1" ht="15">
      <c r="A1183" s="255"/>
      <c r="B1183" s="255"/>
      <c r="C1183" s="255"/>
      <c r="D1183" s="255" t="s">
        <v>1012</v>
      </c>
      <c r="E1183" s="255"/>
      <c r="F1183" s="255"/>
      <c r="G1183" s="255"/>
      <c r="H1183" s="255"/>
      <c r="I1183" s="255"/>
      <c r="J1183" s="255"/>
      <c r="K1183" s="255"/>
    </row>
    <row r="1184" spans="1:14" s="57" customFormat="1" ht="15.75" customHeight="1">
      <c r="A1184" s="255"/>
      <c r="B1184" s="255"/>
      <c r="C1184" s="255"/>
      <c r="D1184" s="255"/>
      <c r="E1184" s="255"/>
      <c r="F1184" s="255"/>
      <c r="G1184" s="255"/>
      <c r="H1184" s="256"/>
      <c r="I1184" s="255"/>
      <c r="J1184" s="255"/>
      <c r="K1184" s="255"/>
    </row>
    <row r="1185" spans="1:11" s="57" customFormat="1" ht="15" customHeight="1">
      <c r="A1185" s="688" t="s">
        <v>1013</v>
      </c>
      <c r="B1185" s="688"/>
      <c r="C1185" s="688"/>
      <c r="D1185" s="688"/>
      <c r="E1185" s="688"/>
      <c r="F1185" s="688"/>
      <c r="G1185" s="688"/>
      <c r="H1185" s="688"/>
      <c r="I1185" s="688"/>
      <c r="J1185" s="688"/>
      <c r="K1185" s="254"/>
    </row>
    <row r="1186" spans="1:11" s="57" customFormat="1" ht="15">
      <c r="A1186" s="693" t="s">
        <v>1014</v>
      </c>
      <c r="B1186" s="693"/>
      <c r="C1186" s="693"/>
      <c r="D1186" s="693"/>
      <c r="E1186" s="693"/>
      <c r="F1186" s="693"/>
      <c r="G1186" s="693"/>
      <c r="H1186" s="693"/>
      <c r="I1186" s="693"/>
      <c r="J1186" s="693"/>
      <c r="K1186" s="257"/>
    </row>
    <row r="1187" spans="1:11" s="259" customFormat="1" ht="15">
      <c r="A1187" s="255"/>
      <c r="B1187" s="255"/>
      <c r="C1187" s="255"/>
      <c r="D1187" s="255"/>
      <c r="E1187" s="255"/>
      <c r="F1187" s="255"/>
      <c r="G1187" s="255"/>
      <c r="H1187" s="258"/>
      <c r="I1187" s="255"/>
      <c r="J1187" s="255"/>
      <c r="K1187" s="255"/>
    </row>
    <row r="1188" spans="1:11" s="259" customFormat="1" ht="30" customHeight="1">
      <c r="A1188" s="255"/>
      <c r="B1188" s="255"/>
      <c r="C1188" s="255"/>
      <c r="D1188" s="255"/>
      <c r="E1188" s="255"/>
      <c r="F1188" s="255"/>
      <c r="G1188" s="255"/>
      <c r="H1188" s="258"/>
      <c r="I1188" s="255"/>
      <c r="J1188" s="255"/>
      <c r="K1188" s="255"/>
    </row>
    <row r="1189" spans="1:11" s="259" customFormat="1" ht="15">
      <c r="A1189" s="694" t="s">
        <v>1015</v>
      </c>
      <c r="B1189" s="694"/>
      <c r="C1189" s="260"/>
      <c r="D1189" s="260"/>
      <c r="E1189" s="260"/>
      <c r="F1189" s="260"/>
      <c r="G1189" s="260"/>
      <c r="H1189" s="255"/>
      <c r="I1189" s="255"/>
      <c r="J1189" s="255"/>
      <c r="K1189" s="255"/>
    </row>
    <row r="1190" spans="1:11" s="259" customFormat="1" ht="15.75" customHeight="1">
      <c r="A1190" s="255"/>
      <c r="B1190" s="255"/>
      <c r="C1190" s="255"/>
      <c r="D1190" s="255"/>
      <c r="E1190" s="255"/>
      <c r="F1190" s="255"/>
      <c r="G1190" s="255"/>
      <c r="H1190" s="255"/>
      <c r="I1190" s="255"/>
      <c r="J1190" s="255"/>
      <c r="K1190" s="255"/>
    </row>
    <row r="1191" spans="1:11" s="259" customFormat="1" ht="15.75" customHeight="1">
      <c r="A1191" s="688" t="s">
        <v>1016</v>
      </c>
      <c r="B1191" s="688"/>
      <c r="C1191" s="688"/>
      <c r="D1191" s="688"/>
      <c r="E1191" s="688"/>
      <c r="F1191" s="688"/>
      <c r="G1191" s="688"/>
      <c r="H1191" s="688"/>
      <c r="I1191" s="688"/>
      <c r="J1191" s="688"/>
      <c r="K1191" s="254"/>
    </row>
    <row r="1192" spans="1:11" s="259" customFormat="1" ht="15" customHeight="1">
      <c r="A1192" s="693" t="s">
        <v>1017</v>
      </c>
      <c r="B1192" s="693"/>
      <c r="C1192" s="693"/>
      <c r="D1192" s="693"/>
      <c r="E1192" s="693"/>
      <c r="F1192" s="693"/>
      <c r="G1192" s="693"/>
      <c r="H1192" s="693"/>
      <c r="I1192" s="693"/>
      <c r="J1192" s="693"/>
      <c r="K1192" s="254"/>
    </row>
    <row r="1193" spans="1:11" s="259" customFormat="1" ht="15">
      <c r="A1193" s="694"/>
      <c r="B1193" s="694"/>
      <c r="C1193" s="260"/>
      <c r="D1193" s="260"/>
      <c r="E1193" s="260"/>
      <c r="F1193" s="260"/>
      <c r="G1193" s="260"/>
      <c r="H1193" s="255"/>
      <c r="I1193" s="255"/>
      <c r="J1193" s="255"/>
      <c r="K1193" s="255"/>
    </row>
    <row r="1194" spans="1:11" s="259" customFormat="1" ht="15.75" customHeight="1">
      <c r="A1194" s="255"/>
      <c r="B1194" s="255"/>
      <c r="C1194" s="255"/>
      <c r="D1194" s="255"/>
      <c r="E1194" s="255"/>
      <c r="F1194" s="255"/>
      <c r="G1194" s="255"/>
      <c r="H1194" s="255"/>
      <c r="I1194" s="255"/>
      <c r="J1194" s="255"/>
      <c r="K1194" s="255"/>
    </row>
    <row r="1195" spans="1:11" s="259" customFormat="1" ht="15.75" customHeight="1">
      <c r="A1195" s="261" t="s">
        <v>1018</v>
      </c>
      <c r="B1195" s="262"/>
      <c r="C1195" s="57"/>
      <c r="D1195" s="57"/>
      <c r="E1195" s="57"/>
      <c r="F1195" s="57"/>
      <c r="G1195" s="57"/>
      <c r="H1195" s="57"/>
      <c r="I1195" s="57"/>
      <c r="J1195" s="57"/>
      <c r="K1195" s="57"/>
    </row>
    <row r="1196" spans="1:11" s="259" customFormat="1" ht="15" customHeight="1">
      <c r="A1196" s="261" t="s">
        <v>1019</v>
      </c>
      <c r="B1196" s="262"/>
      <c r="C1196" s="57"/>
      <c r="D1196" s="57"/>
      <c r="E1196" s="57"/>
      <c r="F1196" s="57"/>
      <c r="G1196" s="57"/>
      <c r="H1196" s="57"/>
      <c r="I1196" s="57"/>
      <c r="J1196" s="57"/>
      <c r="K1196" s="57"/>
    </row>
  </sheetData>
  <mergeCells count="761">
    <mergeCell ref="A1004:C1004"/>
    <mergeCell ref="D1004:G1004"/>
    <mergeCell ref="A976:I976"/>
    <mergeCell ref="A986:I986"/>
    <mergeCell ref="A995:I995"/>
    <mergeCell ref="A988:J988"/>
    <mergeCell ref="A989:J989"/>
    <mergeCell ref="A990:J990"/>
    <mergeCell ref="A991:C991"/>
    <mergeCell ref="D991:G991"/>
    <mergeCell ref="H991:J991"/>
    <mergeCell ref="A992:C992"/>
    <mergeCell ref="D992:G992"/>
    <mergeCell ref="H992:J992"/>
    <mergeCell ref="A978:J978"/>
    <mergeCell ref="A979:J979"/>
    <mergeCell ref="A980:J980"/>
    <mergeCell ref="A981:C981"/>
    <mergeCell ref="D981:G981"/>
    <mergeCell ref="H981:J981"/>
    <mergeCell ref="A982:C982"/>
    <mergeCell ref="D982:G982"/>
    <mergeCell ref="H982:J982"/>
    <mergeCell ref="H1004:J1004"/>
    <mergeCell ref="A967:J967"/>
    <mergeCell ref="A968:J968"/>
    <mergeCell ref="A969:J969"/>
    <mergeCell ref="A970:C970"/>
    <mergeCell ref="D970:G970"/>
    <mergeCell ref="H970:J970"/>
    <mergeCell ref="A971:C971"/>
    <mergeCell ref="D971:G971"/>
    <mergeCell ref="H971:J971"/>
    <mergeCell ref="A952:I952"/>
    <mergeCell ref="A138:B138"/>
    <mergeCell ref="C138:D138"/>
    <mergeCell ref="E138:G138"/>
    <mergeCell ref="I138:J138"/>
    <mergeCell ref="A139:B139"/>
    <mergeCell ref="C139:D139"/>
    <mergeCell ref="E139:G139"/>
    <mergeCell ref="I139:J139"/>
    <mergeCell ref="A140:B140"/>
    <mergeCell ref="C140:D140"/>
    <mergeCell ref="E140:G140"/>
    <mergeCell ref="I140:J140"/>
    <mergeCell ref="A945:J945"/>
    <mergeCell ref="A946:J946"/>
    <mergeCell ref="A947:J947"/>
    <mergeCell ref="A948:C948"/>
    <mergeCell ref="D948:G948"/>
    <mergeCell ref="H948:J948"/>
    <mergeCell ref="A949:C949"/>
    <mergeCell ref="D949:G949"/>
    <mergeCell ref="A151:B151"/>
    <mergeCell ref="C151:D151"/>
    <mergeCell ref="E151:G151"/>
    <mergeCell ref="A919:C919"/>
    <mergeCell ref="D919:G919"/>
    <mergeCell ref="H919:J919"/>
    <mergeCell ref="H949:J949"/>
    <mergeCell ref="A933:J933"/>
    <mergeCell ref="A934:J934"/>
    <mergeCell ref="A935:J935"/>
    <mergeCell ref="A936:C936"/>
    <mergeCell ref="D936:G936"/>
    <mergeCell ref="H936:J936"/>
    <mergeCell ref="A937:C937"/>
    <mergeCell ref="D937:G937"/>
    <mergeCell ref="H937:J937"/>
    <mergeCell ref="A931:I931"/>
    <mergeCell ref="A943:I943"/>
    <mergeCell ref="A905:C905"/>
    <mergeCell ref="D905:G905"/>
    <mergeCell ref="H905:J905"/>
    <mergeCell ref="A902:I902"/>
    <mergeCell ref="A915:J915"/>
    <mergeCell ref="A913:I913"/>
    <mergeCell ref="A916:J916"/>
    <mergeCell ref="A917:J917"/>
    <mergeCell ref="A918:C918"/>
    <mergeCell ref="D918:G918"/>
    <mergeCell ref="H918:J918"/>
    <mergeCell ref="A271:J271"/>
    <mergeCell ref="A272:J272"/>
    <mergeCell ref="A281:J281"/>
    <mergeCell ref="A282:J282"/>
    <mergeCell ref="A292:J292"/>
    <mergeCell ref="A293:J293"/>
    <mergeCell ref="A301:J301"/>
    <mergeCell ref="A302:J302"/>
    <mergeCell ref="A323:J323"/>
    <mergeCell ref="A312:C312"/>
    <mergeCell ref="D312:G312"/>
    <mergeCell ref="H312:J312"/>
    <mergeCell ref="A283:C283"/>
    <mergeCell ref="D397:G397"/>
    <mergeCell ref="D411:G411"/>
    <mergeCell ref="H411:J411"/>
    <mergeCell ref="A425:I425"/>
    <mergeCell ref="A290:I290"/>
    <mergeCell ref="A299:I299"/>
    <mergeCell ref="A307:I307"/>
    <mergeCell ref="A321:I321"/>
    <mergeCell ref="A329:I329"/>
    <mergeCell ref="A325:C325"/>
    <mergeCell ref="D325:G325"/>
    <mergeCell ref="H325:J325"/>
    <mergeCell ref="A326:C326"/>
    <mergeCell ref="A309:J309"/>
    <mergeCell ref="A311:C311"/>
    <mergeCell ref="D311:G311"/>
    <mergeCell ref="H311:J311"/>
    <mergeCell ref="A395:J395"/>
    <mergeCell ref="A396:C396"/>
    <mergeCell ref="D396:G396"/>
    <mergeCell ref="H396:J396"/>
    <mergeCell ref="A310:J310"/>
    <mergeCell ref="A354:J354"/>
    <mergeCell ref="A355:J355"/>
    <mergeCell ref="K428:L428"/>
    <mergeCell ref="A429:J429"/>
    <mergeCell ref="A430:C430"/>
    <mergeCell ref="D430:G430"/>
    <mergeCell ref="H430:J430"/>
    <mergeCell ref="A331:J331"/>
    <mergeCell ref="A332:J332"/>
    <mergeCell ref="A333:C333"/>
    <mergeCell ref="D333:G333"/>
    <mergeCell ref="H333:J333"/>
    <mergeCell ref="A334:C334"/>
    <mergeCell ref="D334:G334"/>
    <mergeCell ref="H334:J334"/>
    <mergeCell ref="A340:I340"/>
    <mergeCell ref="A405:J405"/>
    <mergeCell ref="A407:J407"/>
    <mergeCell ref="A408:J408"/>
    <mergeCell ref="A409:J409"/>
    <mergeCell ref="H397:J397"/>
    <mergeCell ref="A397:C397"/>
    <mergeCell ref="A384:C384"/>
    <mergeCell ref="D384:G384"/>
    <mergeCell ref="H384:J384"/>
    <mergeCell ref="A394:J394"/>
    <mergeCell ref="A131:B131"/>
    <mergeCell ref="C131:D131"/>
    <mergeCell ref="E131:G131"/>
    <mergeCell ref="I131:J131"/>
    <mergeCell ref="D283:G283"/>
    <mergeCell ref="H283:J283"/>
    <mergeCell ref="A284:C284"/>
    <mergeCell ref="D284:G284"/>
    <mergeCell ref="H284:J284"/>
    <mergeCell ref="C132:D132"/>
    <mergeCell ref="E132:G132"/>
    <mergeCell ref="I132:J132"/>
    <mergeCell ref="A133:B133"/>
    <mergeCell ref="C133:D133"/>
    <mergeCell ref="E133:G133"/>
    <mergeCell ref="I133:J133"/>
    <mergeCell ref="E136:G136"/>
    <mergeCell ref="I136:J136"/>
    <mergeCell ref="A269:I269"/>
    <mergeCell ref="A279:I279"/>
    <mergeCell ref="A169:J169"/>
    <mergeCell ref="A170:J170"/>
    <mergeCell ref="A230:I230"/>
    <mergeCell ref="D178:G178"/>
    <mergeCell ref="A125:B125"/>
    <mergeCell ref="C125:D125"/>
    <mergeCell ref="E125:G125"/>
    <mergeCell ref="I125:J125"/>
    <mergeCell ref="A126:B126"/>
    <mergeCell ref="C126:D126"/>
    <mergeCell ref="E126:G126"/>
    <mergeCell ref="I126:J126"/>
    <mergeCell ref="A127:B127"/>
    <mergeCell ref="C127:D127"/>
    <mergeCell ref="E127:G127"/>
    <mergeCell ref="I127:J127"/>
    <mergeCell ref="E122:G122"/>
    <mergeCell ref="I122:J122"/>
    <mergeCell ref="A123:B123"/>
    <mergeCell ref="C123:D123"/>
    <mergeCell ref="E123:G123"/>
    <mergeCell ref="I123:J123"/>
    <mergeCell ref="A124:B124"/>
    <mergeCell ref="C124:D124"/>
    <mergeCell ref="E124:G124"/>
    <mergeCell ref="I124:J124"/>
    <mergeCell ref="A117:B117"/>
    <mergeCell ref="C117:D117"/>
    <mergeCell ref="E117:G117"/>
    <mergeCell ref="I117:J117"/>
    <mergeCell ref="A118:B118"/>
    <mergeCell ref="C118:D118"/>
    <mergeCell ref="E118:G118"/>
    <mergeCell ref="I118:J118"/>
    <mergeCell ref="A119:B119"/>
    <mergeCell ref="C119:D119"/>
    <mergeCell ref="E119:G119"/>
    <mergeCell ref="I119:J119"/>
    <mergeCell ref="C120:D120"/>
    <mergeCell ref="E120:G120"/>
    <mergeCell ref="A199:J199"/>
    <mergeCell ref="A200:J200"/>
    <mergeCell ref="A201:J201"/>
    <mergeCell ref="A202:J202"/>
    <mergeCell ref="A203:C203"/>
    <mergeCell ref="D203:G203"/>
    <mergeCell ref="H203:J203"/>
    <mergeCell ref="H189:J189"/>
    <mergeCell ref="H188:J188"/>
    <mergeCell ref="D188:G188"/>
    <mergeCell ref="D189:G189"/>
    <mergeCell ref="A193:C193"/>
    <mergeCell ref="D193:G193"/>
    <mergeCell ref="H193:J193"/>
    <mergeCell ref="A194:C194"/>
    <mergeCell ref="D194:G194"/>
    <mergeCell ref="H194:J194"/>
    <mergeCell ref="A197:I197"/>
    <mergeCell ref="A128:B128"/>
    <mergeCell ref="I128:J128"/>
    <mergeCell ref="A171:C171"/>
    <mergeCell ref="D171:G171"/>
    <mergeCell ref="A51:J51"/>
    <mergeCell ref="B62:J62"/>
    <mergeCell ref="B63:J63"/>
    <mergeCell ref="A1072:I1072"/>
    <mergeCell ref="A1185:J1185"/>
    <mergeCell ref="A1186:J1186"/>
    <mergeCell ref="A1189:B1189"/>
    <mergeCell ref="A1053:I1053"/>
    <mergeCell ref="A1030:J1030"/>
    <mergeCell ref="A1031:J1031"/>
    <mergeCell ref="A1032:J1032"/>
    <mergeCell ref="A1033:C1033"/>
    <mergeCell ref="D1033:G1033"/>
    <mergeCell ref="H1033:J1033"/>
    <mergeCell ref="A1034:C1034"/>
    <mergeCell ref="D1034:G1034"/>
    <mergeCell ref="H1034:J1034"/>
    <mergeCell ref="A1040:I1040"/>
    <mergeCell ref="D179:G179"/>
    <mergeCell ref="H179:J179"/>
    <mergeCell ref="A182:I182"/>
    <mergeCell ref="A114:B114"/>
    <mergeCell ref="A209:J209"/>
    <mergeCell ref="A120:B120"/>
    <mergeCell ref="A1192:J1192"/>
    <mergeCell ref="A1193:B1193"/>
    <mergeCell ref="A32:J32"/>
    <mergeCell ref="A33:J33"/>
    <mergeCell ref="A34:J34"/>
    <mergeCell ref="A35:J35"/>
    <mergeCell ref="A36:J36"/>
    <mergeCell ref="A37:J37"/>
    <mergeCell ref="A38:J38"/>
    <mergeCell ref="A39:J39"/>
    <mergeCell ref="A40:J40"/>
    <mergeCell ref="A41:J41"/>
    <mergeCell ref="A42:J42"/>
    <mergeCell ref="A43:J43"/>
    <mergeCell ref="A44:J44"/>
    <mergeCell ref="A45:J45"/>
    <mergeCell ref="A46:J46"/>
    <mergeCell ref="A47:J47"/>
    <mergeCell ref="A48:J48"/>
    <mergeCell ref="A1020:J1020"/>
    <mergeCell ref="A1021:J1021"/>
    <mergeCell ref="A1022:J1022"/>
    <mergeCell ref="A1028:I1028"/>
    <mergeCell ref="A49:J49"/>
    <mergeCell ref="C121:D121"/>
    <mergeCell ref="E121:G121"/>
    <mergeCell ref="I121:J121"/>
    <mergeCell ref="A122:B122"/>
    <mergeCell ref="C122:D122"/>
    <mergeCell ref="A232:J232"/>
    <mergeCell ref="A248:J248"/>
    <mergeCell ref="A249:C249"/>
    <mergeCell ref="A1191:J1191"/>
    <mergeCell ref="A204:C204"/>
    <mergeCell ref="D204:G204"/>
    <mergeCell ref="H204:J204"/>
    <mergeCell ref="A207:I207"/>
    <mergeCell ref="H171:J171"/>
    <mergeCell ref="A172:C172"/>
    <mergeCell ref="D172:G172"/>
    <mergeCell ref="H172:J172"/>
    <mergeCell ref="A177:J177"/>
    <mergeCell ref="A178:C178"/>
    <mergeCell ref="A210:J210"/>
    <mergeCell ref="A211:J211"/>
    <mergeCell ref="A212:C212"/>
    <mergeCell ref="D212:G212"/>
    <mergeCell ref="H212:J212"/>
    <mergeCell ref="A1005:C1005"/>
    <mergeCell ref="D1005:G1005"/>
    <mergeCell ref="H1005:J1005"/>
    <mergeCell ref="A1011:J1011"/>
    <mergeCell ref="A1012:J1012"/>
    <mergeCell ref="C114:D114"/>
    <mergeCell ref="E114:G114"/>
    <mergeCell ref="I114:J114"/>
    <mergeCell ref="A391:I391"/>
    <mergeCell ref="A401:I401"/>
    <mergeCell ref="A167:J167"/>
    <mergeCell ref="A115:B115"/>
    <mergeCell ref="C115:D115"/>
    <mergeCell ref="E115:G115"/>
    <mergeCell ref="I115:J115"/>
    <mergeCell ref="A116:B116"/>
    <mergeCell ref="C116:D116"/>
    <mergeCell ref="E116:G116"/>
    <mergeCell ref="I116:J116"/>
    <mergeCell ref="I120:J120"/>
    <mergeCell ref="A121:B121"/>
    <mergeCell ref="A1001:J1001"/>
    <mergeCell ref="A1002:J1002"/>
    <mergeCell ref="A1003:J1003"/>
    <mergeCell ref="A1024:C1024"/>
    <mergeCell ref="D1024:G1024"/>
    <mergeCell ref="H1024:J1024"/>
    <mergeCell ref="A1065:J1065"/>
    <mergeCell ref="A1063:I1063"/>
    <mergeCell ref="A1014:C1014"/>
    <mergeCell ref="D1014:G1014"/>
    <mergeCell ref="H1014:J1014"/>
    <mergeCell ref="A1015:C1015"/>
    <mergeCell ref="D1015:G1015"/>
    <mergeCell ref="H1015:J1015"/>
    <mergeCell ref="A1018:I1018"/>
    <mergeCell ref="A1013:J1013"/>
    <mergeCell ref="A1010:J1010"/>
    <mergeCell ref="A1066:J1066"/>
    <mergeCell ref="A1055:J1055"/>
    <mergeCell ref="A1068:C1068"/>
    <mergeCell ref="D1068:G1068"/>
    <mergeCell ref="H1068:J1068"/>
    <mergeCell ref="A1069:C1069"/>
    <mergeCell ref="D1069:G1069"/>
    <mergeCell ref="H1069:J1069"/>
    <mergeCell ref="A1046:C1046"/>
    <mergeCell ref="D1046:G1046"/>
    <mergeCell ref="H1046:J1046"/>
    <mergeCell ref="A1056:J1056"/>
    <mergeCell ref="A1057:J1057"/>
    <mergeCell ref="A1058:C1058"/>
    <mergeCell ref="D1058:G1058"/>
    <mergeCell ref="H1058:J1058"/>
    <mergeCell ref="A1059:C1059"/>
    <mergeCell ref="D1059:G1059"/>
    <mergeCell ref="H1059:J1059"/>
    <mergeCell ref="A1023:C1023"/>
    <mergeCell ref="D1023:G1023"/>
    <mergeCell ref="H1023:J1023"/>
    <mergeCell ref="A227:C227"/>
    <mergeCell ref="D227:G227"/>
    <mergeCell ref="H227:J227"/>
    <mergeCell ref="A236:C236"/>
    <mergeCell ref="D236:G236"/>
    <mergeCell ref="H236:J236"/>
    <mergeCell ref="A241:J241"/>
    <mergeCell ref="A243:C243"/>
    <mergeCell ref="D243:G243"/>
    <mergeCell ref="H243:J243"/>
    <mergeCell ref="A233:J233"/>
    <mergeCell ref="A244:C244"/>
    <mergeCell ref="D244:G244"/>
    <mergeCell ref="H244:J244"/>
    <mergeCell ref="A247:J247"/>
    <mergeCell ref="A237:C237"/>
    <mergeCell ref="D237:G237"/>
    <mergeCell ref="H237:J237"/>
    <mergeCell ref="A242:J242"/>
    <mergeCell ref="A234:J234"/>
    <mergeCell ref="A235:J235"/>
    <mergeCell ref="A997:I997"/>
    <mergeCell ref="A999:J999"/>
    <mergeCell ref="A956:J956"/>
    <mergeCell ref="A958:J958"/>
    <mergeCell ref="A959:J959"/>
    <mergeCell ref="A960:J960"/>
    <mergeCell ref="A965:I965"/>
    <mergeCell ref="D249:G249"/>
    <mergeCell ref="H249:J249"/>
    <mergeCell ref="A250:C250"/>
    <mergeCell ref="D250:G250"/>
    <mergeCell ref="H250:J250"/>
    <mergeCell ref="A257:I257"/>
    <mergeCell ref="A263:J263"/>
    <mergeCell ref="A264:J264"/>
    <mergeCell ref="A259:J259"/>
    <mergeCell ref="A260:J260"/>
    <mergeCell ref="A261:J261"/>
    <mergeCell ref="A273:C273"/>
    <mergeCell ref="D273:G273"/>
    <mergeCell ref="H273:J273"/>
    <mergeCell ref="A274:C274"/>
    <mergeCell ref="D274:G274"/>
    <mergeCell ref="H274:J274"/>
    <mergeCell ref="A954:I954"/>
    <mergeCell ref="A403:I403"/>
    <mergeCell ref="A410:C410"/>
    <mergeCell ref="D410:G410"/>
    <mergeCell ref="H410:J410"/>
    <mergeCell ref="A411:C411"/>
    <mergeCell ref="A427:J427"/>
    <mergeCell ref="A428:J428"/>
    <mergeCell ref="A884:J884"/>
    <mergeCell ref="A885:J885"/>
    <mergeCell ref="A886:J886"/>
    <mergeCell ref="A431:C431"/>
    <mergeCell ref="D431:G431"/>
    <mergeCell ref="H431:J431"/>
    <mergeCell ref="A887:C887"/>
    <mergeCell ref="D887:G887"/>
    <mergeCell ref="H887:J887"/>
    <mergeCell ref="A882:I882"/>
    <mergeCell ref="A888:C888"/>
    <mergeCell ref="D888:G888"/>
    <mergeCell ref="H888:J888"/>
    <mergeCell ref="A904:C904"/>
    <mergeCell ref="D904:G904"/>
    <mergeCell ref="H904:J904"/>
    <mergeCell ref="C130:D130"/>
    <mergeCell ref="E130:G130"/>
    <mergeCell ref="C137:D137"/>
    <mergeCell ref="E137:G137"/>
    <mergeCell ref="I145:J145"/>
    <mergeCell ref="A147:B147"/>
    <mergeCell ref="C147:D147"/>
    <mergeCell ref="E147:G147"/>
    <mergeCell ref="I147:J147"/>
    <mergeCell ref="A146:B146"/>
    <mergeCell ref="C146:D146"/>
    <mergeCell ref="E146:G146"/>
    <mergeCell ref="I146:J146"/>
    <mergeCell ref="A132:B132"/>
    <mergeCell ref="A134:B134"/>
    <mergeCell ref="C134:D134"/>
    <mergeCell ref="E134:G134"/>
    <mergeCell ref="I134:J134"/>
    <mergeCell ref="A135:B135"/>
    <mergeCell ref="C135:D135"/>
    <mergeCell ref="E135:G135"/>
    <mergeCell ref="I135:J135"/>
    <mergeCell ref="A136:B136"/>
    <mergeCell ref="C136:D136"/>
    <mergeCell ref="A184:J184"/>
    <mergeCell ref="A185:J185"/>
    <mergeCell ref="A188:C188"/>
    <mergeCell ref="A189:C189"/>
    <mergeCell ref="A192:J192"/>
    <mergeCell ref="I137:J137"/>
    <mergeCell ref="A161:I161"/>
    <mergeCell ref="A163:J163"/>
    <mergeCell ref="A164:J164"/>
    <mergeCell ref="C162:E162"/>
    <mergeCell ref="F162:I162"/>
    <mergeCell ref="E154:G154"/>
    <mergeCell ref="I154:J154"/>
    <mergeCell ref="A155:B155"/>
    <mergeCell ref="C155:D155"/>
    <mergeCell ref="E155:G155"/>
    <mergeCell ref="I155:J155"/>
    <mergeCell ref="A150:B150"/>
    <mergeCell ref="C150:D150"/>
    <mergeCell ref="E150:G150"/>
    <mergeCell ref="I150:J150"/>
    <mergeCell ref="A153:B153"/>
    <mergeCell ref="C153:D153"/>
    <mergeCell ref="E153:G153"/>
    <mergeCell ref="A213:C213"/>
    <mergeCell ref="D213:G213"/>
    <mergeCell ref="H213:J213"/>
    <mergeCell ref="A218:J218"/>
    <mergeCell ref="A216:I216"/>
    <mergeCell ref="A219:J219"/>
    <mergeCell ref="A220:J220"/>
    <mergeCell ref="A221:C221"/>
    <mergeCell ref="D221:G221"/>
    <mergeCell ref="H221:J221"/>
    <mergeCell ref="A356:J356"/>
    <mergeCell ref="A357:J357"/>
    <mergeCell ref="A294:C294"/>
    <mergeCell ref="D294:G294"/>
    <mergeCell ref="H294:J294"/>
    <mergeCell ref="A295:C295"/>
    <mergeCell ref="D295:G295"/>
    <mergeCell ref="H295:J295"/>
    <mergeCell ref="A303:C303"/>
    <mergeCell ref="D303:G303"/>
    <mergeCell ref="H303:J303"/>
    <mergeCell ref="D326:G326"/>
    <mergeCell ref="H326:J326"/>
    <mergeCell ref="A324:J324"/>
    <mergeCell ref="A304:C304"/>
    <mergeCell ref="D304:G304"/>
    <mergeCell ref="H304:J304"/>
    <mergeCell ref="A1175:I1175"/>
    <mergeCell ref="A1067:J1067"/>
    <mergeCell ref="A1042:J1042"/>
    <mergeCell ref="A1043:J1043"/>
    <mergeCell ref="A1044:J1044"/>
    <mergeCell ref="A1045:C1045"/>
    <mergeCell ref="D1045:G1045"/>
    <mergeCell ref="H1045:J1045"/>
    <mergeCell ref="A962:C962"/>
    <mergeCell ref="D962:G962"/>
    <mergeCell ref="H962:J962"/>
    <mergeCell ref="A1075:J1075"/>
    <mergeCell ref="A1074:J1074"/>
    <mergeCell ref="A1076:J1076"/>
    <mergeCell ref="A1077:C1077"/>
    <mergeCell ref="D1077:G1077"/>
    <mergeCell ref="H1077:J1077"/>
    <mergeCell ref="A1078:C1078"/>
    <mergeCell ref="D1078:G1078"/>
    <mergeCell ref="H1078:J1078"/>
    <mergeCell ref="A1083:J1083"/>
    <mergeCell ref="A1084:J1084"/>
    <mergeCell ref="A1094:D1094"/>
    <mergeCell ref="E1094:F1094"/>
    <mergeCell ref="A1:J1"/>
    <mergeCell ref="A2:J2"/>
    <mergeCell ref="A3:H3"/>
    <mergeCell ref="A6:J6"/>
    <mergeCell ref="A7:J7"/>
    <mergeCell ref="A129:B129"/>
    <mergeCell ref="C129:D129"/>
    <mergeCell ref="E129:G129"/>
    <mergeCell ref="I129:J129"/>
    <mergeCell ref="C128:D128"/>
    <mergeCell ref="E128:G128"/>
    <mergeCell ref="A104:G104"/>
    <mergeCell ref="A105:G105"/>
    <mergeCell ref="A106:G106"/>
    <mergeCell ref="A107:G107"/>
    <mergeCell ref="A108:G108"/>
    <mergeCell ref="A109:G109"/>
    <mergeCell ref="A111:J111"/>
    <mergeCell ref="A112:J112"/>
    <mergeCell ref="A113:B113"/>
    <mergeCell ref="C113:D113"/>
    <mergeCell ref="E113:G113"/>
    <mergeCell ref="I113:J113"/>
    <mergeCell ref="A96:H96"/>
    <mergeCell ref="A98:F98"/>
    <mergeCell ref="G98:I98"/>
    <mergeCell ref="A13:J13"/>
    <mergeCell ref="A15:J15"/>
    <mergeCell ref="A17:J17"/>
    <mergeCell ref="A19:H19"/>
    <mergeCell ref="A21:J21"/>
    <mergeCell ref="A23:H23"/>
    <mergeCell ref="A25:H25"/>
    <mergeCell ref="A27:J27"/>
    <mergeCell ref="A29:H29"/>
    <mergeCell ref="A30:J30"/>
    <mergeCell ref="A52:J52"/>
    <mergeCell ref="A53:J53"/>
    <mergeCell ref="A55:H55"/>
    <mergeCell ref="A57:J57"/>
    <mergeCell ref="A59:H59"/>
    <mergeCell ref="B61:J61"/>
    <mergeCell ref="B64:J64"/>
    <mergeCell ref="A92:H92"/>
    <mergeCell ref="A94:J94"/>
    <mergeCell ref="A70:J72"/>
    <mergeCell ref="A31:J31"/>
    <mergeCell ref="A50:J50"/>
    <mergeCell ref="A99:F99"/>
    <mergeCell ref="G99:I99"/>
    <mergeCell ref="A100:F100"/>
    <mergeCell ref="G100:I100"/>
    <mergeCell ref="A102:G102"/>
    <mergeCell ref="A130:B130"/>
    <mergeCell ref="A137:B137"/>
    <mergeCell ref="I130:J130"/>
    <mergeCell ref="A159:G159"/>
    <mergeCell ref="I159:J159"/>
    <mergeCell ref="C142:D142"/>
    <mergeCell ref="E142:G142"/>
    <mergeCell ref="I142:J142"/>
    <mergeCell ref="A148:B148"/>
    <mergeCell ref="C148:D148"/>
    <mergeCell ref="E148:G148"/>
    <mergeCell ref="I148:J148"/>
    <mergeCell ref="A149:B149"/>
    <mergeCell ref="C149:D149"/>
    <mergeCell ref="E149:G149"/>
    <mergeCell ref="I149:J149"/>
    <mergeCell ref="A152:B152"/>
    <mergeCell ref="C152:D152"/>
    <mergeCell ref="E152:G152"/>
    <mergeCell ref="A103:G103"/>
    <mergeCell ref="A393:J393"/>
    <mergeCell ref="A342:J342"/>
    <mergeCell ref="A145:B145"/>
    <mergeCell ref="C145:D145"/>
    <mergeCell ref="E145:G145"/>
    <mergeCell ref="A144:B144"/>
    <mergeCell ref="C144:D144"/>
    <mergeCell ref="E144:G144"/>
    <mergeCell ref="I144:J144"/>
    <mergeCell ref="A143:B143"/>
    <mergeCell ref="C143:D143"/>
    <mergeCell ref="E143:G143"/>
    <mergeCell ref="I143:J143"/>
    <mergeCell ref="A141:B141"/>
    <mergeCell ref="C141:D141"/>
    <mergeCell ref="E141:G141"/>
    <mergeCell ref="I141:J141"/>
    <mergeCell ref="A142:B142"/>
    <mergeCell ref="I152:J152"/>
    <mergeCell ref="I151:J151"/>
    <mergeCell ref="I153:J153"/>
    <mergeCell ref="A154:B154"/>
    <mergeCell ref="C154:D154"/>
    <mergeCell ref="A187:J187"/>
    <mergeCell ref="A186:J186"/>
    <mergeCell ref="A168:J168"/>
    <mergeCell ref="H178:J178"/>
    <mergeCell ref="A179:C179"/>
    <mergeCell ref="A343:J343"/>
    <mergeCell ref="A344:J344"/>
    <mergeCell ref="A383:C383"/>
    <mergeCell ref="D383:G383"/>
    <mergeCell ref="H383:J383"/>
    <mergeCell ref="A222:C222"/>
    <mergeCell ref="D222:G222"/>
    <mergeCell ref="H222:J222"/>
    <mergeCell ref="A226:C226"/>
    <mergeCell ref="D226:G226"/>
    <mergeCell ref="H226:J226"/>
    <mergeCell ref="A265:C265"/>
    <mergeCell ref="D265:G265"/>
    <mergeCell ref="A358:J358"/>
    <mergeCell ref="A359:J359"/>
    <mergeCell ref="H265:J265"/>
    <mergeCell ref="A266:C266"/>
    <mergeCell ref="D266:G266"/>
    <mergeCell ref="H266:J266"/>
    <mergeCell ref="A156:B156"/>
    <mergeCell ref="C156:D156"/>
    <mergeCell ref="E156:G156"/>
    <mergeCell ref="I156:J156"/>
    <mergeCell ref="A157:B157"/>
    <mergeCell ref="C157:D157"/>
    <mergeCell ref="E157:G157"/>
    <mergeCell ref="I157:J157"/>
    <mergeCell ref="A158:B158"/>
    <mergeCell ref="C158:D158"/>
    <mergeCell ref="E158:G158"/>
    <mergeCell ref="I158:J158"/>
    <mergeCell ref="A1099:J1099"/>
    <mergeCell ref="A1100:J1100"/>
    <mergeCell ref="A1101:D1101"/>
    <mergeCell ref="E1101:F1101"/>
    <mergeCell ref="G1101:J1101"/>
    <mergeCell ref="A1102:D1102"/>
    <mergeCell ref="E1102:F1102"/>
    <mergeCell ref="G1102:J1102"/>
    <mergeCell ref="A1105:I1105"/>
    <mergeCell ref="A1085:J1085"/>
    <mergeCell ref="A1086:D1086"/>
    <mergeCell ref="E1086:F1086"/>
    <mergeCell ref="G1086:J1086"/>
    <mergeCell ref="A1087:D1087"/>
    <mergeCell ref="E1087:F1087"/>
    <mergeCell ref="G1087:J1087"/>
    <mergeCell ref="A1092:J1092"/>
    <mergeCell ref="A1093:D1093"/>
    <mergeCell ref="E1093:F1093"/>
    <mergeCell ref="G1093:J1093"/>
    <mergeCell ref="D1119:G1119"/>
    <mergeCell ref="H1119:J1119"/>
    <mergeCell ref="A1129:J1129"/>
    <mergeCell ref="A1130:J1130"/>
    <mergeCell ref="A1131:C1131"/>
    <mergeCell ref="D1131:G1131"/>
    <mergeCell ref="H1131:J1131"/>
    <mergeCell ref="A1107:J1107"/>
    <mergeCell ref="A1108:C1108"/>
    <mergeCell ref="D1108:G1108"/>
    <mergeCell ref="H1108:J1108"/>
    <mergeCell ref="A1169:C1169"/>
    <mergeCell ref="D1169:G1169"/>
    <mergeCell ref="A1137:J1137"/>
    <mergeCell ref="A1138:J1138"/>
    <mergeCell ref="A1139:J1139"/>
    <mergeCell ref="A1081:I1081"/>
    <mergeCell ref="A1090:I1090"/>
    <mergeCell ref="A1097:I1097"/>
    <mergeCell ref="A1112:I1112"/>
    <mergeCell ref="A1128:I1128"/>
    <mergeCell ref="A1135:I1135"/>
    <mergeCell ref="A1136:J1136"/>
    <mergeCell ref="A1144:I1144"/>
    <mergeCell ref="A1153:I1153"/>
    <mergeCell ref="A1164:I1164"/>
    <mergeCell ref="A1158:C1158"/>
    <mergeCell ref="D1158:G1158"/>
    <mergeCell ref="H1169:J1169"/>
    <mergeCell ref="A1132:C1132"/>
    <mergeCell ref="D1132:G1132"/>
    <mergeCell ref="H1132:J1132"/>
    <mergeCell ref="A1146:J1146"/>
    <mergeCell ref="A1147:J1147"/>
    <mergeCell ref="H1140:J1140"/>
    <mergeCell ref="A1148:J1148"/>
    <mergeCell ref="A345:J345"/>
    <mergeCell ref="A346:J346"/>
    <mergeCell ref="A347:J347"/>
    <mergeCell ref="A348:J348"/>
    <mergeCell ref="A349:J349"/>
    <mergeCell ref="A350:J350"/>
    <mergeCell ref="A351:J351"/>
    <mergeCell ref="A352:J352"/>
    <mergeCell ref="A353:J353"/>
    <mergeCell ref="G1094:J1094"/>
    <mergeCell ref="A1141:C1141"/>
    <mergeCell ref="D1141:G1141"/>
    <mergeCell ref="H1141:J1141"/>
    <mergeCell ref="A1109:C1109"/>
    <mergeCell ref="D1109:G1109"/>
    <mergeCell ref="H1109:J1109"/>
    <mergeCell ref="A1115:J1115"/>
    <mergeCell ref="A1116:J1116"/>
    <mergeCell ref="A1117:J1117"/>
    <mergeCell ref="A1118:C1118"/>
    <mergeCell ref="D1118:G1118"/>
    <mergeCell ref="H1118:J1118"/>
    <mergeCell ref="A1119:C1119"/>
    <mergeCell ref="A1170:C1170"/>
    <mergeCell ref="D1170:G1170"/>
    <mergeCell ref="A1157:J1157"/>
    <mergeCell ref="A1140:C1140"/>
    <mergeCell ref="D1140:G1140"/>
    <mergeCell ref="A1173:I1173"/>
    <mergeCell ref="A1009:I1009"/>
    <mergeCell ref="A1177:I1177"/>
    <mergeCell ref="H1170:J1170"/>
    <mergeCell ref="H1158:J1158"/>
    <mergeCell ref="A1159:C1159"/>
    <mergeCell ref="D1159:G1159"/>
    <mergeCell ref="H1159:J1159"/>
    <mergeCell ref="A1166:J1166"/>
    <mergeCell ref="A1167:J1167"/>
    <mergeCell ref="A1149:C1149"/>
    <mergeCell ref="D1149:G1149"/>
    <mergeCell ref="H1149:J1149"/>
    <mergeCell ref="A1150:C1150"/>
    <mergeCell ref="D1150:G1150"/>
    <mergeCell ref="H1150:J1150"/>
    <mergeCell ref="A1155:J1155"/>
    <mergeCell ref="A1156:J1156"/>
    <mergeCell ref="A1168:J1168"/>
  </mergeCells>
  <printOptions horizontalCentered="1"/>
  <pageMargins left="0.55118110236220474" right="0.27559055118110237" top="0.82677165354330717" bottom="0.6692913385826772" header="0.55118110236220474" footer="0.31496062992125984"/>
  <pageSetup scale="47" fitToHeight="0" orientation="portrait" r:id="rId1"/>
  <headerFooter differentFirst="1">
    <oddHeader>&amp;CPLAN DE NECESIDADES No. ______________________    QUE EMITE EL COMANDO DE LA PRIMERA DIVISIÓN, PARA LA EJECUCIÓN DE LOS APORTES DEL CONVENIO A SUSCRIBIRSE ENTRE EL MDN - EJÉRCITO NACIONAL Y PROMIGAS S. A. E.S.P., EN LA VIGENCIA 2021.</oddHeader>
    <oddFooter>Página &amp;P</oddFoot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dimension ref="A2:V1213"/>
  <sheetViews>
    <sheetView tabSelected="1" topLeftCell="A188" zoomScale="66" zoomScaleNormal="66" zoomScaleSheetLayoutView="66" workbookViewId="0">
      <selection activeCell="C11" sqref="C11"/>
    </sheetView>
  </sheetViews>
  <sheetFormatPr baseColWidth="10" defaultRowHeight="13.5"/>
  <cols>
    <col min="1" max="1" width="11.1328125" style="247" customWidth="1"/>
    <col min="2" max="2" width="12.265625" style="247" customWidth="1"/>
    <col min="3" max="3" width="34.73046875" style="247" customWidth="1"/>
    <col min="4" max="4" width="13.3984375" style="247" customWidth="1"/>
    <col min="5" max="5" width="5.265625" style="247" customWidth="1"/>
    <col min="6" max="6" width="3.73046875" style="771" customWidth="1"/>
    <col min="7" max="7" width="3.265625" style="771" customWidth="1"/>
    <col min="8" max="8" width="7.73046875" style="771" customWidth="1"/>
    <col min="9" max="9" width="3.59765625" style="771" customWidth="1"/>
    <col min="10" max="10" width="4.1328125" style="771" customWidth="1"/>
    <col min="11" max="11" width="4.73046875" style="771" customWidth="1"/>
    <col min="12" max="12" width="6.59765625" style="771" customWidth="1"/>
    <col min="13" max="17" width="6.1328125" style="771" customWidth="1"/>
    <col min="18" max="18" width="8.265625" style="771" customWidth="1"/>
    <col min="19" max="19" width="13.1328125" style="771" customWidth="1"/>
    <col min="20" max="20" width="11.86328125" style="771" customWidth="1"/>
    <col min="21" max="21" width="16.1328125" style="247" customWidth="1"/>
    <col min="22" max="16384" width="10.6640625" style="247"/>
  </cols>
  <sheetData>
    <row r="2" spans="1:22" ht="15.75" customHeight="1">
      <c r="A2" s="772" t="s">
        <v>3628</v>
      </c>
      <c r="B2" s="772"/>
      <c r="C2" s="772"/>
      <c r="D2" s="772"/>
      <c r="E2" s="772"/>
      <c r="F2" s="772"/>
      <c r="G2" s="772"/>
      <c r="H2" s="772"/>
      <c r="I2" s="772"/>
      <c r="J2" s="772"/>
      <c r="K2" s="772"/>
      <c r="L2" s="772"/>
      <c r="M2" s="772"/>
      <c r="N2" s="772"/>
      <c r="O2" s="772"/>
      <c r="P2" s="772"/>
      <c r="Q2" s="772"/>
      <c r="R2" s="772"/>
      <c r="S2" s="772"/>
      <c r="T2" s="772"/>
      <c r="U2" s="772"/>
      <c r="V2" s="772"/>
    </row>
    <row r="4" spans="1:22" ht="30" customHeight="1">
      <c r="A4" s="844" t="s">
        <v>1708</v>
      </c>
      <c r="B4" s="844"/>
      <c r="C4" s="844"/>
      <c r="D4" s="844"/>
      <c r="E4" s="844"/>
      <c r="F4" s="844"/>
      <c r="G4" s="844"/>
      <c r="H4" s="844"/>
      <c r="I4" s="844"/>
      <c r="J4" s="844"/>
      <c r="K4" s="844"/>
      <c r="L4" s="844"/>
      <c r="M4" s="844"/>
      <c r="N4" s="844"/>
      <c r="O4" s="844"/>
      <c r="P4" s="844"/>
      <c r="Q4" s="844"/>
      <c r="R4" s="844"/>
      <c r="S4" s="844"/>
      <c r="T4" s="844"/>
      <c r="U4" s="844"/>
    </row>
    <row r="5" spans="1:22" ht="15.75" customHeight="1">
      <c r="A5" s="924" t="s">
        <v>3082</v>
      </c>
      <c r="B5" s="924"/>
      <c r="C5" s="924"/>
      <c r="D5" s="924"/>
      <c r="E5" s="924"/>
      <c r="F5" s="924"/>
      <c r="G5" s="924"/>
      <c r="H5" s="924"/>
      <c r="I5" s="924"/>
      <c r="J5" s="924"/>
      <c r="K5" s="924"/>
      <c r="L5" s="924"/>
      <c r="M5" s="924"/>
      <c r="N5" s="924"/>
      <c r="O5" s="924"/>
      <c r="P5" s="924"/>
      <c r="Q5" s="924"/>
      <c r="R5" s="924"/>
      <c r="S5" s="924"/>
      <c r="T5" s="924"/>
      <c r="U5" s="924"/>
    </row>
    <row r="6" spans="1:22" ht="30" customHeight="1">
      <c r="A6" s="782" t="s">
        <v>2516</v>
      </c>
      <c r="B6" s="782"/>
      <c r="C6" s="782"/>
      <c r="D6" s="782"/>
      <c r="E6" s="782"/>
      <c r="F6" s="782"/>
      <c r="G6" s="782"/>
      <c r="H6" s="782"/>
      <c r="I6" s="782"/>
      <c r="J6" s="782"/>
      <c r="K6" s="782"/>
      <c r="L6" s="782"/>
      <c r="M6" s="782"/>
      <c r="N6" s="782"/>
      <c r="O6" s="782"/>
      <c r="P6" s="782"/>
      <c r="Q6" s="782"/>
      <c r="R6" s="782"/>
      <c r="S6" s="782"/>
      <c r="T6" s="782"/>
      <c r="U6" s="782"/>
    </row>
    <row r="7" spans="1:22" ht="30" customHeight="1">
      <c r="A7" s="782" t="s">
        <v>1709</v>
      </c>
      <c r="B7" s="782"/>
      <c r="C7" s="782"/>
      <c r="D7" s="782"/>
      <c r="E7" s="782"/>
      <c r="F7" s="783" t="s">
        <v>40</v>
      </c>
      <c r="G7" s="784"/>
      <c r="H7" s="784"/>
      <c r="I7" s="784"/>
      <c r="J7" s="784"/>
      <c r="K7" s="784"/>
      <c r="L7" s="784"/>
      <c r="M7" s="784"/>
      <c r="N7" s="784"/>
      <c r="O7" s="784"/>
      <c r="P7" s="784"/>
      <c r="Q7" s="784"/>
      <c r="R7" s="784"/>
      <c r="S7" s="784"/>
      <c r="T7" s="784"/>
      <c r="U7" s="785"/>
    </row>
    <row r="8" spans="1:22" ht="30" customHeight="1">
      <c r="A8" s="873" t="s">
        <v>80</v>
      </c>
      <c r="B8" s="873"/>
      <c r="C8" s="873"/>
      <c r="D8" s="873"/>
      <c r="E8" s="873"/>
      <c r="F8" s="874" t="s">
        <v>2517</v>
      </c>
      <c r="G8" s="875"/>
      <c r="H8" s="875"/>
      <c r="I8" s="875"/>
      <c r="J8" s="875"/>
      <c r="K8" s="875"/>
      <c r="L8" s="875"/>
      <c r="M8" s="875"/>
      <c r="N8" s="875"/>
      <c r="O8" s="875"/>
      <c r="P8" s="875"/>
      <c r="Q8" s="875"/>
      <c r="R8" s="875"/>
      <c r="S8" s="875"/>
      <c r="T8" s="875"/>
      <c r="U8" s="876"/>
    </row>
    <row r="9" spans="1:22" ht="102.75" customHeight="1">
      <c r="A9" s="786" t="s">
        <v>41</v>
      </c>
      <c r="B9" s="786" t="s">
        <v>42</v>
      </c>
      <c r="C9" s="812" t="s">
        <v>2513</v>
      </c>
      <c r="D9" s="786" t="s">
        <v>44</v>
      </c>
      <c r="E9" s="787" t="s">
        <v>2518</v>
      </c>
      <c r="F9" s="788" t="s">
        <v>2809</v>
      </c>
      <c r="G9" s="788" t="s">
        <v>2810</v>
      </c>
      <c r="H9" s="788" t="s">
        <v>2811</v>
      </c>
      <c r="I9" s="788" t="s">
        <v>2812</v>
      </c>
      <c r="J9" s="788" t="s">
        <v>2860</v>
      </c>
      <c r="K9" s="788" t="s">
        <v>2815</v>
      </c>
      <c r="L9" s="788" t="s">
        <v>2814</v>
      </c>
      <c r="M9" s="788" t="s">
        <v>2816</v>
      </c>
      <c r="N9" s="788" t="s">
        <v>3016</v>
      </c>
      <c r="O9" s="788" t="s">
        <v>3017</v>
      </c>
      <c r="P9" s="788" t="s">
        <v>3018</v>
      </c>
      <c r="Q9" s="788" t="s">
        <v>1836</v>
      </c>
      <c r="R9" s="788" t="s">
        <v>47</v>
      </c>
      <c r="S9" s="789" t="s">
        <v>48</v>
      </c>
      <c r="T9" s="789" t="s">
        <v>2514</v>
      </c>
      <c r="U9" s="786" t="s">
        <v>2515</v>
      </c>
      <c r="V9" s="871" t="s">
        <v>3633</v>
      </c>
    </row>
    <row r="10" spans="1:22" ht="17.25" customHeight="1">
      <c r="A10" s="891" t="s">
        <v>3083</v>
      </c>
      <c r="B10" s="892"/>
      <c r="C10" s="892"/>
      <c r="D10" s="892"/>
      <c r="E10" s="892"/>
      <c r="F10" s="892"/>
      <c r="G10" s="892"/>
      <c r="H10" s="892"/>
      <c r="I10" s="892"/>
      <c r="J10" s="892"/>
      <c r="K10" s="892"/>
      <c r="L10" s="892"/>
      <c r="M10" s="892"/>
      <c r="N10" s="892"/>
      <c r="O10" s="892"/>
      <c r="P10" s="892"/>
      <c r="Q10" s="892"/>
      <c r="R10" s="892"/>
      <c r="S10" s="892"/>
      <c r="T10" s="892"/>
      <c r="U10" s="893"/>
    </row>
    <row r="11" spans="1:22" ht="75" customHeight="1">
      <c r="A11" s="798">
        <v>1</v>
      </c>
      <c r="B11" s="798">
        <v>8715999</v>
      </c>
      <c r="C11" s="816" t="s">
        <v>3084</v>
      </c>
      <c r="D11" s="798" t="s">
        <v>2519</v>
      </c>
      <c r="E11" s="798">
        <v>0</v>
      </c>
      <c r="F11" s="799">
        <v>1</v>
      </c>
      <c r="G11" s="799">
        <v>0</v>
      </c>
      <c r="H11" s="799">
        <v>0</v>
      </c>
      <c r="I11" s="799">
        <v>0</v>
      </c>
      <c r="J11" s="799">
        <v>0</v>
      </c>
      <c r="K11" s="799">
        <v>0</v>
      </c>
      <c r="L11" s="799">
        <v>0</v>
      </c>
      <c r="M11" s="799">
        <v>0</v>
      </c>
      <c r="N11" s="800">
        <v>0</v>
      </c>
      <c r="O11" s="800">
        <v>0</v>
      </c>
      <c r="P11" s="800">
        <v>0</v>
      </c>
      <c r="Q11" s="799">
        <v>0</v>
      </c>
      <c r="R11" s="799">
        <f t="shared" ref="R11:R16" si="0">SUM(F11:M11)</f>
        <v>1</v>
      </c>
      <c r="S11" s="799">
        <v>73152101</v>
      </c>
      <c r="T11" s="799" t="s">
        <v>926</v>
      </c>
      <c r="U11" s="798" t="s">
        <v>926</v>
      </c>
      <c r="V11" s="778"/>
    </row>
    <row r="12" spans="1:22" ht="75" customHeight="1">
      <c r="A12" s="798">
        <v>2</v>
      </c>
      <c r="B12" s="798">
        <v>8715999</v>
      </c>
      <c r="C12" s="816" t="s">
        <v>3085</v>
      </c>
      <c r="D12" s="798" t="s">
        <v>2519</v>
      </c>
      <c r="E12" s="798">
        <v>0</v>
      </c>
      <c r="F12" s="799">
        <v>1</v>
      </c>
      <c r="G12" s="799">
        <v>0</v>
      </c>
      <c r="H12" s="799">
        <v>0</v>
      </c>
      <c r="I12" s="799">
        <v>0</v>
      </c>
      <c r="J12" s="799">
        <v>0</v>
      </c>
      <c r="K12" s="799">
        <v>0</v>
      </c>
      <c r="L12" s="799">
        <v>0</v>
      </c>
      <c r="M12" s="799">
        <v>0</v>
      </c>
      <c r="N12" s="800">
        <v>0</v>
      </c>
      <c r="O12" s="800">
        <v>0</v>
      </c>
      <c r="P12" s="800">
        <v>0</v>
      </c>
      <c r="Q12" s="799">
        <v>0</v>
      </c>
      <c r="R12" s="799">
        <f t="shared" si="0"/>
        <v>1</v>
      </c>
      <c r="S12" s="799">
        <v>73152101</v>
      </c>
      <c r="T12" s="799" t="s">
        <v>926</v>
      </c>
      <c r="U12" s="798" t="s">
        <v>926</v>
      </c>
      <c r="V12" s="778"/>
    </row>
    <row r="13" spans="1:22" ht="75" customHeight="1">
      <c r="A13" s="798">
        <v>3</v>
      </c>
      <c r="B13" s="798">
        <v>8715999</v>
      </c>
      <c r="C13" s="816" t="s">
        <v>3086</v>
      </c>
      <c r="D13" s="798" t="s">
        <v>2519</v>
      </c>
      <c r="E13" s="798">
        <v>0</v>
      </c>
      <c r="F13" s="799">
        <v>1</v>
      </c>
      <c r="G13" s="799">
        <v>0</v>
      </c>
      <c r="H13" s="799">
        <v>0</v>
      </c>
      <c r="I13" s="799">
        <v>0</v>
      </c>
      <c r="J13" s="799">
        <v>0</v>
      </c>
      <c r="K13" s="799">
        <v>0</v>
      </c>
      <c r="L13" s="799">
        <v>0</v>
      </c>
      <c r="M13" s="799">
        <v>0</v>
      </c>
      <c r="N13" s="800">
        <v>0</v>
      </c>
      <c r="O13" s="800">
        <v>0</v>
      </c>
      <c r="P13" s="800">
        <v>0</v>
      </c>
      <c r="Q13" s="799">
        <v>0</v>
      </c>
      <c r="R13" s="799">
        <f t="shared" si="0"/>
        <v>1</v>
      </c>
      <c r="S13" s="799">
        <v>73152101</v>
      </c>
      <c r="T13" s="799" t="s">
        <v>926</v>
      </c>
      <c r="U13" s="798" t="s">
        <v>926</v>
      </c>
      <c r="V13" s="778"/>
    </row>
    <row r="14" spans="1:22" ht="75" customHeight="1">
      <c r="A14" s="798">
        <v>4</v>
      </c>
      <c r="B14" s="798">
        <v>8715999</v>
      </c>
      <c r="C14" s="816" t="s">
        <v>3087</v>
      </c>
      <c r="D14" s="798" t="s">
        <v>2519</v>
      </c>
      <c r="E14" s="798">
        <v>0</v>
      </c>
      <c r="F14" s="799">
        <v>1</v>
      </c>
      <c r="G14" s="799">
        <v>0</v>
      </c>
      <c r="H14" s="799">
        <v>0</v>
      </c>
      <c r="I14" s="799">
        <v>0</v>
      </c>
      <c r="J14" s="799">
        <v>0</v>
      </c>
      <c r="K14" s="799">
        <v>0</v>
      </c>
      <c r="L14" s="799">
        <v>0</v>
      </c>
      <c r="M14" s="799">
        <v>0</v>
      </c>
      <c r="N14" s="800">
        <v>0</v>
      </c>
      <c r="O14" s="800">
        <v>0</v>
      </c>
      <c r="P14" s="800">
        <v>0</v>
      </c>
      <c r="Q14" s="799">
        <v>0</v>
      </c>
      <c r="R14" s="799">
        <f t="shared" si="0"/>
        <v>1</v>
      </c>
      <c r="S14" s="799">
        <v>73152101</v>
      </c>
      <c r="T14" s="799" t="s">
        <v>926</v>
      </c>
      <c r="U14" s="798" t="s">
        <v>926</v>
      </c>
      <c r="V14" s="778"/>
    </row>
    <row r="15" spans="1:22" ht="75" customHeight="1">
      <c r="A15" s="798">
        <v>5</v>
      </c>
      <c r="B15" s="798">
        <v>8715999</v>
      </c>
      <c r="C15" s="816" t="s">
        <v>3088</v>
      </c>
      <c r="D15" s="798" t="s">
        <v>2519</v>
      </c>
      <c r="E15" s="798">
        <v>0</v>
      </c>
      <c r="F15" s="799">
        <v>1</v>
      </c>
      <c r="G15" s="799">
        <v>0</v>
      </c>
      <c r="H15" s="799">
        <v>0</v>
      </c>
      <c r="I15" s="799">
        <v>0</v>
      </c>
      <c r="J15" s="799">
        <v>0</v>
      </c>
      <c r="K15" s="799">
        <v>0</v>
      </c>
      <c r="L15" s="799">
        <v>0</v>
      </c>
      <c r="M15" s="799">
        <v>0</v>
      </c>
      <c r="N15" s="800">
        <v>0</v>
      </c>
      <c r="O15" s="800">
        <v>0</v>
      </c>
      <c r="P15" s="800">
        <v>0</v>
      </c>
      <c r="Q15" s="799">
        <v>0</v>
      </c>
      <c r="R15" s="799">
        <f t="shared" si="0"/>
        <v>1</v>
      </c>
      <c r="S15" s="799">
        <v>73152101</v>
      </c>
      <c r="T15" s="799" t="s">
        <v>926</v>
      </c>
      <c r="U15" s="798" t="s">
        <v>926</v>
      </c>
      <c r="V15" s="778"/>
    </row>
    <row r="16" spans="1:22" ht="75" customHeight="1">
      <c r="A16" s="798">
        <v>6</v>
      </c>
      <c r="B16" s="798">
        <v>8715999</v>
      </c>
      <c r="C16" s="816" t="s">
        <v>3089</v>
      </c>
      <c r="D16" s="798" t="s">
        <v>2519</v>
      </c>
      <c r="E16" s="798">
        <v>0</v>
      </c>
      <c r="F16" s="799">
        <v>1</v>
      </c>
      <c r="G16" s="799">
        <v>0</v>
      </c>
      <c r="H16" s="799">
        <v>0</v>
      </c>
      <c r="I16" s="799">
        <v>0</v>
      </c>
      <c r="J16" s="799">
        <v>0</v>
      </c>
      <c r="K16" s="799">
        <v>0</v>
      </c>
      <c r="L16" s="799">
        <v>0</v>
      </c>
      <c r="M16" s="799">
        <v>0</v>
      </c>
      <c r="N16" s="800">
        <v>0</v>
      </c>
      <c r="O16" s="800">
        <v>0</v>
      </c>
      <c r="P16" s="800">
        <v>0</v>
      </c>
      <c r="Q16" s="799">
        <v>0</v>
      </c>
      <c r="R16" s="799">
        <f t="shared" si="0"/>
        <v>1</v>
      </c>
      <c r="S16" s="799">
        <v>73152101</v>
      </c>
      <c r="T16" s="799" t="s">
        <v>926</v>
      </c>
      <c r="U16" s="798" t="s">
        <v>926</v>
      </c>
      <c r="V16" s="778"/>
    </row>
    <row r="17" spans="1:22" ht="17.25" customHeight="1" thickBot="1">
      <c r="A17" s="894" t="s">
        <v>3625</v>
      </c>
      <c r="B17" s="895"/>
      <c r="C17" s="895"/>
      <c r="D17" s="895"/>
      <c r="E17" s="895"/>
      <c r="F17" s="895"/>
      <c r="G17" s="895"/>
      <c r="H17" s="895"/>
      <c r="I17" s="895"/>
      <c r="J17" s="895"/>
      <c r="K17" s="895"/>
      <c r="L17" s="895"/>
      <c r="M17" s="895"/>
      <c r="N17" s="895"/>
      <c r="O17" s="895"/>
      <c r="P17" s="895"/>
      <c r="Q17" s="895"/>
      <c r="R17" s="895"/>
      <c r="S17" s="895"/>
      <c r="T17" s="895"/>
      <c r="U17" s="896"/>
    </row>
    <row r="18" spans="1:22" ht="15.75" customHeight="1">
      <c r="A18" s="813" t="s">
        <v>2644</v>
      </c>
      <c r="B18" s="814"/>
      <c r="C18" s="814"/>
      <c r="D18" s="814"/>
      <c r="E18" s="814"/>
      <c r="F18" s="814"/>
      <c r="G18" s="814"/>
      <c r="H18" s="814"/>
      <c r="I18" s="814"/>
      <c r="J18" s="814"/>
      <c r="K18" s="814"/>
      <c r="L18" s="814"/>
      <c r="M18" s="814"/>
      <c r="N18" s="814"/>
      <c r="O18" s="814"/>
      <c r="P18" s="814"/>
      <c r="Q18" s="814"/>
      <c r="R18" s="814"/>
      <c r="S18" s="814"/>
      <c r="T18" s="814"/>
      <c r="U18" s="815"/>
    </row>
    <row r="19" spans="1:22" ht="75" customHeight="1">
      <c r="A19" s="798">
        <v>7</v>
      </c>
      <c r="B19" s="798">
        <v>8711003</v>
      </c>
      <c r="C19" s="817" t="s">
        <v>3090</v>
      </c>
      <c r="D19" s="798" t="s">
        <v>2519</v>
      </c>
      <c r="E19" s="798">
        <v>0</v>
      </c>
      <c r="F19" s="799">
        <v>0</v>
      </c>
      <c r="G19" s="799">
        <v>0</v>
      </c>
      <c r="H19" s="799">
        <v>1</v>
      </c>
      <c r="I19" s="799">
        <v>0</v>
      </c>
      <c r="J19" s="799">
        <v>0</v>
      </c>
      <c r="K19" s="799">
        <v>0</v>
      </c>
      <c r="L19" s="799">
        <v>0</v>
      </c>
      <c r="M19" s="799">
        <v>1</v>
      </c>
      <c r="N19" s="800">
        <v>0</v>
      </c>
      <c r="O19" s="800">
        <v>0</v>
      </c>
      <c r="P19" s="800">
        <v>0</v>
      </c>
      <c r="Q19" s="799">
        <v>0</v>
      </c>
      <c r="R19" s="799">
        <v>1</v>
      </c>
      <c r="S19" s="799">
        <v>72151001</v>
      </c>
      <c r="T19" s="799" t="s">
        <v>926</v>
      </c>
      <c r="U19" s="798" t="s">
        <v>926</v>
      </c>
      <c r="V19" s="778"/>
    </row>
    <row r="20" spans="1:22" ht="75" customHeight="1">
      <c r="A20" s="798">
        <f t="shared" ref="A20:A33" si="1">1+A19</f>
        <v>8</v>
      </c>
      <c r="B20" s="798">
        <v>8711003</v>
      </c>
      <c r="C20" s="817" t="s">
        <v>3091</v>
      </c>
      <c r="D20" s="798" t="s">
        <v>2519</v>
      </c>
      <c r="E20" s="798">
        <v>0</v>
      </c>
      <c r="F20" s="799">
        <v>0</v>
      </c>
      <c r="G20" s="799">
        <v>0</v>
      </c>
      <c r="H20" s="799">
        <v>1</v>
      </c>
      <c r="I20" s="799">
        <v>0</v>
      </c>
      <c r="J20" s="799">
        <v>0</v>
      </c>
      <c r="K20" s="799">
        <v>0</v>
      </c>
      <c r="L20" s="799">
        <v>0</v>
      </c>
      <c r="M20" s="799">
        <v>1</v>
      </c>
      <c r="N20" s="800">
        <v>0</v>
      </c>
      <c r="O20" s="800">
        <v>0</v>
      </c>
      <c r="P20" s="800">
        <v>0</v>
      </c>
      <c r="Q20" s="799">
        <v>0</v>
      </c>
      <c r="R20" s="799">
        <v>1</v>
      </c>
      <c r="S20" s="799">
        <v>72151001</v>
      </c>
      <c r="T20" s="799" t="s">
        <v>926</v>
      </c>
      <c r="U20" s="798" t="s">
        <v>926</v>
      </c>
      <c r="V20" s="778"/>
    </row>
    <row r="21" spans="1:22" ht="75" customHeight="1">
      <c r="A21" s="798">
        <f t="shared" si="1"/>
        <v>9</v>
      </c>
      <c r="B21" s="798">
        <v>8711003</v>
      </c>
      <c r="C21" s="817" t="s">
        <v>3092</v>
      </c>
      <c r="D21" s="798" t="s">
        <v>2519</v>
      </c>
      <c r="E21" s="798">
        <v>0</v>
      </c>
      <c r="F21" s="799">
        <v>0</v>
      </c>
      <c r="G21" s="799">
        <v>0</v>
      </c>
      <c r="H21" s="799">
        <v>1</v>
      </c>
      <c r="I21" s="799">
        <v>0</v>
      </c>
      <c r="J21" s="799">
        <v>0</v>
      </c>
      <c r="K21" s="799">
        <v>0</v>
      </c>
      <c r="L21" s="799">
        <v>0</v>
      </c>
      <c r="M21" s="799">
        <v>1</v>
      </c>
      <c r="N21" s="800">
        <v>0</v>
      </c>
      <c r="O21" s="800">
        <v>0</v>
      </c>
      <c r="P21" s="800">
        <v>0</v>
      </c>
      <c r="Q21" s="799">
        <v>0</v>
      </c>
      <c r="R21" s="799">
        <v>1</v>
      </c>
      <c r="S21" s="799">
        <v>72151001</v>
      </c>
      <c r="T21" s="799" t="s">
        <v>926</v>
      </c>
      <c r="U21" s="798" t="s">
        <v>926</v>
      </c>
      <c r="V21" s="778"/>
    </row>
    <row r="22" spans="1:22" ht="75" customHeight="1">
      <c r="A22" s="798">
        <v>10</v>
      </c>
      <c r="B22" s="798">
        <v>8711003</v>
      </c>
      <c r="C22" s="817" t="s">
        <v>3093</v>
      </c>
      <c r="D22" s="798" t="s">
        <v>2519</v>
      </c>
      <c r="E22" s="798">
        <v>0</v>
      </c>
      <c r="F22" s="799">
        <v>0</v>
      </c>
      <c r="G22" s="799">
        <v>0</v>
      </c>
      <c r="H22" s="799">
        <v>1</v>
      </c>
      <c r="I22" s="799">
        <v>0</v>
      </c>
      <c r="J22" s="799">
        <v>0</v>
      </c>
      <c r="K22" s="799">
        <v>0</v>
      </c>
      <c r="L22" s="799">
        <v>0</v>
      </c>
      <c r="M22" s="799">
        <v>1</v>
      </c>
      <c r="N22" s="800">
        <v>0</v>
      </c>
      <c r="O22" s="800">
        <v>0</v>
      </c>
      <c r="P22" s="800">
        <v>0</v>
      </c>
      <c r="Q22" s="799">
        <v>0</v>
      </c>
      <c r="R22" s="799">
        <v>1</v>
      </c>
      <c r="S22" s="799">
        <v>72151001</v>
      </c>
      <c r="T22" s="799" t="s">
        <v>926</v>
      </c>
      <c r="U22" s="798" t="s">
        <v>926</v>
      </c>
      <c r="V22" s="778"/>
    </row>
    <row r="23" spans="1:22" ht="75" customHeight="1">
      <c r="A23" s="798">
        <f t="shared" si="1"/>
        <v>11</v>
      </c>
      <c r="B23" s="798">
        <v>8711003</v>
      </c>
      <c r="C23" s="817" t="s">
        <v>3094</v>
      </c>
      <c r="D23" s="798" t="s">
        <v>2519</v>
      </c>
      <c r="E23" s="798">
        <v>0</v>
      </c>
      <c r="F23" s="799">
        <v>0</v>
      </c>
      <c r="G23" s="799">
        <v>0</v>
      </c>
      <c r="H23" s="799">
        <v>1</v>
      </c>
      <c r="I23" s="799">
        <v>0</v>
      </c>
      <c r="J23" s="799">
        <v>0</v>
      </c>
      <c r="K23" s="799">
        <v>0</v>
      </c>
      <c r="L23" s="799">
        <v>0</v>
      </c>
      <c r="M23" s="799">
        <v>1</v>
      </c>
      <c r="N23" s="800">
        <v>0</v>
      </c>
      <c r="O23" s="800">
        <v>0</v>
      </c>
      <c r="P23" s="800">
        <v>0</v>
      </c>
      <c r="Q23" s="799">
        <v>0</v>
      </c>
      <c r="R23" s="799">
        <v>1</v>
      </c>
      <c r="S23" s="799">
        <v>72151001</v>
      </c>
      <c r="T23" s="799" t="s">
        <v>926</v>
      </c>
      <c r="U23" s="798" t="s">
        <v>926</v>
      </c>
      <c r="V23" s="778"/>
    </row>
    <row r="24" spans="1:22" ht="75" customHeight="1">
      <c r="A24" s="798">
        <f t="shared" si="1"/>
        <v>12</v>
      </c>
      <c r="B24" s="798">
        <v>8711003</v>
      </c>
      <c r="C24" s="817" t="s">
        <v>3095</v>
      </c>
      <c r="D24" s="798" t="s">
        <v>2519</v>
      </c>
      <c r="E24" s="798">
        <v>0</v>
      </c>
      <c r="F24" s="799">
        <v>0</v>
      </c>
      <c r="G24" s="799">
        <v>0</v>
      </c>
      <c r="H24" s="799">
        <v>1</v>
      </c>
      <c r="I24" s="799">
        <v>0</v>
      </c>
      <c r="J24" s="799">
        <v>0</v>
      </c>
      <c r="K24" s="799">
        <v>0</v>
      </c>
      <c r="L24" s="799">
        <v>0</v>
      </c>
      <c r="M24" s="799">
        <v>1</v>
      </c>
      <c r="N24" s="800">
        <v>0</v>
      </c>
      <c r="O24" s="800">
        <v>0</v>
      </c>
      <c r="P24" s="800">
        <v>0</v>
      </c>
      <c r="Q24" s="799">
        <v>0</v>
      </c>
      <c r="R24" s="799">
        <v>1</v>
      </c>
      <c r="S24" s="799">
        <v>72151001</v>
      </c>
      <c r="T24" s="799" t="s">
        <v>926</v>
      </c>
      <c r="U24" s="798" t="s">
        <v>926</v>
      </c>
      <c r="V24" s="778"/>
    </row>
    <row r="25" spans="1:22" ht="75" customHeight="1">
      <c r="A25" s="798">
        <v>13</v>
      </c>
      <c r="B25" s="798">
        <v>8711003</v>
      </c>
      <c r="C25" s="817" t="s">
        <v>3096</v>
      </c>
      <c r="D25" s="798" t="s">
        <v>2519</v>
      </c>
      <c r="E25" s="798">
        <v>0</v>
      </c>
      <c r="F25" s="799">
        <v>0</v>
      </c>
      <c r="G25" s="799">
        <v>0</v>
      </c>
      <c r="H25" s="799">
        <v>1</v>
      </c>
      <c r="I25" s="799">
        <v>0</v>
      </c>
      <c r="J25" s="799">
        <v>0</v>
      </c>
      <c r="K25" s="799">
        <v>0</v>
      </c>
      <c r="L25" s="799">
        <v>0</v>
      </c>
      <c r="M25" s="799">
        <v>1</v>
      </c>
      <c r="N25" s="800">
        <v>0</v>
      </c>
      <c r="O25" s="800">
        <v>0</v>
      </c>
      <c r="P25" s="800">
        <v>0</v>
      </c>
      <c r="Q25" s="799">
        <v>0</v>
      </c>
      <c r="R25" s="799">
        <v>1</v>
      </c>
      <c r="S25" s="799">
        <v>72151001</v>
      </c>
      <c r="T25" s="799" t="s">
        <v>926</v>
      </c>
      <c r="U25" s="798" t="s">
        <v>926</v>
      </c>
      <c r="V25" s="778"/>
    </row>
    <row r="26" spans="1:22" ht="75" customHeight="1">
      <c r="A26" s="798">
        <f>1+A25</f>
        <v>14</v>
      </c>
      <c r="B26" s="798">
        <v>8711003</v>
      </c>
      <c r="C26" s="817" t="s">
        <v>3097</v>
      </c>
      <c r="D26" s="798" t="s">
        <v>2519</v>
      </c>
      <c r="E26" s="798">
        <v>0</v>
      </c>
      <c r="F26" s="799">
        <v>0</v>
      </c>
      <c r="G26" s="799">
        <v>0</v>
      </c>
      <c r="H26" s="799">
        <v>1</v>
      </c>
      <c r="I26" s="799">
        <v>0</v>
      </c>
      <c r="J26" s="799">
        <v>0</v>
      </c>
      <c r="K26" s="799">
        <v>0</v>
      </c>
      <c r="L26" s="799">
        <v>0</v>
      </c>
      <c r="M26" s="799">
        <v>1</v>
      </c>
      <c r="N26" s="800">
        <v>0</v>
      </c>
      <c r="O26" s="800">
        <v>0</v>
      </c>
      <c r="P26" s="800">
        <v>0</v>
      </c>
      <c r="Q26" s="799">
        <v>0</v>
      </c>
      <c r="R26" s="799">
        <v>1</v>
      </c>
      <c r="S26" s="799">
        <v>72151001</v>
      </c>
      <c r="T26" s="799" t="s">
        <v>926</v>
      </c>
      <c r="U26" s="798" t="s">
        <v>926</v>
      </c>
      <c r="V26" s="778"/>
    </row>
    <row r="27" spans="1:22" ht="75" customHeight="1">
      <c r="A27" s="798">
        <f>1+A26</f>
        <v>15</v>
      </c>
      <c r="B27" s="798">
        <v>8711003</v>
      </c>
      <c r="C27" s="817" t="s">
        <v>3098</v>
      </c>
      <c r="D27" s="798" t="s">
        <v>2519</v>
      </c>
      <c r="E27" s="798">
        <v>0</v>
      </c>
      <c r="F27" s="799">
        <v>0</v>
      </c>
      <c r="G27" s="799">
        <v>0</v>
      </c>
      <c r="H27" s="799">
        <v>1</v>
      </c>
      <c r="I27" s="799">
        <v>0</v>
      </c>
      <c r="J27" s="799">
        <v>0</v>
      </c>
      <c r="K27" s="799">
        <v>0</v>
      </c>
      <c r="L27" s="799">
        <v>0</v>
      </c>
      <c r="M27" s="799">
        <v>1</v>
      </c>
      <c r="N27" s="800">
        <v>0</v>
      </c>
      <c r="O27" s="800">
        <v>0</v>
      </c>
      <c r="P27" s="800">
        <v>0</v>
      </c>
      <c r="Q27" s="799">
        <v>0</v>
      </c>
      <c r="R27" s="799">
        <v>1</v>
      </c>
      <c r="S27" s="799">
        <v>72151001</v>
      </c>
      <c r="T27" s="799" t="s">
        <v>926</v>
      </c>
      <c r="U27" s="798" t="s">
        <v>926</v>
      </c>
      <c r="V27" s="778"/>
    </row>
    <row r="28" spans="1:22" ht="75" customHeight="1">
      <c r="A28" s="798">
        <v>16</v>
      </c>
      <c r="B28" s="798">
        <v>8711003</v>
      </c>
      <c r="C28" s="817" t="s">
        <v>3099</v>
      </c>
      <c r="D28" s="798" t="s">
        <v>2519</v>
      </c>
      <c r="E28" s="798">
        <v>0</v>
      </c>
      <c r="F28" s="799">
        <v>0</v>
      </c>
      <c r="G28" s="799">
        <v>0</v>
      </c>
      <c r="H28" s="799">
        <v>1</v>
      </c>
      <c r="I28" s="799">
        <v>0</v>
      </c>
      <c r="J28" s="799">
        <v>0</v>
      </c>
      <c r="K28" s="799">
        <v>0</v>
      </c>
      <c r="L28" s="799">
        <v>0</v>
      </c>
      <c r="M28" s="799">
        <v>1</v>
      </c>
      <c r="N28" s="800">
        <v>0</v>
      </c>
      <c r="O28" s="800">
        <v>0</v>
      </c>
      <c r="P28" s="800">
        <v>0</v>
      </c>
      <c r="Q28" s="799">
        <v>0</v>
      </c>
      <c r="R28" s="799">
        <v>1</v>
      </c>
      <c r="S28" s="799">
        <v>72151001</v>
      </c>
      <c r="T28" s="799" t="s">
        <v>926</v>
      </c>
      <c r="U28" s="798" t="s">
        <v>926</v>
      </c>
      <c r="V28" s="778"/>
    </row>
    <row r="29" spans="1:22" ht="75" customHeight="1">
      <c r="A29" s="798">
        <f t="shared" si="1"/>
        <v>17</v>
      </c>
      <c r="B29" s="798">
        <v>8711003</v>
      </c>
      <c r="C29" s="817" t="s">
        <v>3100</v>
      </c>
      <c r="D29" s="798" t="s">
        <v>2519</v>
      </c>
      <c r="E29" s="798">
        <v>0</v>
      </c>
      <c r="F29" s="799">
        <v>0</v>
      </c>
      <c r="G29" s="799">
        <v>0</v>
      </c>
      <c r="H29" s="799">
        <v>1</v>
      </c>
      <c r="I29" s="799">
        <v>0</v>
      </c>
      <c r="J29" s="799">
        <v>0</v>
      </c>
      <c r="K29" s="799">
        <v>0</v>
      </c>
      <c r="L29" s="799">
        <v>0</v>
      </c>
      <c r="M29" s="799">
        <v>1</v>
      </c>
      <c r="N29" s="800">
        <v>0</v>
      </c>
      <c r="O29" s="800">
        <v>0</v>
      </c>
      <c r="P29" s="800">
        <v>0</v>
      </c>
      <c r="Q29" s="799">
        <v>0</v>
      </c>
      <c r="R29" s="799">
        <v>1</v>
      </c>
      <c r="S29" s="799">
        <v>72151001</v>
      </c>
      <c r="T29" s="799" t="s">
        <v>926</v>
      </c>
      <c r="U29" s="798" t="s">
        <v>926</v>
      </c>
      <c r="V29" s="778"/>
    </row>
    <row r="30" spans="1:22" ht="75" customHeight="1">
      <c r="A30" s="798">
        <f>1+A29</f>
        <v>18</v>
      </c>
      <c r="B30" s="798">
        <v>8711003</v>
      </c>
      <c r="C30" s="817" t="s">
        <v>3101</v>
      </c>
      <c r="D30" s="798" t="s">
        <v>2519</v>
      </c>
      <c r="E30" s="798">
        <v>0</v>
      </c>
      <c r="F30" s="799">
        <v>0</v>
      </c>
      <c r="G30" s="799">
        <v>0</v>
      </c>
      <c r="H30" s="799">
        <v>1</v>
      </c>
      <c r="I30" s="799">
        <v>0</v>
      </c>
      <c r="J30" s="799">
        <v>0</v>
      </c>
      <c r="K30" s="799">
        <v>0</v>
      </c>
      <c r="L30" s="799">
        <v>0</v>
      </c>
      <c r="M30" s="799">
        <v>1</v>
      </c>
      <c r="N30" s="800">
        <v>0</v>
      </c>
      <c r="O30" s="800">
        <v>0</v>
      </c>
      <c r="P30" s="800">
        <v>0</v>
      </c>
      <c r="Q30" s="799">
        <v>0</v>
      </c>
      <c r="R30" s="799">
        <v>1</v>
      </c>
      <c r="S30" s="799">
        <v>72151001</v>
      </c>
      <c r="T30" s="799" t="s">
        <v>926</v>
      </c>
      <c r="U30" s="798" t="s">
        <v>926</v>
      </c>
      <c r="V30" s="778"/>
    </row>
    <row r="31" spans="1:22" ht="75" customHeight="1">
      <c r="A31" s="798">
        <v>19</v>
      </c>
      <c r="B31" s="798">
        <v>8711003</v>
      </c>
      <c r="C31" s="817" t="s">
        <v>3102</v>
      </c>
      <c r="D31" s="797" t="s">
        <v>2519</v>
      </c>
      <c r="E31" s="798">
        <v>0</v>
      </c>
      <c r="F31" s="799">
        <v>0</v>
      </c>
      <c r="G31" s="799">
        <v>0</v>
      </c>
      <c r="H31" s="799">
        <v>1</v>
      </c>
      <c r="I31" s="799">
        <v>0</v>
      </c>
      <c r="J31" s="799">
        <v>0</v>
      </c>
      <c r="K31" s="799">
        <v>0</v>
      </c>
      <c r="L31" s="799">
        <v>0</v>
      </c>
      <c r="M31" s="799">
        <v>1</v>
      </c>
      <c r="N31" s="800">
        <v>0</v>
      </c>
      <c r="O31" s="800">
        <v>0</v>
      </c>
      <c r="P31" s="800">
        <v>0</v>
      </c>
      <c r="Q31" s="799">
        <v>0</v>
      </c>
      <c r="R31" s="799">
        <v>1</v>
      </c>
      <c r="S31" s="799">
        <v>72151001</v>
      </c>
      <c r="T31" s="801" t="s">
        <v>926</v>
      </c>
      <c r="U31" s="797" t="s">
        <v>926</v>
      </c>
      <c r="V31" s="778"/>
    </row>
    <row r="32" spans="1:22" ht="75" customHeight="1">
      <c r="A32" s="798">
        <f t="shared" si="1"/>
        <v>20</v>
      </c>
      <c r="B32" s="798">
        <v>8711003</v>
      </c>
      <c r="C32" s="817" t="s">
        <v>3103</v>
      </c>
      <c r="D32" s="797" t="s">
        <v>2519</v>
      </c>
      <c r="E32" s="798">
        <v>0</v>
      </c>
      <c r="F32" s="799">
        <v>0</v>
      </c>
      <c r="G32" s="799">
        <v>0</v>
      </c>
      <c r="H32" s="799">
        <v>1</v>
      </c>
      <c r="I32" s="799">
        <v>0</v>
      </c>
      <c r="J32" s="799">
        <v>0</v>
      </c>
      <c r="K32" s="799">
        <v>0</v>
      </c>
      <c r="L32" s="799">
        <v>0</v>
      </c>
      <c r="M32" s="799">
        <v>1</v>
      </c>
      <c r="N32" s="800">
        <v>0</v>
      </c>
      <c r="O32" s="800">
        <v>0</v>
      </c>
      <c r="P32" s="800">
        <v>0</v>
      </c>
      <c r="Q32" s="799">
        <v>0</v>
      </c>
      <c r="R32" s="799">
        <v>1</v>
      </c>
      <c r="S32" s="799">
        <v>72151001</v>
      </c>
      <c r="T32" s="801" t="s">
        <v>926</v>
      </c>
      <c r="U32" s="797" t="s">
        <v>926</v>
      </c>
      <c r="V32" s="778"/>
    </row>
    <row r="33" spans="1:22" ht="75" customHeight="1">
      <c r="A33" s="798">
        <f t="shared" si="1"/>
        <v>21</v>
      </c>
      <c r="B33" s="798">
        <v>8711003</v>
      </c>
      <c r="C33" s="817" t="s">
        <v>3104</v>
      </c>
      <c r="D33" s="797" t="s">
        <v>2519</v>
      </c>
      <c r="E33" s="798">
        <v>0</v>
      </c>
      <c r="F33" s="799">
        <v>0</v>
      </c>
      <c r="G33" s="799">
        <v>0</v>
      </c>
      <c r="H33" s="799">
        <v>1</v>
      </c>
      <c r="I33" s="799">
        <v>0</v>
      </c>
      <c r="J33" s="799">
        <v>0</v>
      </c>
      <c r="K33" s="799">
        <v>0</v>
      </c>
      <c r="L33" s="799">
        <v>0</v>
      </c>
      <c r="M33" s="799">
        <v>1</v>
      </c>
      <c r="N33" s="800">
        <v>0</v>
      </c>
      <c r="O33" s="800">
        <v>0</v>
      </c>
      <c r="P33" s="800">
        <v>0</v>
      </c>
      <c r="Q33" s="799">
        <v>0</v>
      </c>
      <c r="R33" s="799">
        <v>1</v>
      </c>
      <c r="S33" s="799">
        <v>72151001</v>
      </c>
      <c r="T33" s="801" t="s">
        <v>926</v>
      </c>
      <c r="U33" s="797" t="s">
        <v>926</v>
      </c>
      <c r="V33" s="778"/>
    </row>
    <row r="34" spans="1:22" ht="75" customHeight="1">
      <c r="A34" s="798">
        <v>22</v>
      </c>
      <c r="B34" s="798">
        <v>8711003</v>
      </c>
      <c r="C34" s="817" t="s">
        <v>3105</v>
      </c>
      <c r="D34" s="797" t="s">
        <v>2519</v>
      </c>
      <c r="E34" s="798">
        <v>0</v>
      </c>
      <c r="F34" s="799">
        <v>0</v>
      </c>
      <c r="G34" s="799">
        <v>0</v>
      </c>
      <c r="H34" s="799">
        <v>1</v>
      </c>
      <c r="I34" s="799">
        <v>0</v>
      </c>
      <c r="J34" s="799">
        <v>0</v>
      </c>
      <c r="K34" s="799">
        <v>0</v>
      </c>
      <c r="L34" s="799">
        <v>0</v>
      </c>
      <c r="M34" s="799">
        <v>1</v>
      </c>
      <c r="N34" s="800">
        <v>0</v>
      </c>
      <c r="O34" s="800">
        <v>0</v>
      </c>
      <c r="P34" s="800">
        <v>0</v>
      </c>
      <c r="Q34" s="799">
        <v>0</v>
      </c>
      <c r="R34" s="799">
        <v>1</v>
      </c>
      <c r="S34" s="799">
        <v>72151001</v>
      </c>
      <c r="T34" s="801" t="s">
        <v>926</v>
      </c>
      <c r="U34" s="797" t="s">
        <v>926</v>
      </c>
      <c r="V34" s="778"/>
    </row>
    <row r="35" spans="1:22" ht="18.75" customHeight="1">
      <c r="A35" s="897" t="s">
        <v>2857</v>
      </c>
      <c r="B35" s="898"/>
      <c r="C35" s="898"/>
      <c r="D35" s="898"/>
      <c r="E35" s="898"/>
      <c r="F35" s="898"/>
      <c r="G35" s="898"/>
      <c r="H35" s="898"/>
      <c r="I35" s="898"/>
      <c r="J35" s="898"/>
      <c r="K35" s="898"/>
      <c r="L35" s="898"/>
      <c r="M35" s="898"/>
      <c r="N35" s="898"/>
      <c r="O35" s="898"/>
      <c r="P35" s="898"/>
      <c r="Q35" s="898"/>
      <c r="R35" s="898"/>
      <c r="S35" s="898"/>
      <c r="T35" s="898"/>
      <c r="U35" s="899"/>
    </row>
    <row r="36" spans="1:22" ht="15.75" customHeight="1">
      <c r="A36" s="821" t="s">
        <v>2858</v>
      </c>
      <c r="B36" s="822"/>
      <c r="C36" s="822"/>
      <c r="D36" s="822"/>
      <c r="E36" s="822"/>
      <c r="F36" s="822"/>
      <c r="G36" s="822"/>
      <c r="H36" s="822"/>
      <c r="I36" s="822"/>
      <c r="J36" s="822"/>
      <c r="K36" s="822"/>
      <c r="L36" s="822"/>
      <c r="M36" s="822"/>
      <c r="N36" s="822"/>
      <c r="O36" s="822"/>
      <c r="P36" s="822"/>
      <c r="Q36" s="822"/>
      <c r="R36" s="822"/>
      <c r="S36" s="822"/>
      <c r="T36" s="822"/>
      <c r="U36" s="823"/>
    </row>
    <row r="37" spans="1:22" ht="378.75" customHeight="1">
      <c r="A37" s="798">
        <v>23</v>
      </c>
      <c r="B37" s="798">
        <v>8711003</v>
      </c>
      <c r="C37" s="824" t="s">
        <v>3106</v>
      </c>
      <c r="D37" s="798" t="s">
        <v>2519</v>
      </c>
      <c r="E37" s="798">
        <v>0</v>
      </c>
      <c r="F37" s="799">
        <v>0</v>
      </c>
      <c r="G37" s="799">
        <v>0</v>
      </c>
      <c r="H37" s="799">
        <v>0</v>
      </c>
      <c r="I37" s="799">
        <v>0</v>
      </c>
      <c r="J37" s="799">
        <v>1</v>
      </c>
      <c r="K37" s="799">
        <v>0</v>
      </c>
      <c r="L37" s="799">
        <v>0</v>
      </c>
      <c r="M37" s="799">
        <v>0</v>
      </c>
      <c r="N37" s="800">
        <v>0</v>
      </c>
      <c r="O37" s="800">
        <v>0</v>
      </c>
      <c r="P37" s="800">
        <v>0</v>
      </c>
      <c r="Q37" s="799">
        <v>0</v>
      </c>
      <c r="R37" s="799">
        <f>SUM(F37:M37)</f>
        <v>1</v>
      </c>
      <c r="S37" s="799">
        <v>72151001</v>
      </c>
      <c r="T37" s="801" t="s">
        <v>926</v>
      </c>
      <c r="U37" s="797" t="s">
        <v>926</v>
      </c>
      <c r="V37" s="778"/>
    </row>
    <row r="38" spans="1:22" ht="18" customHeight="1">
      <c r="A38" s="900" t="s">
        <v>2859</v>
      </c>
      <c r="B38" s="901"/>
      <c r="C38" s="901"/>
      <c r="D38" s="901"/>
      <c r="E38" s="901"/>
      <c r="F38" s="901"/>
      <c r="G38" s="901"/>
      <c r="H38" s="901"/>
      <c r="I38" s="901"/>
      <c r="J38" s="901"/>
      <c r="K38" s="901"/>
      <c r="L38" s="901"/>
      <c r="M38" s="901"/>
      <c r="N38" s="901"/>
      <c r="O38" s="901"/>
      <c r="P38" s="901"/>
      <c r="Q38" s="901"/>
      <c r="R38" s="901"/>
      <c r="S38" s="901"/>
      <c r="T38" s="901"/>
      <c r="U38" s="902"/>
    </row>
    <row r="39" spans="1:22" ht="75" customHeight="1">
      <c r="A39" s="798">
        <v>24</v>
      </c>
      <c r="B39" s="798">
        <v>8711003</v>
      </c>
      <c r="C39" s="824" t="s">
        <v>3107</v>
      </c>
      <c r="D39" s="798" t="s">
        <v>2519</v>
      </c>
      <c r="E39" s="798">
        <v>0</v>
      </c>
      <c r="F39" s="799">
        <v>1</v>
      </c>
      <c r="G39" s="799">
        <v>1</v>
      </c>
      <c r="H39" s="799">
        <v>0</v>
      </c>
      <c r="I39" s="799">
        <v>1</v>
      </c>
      <c r="J39" s="799">
        <v>1</v>
      </c>
      <c r="K39" s="799">
        <v>0</v>
      </c>
      <c r="L39" s="799">
        <v>0</v>
      </c>
      <c r="M39" s="799">
        <v>0</v>
      </c>
      <c r="N39" s="800">
        <v>0</v>
      </c>
      <c r="O39" s="800">
        <v>0</v>
      </c>
      <c r="P39" s="800">
        <v>0</v>
      </c>
      <c r="Q39" s="799">
        <v>0</v>
      </c>
      <c r="R39" s="799">
        <v>1</v>
      </c>
      <c r="S39" s="799">
        <v>72151001</v>
      </c>
      <c r="T39" s="801" t="s">
        <v>926</v>
      </c>
      <c r="U39" s="797" t="s">
        <v>926</v>
      </c>
      <c r="V39" s="778"/>
    </row>
    <row r="40" spans="1:22" ht="75" customHeight="1">
      <c r="A40" s="798">
        <f t="shared" ref="A40:A64" si="2">A39+1</f>
        <v>25</v>
      </c>
      <c r="B40" s="798">
        <v>8711003</v>
      </c>
      <c r="C40" s="824" t="s">
        <v>3108</v>
      </c>
      <c r="D40" s="798" t="s">
        <v>2519</v>
      </c>
      <c r="E40" s="798">
        <v>0</v>
      </c>
      <c r="F40" s="799">
        <v>1</v>
      </c>
      <c r="G40" s="799">
        <v>1</v>
      </c>
      <c r="H40" s="799">
        <v>0</v>
      </c>
      <c r="I40" s="799">
        <v>1</v>
      </c>
      <c r="J40" s="799">
        <v>1</v>
      </c>
      <c r="K40" s="799">
        <v>0</v>
      </c>
      <c r="L40" s="799">
        <v>0</v>
      </c>
      <c r="M40" s="799">
        <v>0</v>
      </c>
      <c r="N40" s="800">
        <v>0</v>
      </c>
      <c r="O40" s="800">
        <v>0</v>
      </c>
      <c r="P40" s="800">
        <v>0</v>
      </c>
      <c r="Q40" s="799">
        <v>0</v>
      </c>
      <c r="R40" s="799">
        <v>1</v>
      </c>
      <c r="S40" s="799">
        <v>72151001</v>
      </c>
      <c r="T40" s="801" t="s">
        <v>926</v>
      </c>
      <c r="U40" s="797" t="s">
        <v>926</v>
      </c>
      <c r="V40" s="778"/>
    </row>
    <row r="41" spans="1:22" ht="75" customHeight="1">
      <c r="A41" s="798">
        <f t="shared" si="2"/>
        <v>26</v>
      </c>
      <c r="B41" s="798">
        <v>8711003</v>
      </c>
      <c r="C41" s="824" t="s">
        <v>3109</v>
      </c>
      <c r="D41" s="798" t="s">
        <v>2519</v>
      </c>
      <c r="E41" s="798">
        <v>0</v>
      </c>
      <c r="F41" s="799">
        <v>1</v>
      </c>
      <c r="G41" s="799">
        <v>1</v>
      </c>
      <c r="H41" s="799">
        <v>0</v>
      </c>
      <c r="I41" s="799">
        <v>1</v>
      </c>
      <c r="J41" s="799">
        <v>1</v>
      </c>
      <c r="K41" s="799">
        <v>0</v>
      </c>
      <c r="L41" s="799">
        <v>0</v>
      </c>
      <c r="M41" s="799">
        <v>0</v>
      </c>
      <c r="N41" s="800">
        <v>0</v>
      </c>
      <c r="O41" s="800">
        <v>0</v>
      </c>
      <c r="P41" s="800">
        <v>0</v>
      </c>
      <c r="Q41" s="799">
        <v>0</v>
      </c>
      <c r="R41" s="799">
        <v>1</v>
      </c>
      <c r="S41" s="799">
        <v>72151001</v>
      </c>
      <c r="T41" s="801" t="s">
        <v>926</v>
      </c>
      <c r="U41" s="797" t="s">
        <v>926</v>
      </c>
      <c r="V41" s="778"/>
    </row>
    <row r="42" spans="1:22" ht="75" customHeight="1">
      <c r="A42" s="798">
        <f t="shared" si="2"/>
        <v>27</v>
      </c>
      <c r="B42" s="798">
        <v>8711003</v>
      </c>
      <c r="C42" s="824" t="s">
        <v>3110</v>
      </c>
      <c r="D42" s="798" t="s">
        <v>2519</v>
      </c>
      <c r="E42" s="798">
        <v>0</v>
      </c>
      <c r="F42" s="799">
        <v>1</v>
      </c>
      <c r="G42" s="799">
        <v>1</v>
      </c>
      <c r="H42" s="799">
        <v>0</v>
      </c>
      <c r="I42" s="799">
        <v>1</v>
      </c>
      <c r="J42" s="799">
        <v>1</v>
      </c>
      <c r="K42" s="799">
        <v>0</v>
      </c>
      <c r="L42" s="799">
        <v>0</v>
      </c>
      <c r="M42" s="799">
        <v>0</v>
      </c>
      <c r="N42" s="800">
        <v>0</v>
      </c>
      <c r="O42" s="800">
        <v>0</v>
      </c>
      <c r="P42" s="800">
        <v>0</v>
      </c>
      <c r="Q42" s="799">
        <v>0</v>
      </c>
      <c r="R42" s="799">
        <v>1</v>
      </c>
      <c r="S42" s="799">
        <v>72151001</v>
      </c>
      <c r="T42" s="801" t="s">
        <v>926</v>
      </c>
      <c r="U42" s="797" t="s">
        <v>926</v>
      </c>
      <c r="V42" s="778"/>
    </row>
    <row r="43" spans="1:22" ht="75" customHeight="1">
      <c r="A43" s="798">
        <f t="shared" si="2"/>
        <v>28</v>
      </c>
      <c r="B43" s="798">
        <v>8711003</v>
      </c>
      <c r="C43" s="824" t="s">
        <v>3111</v>
      </c>
      <c r="D43" s="798" t="s">
        <v>2519</v>
      </c>
      <c r="E43" s="798">
        <v>0</v>
      </c>
      <c r="F43" s="799">
        <v>1</v>
      </c>
      <c r="G43" s="799">
        <v>1</v>
      </c>
      <c r="H43" s="799">
        <v>0</v>
      </c>
      <c r="I43" s="799">
        <v>1</v>
      </c>
      <c r="J43" s="799">
        <v>1</v>
      </c>
      <c r="K43" s="799">
        <v>0</v>
      </c>
      <c r="L43" s="799">
        <v>0</v>
      </c>
      <c r="M43" s="799">
        <v>0</v>
      </c>
      <c r="N43" s="800">
        <v>0</v>
      </c>
      <c r="O43" s="800">
        <v>0</v>
      </c>
      <c r="P43" s="800">
        <v>0</v>
      </c>
      <c r="Q43" s="799">
        <v>0</v>
      </c>
      <c r="R43" s="799">
        <v>1</v>
      </c>
      <c r="S43" s="799">
        <v>72151001</v>
      </c>
      <c r="T43" s="801" t="s">
        <v>926</v>
      </c>
      <c r="U43" s="797" t="s">
        <v>926</v>
      </c>
      <c r="V43" s="778"/>
    </row>
    <row r="44" spans="1:22" ht="75" customHeight="1">
      <c r="A44" s="798">
        <f t="shared" si="2"/>
        <v>29</v>
      </c>
      <c r="B44" s="798">
        <v>8711003</v>
      </c>
      <c r="C44" s="824" t="s">
        <v>3112</v>
      </c>
      <c r="D44" s="798" t="s">
        <v>2519</v>
      </c>
      <c r="E44" s="798">
        <v>0</v>
      </c>
      <c r="F44" s="799">
        <v>1</v>
      </c>
      <c r="G44" s="799">
        <v>1</v>
      </c>
      <c r="H44" s="799">
        <v>0</v>
      </c>
      <c r="I44" s="799">
        <v>1</v>
      </c>
      <c r="J44" s="799">
        <v>1</v>
      </c>
      <c r="K44" s="799">
        <v>0</v>
      </c>
      <c r="L44" s="799">
        <v>0</v>
      </c>
      <c r="M44" s="799">
        <v>0</v>
      </c>
      <c r="N44" s="800">
        <v>0</v>
      </c>
      <c r="O44" s="800">
        <v>0</v>
      </c>
      <c r="P44" s="800">
        <v>0</v>
      </c>
      <c r="Q44" s="799">
        <v>0</v>
      </c>
      <c r="R44" s="799">
        <v>1</v>
      </c>
      <c r="S44" s="799">
        <v>72151001</v>
      </c>
      <c r="T44" s="801" t="s">
        <v>926</v>
      </c>
      <c r="U44" s="797" t="s">
        <v>926</v>
      </c>
      <c r="V44" s="778"/>
    </row>
    <row r="45" spans="1:22" ht="75" customHeight="1">
      <c r="A45" s="798">
        <f t="shared" si="2"/>
        <v>30</v>
      </c>
      <c r="B45" s="798">
        <v>8711003</v>
      </c>
      <c r="C45" s="824" t="s">
        <v>3113</v>
      </c>
      <c r="D45" s="798" t="s">
        <v>2519</v>
      </c>
      <c r="E45" s="798">
        <v>0</v>
      </c>
      <c r="F45" s="799">
        <v>1</v>
      </c>
      <c r="G45" s="799">
        <v>1</v>
      </c>
      <c r="H45" s="799">
        <v>0</v>
      </c>
      <c r="I45" s="799">
        <v>1</v>
      </c>
      <c r="J45" s="799">
        <v>1</v>
      </c>
      <c r="K45" s="799">
        <v>0</v>
      </c>
      <c r="L45" s="799">
        <v>0</v>
      </c>
      <c r="M45" s="799">
        <v>0</v>
      </c>
      <c r="N45" s="800">
        <v>0</v>
      </c>
      <c r="O45" s="800">
        <v>0</v>
      </c>
      <c r="P45" s="800">
        <v>0</v>
      </c>
      <c r="Q45" s="799">
        <v>0</v>
      </c>
      <c r="R45" s="799">
        <v>1</v>
      </c>
      <c r="S45" s="799">
        <v>72151001</v>
      </c>
      <c r="T45" s="801" t="s">
        <v>926</v>
      </c>
      <c r="U45" s="797" t="s">
        <v>926</v>
      </c>
      <c r="V45" s="778"/>
    </row>
    <row r="46" spans="1:22" ht="75" customHeight="1">
      <c r="A46" s="798">
        <f t="shared" si="2"/>
        <v>31</v>
      </c>
      <c r="B46" s="798">
        <v>8711003</v>
      </c>
      <c r="C46" s="824" t="s">
        <v>3114</v>
      </c>
      <c r="D46" s="798" t="s">
        <v>2519</v>
      </c>
      <c r="E46" s="798">
        <v>0</v>
      </c>
      <c r="F46" s="799">
        <v>1</v>
      </c>
      <c r="G46" s="799">
        <v>1</v>
      </c>
      <c r="H46" s="799">
        <v>0</v>
      </c>
      <c r="I46" s="799">
        <v>1</v>
      </c>
      <c r="J46" s="799">
        <v>1</v>
      </c>
      <c r="K46" s="799">
        <v>0</v>
      </c>
      <c r="L46" s="799">
        <v>0</v>
      </c>
      <c r="M46" s="799">
        <v>0</v>
      </c>
      <c r="N46" s="800">
        <v>0</v>
      </c>
      <c r="O46" s="800">
        <v>0</v>
      </c>
      <c r="P46" s="800">
        <v>0</v>
      </c>
      <c r="Q46" s="799">
        <v>0</v>
      </c>
      <c r="R46" s="799">
        <v>1</v>
      </c>
      <c r="S46" s="799">
        <v>72151001</v>
      </c>
      <c r="T46" s="801" t="s">
        <v>926</v>
      </c>
      <c r="U46" s="797" t="s">
        <v>926</v>
      </c>
      <c r="V46" s="778"/>
    </row>
    <row r="47" spans="1:22" ht="75" customHeight="1">
      <c r="A47" s="798">
        <f t="shared" si="2"/>
        <v>32</v>
      </c>
      <c r="B47" s="798">
        <v>8711003</v>
      </c>
      <c r="C47" s="824" t="s">
        <v>3115</v>
      </c>
      <c r="D47" s="798" t="s">
        <v>2519</v>
      </c>
      <c r="E47" s="798">
        <v>0</v>
      </c>
      <c r="F47" s="799">
        <v>1</v>
      </c>
      <c r="G47" s="799">
        <v>1</v>
      </c>
      <c r="H47" s="799">
        <v>0</v>
      </c>
      <c r="I47" s="799">
        <v>1</v>
      </c>
      <c r="J47" s="799">
        <v>1</v>
      </c>
      <c r="K47" s="799">
        <v>0</v>
      </c>
      <c r="L47" s="799">
        <v>0</v>
      </c>
      <c r="M47" s="799">
        <v>0</v>
      </c>
      <c r="N47" s="800">
        <v>0</v>
      </c>
      <c r="O47" s="800">
        <v>0</v>
      </c>
      <c r="P47" s="800">
        <v>0</v>
      </c>
      <c r="Q47" s="799">
        <v>0</v>
      </c>
      <c r="R47" s="799">
        <v>1</v>
      </c>
      <c r="S47" s="799">
        <v>72151001</v>
      </c>
      <c r="T47" s="801" t="s">
        <v>926</v>
      </c>
      <c r="U47" s="797" t="s">
        <v>926</v>
      </c>
      <c r="V47" s="778"/>
    </row>
    <row r="48" spans="1:22" ht="75" customHeight="1">
      <c r="A48" s="798">
        <f t="shared" si="2"/>
        <v>33</v>
      </c>
      <c r="B48" s="798">
        <v>8711003</v>
      </c>
      <c r="C48" s="824" t="s">
        <v>3116</v>
      </c>
      <c r="D48" s="798" t="s">
        <v>2519</v>
      </c>
      <c r="E48" s="798">
        <v>0</v>
      </c>
      <c r="F48" s="799">
        <v>1</v>
      </c>
      <c r="G48" s="799">
        <v>1</v>
      </c>
      <c r="H48" s="799">
        <v>0</v>
      </c>
      <c r="I48" s="799">
        <v>1</v>
      </c>
      <c r="J48" s="799">
        <v>1</v>
      </c>
      <c r="K48" s="799">
        <v>0</v>
      </c>
      <c r="L48" s="799">
        <v>0</v>
      </c>
      <c r="M48" s="799">
        <v>0</v>
      </c>
      <c r="N48" s="800">
        <v>0</v>
      </c>
      <c r="O48" s="800">
        <v>0</v>
      </c>
      <c r="P48" s="800">
        <v>0</v>
      </c>
      <c r="Q48" s="799">
        <v>0</v>
      </c>
      <c r="R48" s="799">
        <v>1</v>
      </c>
      <c r="S48" s="799">
        <v>72151001</v>
      </c>
      <c r="T48" s="801" t="s">
        <v>926</v>
      </c>
      <c r="U48" s="797" t="s">
        <v>926</v>
      </c>
      <c r="V48" s="778"/>
    </row>
    <row r="49" spans="1:22" ht="75" customHeight="1">
      <c r="A49" s="798">
        <f>A48+1</f>
        <v>34</v>
      </c>
      <c r="B49" s="798">
        <v>8711003</v>
      </c>
      <c r="C49" s="824" t="s">
        <v>3117</v>
      </c>
      <c r="D49" s="798" t="s">
        <v>2519</v>
      </c>
      <c r="E49" s="798">
        <v>0</v>
      </c>
      <c r="F49" s="799">
        <v>1</v>
      </c>
      <c r="G49" s="799">
        <v>1</v>
      </c>
      <c r="H49" s="799">
        <v>0</v>
      </c>
      <c r="I49" s="799">
        <v>1</v>
      </c>
      <c r="J49" s="799">
        <v>1</v>
      </c>
      <c r="K49" s="799">
        <v>0</v>
      </c>
      <c r="L49" s="799">
        <v>0</v>
      </c>
      <c r="M49" s="799">
        <v>0</v>
      </c>
      <c r="N49" s="800">
        <v>0</v>
      </c>
      <c r="O49" s="800">
        <v>0</v>
      </c>
      <c r="P49" s="800">
        <v>0</v>
      </c>
      <c r="Q49" s="799">
        <v>0</v>
      </c>
      <c r="R49" s="799">
        <v>1</v>
      </c>
      <c r="S49" s="799">
        <v>72151001</v>
      </c>
      <c r="T49" s="801" t="s">
        <v>926</v>
      </c>
      <c r="U49" s="797" t="s">
        <v>926</v>
      </c>
      <c r="V49" s="778"/>
    </row>
    <row r="50" spans="1:22" ht="75" customHeight="1">
      <c r="A50" s="798">
        <f t="shared" si="2"/>
        <v>35</v>
      </c>
      <c r="B50" s="798">
        <v>8711003</v>
      </c>
      <c r="C50" s="824" t="s">
        <v>3118</v>
      </c>
      <c r="D50" s="798" t="s">
        <v>2519</v>
      </c>
      <c r="E50" s="798">
        <v>0</v>
      </c>
      <c r="F50" s="799">
        <v>1</v>
      </c>
      <c r="G50" s="799">
        <v>1</v>
      </c>
      <c r="H50" s="799">
        <v>0</v>
      </c>
      <c r="I50" s="799">
        <v>1</v>
      </c>
      <c r="J50" s="799">
        <v>1</v>
      </c>
      <c r="K50" s="799">
        <v>0</v>
      </c>
      <c r="L50" s="799">
        <v>0</v>
      </c>
      <c r="M50" s="799">
        <v>0</v>
      </c>
      <c r="N50" s="800">
        <v>0</v>
      </c>
      <c r="O50" s="800">
        <v>0</v>
      </c>
      <c r="P50" s="800">
        <v>0</v>
      </c>
      <c r="Q50" s="799">
        <v>0</v>
      </c>
      <c r="R50" s="799">
        <v>1</v>
      </c>
      <c r="S50" s="799">
        <v>72151001</v>
      </c>
      <c r="T50" s="801" t="s">
        <v>926</v>
      </c>
      <c r="U50" s="797" t="s">
        <v>926</v>
      </c>
      <c r="V50" s="778"/>
    </row>
    <row r="51" spans="1:22" ht="75" customHeight="1">
      <c r="A51" s="798">
        <f t="shared" si="2"/>
        <v>36</v>
      </c>
      <c r="B51" s="798">
        <v>8711003</v>
      </c>
      <c r="C51" s="824" t="s">
        <v>3119</v>
      </c>
      <c r="D51" s="798" t="s">
        <v>2519</v>
      </c>
      <c r="E51" s="798">
        <v>0</v>
      </c>
      <c r="F51" s="799">
        <v>1</v>
      </c>
      <c r="G51" s="799">
        <v>1</v>
      </c>
      <c r="H51" s="799">
        <v>0</v>
      </c>
      <c r="I51" s="799">
        <v>1</v>
      </c>
      <c r="J51" s="799">
        <v>1</v>
      </c>
      <c r="K51" s="799">
        <v>0</v>
      </c>
      <c r="L51" s="799">
        <v>0</v>
      </c>
      <c r="M51" s="799">
        <v>0</v>
      </c>
      <c r="N51" s="800">
        <v>0</v>
      </c>
      <c r="O51" s="800">
        <v>0</v>
      </c>
      <c r="P51" s="800">
        <v>0</v>
      </c>
      <c r="Q51" s="799">
        <v>0</v>
      </c>
      <c r="R51" s="799">
        <v>1</v>
      </c>
      <c r="S51" s="799">
        <v>72151001</v>
      </c>
      <c r="T51" s="801" t="s">
        <v>926</v>
      </c>
      <c r="U51" s="797" t="s">
        <v>926</v>
      </c>
      <c r="V51" s="778"/>
    </row>
    <row r="52" spans="1:22" ht="75" customHeight="1">
      <c r="A52" s="798">
        <f t="shared" si="2"/>
        <v>37</v>
      </c>
      <c r="B52" s="798">
        <v>8711003</v>
      </c>
      <c r="C52" s="824" t="s">
        <v>3120</v>
      </c>
      <c r="D52" s="798" t="s">
        <v>2519</v>
      </c>
      <c r="E52" s="798">
        <v>0</v>
      </c>
      <c r="F52" s="799">
        <v>1</v>
      </c>
      <c r="G52" s="799">
        <v>1</v>
      </c>
      <c r="H52" s="799">
        <v>0</v>
      </c>
      <c r="I52" s="799">
        <v>1</v>
      </c>
      <c r="J52" s="799">
        <v>1</v>
      </c>
      <c r="K52" s="799">
        <v>0</v>
      </c>
      <c r="L52" s="799">
        <v>0</v>
      </c>
      <c r="M52" s="799">
        <v>0</v>
      </c>
      <c r="N52" s="800">
        <v>0</v>
      </c>
      <c r="O52" s="800">
        <v>0</v>
      </c>
      <c r="P52" s="800">
        <v>0</v>
      </c>
      <c r="Q52" s="799">
        <v>0</v>
      </c>
      <c r="R52" s="799">
        <v>1</v>
      </c>
      <c r="S52" s="799">
        <v>72151001</v>
      </c>
      <c r="T52" s="801" t="s">
        <v>926</v>
      </c>
      <c r="U52" s="797" t="s">
        <v>926</v>
      </c>
      <c r="V52" s="778"/>
    </row>
    <row r="53" spans="1:22" ht="75" customHeight="1">
      <c r="A53" s="798">
        <f t="shared" si="2"/>
        <v>38</v>
      </c>
      <c r="B53" s="798">
        <v>8711003</v>
      </c>
      <c r="C53" s="824" t="s">
        <v>3121</v>
      </c>
      <c r="D53" s="798" t="s">
        <v>2519</v>
      </c>
      <c r="E53" s="798">
        <v>0</v>
      </c>
      <c r="F53" s="799">
        <v>1</v>
      </c>
      <c r="G53" s="799">
        <v>1</v>
      </c>
      <c r="H53" s="799">
        <v>0</v>
      </c>
      <c r="I53" s="799">
        <v>1</v>
      </c>
      <c r="J53" s="799">
        <v>1</v>
      </c>
      <c r="K53" s="799">
        <v>0</v>
      </c>
      <c r="L53" s="799">
        <v>0</v>
      </c>
      <c r="M53" s="799">
        <v>0</v>
      </c>
      <c r="N53" s="800">
        <v>0</v>
      </c>
      <c r="O53" s="800">
        <v>0</v>
      </c>
      <c r="P53" s="800">
        <v>0</v>
      </c>
      <c r="Q53" s="799">
        <v>0</v>
      </c>
      <c r="R53" s="799">
        <v>1</v>
      </c>
      <c r="S53" s="799">
        <v>72151001</v>
      </c>
      <c r="T53" s="801" t="s">
        <v>926</v>
      </c>
      <c r="U53" s="797" t="s">
        <v>926</v>
      </c>
      <c r="V53" s="778"/>
    </row>
    <row r="54" spans="1:22" ht="75" customHeight="1">
      <c r="A54" s="798">
        <f>A53+1</f>
        <v>39</v>
      </c>
      <c r="B54" s="798">
        <v>8711003</v>
      </c>
      <c r="C54" s="824" t="s">
        <v>3122</v>
      </c>
      <c r="D54" s="798" t="s">
        <v>2519</v>
      </c>
      <c r="E54" s="798">
        <v>0</v>
      </c>
      <c r="F54" s="799">
        <v>1</v>
      </c>
      <c r="G54" s="799">
        <v>1</v>
      </c>
      <c r="H54" s="799">
        <v>0</v>
      </c>
      <c r="I54" s="799">
        <v>1</v>
      </c>
      <c r="J54" s="799">
        <v>1</v>
      </c>
      <c r="K54" s="799">
        <v>0</v>
      </c>
      <c r="L54" s="799">
        <v>0</v>
      </c>
      <c r="M54" s="799">
        <v>0</v>
      </c>
      <c r="N54" s="800">
        <v>0</v>
      </c>
      <c r="O54" s="800">
        <v>0</v>
      </c>
      <c r="P54" s="800">
        <v>0</v>
      </c>
      <c r="Q54" s="799">
        <v>0</v>
      </c>
      <c r="R54" s="799">
        <v>1</v>
      </c>
      <c r="S54" s="799">
        <v>72151001</v>
      </c>
      <c r="T54" s="801" t="s">
        <v>926</v>
      </c>
      <c r="U54" s="797" t="s">
        <v>926</v>
      </c>
      <c r="V54" s="778"/>
    </row>
    <row r="55" spans="1:22" ht="75" customHeight="1">
      <c r="A55" s="798">
        <f t="shared" si="2"/>
        <v>40</v>
      </c>
      <c r="B55" s="798">
        <v>8711003</v>
      </c>
      <c r="C55" s="824" t="s">
        <v>3123</v>
      </c>
      <c r="D55" s="798" t="s">
        <v>2519</v>
      </c>
      <c r="E55" s="798">
        <v>0</v>
      </c>
      <c r="F55" s="799">
        <v>1</v>
      </c>
      <c r="G55" s="799">
        <v>1</v>
      </c>
      <c r="H55" s="799">
        <v>0</v>
      </c>
      <c r="I55" s="799">
        <v>1</v>
      </c>
      <c r="J55" s="799">
        <v>1</v>
      </c>
      <c r="K55" s="799">
        <v>0</v>
      </c>
      <c r="L55" s="799">
        <v>0</v>
      </c>
      <c r="M55" s="799">
        <v>0</v>
      </c>
      <c r="N55" s="800">
        <v>0</v>
      </c>
      <c r="O55" s="800">
        <v>0</v>
      </c>
      <c r="P55" s="800">
        <v>0</v>
      </c>
      <c r="Q55" s="799">
        <v>0</v>
      </c>
      <c r="R55" s="799">
        <v>1</v>
      </c>
      <c r="S55" s="799">
        <v>72151001</v>
      </c>
      <c r="T55" s="801" t="s">
        <v>926</v>
      </c>
      <c r="U55" s="797" t="s">
        <v>926</v>
      </c>
      <c r="V55" s="778"/>
    </row>
    <row r="56" spans="1:22" ht="75" customHeight="1">
      <c r="A56" s="798">
        <v>41</v>
      </c>
      <c r="B56" s="798">
        <v>8711003</v>
      </c>
      <c r="C56" s="824" t="s">
        <v>3124</v>
      </c>
      <c r="D56" s="798" t="s">
        <v>2519</v>
      </c>
      <c r="E56" s="798">
        <v>0</v>
      </c>
      <c r="F56" s="799">
        <v>1</v>
      </c>
      <c r="G56" s="799">
        <v>1</v>
      </c>
      <c r="H56" s="799">
        <v>0</v>
      </c>
      <c r="I56" s="799">
        <v>1</v>
      </c>
      <c r="J56" s="799">
        <v>1</v>
      </c>
      <c r="K56" s="799">
        <v>0</v>
      </c>
      <c r="L56" s="799">
        <v>0</v>
      </c>
      <c r="M56" s="799">
        <v>0</v>
      </c>
      <c r="N56" s="800">
        <v>0</v>
      </c>
      <c r="O56" s="800">
        <v>0</v>
      </c>
      <c r="P56" s="800">
        <v>0</v>
      </c>
      <c r="Q56" s="799">
        <v>0</v>
      </c>
      <c r="R56" s="799">
        <v>1</v>
      </c>
      <c r="S56" s="799">
        <v>72151001</v>
      </c>
      <c r="T56" s="801" t="s">
        <v>926</v>
      </c>
      <c r="U56" s="797" t="s">
        <v>926</v>
      </c>
      <c r="V56" s="778"/>
    </row>
    <row r="57" spans="1:22" ht="75" customHeight="1">
      <c r="A57" s="798">
        <f t="shared" si="2"/>
        <v>42</v>
      </c>
      <c r="B57" s="798">
        <v>8711003</v>
      </c>
      <c r="C57" s="824" t="s">
        <v>3125</v>
      </c>
      <c r="D57" s="798" t="s">
        <v>2519</v>
      </c>
      <c r="E57" s="798">
        <v>0</v>
      </c>
      <c r="F57" s="799">
        <v>1</v>
      </c>
      <c r="G57" s="799">
        <v>1</v>
      </c>
      <c r="H57" s="799">
        <v>0</v>
      </c>
      <c r="I57" s="799">
        <v>1</v>
      </c>
      <c r="J57" s="799">
        <v>1</v>
      </c>
      <c r="K57" s="799">
        <v>0</v>
      </c>
      <c r="L57" s="799">
        <v>0</v>
      </c>
      <c r="M57" s="799">
        <v>0</v>
      </c>
      <c r="N57" s="800">
        <v>0</v>
      </c>
      <c r="O57" s="800">
        <v>0</v>
      </c>
      <c r="P57" s="800">
        <v>0</v>
      </c>
      <c r="Q57" s="799">
        <v>0</v>
      </c>
      <c r="R57" s="799">
        <v>1</v>
      </c>
      <c r="S57" s="799">
        <v>72151001</v>
      </c>
      <c r="T57" s="801" t="s">
        <v>926</v>
      </c>
      <c r="U57" s="797" t="s">
        <v>926</v>
      </c>
      <c r="V57" s="778"/>
    </row>
    <row r="58" spans="1:22" ht="75" customHeight="1">
      <c r="A58" s="798">
        <f t="shared" si="2"/>
        <v>43</v>
      </c>
      <c r="B58" s="798">
        <v>8711003</v>
      </c>
      <c r="C58" s="824" t="s">
        <v>3126</v>
      </c>
      <c r="D58" s="798" t="s">
        <v>2519</v>
      </c>
      <c r="E58" s="798">
        <v>0</v>
      </c>
      <c r="F58" s="799">
        <v>1</v>
      </c>
      <c r="G58" s="799">
        <v>1</v>
      </c>
      <c r="H58" s="799">
        <v>0</v>
      </c>
      <c r="I58" s="799">
        <v>1</v>
      </c>
      <c r="J58" s="799">
        <v>1</v>
      </c>
      <c r="K58" s="799">
        <v>0</v>
      </c>
      <c r="L58" s="799">
        <v>0</v>
      </c>
      <c r="M58" s="799">
        <v>0</v>
      </c>
      <c r="N58" s="800">
        <v>0</v>
      </c>
      <c r="O58" s="800">
        <v>0</v>
      </c>
      <c r="P58" s="800">
        <v>0</v>
      </c>
      <c r="Q58" s="799">
        <v>0</v>
      </c>
      <c r="R58" s="799">
        <v>1</v>
      </c>
      <c r="S58" s="799">
        <v>72151001</v>
      </c>
      <c r="T58" s="801" t="s">
        <v>926</v>
      </c>
      <c r="U58" s="797" t="s">
        <v>926</v>
      </c>
      <c r="V58" s="778"/>
    </row>
    <row r="59" spans="1:22" ht="75" customHeight="1">
      <c r="A59" s="798">
        <f t="shared" si="2"/>
        <v>44</v>
      </c>
      <c r="B59" s="798">
        <v>8711003</v>
      </c>
      <c r="C59" s="824" t="s">
        <v>3127</v>
      </c>
      <c r="D59" s="798" t="s">
        <v>2519</v>
      </c>
      <c r="E59" s="798">
        <v>0</v>
      </c>
      <c r="F59" s="799">
        <v>1</v>
      </c>
      <c r="G59" s="799">
        <v>1</v>
      </c>
      <c r="H59" s="799">
        <v>0</v>
      </c>
      <c r="I59" s="799">
        <v>1</v>
      </c>
      <c r="J59" s="799">
        <v>1</v>
      </c>
      <c r="K59" s="799">
        <v>0</v>
      </c>
      <c r="L59" s="799">
        <v>0</v>
      </c>
      <c r="M59" s="799">
        <v>0</v>
      </c>
      <c r="N59" s="800">
        <v>0</v>
      </c>
      <c r="O59" s="800">
        <v>0</v>
      </c>
      <c r="P59" s="800">
        <v>0</v>
      </c>
      <c r="Q59" s="799">
        <v>0</v>
      </c>
      <c r="R59" s="799">
        <v>1</v>
      </c>
      <c r="S59" s="799">
        <v>72151001</v>
      </c>
      <c r="T59" s="801" t="s">
        <v>926</v>
      </c>
      <c r="U59" s="797" t="s">
        <v>926</v>
      </c>
      <c r="V59" s="778"/>
    </row>
    <row r="60" spans="1:22" ht="75" customHeight="1">
      <c r="A60" s="798">
        <f t="shared" si="2"/>
        <v>45</v>
      </c>
      <c r="B60" s="798">
        <v>8711003</v>
      </c>
      <c r="C60" s="824" t="s">
        <v>3128</v>
      </c>
      <c r="D60" s="798" t="s">
        <v>2519</v>
      </c>
      <c r="E60" s="798">
        <v>0</v>
      </c>
      <c r="F60" s="799">
        <v>1</v>
      </c>
      <c r="G60" s="799">
        <v>1</v>
      </c>
      <c r="H60" s="799">
        <v>0</v>
      </c>
      <c r="I60" s="799">
        <v>1</v>
      </c>
      <c r="J60" s="799">
        <v>1</v>
      </c>
      <c r="K60" s="799">
        <v>0</v>
      </c>
      <c r="L60" s="799">
        <v>0</v>
      </c>
      <c r="M60" s="799">
        <v>0</v>
      </c>
      <c r="N60" s="800">
        <v>0</v>
      </c>
      <c r="O60" s="800">
        <v>0</v>
      </c>
      <c r="P60" s="800">
        <v>0</v>
      </c>
      <c r="Q60" s="799">
        <v>0</v>
      </c>
      <c r="R60" s="799">
        <v>1</v>
      </c>
      <c r="S60" s="799">
        <v>72151001</v>
      </c>
      <c r="T60" s="801" t="s">
        <v>926</v>
      </c>
      <c r="U60" s="797" t="s">
        <v>926</v>
      </c>
      <c r="V60" s="778"/>
    </row>
    <row r="61" spans="1:22" ht="75" customHeight="1">
      <c r="A61" s="798">
        <f t="shared" si="2"/>
        <v>46</v>
      </c>
      <c r="B61" s="798">
        <v>8711003</v>
      </c>
      <c r="C61" s="824" t="s">
        <v>3129</v>
      </c>
      <c r="D61" s="798" t="s">
        <v>2519</v>
      </c>
      <c r="E61" s="798">
        <v>0</v>
      </c>
      <c r="F61" s="799">
        <v>1</v>
      </c>
      <c r="G61" s="799">
        <v>1</v>
      </c>
      <c r="H61" s="799">
        <v>0</v>
      </c>
      <c r="I61" s="799">
        <v>1</v>
      </c>
      <c r="J61" s="799">
        <v>1</v>
      </c>
      <c r="K61" s="799">
        <v>0</v>
      </c>
      <c r="L61" s="799">
        <v>0</v>
      </c>
      <c r="M61" s="799">
        <v>0</v>
      </c>
      <c r="N61" s="800">
        <v>0</v>
      </c>
      <c r="O61" s="800">
        <v>0</v>
      </c>
      <c r="P61" s="800">
        <v>0</v>
      </c>
      <c r="Q61" s="799">
        <v>0</v>
      </c>
      <c r="R61" s="799">
        <v>1</v>
      </c>
      <c r="S61" s="799">
        <v>72151001</v>
      </c>
      <c r="T61" s="801" t="s">
        <v>926</v>
      </c>
      <c r="U61" s="797" t="s">
        <v>926</v>
      </c>
      <c r="V61" s="778"/>
    </row>
    <row r="62" spans="1:22" ht="75" customHeight="1">
      <c r="A62" s="798">
        <f t="shared" si="2"/>
        <v>47</v>
      </c>
      <c r="B62" s="798">
        <v>8711003</v>
      </c>
      <c r="C62" s="824" t="s">
        <v>3130</v>
      </c>
      <c r="D62" s="798" t="s">
        <v>2519</v>
      </c>
      <c r="E62" s="798">
        <v>0</v>
      </c>
      <c r="F62" s="799">
        <v>1</v>
      </c>
      <c r="G62" s="799">
        <v>1</v>
      </c>
      <c r="H62" s="799">
        <v>0</v>
      </c>
      <c r="I62" s="799">
        <v>1</v>
      </c>
      <c r="J62" s="799">
        <v>1</v>
      </c>
      <c r="K62" s="799">
        <v>0</v>
      </c>
      <c r="L62" s="799">
        <v>0</v>
      </c>
      <c r="M62" s="799">
        <v>0</v>
      </c>
      <c r="N62" s="800">
        <v>0</v>
      </c>
      <c r="O62" s="800">
        <v>0</v>
      </c>
      <c r="P62" s="800">
        <v>0</v>
      </c>
      <c r="Q62" s="799">
        <v>0</v>
      </c>
      <c r="R62" s="799">
        <v>1</v>
      </c>
      <c r="S62" s="799">
        <v>72151001</v>
      </c>
      <c r="T62" s="801" t="s">
        <v>926</v>
      </c>
      <c r="U62" s="797" t="s">
        <v>926</v>
      </c>
      <c r="V62" s="778"/>
    </row>
    <row r="63" spans="1:22" ht="75" customHeight="1">
      <c r="A63" s="798">
        <f t="shared" si="2"/>
        <v>48</v>
      </c>
      <c r="B63" s="798">
        <v>8711003</v>
      </c>
      <c r="C63" s="824" t="s">
        <v>3131</v>
      </c>
      <c r="D63" s="798" t="s">
        <v>2519</v>
      </c>
      <c r="E63" s="798">
        <v>0</v>
      </c>
      <c r="F63" s="799">
        <v>1</v>
      </c>
      <c r="G63" s="799">
        <v>1</v>
      </c>
      <c r="H63" s="799">
        <v>0</v>
      </c>
      <c r="I63" s="799">
        <v>1</v>
      </c>
      <c r="J63" s="799">
        <v>1</v>
      </c>
      <c r="K63" s="799">
        <v>0</v>
      </c>
      <c r="L63" s="799">
        <v>0</v>
      </c>
      <c r="M63" s="799">
        <v>0</v>
      </c>
      <c r="N63" s="800">
        <v>0</v>
      </c>
      <c r="O63" s="800">
        <v>0</v>
      </c>
      <c r="P63" s="800">
        <v>0</v>
      </c>
      <c r="Q63" s="799">
        <v>0</v>
      </c>
      <c r="R63" s="799">
        <v>1</v>
      </c>
      <c r="S63" s="799">
        <v>72151001</v>
      </c>
      <c r="T63" s="801" t="s">
        <v>926</v>
      </c>
      <c r="U63" s="797" t="s">
        <v>926</v>
      </c>
      <c r="V63" s="778"/>
    </row>
    <row r="64" spans="1:22" ht="75" customHeight="1">
      <c r="A64" s="798">
        <f t="shared" si="2"/>
        <v>49</v>
      </c>
      <c r="B64" s="798">
        <v>8711003</v>
      </c>
      <c r="C64" s="824" t="s">
        <v>3132</v>
      </c>
      <c r="D64" s="798" t="s">
        <v>2519</v>
      </c>
      <c r="E64" s="798">
        <v>0</v>
      </c>
      <c r="F64" s="799">
        <v>1</v>
      </c>
      <c r="G64" s="799">
        <v>1</v>
      </c>
      <c r="H64" s="799">
        <v>0</v>
      </c>
      <c r="I64" s="799">
        <v>1</v>
      </c>
      <c r="J64" s="799">
        <v>1</v>
      </c>
      <c r="K64" s="799">
        <v>0</v>
      </c>
      <c r="L64" s="799">
        <v>0</v>
      </c>
      <c r="M64" s="799">
        <v>0</v>
      </c>
      <c r="N64" s="800">
        <v>0</v>
      </c>
      <c r="O64" s="800">
        <v>0</v>
      </c>
      <c r="P64" s="800">
        <v>0</v>
      </c>
      <c r="Q64" s="799">
        <v>0</v>
      </c>
      <c r="R64" s="799">
        <v>1</v>
      </c>
      <c r="S64" s="799">
        <v>72151001</v>
      </c>
      <c r="T64" s="801" t="s">
        <v>926</v>
      </c>
      <c r="U64" s="797" t="s">
        <v>926</v>
      </c>
      <c r="V64" s="778"/>
    </row>
    <row r="65" spans="1:22" ht="21" customHeight="1">
      <c r="A65" s="877" t="s">
        <v>3133</v>
      </c>
      <c r="B65" s="877"/>
      <c r="C65" s="877"/>
      <c r="D65" s="877"/>
      <c r="E65" s="877"/>
      <c r="F65" s="877"/>
      <c r="G65" s="877"/>
      <c r="H65" s="877"/>
      <c r="I65" s="877"/>
      <c r="J65" s="877"/>
      <c r="K65" s="877"/>
      <c r="L65" s="877"/>
      <c r="M65" s="877"/>
      <c r="N65" s="877"/>
      <c r="O65" s="877"/>
      <c r="P65" s="877"/>
      <c r="Q65" s="877"/>
      <c r="R65" s="877"/>
      <c r="S65" s="877"/>
      <c r="T65" s="877"/>
      <c r="U65" s="877"/>
    </row>
    <row r="66" spans="1:22" ht="75" customHeight="1">
      <c r="A66" s="798">
        <v>50</v>
      </c>
      <c r="B66" s="798">
        <v>8715699</v>
      </c>
      <c r="C66" s="816" t="s">
        <v>3134</v>
      </c>
      <c r="D66" s="797" t="s">
        <v>2519</v>
      </c>
      <c r="E66" s="798">
        <v>0</v>
      </c>
      <c r="F66" s="799">
        <v>1</v>
      </c>
      <c r="G66" s="799">
        <v>1</v>
      </c>
      <c r="H66" s="799">
        <v>0</v>
      </c>
      <c r="I66" s="799">
        <v>0</v>
      </c>
      <c r="J66" s="799">
        <v>0</v>
      </c>
      <c r="K66" s="799">
        <v>0</v>
      </c>
      <c r="L66" s="799">
        <v>0</v>
      </c>
      <c r="M66" s="799">
        <v>0</v>
      </c>
      <c r="N66" s="800">
        <v>0</v>
      </c>
      <c r="O66" s="800">
        <v>0</v>
      </c>
      <c r="P66" s="800">
        <v>0</v>
      </c>
      <c r="Q66" s="799">
        <v>0</v>
      </c>
      <c r="R66" s="799">
        <v>1</v>
      </c>
      <c r="S66" s="799">
        <v>73152101</v>
      </c>
      <c r="T66" s="799" t="s">
        <v>926</v>
      </c>
      <c r="U66" s="798" t="s">
        <v>926</v>
      </c>
      <c r="V66" s="778"/>
    </row>
    <row r="67" spans="1:22" ht="75" customHeight="1">
      <c r="A67" s="798">
        <v>51</v>
      </c>
      <c r="B67" s="798">
        <v>8715699</v>
      </c>
      <c r="C67" s="816" t="s">
        <v>3135</v>
      </c>
      <c r="D67" s="798" t="s">
        <v>2519</v>
      </c>
      <c r="E67" s="798">
        <v>0</v>
      </c>
      <c r="F67" s="799">
        <v>1</v>
      </c>
      <c r="G67" s="799">
        <v>1</v>
      </c>
      <c r="H67" s="799">
        <v>0</v>
      </c>
      <c r="I67" s="799">
        <v>0</v>
      </c>
      <c r="J67" s="799">
        <v>0</v>
      </c>
      <c r="K67" s="799">
        <v>0</v>
      </c>
      <c r="L67" s="799">
        <v>0</v>
      </c>
      <c r="M67" s="799">
        <v>0</v>
      </c>
      <c r="N67" s="800">
        <v>0</v>
      </c>
      <c r="O67" s="800">
        <v>0</v>
      </c>
      <c r="P67" s="800">
        <v>0</v>
      </c>
      <c r="Q67" s="799">
        <v>0</v>
      </c>
      <c r="R67" s="799">
        <v>1</v>
      </c>
      <c r="S67" s="799">
        <v>73152108</v>
      </c>
      <c r="T67" s="799" t="s">
        <v>926</v>
      </c>
      <c r="U67" s="798" t="s">
        <v>926</v>
      </c>
      <c r="V67" s="778"/>
    </row>
    <row r="68" spans="1:22" ht="75" customHeight="1">
      <c r="A68" s="798">
        <f t="shared" ref="A68:A92" si="3">1+A67</f>
        <v>52</v>
      </c>
      <c r="B68" s="798">
        <v>8715699</v>
      </c>
      <c r="C68" s="816" t="s">
        <v>2525</v>
      </c>
      <c r="D68" s="798" t="s">
        <v>2519</v>
      </c>
      <c r="E68" s="798">
        <v>0</v>
      </c>
      <c r="F68" s="799">
        <v>1</v>
      </c>
      <c r="G68" s="799">
        <v>1</v>
      </c>
      <c r="H68" s="799">
        <v>0</v>
      </c>
      <c r="I68" s="799">
        <v>0</v>
      </c>
      <c r="J68" s="799">
        <v>0</v>
      </c>
      <c r="K68" s="799">
        <v>0</v>
      </c>
      <c r="L68" s="799">
        <v>0</v>
      </c>
      <c r="M68" s="799">
        <v>0</v>
      </c>
      <c r="N68" s="800">
        <v>0</v>
      </c>
      <c r="O68" s="800">
        <v>0</v>
      </c>
      <c r="P68" s="800">
        <v>0</v>
      </c>
      <c r="Q68" s="799">
        <v>0</v>
      </c>
      <c r="R68" s="799">
        <v>1</v>
      </c>
      <c r="S68" s="799">
        <v>73152108</v>
      </c>
      <c r="T68" s="799" t="s">
        <v>926</v>
      </c>
      <c r="U68" s="798" t="s">
        <v>926</v>
      </c>
      <c r="V68" s="778"/>
    </row>
    <row r="69" spans="1:22" ht="75" customHeight="1">
      <c r="A69" s="798">
        <f t="shared" si="3"/>
        <v>53</v>
      </c>
      <c r="B69" s="798">
        <v>8715699</v>
      </c>
      <c r="C69" s="816" t="s">
        <v>3136</v>
      </c>
      <c r="D69" s="798" t="s">
        <v>2519</v>
      </c>
      <c r="E69" s="798">
        <v>0</v>
      </c>
      <c r="F69" s="799">
        <v>1</v>
      </c>
      <c r="G69" s="799">
        <v>1</v>
      </c>
      <c r="H69" s="799">
        <v>0</v>
      </c>
      <c r="I69" s="799">
        <v>0</v>
      </c>
      <c r="J69" s="799">
        <v>0</v>
      </c>
      <c r="K69" s="799">
        <v>0</v>
      </c>
      <c r="L69" s="799">
        <v>0</v>
      </c>
      <c r="M69" s="799">
        <v>0</v>
      </c>
      <c r="N69" s="800">
        <v>0</v>
      </c>
      <c r="O69" s="800">
        <v>0</v>
      </c>
      <c r="P69" s="800">
        <v>0</v>
      </c>
      <c r="Q69" s="799">
        <v>0</v>
      </c>
      <c r="R69" s="799">
        <v>1</v>
      </c>
      <c r="S69" s="799">
        <v>73152108</v>
      </c>
      <c r="T69" s="799" t="s">
        <v>926</v>
      </c>
      <c r="U69" s="798" t="s">
        <v>926</v>
      </c>
      <c r="V69" s="778"/>
    </row>
    <row r="70" spans="1:22" ht="75" customHeight="1">
      <c r="A70" s="798">
        <f t="shared" si="3"/>
        <v>54</v>
      </c>
      <c r="B70" s="798">
        <v>8715699</v>
      </c>
      <c r="C70" s="816" t="s">
        <v>2526</v>
      </c>
      <c r="D70" s="798" t="s">
        <v>2519</v>
      </c>
      <c r="E70" s="798">
        <v>0</v>
      </c>
      <c r="F70" s="799">
        <v>1</v>
      </c>
      <c r="G70" s="799">
        <v>1</v>
      </c>
      <c r="H70" s="799">
        <v>0</v>
      </c>
      <c r="I70" s="799">
        <v>0</v>
      </c>
      <c r="J70" s="799">
        <v>0</v>
      </c>
      <c r="K70" s="799">
        <v>0</v>
      </c>
      <c r="L70" s="799">
        <v>0</v>
      </c>
      <c r="M70" s="799">
        <v>0</v>
      </c>
      <c r="N70" s="800">
        <v>0</v>
      </c>
      <c r="O70" s="800">
        <v>0</v>
      </c>
      <c r="P70" s="800">
        <v>0</v>
      </c>
      <c r="Q70" s="799">
        <v>0</v>
      </c>
      <c r="R70" s="799">
        <v>1</v>
      </c>
      <c r="S70" s="799">
        <v>73152108</v>
      </c>
      <c r="T70" s="799" t="s">
        <v>926</v>
      </c>
      <c r="U70" s="798" t="s">
        <v>926</v>
      </c>
      <c r="V70" s="778"/>
    </row>
    <row r="71" spans="1:22" ht="75" customHeight="1">
      <c r="A71" s="798">
        <f t="shared" si="3"/>
        <v>55</v>
      </c>
      <c r="B71" s="798">
        <v>8715699</v>
      </c>
      <c r="C71" s="816" t="s">
        <v>3137</v>
      </c>
      <c r="D71" s="798" t="s">
        <v>2519</v>
      </c>
      <c r="E71" s="798">
        <v>0</v>
      </c>
      <c r="F71" s="799">
        <v>1</v>
      </c>
      <c r="G71" s="799">
        <v>1</v>
      </c>
      <c r="H71" s="799">
        <v>0</v>
      </c>
      <c r="I71" s="799">
        <v>0</v>
      </c>
      <c r="J71" s="799">
        <v>0</v>
      </c>
      <c r="K71" s="799">
        <v>0</v>
      </c>
      <c r="L71" s="799">
        <v>0</v>
      </c>
      <c r="M71" s="799">
        <v>0</v>
      </c>
      <c r="N71" s="800">
        <v>0</v>
      </c>
      <c r="O71" s="800">
        <v>0</v>
      </c>
      <c r="P71" s="800">
        <v>0</v>
      </c>
      <c r="Q71" s="799">
        <v>0</v>
      </c>
      <c r="R71" s="799">
        <v>1</v>
      </c>
      <c r="S71" s="799">
        <v>73152108</v>
      </c>
      <c r="T71" s="799" t="s">
        <v>926</v>
      </c>
      <c r="U71" s="798" t="s">
        <v>926</v>
      </c>
      <c r="V71" s="778"/>
    </row>
    <row r="72" spans="1:22" ht="75" customHeight="1">
      <c r="A72" s="798">
        <f t="shared" si="3"/>
        <v>56</v>
      </c>
      <c r="B72" s="798">
        <v>8715699</v>
      </c>
      <c r="C72" s="816" t="s">
        <v>2527</v>
      </c>
      <c r="D72" s="798" t="s">
        <v>2519</v>
      </c>
      <c r="E72" s="798">
        <v>0</v>
      </c>
      <c r="F72" s="799">
        <v>1</v>
      </c>
      <c r="G72" s="799">
        <v>1</v>
      </c>
      <c r="H72" s="799">
        <v>0</v>
      </c>
      <c r="I72" s="799">
        <v>0</v>
      </c>
      <c r="J72" s="799">
        <v>0</v>
      </c>
      <c r="K72" s="799">
        <v>0</v>
      </c>
      <c r="L72" s="799">
        <v>0</v>
      </c>
      <c r="M72" s="799">
        <v>0</v>
      </c>
      <c r="N72" s="800">
        <v>0</v>
      </c>
      <c r="O72" s="800">
        <v>0</v>
      </c>
      <c r="P72" s="800">
        <v>0</v>
      </c>
      <c r="Q72" s="799">
        <v>0</v>
      </c>
      <c r="R72" s="799">
        <v>1</v>
      </c>
      <c r="S72" s="799">
        <v>73152108</v>
      </c>
      <c r="T72" s="799" t="s">
        <v>926</v>
      </c>
      <c r="U72" s="798" t="s">
        <v>926</v>
      </c>
      <c r="V72" s="778"/>
    </row>
    <row r="73" spans="1:22" ht="75" customHeight="1">
      <c r="A73" s="798">
        <f t="shared" si="3"/>
        <v>57</v>
      </c>
      <c r="B73" s="798">
        <v>8715699</v>
      </c>
      <c r="C73" s="816" t="s">
        <v>3138</v>
      </c>
      <c r="D73" s="798" t="s">
        <v>2519</v>
      </c>
      <c r="E73" s="798">
        <v>0</v>
      </c>
      <c r="F73" s="799">
        <v>1</v>
      </c>
      <c r="G73" s="799">
        <v>1</v>
      </c>
      <c r="H73" s="799">
        <v>0</v>
      </c>
      <c r="I73" s="799">
        <v>0</v>
      </c>
      <c r="J73" s="799">
        <v>0</v>
      </c>
      <c r="K73" s="799">
        <v>0</v>
      </c>
      <c r="L73" s="799">
        <v>0</v>
      </c>
      <c r="M73" s="799">
        <v>0</v>
      </c>
      <c r="N73" s="800">
        <v>0</v>
      </c>
      <c r="O73" s="800">
        <v>0</v>
      </c>
      <c r="P73" s="800">
        <v>0</v>
      </c>
      <c r="Q73" s="799">
        <v>0</v>
      </c>
      <c r="R73" s="799">
        <v>1</v>
      </c>
      <c r="S73" s="799">
        <v>73152108</v>
      </c>
      <c r="T73" s="799" t="s">
        <v>926</v>
      </c>
      <c r="U73" s="798" t="s">
        <v>926</v>
      </c>
      <c r="V73" s="778"/>
    </row>
    <row r="74" spans="1:22" ht="75" customHeight="1">
      <c r="A74" s="798">
        <f>1+A73</f>
        <v>58</v>
      </c>
      <c r="B74" s="798">
        <v>8715699</v>
      </c>
      <c r="C74" s="816" t="s">
        <v>3139</v>
      </c>
      <c r="D74" s="798" t="s">
        <v>2519</v>
      </c>
      <c r="E74" s="798">
        <v>0</v>
      </c>
      <c r="F74" s="799">
        <v>1</v>
      </c>
      <c r="G74" s="799">
        <v>1</v>
      </c>
      <c r="H74" s="799">
        <v>0</v>
      </c>
      <c r="I74" s="799">
        <v>0</v>
      </c>
      <c r="J74" s="799">
        <v>0</v>
      </c>
      <c r="K74" s="799">
        <v>0</v>
      </c>
      <c r="L74" s="799">
        <v>0</v>
      </c>
      <c r="M74" s="799">
        <v>0</v>
      </c>
      <c r="N74" s="800">
        <v>0</v>
      </c>
      <c r="O74" s="800">
        <v>0</v>
      </c>
      <c r="P74" s="800">
        <v>0</v>
      </c>
      <c r="Q74" s="799">
        <v>0</v>
      </c>
      <c r="R74" s="799">
        <v>1</v>
      </c>
      <c r="S74" s="799">
        <v>72151001</v>
      </c>
      <c r="T74" s="799" t="s">
        <v>926</v>
      </c>
      <c r="U74" s="798" t="s">
        <v>926</v>
      </c>
      <c r="V74" s="778"/>
    </row>
    <row r="75" spans="1:22" ht="75" customHeight="1">
      <c r="A75" s="798">
        <v>59</v>
      </c>
      <c r="B75" s="797">
        <v>8715</v>
      </c>
      <c r="C75" s="816" t="s">
        <v>3140</v>
      </c>
      <c r="D75" s="798" t="s">
        <v>2519</v>
      </c>
      <c r="E75" s="798">
        <v>0</v>
      </c>
      <c r="F75" s="799">
        <v>1</v>
      </c>
      <c r="G75" s="799">
        <v>1</v>
      </c>
      <c r="H75" s="799">
        <v>0</v>
      </c>
      <c r="I75" s="799">
        <v>0</v>
      </c>
      <c r="J75" s="799">
        <v>0</v>
      </c>
      <c r="K75" s="799">
        <v>0</v>
      </c>
      <c r="L75" s="801">
        <v>0</v>
      </c>
      <c r="M75" s="801">
        <v>0</v>
      </c>
      <c r="N75" s="825">
        <v>0</v>
      </c>
      <c r="O75" s="825">
        <v>0</v>
      </c>
      <c r="P75" s="825">
        <v>0</v>
      </c>
      <c r="Q75" s="801">
        <v>0</v>
      </c>
      <c r="R75" s="801">
        <v>1</v>
      </c>
      <c r="S75" s="801">
        <v>73152101</v>
      </c>
      <c r="T75" s="801" t="s">
        <v>926</v>
      </c>
      <c r="U75" s="797" t="s">
        <v>926</v>
      </c>
      <c r="V75" s="778"/>
    </row>
    <row r="76" spans="1:22" ht="75" customHeight="1">
      <c r="A76" s="798">
        <v>60</v>
      </c>
      <c r="B76" s="797">
        <v>8715699</v>
      </c>
      <c r="C76" s="816" t="s">
        <v>3141</v>
      </c>
      <c r="D76" s="798" t="s">
        <v>2519</v>
      </c>
      <c r="E76" s="798">
        <v>0</v>
      </c>
      <c r="F76" s="799">
        <v>1</v>
      </c>
      <c r="G76" s="799">
        <v>1</v>
      </c>
      <c r="H76" s="799">
        <v>0</v>
      </c>
      <c r="I76" s="799">
        <v>0</v>
      </c>
      <c r="J76" s="799">
        <v>0</v>
      </c>
      <c r="K76" s="799">
        <v>0</v>
      </c>
      <c r="L76" s="801">
        <v>0</v>
      </c>
      <c r="M76" s="801">
        <v>0</v>
      </c>
      <c r="N76" s="825">
        <v>0</v>
      </c>
      <c r="O76" s="825">
        <v>0</v>
      </c>
      <c r="P76" s="825">
        <v>0</v>
      </c>
      <c r="Q76" s="801">
        <v>0</v>
      </c>
      <c r="R76" s="801">
        <v>1</v>
      </c>
      <c r="S76" s="801">
        <v>73152101</v>
      </c>
      <c r="T76" s="801" t="s">
        <v>926</v>
      </c>
      <c r="U76" s="797" t="s">
        <v>926</v>
      </c>
      <c r="V76" s="778"/>
    </row>
    <row r="77" spans="1:22" ht="75" customHeight="1">
      <c r="A77" s="798">
        <f t="shared" si="3"/>
        <v>61</v>
      </c>
      <c r="B77" s="797">
        <v>8715699</v>
      </c>
      <c r="C77" s="816" t="s">
        <v>3142</v>
      </c>
      <c r="D77" s="798" t="s">
        <v>2519</v>
      </c>
      <c r="E77" s="798">
        <v>0</v>
      </c>
      <c r="F77" s="799">
        <v>1</v>
      </c>
      <c r="G77" s="799">
        <v>1</v>
      </c>
      <c r="H77" s="799">
        <v>0</v>
      </c>
      <c r="I77" s="799">
        <v>0</v>
      </c>
      <c r="J77" s="799">
        <v>0</v>
      </c>
      <c r="K77" s="799">
        <v>0</v>
      </c>
      <c r="L77" s="801">
        <v>0</v>
      </c>
      <c r="M77" s="801">
        <v>0</v>
      </c>
      <c r="N77" s="825">
        <v>0</v>
      </c>
      <c r="O77" s="825">
        <v>0</v>
      </c>
      <c r="P77" s="825">
        <v>0</v>
      </c>
      <c r="Q77" s="801">
        <v>0</v>
      </c>
      <c r="R77" s="801">
        <v>1</v>
      </c>
      <c r="S77" s="801">
        <v>73152101</v>
      </c>
      <c r="T77" s="801" t="s">
        <v>926</v>
      </c>
      <c r="U77" s="797" t="s">
        <v>926</v>
      </c>
      <c r="V77" s="778"/>
    </row>
    <row r="78" spans="1:22" ht="75" customHeight="1">
      <c r="A78" s="798">
        <f>1+A77</f>
        <v>62</v>
      </c>
      <c r="B78" s="797">
        <v>8715699</v>
      </c>
      <c r="C78" s="816" t="s">
        <v>3143</v>
      </c>
      <c r="D78" s="798" t="s">
        <v>2519</v>
      </c>
      <c r="E78" s="798">
        <v>0</v>
      </c>
      <c r="F78" s="799">
        <v>1</v>
      </c>
      <c r="G78" s="799">
        <v>1</v>
      </c>
      <c r="H78" s="799">
        <v>0</v>
      </c>
      <c r="I78" s="799">
        <v>0</v>
      </c>
      <c r="J78" s="799">
        <v>0</v>
      </c>
      <c r="K78" s="799">
        <v>0</v>
      </c>
      <c r="L78" s="801">
        <v>0</v>
      </c>
      <c r="M78" s="801">
        <v>0</v>
      </c>
      <c r="N78" s="825">
        <v>0</v>
      </c>
      <c r="O78" s="825">
        <v>0</v>
      </c>
      <c r="P78" s="825">
        <v>0</v>
      </c>
      <c r="Q78" s="801">
        <v>0</v>
      </c>
      <c r="R78" s="801">
        <v>1</v>
      </c>
      <c r="S78" s="801">
        <v>73152101</v>
      </c>
      <c r="T78" s="801" t="s">
        <v>926</v>
      </c>
      <c r="U78" s="797" t="s">
        <v>926</v>
      </c>
      <c r="V78" s="778"/>
    </row>
    <row r="79" spans="1:22" ht="75" customHeight="1">
      <c r="A79" s="798">
        <f>1+A78</f>
        <v>63</v>
      </c>
      <c r="B79" s="797">
        <v>8715699</v>
      </c>
      <c r="C79" s="816" t="s">
        <v>3144</v>
      </c>
      <c r="D79" s="798" t="s">
        <v>2519</v>
      </c>
      <c r="E79" s="798">
        <v>0</v>
      </c>
      <c r="F79" s="799">
        <v>1</v>
      </c>
      <c r="G79" s="799">
        <v>1</v>
      </c>
      <c r="H79" s="799">
        <v>0</v>
      </c>
      <c r="I79" s="799">
        <v>0</v>
      </c>
      <c r="J79" s="799">
        <v>0</v>
      </c>
      <c r="K79" s="799">
        <v>0</v>
      </c>
      <c r="L79" s="801">
        <v>0</v>
      </c>
      <c r="M79" s="801">
        <v>0</v>
      </c>
      <c r="N79" s="825">
        <v>0</v>
      </c>
      <c r="O79" s="825">
        <v>0</v>
      </c>
      <c r="P79" s="825">
        <v>0</v>
      </c>
      <c r="Q79" s="801">
        <v>0</v>
      </c>
      <c r="R79" s="801">
        <v>1</v>
      </c>
      <c r="S79" s="801">
        <v>73152101</v>
      </c>
      <c r="T79" s="801" t="s">
        <v>926</v>
      </c>
      <c r="U79" s="797" t="s">
        <v>926</v>
      </c>
      <c r="V79" s="778"/>
    </row>
    <row r="80" spans="1:22" ht="75" customHeight="1">
      <c r="A80" s="798">
        <f t="shared" si="3"/>
        <v>64</v>
      </c>
      <c r="B80" s="797">
        <v>8715699</v>
      </c>
      <c r="C80" s="816" t="s">
        <v>3145</v>
      </c>
      <c r="D80" s="798" t="s">
        <v>2519</v>
      </c>
      <c r="E80" s="798">
        <v>0</v>
      </c>
      <c r="F80" s="799">
        <v>1</v>
      </c>
      <c r="G80" s="799">
        <v>1</v>
      </c>
      <c r="H80" s="799">
        <v>0</v>
      </c>
      <c r="I80" s="799">
        <v>0</v>
      </c>
      <c r="J80" s="799">
        <v>0</v>
      </c>
      <c r="K80" s="799">
        <v>0</v>
      </c>
      <c r="L80" s="801">
        <v>0</v>
      </c>
      <c r="M80" s="801">
        <v>0</v>
      </c>
      <c r="N80" s="825">
        <v>0</v>
      </c>
      <c r="O80" s="825">
        <v>0</v>
      </c>
      <c r="P80" s="825">
        <v>0</v>
      </c>
      <c r="Q80" s="801">
        <v>0</v>
      </c>
      <c r="R80" s="801">
        <v>1</v>
      </c>
      <c r="S80" s="801">
        <v>73152101</v>
      </c>
      <c r="T80" s="801" t="s">
        <v>926</v>
      </c>
      <c r="U80" s="797" t="s">
        <v>926</v>
      </c>
      <c r="V80" s="778"/>
    </row>
    <row r="81" spans="1:22" ht="75" customHeight="1">
      <c r="A81" s="798">
        <f t="shared" si="3"/>
        <v>65</v>
      </c>
      <c r="B81" s="797">
        <v>8715699</v>
      </c>
      <c r="C81" s="816" t="s">
        <v>3146</v>
      </c>
      <c r="D81" s="798" t="s">
        <v>2519</v>
      </c>
      <c r="E81" s="798">
        <v>0</v>
      </c>
      <c r="F81" s="799">
        <v>1</v>
      </c>
      <c r="G81" s="799">
        <v>1</v>
      </c>
      <c r="H81" s="799">
        <v>0</v>
      </c>
      <c r="I81" s="799">
        <v>0</v>
      </c>
      <c r="J81" s="799">
        <v>0</v>
      </c>
      <c r="K81" s="799">
        <v>0</v>
      </c>
      <c r="L81" s="801">
        <v>0</v>
      </c>
      <c r="M81" s="801">
        <v>0</v>
      </c>
      <c r="N81" s="825">
        <v>0</v>
      </c>
      <c r="O81" s="825">
        <v>0</v>
      </c>
      <c r="P81" s="825">
        <v>0</v>
      </c>
      <c r="Q81" s="801">
        <v>0</v>
      </c>
      <c r="R81" s="801">
        <v>1</v>
      </c>
      <c r="S81" s="801">
        <v>73152101</v>
      </c>
      <c r="T81" s="801" t="s">
        <v>926</v>
      </c>
      <c r="U81" s="797" t="s">
        <v>926</v>
      </c>
      <c r="V81" s="778"/>
    </row>
    <row r="82" spans="1:22" ht="75" customHeight="1">
      <c r="A82" s="798">
        <f t="shared" si="3"/>
        <v>66</v>
      </c>
      <c r="B82" s="797">
        <v>8715699</v>
      </c>
      <c r="C82" s="816" t="s">
        <v>3147</v>
      </c>
      <c r="D82" s="798" t="s">
        <v>2519</v>
      </c>
      <c r="E82" s="798">
        <v>0</v>
      </c>
      <c r="F82" s="799">
        <v>1</v>
      </c>
      <c r="G82" s="799">
        <v>1</v>
      </c>
      <c r="H82" s="799">
        <v>0</v>
      </c>
      <c r="I82" s="799">
        <v>0</v>
      </c>
      <c r="J82" s="799">
        <v>0</v>
      </c>
      <c r="K82" s="799">
        <v>0</v>
      </c>
      <c r="L82" s="801">
        <v>0</v>
      </c>
      <c r="M82" s="801">
        <v>0</v>
      </c>
      <c r="N82" s="825">
        <v>0</v>
      </c>
      <c r="O82" s="825">
        <v>0</v>
      </c>
      <c r="P82" s="825">
        <v>0</v>
      </c>
      <c r="Q82" s="801">
        <v>0</v>
      </c>
      <c r="R82" s="801">
        <v>1</v>
      </c>
      <c r="S82" s="801">
        <v>73152101</v>
      </c>
      <c r="T82" s="801" t="s">
        <v>926</v>
      </c>
      <c r="U82" s="797" t="s">
        <v>926</v>
      </c>
      <c r="V82" s="778"/>
    </row>
    <row r="83" spans="1:22" ht="138.75" customHeight="1">
      <c r="A83" s="798">
        <v>67</v>
      </c>
      <c r="B83" s="797">
        <v>8715699</v>
      </c>
      <c r="C83" s="816" t="s">
        <v>3148</v>
      </c>
      <c r="D83" s="798" t="s">
        <v>2519</v>
      </c>
      <c r="E83" s="798">
        <v>0</v>
      </c>
      <c r="F83" s="799">
        <v>1</v>
      </c>
      <c r="G83" s="799">
        <v>1</v>
      </c>
      <c r="H83" s="799">
        <v>0</v>
      </c>
      <c r="I83" s="799">
        <v>0</v>
      </c>
      <c r="J83" s="799">
        <v>0</v>
      </c>
      <c r="K83" s="799">
        <v>0</v>
      </c>
      <c r="L83" s="801">
        <v>0</v>
      </c>
      <c r="M83" s="801">
        <v>0</v>
      </c>
      <c r="N83" s="825">
        <v>0</v>
      </c>
      <c r="O83" s="825">
        <v>0</v>
      </c>
      <c r="P83" s="825">
        <v>0</v>
      </c>
      <c r="Q83" s="801">
        <v>0</v>
      </c>
      <c r="R83" s="801">
        <v>1</v>
      </c>
      <c r="S83" s="801">
        <v>73152101</v>
      </c>
      <c r="T83" s="801" t="s">
        <v>926</v>
      </c>
      <c r="U83" s="797" t="s">
        <v>926</v>
      </c>
      <c r="V83" s="778"/>
    </row>
    <row r="84" spans="1:22" ht="94.5" customHeight="1">
      <c r="A84" s="798">
        <f t="shared" si="3"/>
        <v>68</v>
      </c>
      <c r="B84" s="797">
        <v>8715699</v>
      </c>
      <c r="C84" s="816" t="s">
        <v>3149</v>
      </c>
      <c r="D84" s="798" t="s">
        <v>2519</v>
      </c>
      <c r="E84" s="798">
        <v>0</v>
      </c>
      <c r="F84" s="799">
        <v>1</v>
      </c>
      <c r="G84" s="799">
        <v>1</v>
      </c>
      <c r="H84" s="799">
        <v>0</v>
      </c>
      <c r="I84" s="799">
        <v>0</v>
      </c>
      <c r="J84" s="799">
        <v>0</v>
      </c>
      <c r="K84" s="799">
        <v>0</v>
      </c>
      <c r="L84" s="801">
        <v>0</v>
      </c>
      <c r="M84" s="801">
        <v>0</v>
      </c>
      <c r="N84" s="825">
        <v>0</v>
      </c>
      <c r="O84" s="825">
        <v>0</v>
      </c>
      <c r="P84" s="825">
        <v>0</v>
      </c>
      <c r="Q84" s="801">
        <v>0</v>
      </c>
      <c r="R84" s="801">
        <v>1</v>
      </c>
      <c r="S84" s="801">
        <v>73152101</v>
      </c>
      <c r="T84" s="801" t="s">
        <v>926</v>
      </c>
      <c r="U84" s="797" t="s">
        <v>926</v>
      </c>
      <c r="V84" s="778"/>
    </row>
    <row r="85" spans="1:22" ht="104.25" customHeight="1">
      <c r="A85" s="798">
        <f t="shared" si="3"/>
        <v>69</v>
      </c>
      <c r="B85" s="797">
        <v>8715699</v>
      </c>
      <c r="C85" s="816" t="s">
        <v>3150</v>
      </c>
      <c r="D85" s="798" t="s">
        <v>2519</v>
      </c>
      <c r="E85" s="798">
        <v>0</v>
      </c>
      <c r="F85" s="799">
        <v>1</v>
      </c>
      <c r="G85" s="799">
        <v>1</v>
      </c>
      <c r="H85" s="799">
        <v>0</v>
      </c>
      <c r="I85" s="799">
        <v>0</v>
      </c>
      <c r="J85" s="799">
        <v>0</v>
      </c>
      <c r="K85" s="799">
        <v>0</v>
      </c>
      <c r="L85" s="801">
        <v>0</v>
      </c>
      <c r="M85" s="801">
        <v>0</v>
      </c>
      <c r="N85" s="825">
        <v>0</v>
      </c>
      <c r="O85" s="825">
        <v>0</v>
      </c>
      <c r="P85" s="825">
        <v>0</v>
      </c>
      <c r="Q85" s="801">
        <v>0</v>
      </c>
      <c r="R85" s="801">
        <v>1</v>
      </c>
      <c r="S85" s="801">
        <v>73152101</v>
      </c>
      <c r="T85" s="801" t="s">
        <v>926</v>
      </c>
      <c r="U85" s="797" t="s">
        <v>926</v>
      </c>
      <c r="V85" s="778"/>
    </row>
    <row r="86" spans="1:22" ht="86.25" customHeight="1">
      <c r="A86" s="798">
        <f t="shared" si="3"/>
        <v>70</v>
      </c>
      <c r="B86" s="797">
        <v>8715699</v>
      </c>
      <c r="C86" s="816" t="s">
        <v>3151</v>
      </c>
      <c r="D86" s="798" t="s">
        <v>2519</v>
      </c>
      <c r="E86" s="798">
        <v>0</v>
      </c>
      <c r="F86" s="799">
        <v>1</v>
      </c>
      <c r="G86" s="799">
        <v>1</v>
      </c>
      <c r="H86" s="799">
        <v>0</v>
      </c>
      <c r="I86" s="799">
        <v>0</v>
      </c>
      <c r="J86" s="799">
        <v>0</v>
      </c>
      <c r="K86" s="799">
        <v>0</v>
      </c>
      <c r="L86" s="801">
        <v>0</v>
      </c>
      <c r="M86" s="801">
        <v>0</v>
      </c>
      <c r="N86" s="825">
        <v>0</v>
      </c>
      <c r="O86" s="825">
        <v>0</v>
      </c>
      <c r="P86" s="825">
        <v>0</v>
      </c>
      <c r="Q86" s="801">
        <v>0</v>
      </c>
      <c r="R86" s="801">
        <v>1</v>
      </c>
      <c r="S86" s="801">
        <v>73152101</v>
      </c>
      <c r="T86" s="801" t="s">
        <v>926</v>
      </c>
      <c r="U86" s="797" t="s">
        <v>926</v>
      </c>
      <c r="V86" s="778"/>
    </row>
    <row r="87" spans="1:22" ht="75" customHeight="1">
      <c r="A87" s="798">
        <f t="shared" si="3"/>
        <v>71</v>
      </c>
      <c r="B87" s="797">
        <v>8715699</v>
      </c>
      <c r="C87" s="816" t="s">
        <v>3152</v>
      </c>
      <c r="D87" s="798" t="s">
        <v>2519</v>
      </c>
      <c r="E87" s="798">
        <v>0</v>
      </c>
      <c r="F87" s="799">
        <v>1</v>
      </c>
      <c r="G87" s="799">
        <v>1</v>
      </c>
      <c r="H87" s="799">
        <v>0</v>
      </c>
      <c r="I87" s="799">
        <v>0</v>
      </c>
      <c r="J87" s="799">
        <v>0</v>
      </c>
      <c r="K87" s="799">
        <v>0</v>
      </c>
      <c r="L87" s="801">
        <v>0</v>
      </c>
      <c r="M87" s="801">
        <v>0</v>
      </c>
      <c r="N87" s="825">
        <v>0</v>
      </c>
      <c r="O87" s="825">
        <v>0</v>
      </c>
      <c r="P87" s="825">
        <v>0</v>
      </c>
      <c r="Q87" s="801">
        <v>0</v>
      </c>
      <c r="R87" s="801">
        <v>1</v>
      </c>
      <c r="S87" s="801">
        <v>73152101</v>
      </c>
      <c r="T87" s="801" t="s">
        <v>926</v>
      </c>
      <c r="U87" s="797" t="s">
        <v>926</v>
      </c>
      <c r="V87" s="778"/>
    </row>
    <row r="88" spans="1:22" ht="75" customHeight="1">
      <c r="A88" s="798">
        <v>72</v>
      </c>
      <c r="B88" s="797">
        <v>8715699</v>
      </c>
      <c r="C88" s="816" t="s">
        <v>3153</v>
      </c>
      <c r="D88" s="798" t="s">
        <v>2519</v>
      </c>
      <c r="E88" s="798">
        <v>0</v>
      </c>
      <c r="F88" s="799">
        <v>1</v>
      </c>
      <c r="G88" s="799">
        <v>1</v>
      </c>
      <c r="H88" s="799">
        <v>0</v>
      </c>
      <c r="I88" s="799">
        <v>0</v>
      </c>
      <c r="J88" s="799">
        <v>0</v>
      </c>
      <c r="K88" s="799">
        <v>0</v>
      </c>
      <c r="L88" s="801">
        <v>0</v>
      </c>
      <c r="M88" s="801">
        <v>0</v>
      </c>
      <c r="N88" s="825">
        <v>0</v>
      </c>
      <c r="O88" s="825">
        <v>0</v>
      </c>
      <c r="P88" s="825">
        <v>0</v>
      </c>
      <c r="Q88" s="801">
        <v>0</v>
      </c>
      <c r="R88" s="801">
        <v>1</v>
      </c>
      <c r="S88" s="801">
        <v>73152101</v>
      </c>
      <c r="T88" s="801" t="s">
        <v>926</v>
      </c>
      <c r="U88" s="797" t="s">
        <v>926</v>
      </c>
      <c r="V88" s="778"/>
    </row>
    <row r="89" spans="1:22" ht="75" customHeight="1">
      <c r="A89" s="798">
        <f t="shared" si="3"/>
        <v>73</v>
      </c>
      <c r="B89" s="797">
        <v>8715699</v>
      </c>
      <c r="C89" s="816" t="s">
        <v>3154</v>
      </c>
      <c r="D89" s="798" t="s">
        <v>2519</v>
      </c>
      <c r="E89" s="798">
        <v>0</v>
      </c>
      <c r="F89" s="799">
        <v>1</v>
      </c>
      <c r="G89" s="799">
        <v>1</v>
      </c>
      <c r="H89" s="799">
        <v>0</v>
      </c>
      <c r="I89" s="799">
        <v>0</v>
      </c>
      <c r="J89" s="799">
        <v>0</v>
      </c>
      <c r="K89" s="799">
        <v>0</v>
      </c>
      <c r="L89" s="801">
        <v>0</v>
      </c>
      <c r="M89" s="801">
        <v>0</v>
      </c>
      <c r="N89" s="825">
        <v>0</v>
      </c>
      <c r="O89" s="825">
        <v>0</v>
      </c>
      <c r="P89" s="825">
        <v>0</v>
      </c>
      <c r="Q89" s="801">
        <v>0</v>
      </c>
      <c r="R89" s="801">
        <v>1</v>
      </c>
      <c r="S89" s="801">
        <v>73152101</v>
      </c>
      <c r="T89" s="801" t="s">
        <v>926</v>
      </c>
      <c r="U89" s="797" t="s">
        <v>926</v>
      </c>
      <c r="V89" s="778"/>
    </row>
    <row r="90" spans="1:22" ht="75" customHeight="1">
      <c r="A90" s="798">
        <f t="shared" si="3"/>
        <v>74</v>
      </c>
      <c r="B90" s="797">
        <v>8715699</v>
      </c>
      <c r="C90" s="816" t="s">
        <v>3155</v>
      </c>
      <c r="D90" s="798" t="s">
        <v>2519</v>
      </c>
      <c r="E90" s="798">
        <v>0</v>
      </c>
      <c r="F90" s="799">
        <v>1</v>
      </c>
      <c r="G90" s="799">
        <v>1</v>
      </c>
      <c r="H90" s="799">
        <v>0</v>
      </c>
      <c r="I90" s="799">
        <v>0</v>
      </c>
      <c r="J90" s="799">
        <v>0</v>
      </c>
      <c r="K90" s="799">
        <v>0</v>
      </c>
      <c r="L90" s="801">
        <v>0</v>
      </c>
      <c r="M90" s="801">
        <v>0</v>
      </c>
      <c r="N90" s="825">
        <v>0</v>
      </c>
      <c r="O90" s="825">
        <v>0</v>
      </c>
      <c r="P90" s="825">
        <v>0</v>
      </c>
      <c r="Q90" s="801">
        <v>0</v>
      </c>
      <c r="R90" s="801">
        <v>1</v>
      </c>
      <c r="S90" s="801">
        <v>73152101</v>
      </c>
      <c r="T90" s="801" t="s">
        <v>926</v>
      </c>
      <c r="U90" s="797" t="s">
        <v>926</v>
      </c>
      <c r="V90" s="778"/>
    </row>
    <row r="91" spans="1:22" ht="75" customHeight="1">
      <c r="A91" s="798">
        <f t="shared" si="3"/>
        <v>75</v>
      </c>
      <c r="B91" s="797">
        <v>8715699</v>
      </c>
      <c r="C91" s="816" t="s">
        <v>2528</v>
      </c>
      <c r="D91" s="798" t="s">
        <v>2519</v>
      </c>
      <c r="E91" s="798">
        <v>0</v>
      </c>
      <c r="F91" s="799">
        <v>1</v>
      </c>
      <c r="G91" s="799">
        <v>1</v>
      </c>
      <c r="H91" s="799">
        <v>0</v>
      </c>
      <c r="I91" s="799">
        <v>0</v>
      </c>
      <c r="J91" s="799">
        <v>0</v>
      </c>
      <c r="K91" s="799">
        <v>0</v>
      </c>
      <c r="L91" s="801">
        <v>0</v>
      </c>
      <c r="M91" s="801">
        <v>0</v>
      </c>
      <c r="N91" s="825">
        <v>0</v>
      </c>
      <c r="O91" s="825">
        <v>0</v>
      </c>
      <c r="P91" s="825">
        <v>0</v>
      </c>
      <c r="Q91" s="801">
        <v>0</v>
      </c>
      <c r="R91" s="801">
        <v>1</v>
      </c>
      <c r="S91" s="801">
        <v>73152101</v>
      </c>
      <c r="T91" s="801" t="s">
        <v>926</v>
      </c>
      <c r="U91" s="797" t="s">
        <v>926</v>
      </c>
      <c r="V91" s="778"/>
    </row>
    <row r="92" spans="1:22" ht="75" customHeight="1">
      <c r="A92" s="798">
        <f t="shared" si="3"/>
        <v>76</v>
      </c>
      <c r="B92" s="797">
        <v>8715699</v>
      </c>
      <c r="C92" s="816" t="s">
        <v>3156</v>
      </c>
      <c r="D92" s="798" t="s">
        <v>2519</v>
      </c>
      <c r="E92" s="798">
        <v>0</v>
      </c>
      <c r="F92" s="799">
        <v>1</v>
      </c>
      <c r="G92" s="799">
        <v>1</v>
      </c>
      <c r="H92" s="799">
        <v>0</v>
      </c>
      <c r="I92" s="799">
        <v>0</v>
      </c>
      <c r="J92" s="799">
        <v>0</v>
      </c>
      <c r="K92" s="799">
        <v>0</v>
      </c>
      <c r="L92" s="801">
        <v>0</v>
      </c>
      <c r="M92" s="801">
        <v>0</v>
      </c>
      <c r="N92" s="825">
        <v>0</v>
      </c>
      <c r="O92" s="825">
        <v>0</v>
      </c>
      <c r="P92" s="825">
        <v>0</v>
      </c>
      <c r="Q92" s="801">
        <v>0</v>
      </c>
      <c r="R92" s="801">
        <v>1</v>
      </c>
      <c r="S92" s="801">
        <v>73152101</v>
      </c>
      <c r="T92" s="801" t="s">
        <v>926</v>
      </c>
      <c r="U92" s="797" t="s">
        <v>926</v>
      </c>
      <c r="V92" s="778"/>
    </row>
    <row r="93" spans="1:22" ht="13.5" customHeight="1">
      <c r="A93" s="903" t="s">
        <v>3157</v>
      </c>
      <c r="B93" s="903"/>
      <c r="C93" s="903"/>
      <c r="D93" s="903"/>
      <c r="E93" s="903"/>
      <c r="F93" s="903"/>
      <c r="G93" s="903"/>
      <c r="H93" s="903"/>
      <c r="I93" s="903"/>
      <c r="J93" s="903"/>
      <c r="K93" s="903"/>
      <c r="L93" s="903"/>
      <c r="M93" s="903"/>
      <c r="N93" s="903"/>
      <c r="O93" s="903"/>
      <c r="P93" s="903"/>
      <c r="Q93" s="903"/>
      <c r="R93" s="903"/>
      <c r="S93" s="903"/>
      <c r="T93" s="903"/>
      <c r="U93" s="903"/>
    </row>
    <row r="94" spans="1:22" ht="75" customHeight="1">
      <c r="A94" s="797">
        <v>77</v>
      </c>
      <c r="B94" s="797">
        <v>8715699</v>
      </c>
      <c r="C94" s="816" t="s">
        <v>2530</v>
      </c>
      <c r="D94" s="798" t="s">
        <v>2519</v>
      </c>
      <c r="E94" s="798">
        <v>0</v>
      </c>
      <c r="F94" s="799">
        <v>1</v>
      </c>
      <c r="G94" s="799">
        <v>0</v>
      </c>
      <c r="H94" s="799">
        <v>0</v>
      </c>
      <c r="I94" s="799">
        <v>0</v>
      </c>
      <c r="J94" s="799">
        <v>0</v>
      </c>
      <c r="K94" s="799">
        <v>0</v>
      </c>
      <c r="L94" s="801">
        <v>0</v>
      </c>
      <c r="M94" s="801">
        <v>0</v>
      </c>
      <c r="N94" s="825">
        <v>0</v>
      </c>
      <c r="O94" s="825">
        <v>0</v>
      </c>
      <c r="P94" s="825">
        <v>0</v>
      </c>
      <c r="Q94" s="801">
        <v>0</v>
      </c>
      <c r="R94" s="801">
        <f t="shared" ref="R94:R114" si="4">SUM(F94:M94)</f>
        <v>1</v>
      </c>
      <c r="S94" s="801">
        <v>73152101</v>
      </c>
      <c r="T94" s="801" t="s">
        <v>926</v>
      </c>
      <c r="U94" s="797" t="s">
        <v>926</v>
      </c>
      <c r="V94" s="778"/>
    </row>
    <row r="95" spans="1:22" ht="75" customHeight="1">
      <c r="A95" s="797">
        <f t="shared" ref="A95:A114" si="5">1+A94</f>
        <v>78</v>
      </c>
      <c r="B95" s="797">
        <v>8715699</v>
      </c>
      <c r="C95" s="816" t="s">
        <v>3158</v>
      </c>
      <c r="D95" s="798" t="s">
        <v>2519</v>
      </c>
      <c r="E95" s="798">
        <v>0</v>
      </c>
      <c r="F95" s="799">
        <v>1</v>
      </c>
      <c r="G95" s="799">
        <v>0</v>
      </c>
      <c r="H95" s="799">
        <v>0</v>
      </c>
      <c r="I95" s="799">
        <v>0</v>
      </c>
      <c r="J95" s="799">
        <v>0</v>
      </c>
      <c r="K95" s="799">
        <v>0</v>
      </c>
      <c r="L95" s="801">
        <v>0</v>
      </c>
      <c r="M95" s="801">
        <v>0</v>
      </c>
      <c r="N95" s="825">
        <v>0</v>
      </c>
      <c r="O95" s="825">
        <v>0</v>
      </c>
      <c r="P95" s="825">
        <v>0</v>
      </c>
      <c r="Q95" s="801">
        <v>0</v>
      </c>
      <c r="R95" s="801">
        <f t="shared" si="4"/>
        <v>1</v>
      </c>
      <c r="S95" s="801">
        <v>73152101</v>
      </c>
      <c r="T95" s="801" t="s">
        <v>926</v>
      </c>
      <c r="U95" s="797" t="s">
        <v>926</v>
      </c>
      <c r="V95" s="778"/>
    </row>
    <row r="96" spans="1:22" ht="75" customHeight="1">
      <c r="A96" s="797">
        <f t="shared" si="5"/>
        <v>79</v>
      </c>
      <c r="B96" s="797">
        <v>8715699</v>
      </c>
      <c r="C96" s="816" t="s">
        <v>3159</v>
      </c>
      <c r="D96" s="798" t="s">
        <v>2519</v>
      </c>
      <c r="E96" s="798">
        <v>0</v>
      </c>
      <c r="F96" s="799">
        <v>1</v>
      </c>
      <c r="G96" s="799">
        <v>0</v>
      </c>
      <c r="H96" s="799">
        <v>0</v>
      </c>
      <c r="I96" s="799">
        <v>0</v>
      </c>
      <c r="J96" s="799">
        <v>0</v>
      </c>
      <c r="K96" s="799">
        <v>0</v>
      </c>
      <c r="L96" s="801">
        <v>0</v>
      </c>
      <c r="M96" s="801">
        <v>0</v>
      </c>
      <c r="N96" s="825">
        <v>0</v>
      </c>
      <c r="O96" s="825">
        <v>0</v>
      </c>
      <c r="P96" s="825">
        <v>0</v>
      </c>
      <c r="Q96" s="801">
        <v>0</v>
      </c>
      <c r="R96" s="801">
        <f t="shared" si="4"/>
        <v>1</v>
      </c>
      <c r="S96" s="801">
        <v>73152101</v>
      </c>
      <c r="T96" s="801" t="s">
        <v>926</v>
      </c>
      <c r="U96" s="797" t="s">
        <v>926</v>
      </c>
      <c r="V96" s="778"/>
    </row>
    <row r="97" spans="1:22" ht="75" customHeight="1">
      <c r="A97" s="797">
        <f t="shared" si="5"/>
        <v>80</v>
      </c>
      <c r="B97" s="797">
        <v>8715699</v>
      </c>
      <c r="C97" s="816" t="s">
        <v>3160</v>
      </c>
      <c r="D97" s="798" t="s">
        <v>2519</v>
      </c>
      <c r="E97" s="798">
        <v>0</v>
      </c>
      <c r="F97" s="799">
        <v>1</v>
      </c>
      <c r="G97" s="799">
        <v>0</v>
      </c>
      <c r="H97" s="799">
        <v>0</v>
      </c>
      <c r="I97" s="799">
        <v>0</v>
      </c>
      <c r="J97" s="799">
        <v>0</v>
      </c>
      <c r="K97" s="799">
        <v>0</v>
      </c>
      <c r="L97" s="801">
        <v>0</v>
      </c>
      <c r="M97" s="801">
        <v>0</v>
      </c>
      <c r="N97" s="825">
        <v>0</v>
      </c>
      <c r="O97" s="825">
        <v>0</v>
      </c>
      <c r="P97" s="825">
        <v>0</v>
      </c>
      <c r="Q97" s="801">
        <v>0</v>
      </c>
      <c r="R97" s="801">
        <f t="shared" si="4"/>
        <v>1</v>
      </c>
      <c r="S97" s="801">
        <v>73152101</v>
      </c>
      <c r="T97" s="801" t="s">
        <v>926</v>
      </c>
      <c r="U97" s="797" t="s">
        <v>926</v>
      </c>
      <c r="V97" s="778"/>
    </row>
    <row r="98" spans="1:22" ht="75" customHeight="1">
      <c r="A98" s="797">
        <f>1+A97</f>
        <v>81</v>
      </c>
      <c r="B98" s="797">
        <v>8715699</v>
      </c>
      <c r="C98" s="816" t="s">
        <v>3161</v>
      </c>
      <c r="D98" s="798" t="s">
        <v>2519</v>
      </c>
      <c r="E98" s="798">
        <v>0</v>
      </c>
      <c r="F98" s="799">
        <v>1</v>
      </c>
      <c r="G98" s="799">
        <v>0</v>
      </c>
      <c r="H98" s="799">
        <v>0</v>
      </c>
      <c r="I98" s="799">
        <v>0</v>
      </c>
      <c r="J98" s="799">
        <v>0</v>
      </c>
      <c r="K98" s="799">
        <v>0</v>
      </c>
      <c r="L98" s="801">
        <v>0</v>
      </c>
      <c r="M98" s="801">
        <v>0</v>
      </c>
      <c r="N98" s="825">
        <v>0</v>
      </c>
      <c r="O98" s="825">
        <v>0</v>
      </c>
      <c r="P98" s="825">
        <v>0</v>
      </c>
      <c r="Q98" s="801">
        <v>0</v>
      </c>
      <c r="R98" s="801">
        <f t="shared" si="4"/>
        <v>1</v>
      </c>
      <c r="S98" s="801">
        <v>73152101</v>
      </c>
      <c r="T98" s="801" t="s">
        <v>926</v>
      </c>
      <c r="U98" s="797" t="s">
        <v>926</v>
      </c>
      <c r="V98" s="778"/>
    </row>
    <row r="99" spans="1:22" ht="75" customHeight="1">
      <c r="A99" s="797">
        <f t="shared" si="5"/>
        <v>82</v>
      </c>
      <c r="B99" s="797">
        <v>8715699</v>
      </c>
      <c r="C99" s="816" t="s">
        <v>3162</v>
      </c>
      <c r="D99" s="798" t="s">
        <v>2519</v>
      </c>
      <c r="E99" s="798">
        <v>0</v>
      </c>
      <c r="F99" s="799">
        <v>1</v>
      </c>
      <c r="G99" s="799">
        <v>0</v>
      </c>
      <c r="H99" s="799">
        <v>0</v>
      </c>
      <c r="I99" s="799">
        <v>0</v>
      </c>
      <c r="J99" s="799">
        <v>0</v>
      </c>
      <c r="K99" s="799">
        <v>0</v>
      </c>
      <c r="L99" s="801">
        <v>0</v>
      </c>
      <c r="M99" s="801">
        <v>0</v>
      </c>
      <c r="N99" s="825">
        <v>0</v>
      </c>
      <c r="O99" s="825">
        <v>0</v>
      </c>
      <c r="P99" s="825">
        <v>0</v>
      </c>
      <c r="Q99" s="801">
        <v>0</v>
      </c>
      <c r="R99" s="801">
        <f t="shared" si="4"/>
        <v>1</v>
      </c>
      <c r="S99" s="801">
        <v>73152101</v>
      </c>
      <c r="T99" s="801" t="s">
        <v>926</v>
      </c>
      <c r="U99" s="797" t="s">
        <v>926</v>
      </c>
      <c r="V99" s="778"/>
    </row>
    <row r="100" spans="1:22" ht="75" customHeight="1">
      <c r="A100" s="797">
        <f>1+A99</f>
        <v>83</v>
      </c>
      <c r="B100" s="797">
        <v>8715699</v>
      </c>
      <c r="C100" s="816" t="s">
        <v>3163</v>
      </c>
      <c r="D100" s="798" t="s">
        <v>2519</v>
      </c>
      <c r="E100" s="798">
        <v>0</v>
      </c>
      <c r="F100" s="799">
        <v>1</v>
      </c>
      <c r="G100" s="799">
        <v>0</v>
      </c>
      <c r="H100" s="799">
        <v>0</v>
      </c>
      <c r="I100" s="799">
        <v>0</v>
      </c>
      <c r="J100" s="799">
        <v>0</v>
      </c>
      <c r="K100" s="799">
        <v>0</v>
      </c>
      <c r="L100" s="801">
        <v>0</v>
      </c>
      <c r="M100" s="801">
        <v>0</v>
      </c>
      <c r="N100" s="825">
        <v>0</v>
      </c>
      <c r="O100" s="825">
        <v>0</v>
      </c>
      <c r="P100" s="825">
        <v>0</v>
      </c>
      <c r="Q100" s="801">
        <v>0</v>
      </c>
      <c r="R100" s="801">
        <f t="shared" si="4"/>
        <v>1</v>
      </c>
      <c r="S100" s="801">
        <v>73152101</v>
      </c>
      <c r="T100" s="801" t="s">
        <v>926</v>
      </c>
      <c r="U100" s="797" t="s">
        <v>926</v>
      </c>
      <c r="V100" s="778"/>
    </row>
    <row r="101" spans="1:22" ht="75" customHeight="1">
      <c r="A101" s="797">
        <f t="shared" si="5"/>
        <v>84</v>
      </c>
      <c r="B101" s="797">
        <v>8715699</v>
      </c>
      <c r="C101" s="816" t="s">
        <v>2531</v>
      </c>
      <c r="D101" s="798" t="s">
        <v>2519</v>
      </c>
      <c r="E101" s="798">
        <v>0</v>
      </c>
      <c r="F101" s="799">
        <v>1</v>
      </c>
      <c r="G101" s="799">
        <v>0</v>
      </c>
      <c r="H101" s="799">
        <v>0</v>
      </c>
      <c r="I101" s="799">
        <v>0</v>
      </c>
      <c r="J101" s="799">
        <v>0</v>
      </c>
      <c r="K101" s="799">
        <v>0</v>
      </c>
      <c r="L101" s="801">
        <v>0</v>
      </c>
      <c r="M101" s="801">
        <v>0</v>
      </c>
      <c r="N101" s="825">
        <v>0</v>
      </c>
      <c r="O101" s="825">
        <v>0</v>
      </c>
      <c r="P101" s="825">
        <v>0</v>
      </c>
      <c r="Q101" s="801">
        <v>0</v>
      </c>
      <c r="R101" s="801">
        <f t="shared" si="4"/>
        <v>1</v>
      </c>
      <c r="S101" s="801">
        <v>73152101</v>
      </c>
      <c r="T101" s="801" t="s">
        <v>926</v>
      </c>
      <c r="U101" s="797" t="s">
        <v>926</v>
      </c>
      <c r="V101" s="778"/>
    </row>
    <row r="102" spans="1:22" ht="75" customHeight="1">
      <c r="A102" s="797">
        <f>1+A101</f>
        <v>85</v>
      </c>
      <c r="B102" s="797">
        <v>8715699</v>
      </c>
      <c r="C102" s="816" t="s">
        <v>3164</v>
      </c>
      <c r="D102" s="798" t="s">
        <v>2519</v>
      </c>
      <c r="E102" s="798">
        <v>0</v>
      </c>
      <c r="F102" s="799">
        <v>1</v>
      </c>
      <c r="G102" s="799">
        <v>0</v>
      </c>
      <c r="H102" s="799">
        <v>0</v>
      </c>
      <c r="I102" s="799">
        <v>0</v>
      </c>
      <c r="J102" s="799">
        <v>0</v>
      </c>
      <c r="K102" s="799">
        <v>0</v>
      </c>
      <c r="L102" s="801">
        <v>0</v>
      </c>
      <c r="M102" s="801">
        <v>0</v>
      </c>
      <c r="N102" s="825">
        <v>0</v>
      </c>
      <c r="O102" s="825">
        <v>0</v>
      </c>
      <c r="P102" s="825">
        <v>0</v>
      </c>
      <c r="Q102" s="801">
        <v>0</v>
      </c>
      <c r="R102" s="801">
        <f t="shared" si="4"/>
        <v>1</v>
      </c>
      <c r="S102" s="801">
        <v>73152101</v>
      </c>
      <c r="T102" s="801" t="s">
        <v>926</v>
      </c>
      <c r="U102" s="797" t="s">
        <v>926</v>
      </c>
      <c r="V102" s="778"/>
    </row>
    <row r="103" spans="1:22" ht="75" customHeight="1">
      <c r="A103" s="797">
        <f t="shared" si="5"/>
        <v>86</v>
      </c>
      <c r="B103" s="797">
        <v>8715699</v>
      </c>
      <c r="C103" s="816" t="s">
        <v>2532</v>
      </c>
      <c r="D103" s="798" t="s">
        <v>2519</v>
      </c>
      <c r="E103" s="798">
        <v>0</v>
      </c>
      <c r="F103" s="799">
        <v>1</v>
      </c>
      <c r="G103" s="799">
        <v>0</v>
      </c>
      <c r="H103" s="799">
        <v>0</v>
      </c>
      <c r="I103" s="799">
        <v>0</v>
      </c>
      <c r="J103" s="799">
        <v>0</v>
      </c>
      <c r="K103" s="799">
        <v>0</v>
      </c>
      <c r="L103" s="801">
        <v>0</v>
      </c>
      <c r="M103" s="801">
        <v>0</v>
      </c>
      <c r="N103" s="825">
        <v>0</v>
      </c>
      <c r="O103" s="825">
        <v>0</v>
      </c>
      <c r="P103" s="825">
        <v>0</v>
      </c>
      <c r="Q103" s="801">
        <v>0</v>
      </c>
      <c r="R103" s="801">
        <f t="shared" si="4"/>
        <v>1</v>
      </c>
      <c r="S103" s="801">
        <v>73152101</v>
      </c>
      <c r="T103" s="801" t="s">
        <v>926</v>
      </c>
      <c r="U103" s="797" t="s">
        <v>926</v>
      </c>
      <c r="V103" s="778"/>
    </row>
    <row r="104" spans="1:22" ht="75" customHeight="1">
      <c r="A104" s="797">
        <f t="shared" si="5"/>
        <v>87</v>
      </c>
      <c r="B104" s="797">
        <v>8715699</v>
      </c>
      <c r="C104" s="816" t="s">
        <v>3165</v>
      </c>
      <c r="D104" s="798" t="s">
        <v>2519</v>
      </c>
      <c r="E104" s="798">
        <v>0</v>
      </c>
      <c r="F104" s="799">
        <v>1</v>
      </c>
      <c r="G104" s="799">
        <v>0</v>
      </c>
      <c r="H104" s="799">
        <v>0</v>
      </c>
      <c r="I104" s="799">
        <v>0</v>
      </c>
      <c r="J104" s="799">
        <v>0</v>
      </c>
      <c r="K104" s="799">
        <v>0</v>
      </c>
      <c r="L104" s="801">
        <v>0</v>
      </c>
      <c r="M104" s="801">
        <v>0</v>
      </c>
      <c r="N104" s="825">
        <v>0</v>
      </c>
      <c r="O104" s="825">
        <v>0</v>
      </c>
      <c r="P104" s="825">
        <v>0</v>
      </c>
      <c r="Q104" s="801">
        <v>0</v>
      </c>
      <c r="R104" s="801">
        <f t="shared" si="4"/>
        <v>1</v>
      </c>
      <c r="S104" s="801">
        <v>73152101</v>
      </c>
      <c r="T104" s="801" t="s">
        <v>926</v>
      </c>
      <c r="U104" s="797" t="s">
        <v>926</v>
      </c>
      <c r="V104" s="778"/>
    </row>
    <row r="105" spans="1:22" ht="75" customHeight="1">
      <c r="A105" s="797">
        <f t="shared" si="5"/>
        <v>88</v>
      </c>
      <c r="B105" s="797">
        <v>8715699</v>
      </c>
      <c r="C105" s="816" t="s">
        <v>2533</v>
      </c>
      <c r="D105" s="798" t="s">
        <v>2519</v>
      </c>
      <c r="E105" s="798">
        <v>0</v>
      </c>
      <c r="F105" s="799">
        <v>1</v>
      </c>
      <c r="G105" s="799">
        <v>0</v>
      </c>
      <c r="H105" s="799">
        <v>0</v>
      </c>
      <c r="I105" s="799">
        <v>0</v>
      </c>
      <c r="J105" s="799">
        <v>0</v>
      </c>
      <c r="K105" s="799">
        <v>0</v>
      </c>
      <c r="L105" s="801">
        <v>0</v>
      </c>
      <c r="M105" s="801">
        <v>0</v>
      </c>
      <c r="N105" s="825">
        <v>0</v>
      </c>
      <c r="O105" s="825">
        <v>0</v>
      </c>
      <c r="P105" s="825">
        <v>0</v>
      </c>
      <c r="Q105" s="801">
        <v>0</v>
      </c>
      <c r="R105" s="801">
        <f t="shared" si="4"/>
        <v>1</v>
      </c>
      <c r="S105" s="801">
        <v>73152101</v>
      </c>
      <c r="T105" s="801" t="s">
        <v>926</v>
      </c>
      <c r="U105" s="797" t="s">
        <v>926</v>
      </c>
      <c r="V105" s="778"/>
    </row>
    <row r="106" spans="1:22" ht="75" customHeight="1">
      <c r="A106" s="797">
        <f t="shared" si="5"/>
        <v>89</v>
      </c>
      <c r="B106" s="797">
        <v>8715699</v>
      </c>
      <c r="C106" s="816" t="s">
        <v>2534</v>
      </c>
      <c r="D106" s="798" t="s">
        <v>2519</v>
      </c>
      <c r="E106" s="798">
        <v>0</v>
      </c>
      <c r="F106" s="799">
        <v>1</v>
      </c>
      <c r="G106" s="799">
        <v>0</v>
      </c>
      <c r="H106" s="799">
        <v>0</v>
      </c>
      <c r="I106" s="799">
        <v>0</v>
      </c>
      <c r="J106" s="799">
        <v>0</v>
      </c>
      <c r="K106" s="799">
        <v>0</v>
      </c>
      <c r="L106" s="801">
        <v>0</v>
      </c>
      <c r="M106" s="801">
        <v>0</v>
      </c>
      <c r="N106" s="825">
        <v>0</v>
      </c>
      <c r="O106" s="825">
        <v>0</v>
      </c>
      <c r="P106" s="825">
        <v>0</v>
      </c>
      <c r="Q106" s="801">
        <v>0</v>
      </c>
      <c r="R106" s="801">
        <f t="shared" si="4"/>
        <v>1</v>
      </c>
      <c r="S106" s="801">
        <v>73152101</v>
      </c>
      <c r="T106" s="801" t="s">
        <v>926</v>
      </c>
      <c r="U106" s="797" t="s">
        <v>926</v>
      </c>
      <c r="V106" s="778"/>
    </row>
    <row r="107" spans="1:22" ht="75" customHeight="1">
      <c r="A107" s="797">
        <f t="shared" si="5"/>
        <v>90</v>
      </c>
      <c r="B107" s="797">
        <v>8715699</v>
      </c>
      <c r="C107" s="816" t="s">
        <v>3166</v>
      </c>
      <c r="D107" s="798" t="s">
        <v>2519</v>
      </c>
      <c r="E107" s="798">
        <v>0</v>
      </c>
      <c r="F107" s="799">
        <v>1</v>
      </c>
      <c r="G107" s="799">
        <v>0</v>
      </c>
      <c r="H107" s="799">
        <v>0</v>
      </c>
      <c r="I107" s="799">
        <v>0</v>
      </c>
      <c r="J107" s="799">
        <v>0</v>
      </c>
      <c r="K107" s="799">
        <v>0</v>
      </c>
      <c r="L107" s="801">
        <v>0</v>
      </c>
      <c r="M107" s="801">
        <v>0</v>
      </c>
      <c r="N107" s="825">
        <v>0</v>
      </c>
      <c r="O107" s="825">
        <v>0</v>
      </c>
      <c r="P107" s="825">
        <v>0</v>
      </c>
      <c r="Q107" s="801">
        <v>0</v>
      </c>
      <c r="R107" s="801">
        <f t="shared" si="4"/>
        <v>1</v>
      </c>
      <c r="S107" s="801">
        <v>73152101</v>
      </c>
      <c r="T107" s="801" t="s">
        <v>926</v>
      </c>
      <c r="U107" s="797" t="s">
        <v>926</v>
      </c>
      <c r="V107" s="778"/>
    </row>
    <row r="108" spans="1:22" ht="75" customHeight="1">
      <c r="A108" s="797">
        <f t="shared" si="5"/>
        <v>91</v>
      </c>
      <c r="B108" s="797">
        <v>8715699</v>
      </c>
      <c r="C108" s="816" t="s">
        <v>3167</v>
      </c>
      <c r="D108" s="798" t="s">
        <v>2519</v>
      </c>
      <c r="E108" s="798">
        <v>0</v>
      </c>
      <c r="F108" s="799">
        <v>1</v>
      </c>
      <c r="G108" s="799">
        <v>0</v>
      </c>
      <c r="H108" s="799">
        <v>0</v>
      </c>
      <c r="I108" s="799">
        <v>0</v>
      </c>
      <c r="J108" s="799">
        <v>0</v>
      </c>
      <c r="K108" s="799">
        <v>0</v>
      </c>
      <c r="L108" s="801">
        <v>0</v>
      </c>
      <c r="M108" s="801">
        <v>0</v>
      </c>
      <c r="N108" s="825">
        <v>0</v>
      </c>
      <c r="O108" s="825">
        <v>0</v>
      </c>
      <c r="P108" s="825">
        <v>0</v>
      </c>
      <c r="Q108" s="801">
        <v>0</v>
      </c>
      <c r="R108" s="801">
        <f t="shared" si="4"/>
        <v>1</v>
      </c>
      <c r="S108" s="801">
        <v>73152101</v>
      </c>
      <c r="T108" s="801" t="s">
        <v>926</v>
      </c>
      <c r="U108" s="797" t="s">
        <v>926</v>
      </c>
      <c r="V108" s="778"/>
    </row>
    <row r="109" spans="1:22" ht="75" customHeight="1">
      <c r="A109" s="797">
        <f t="shared" si="5"/>
        <v>92</v>
      </c>
      <c r="B109" s="797">
        <v>8715699</v>
      </c>
      <c r="C109" s="816" t="s">
        <v>2535</v>
      </c>
      <c r="D109" s="798" t="s">
        <v>2519</v>
      </c>
      <c r="E109" s="798">
        <v>0</v>
      </c>
      <c r="F109" s="799">
        <v>1</v>
      </c>
      <c r="G109" s="799">
        <v>0</v>
      </c>
      <c r="H109" s="799">
        <v>0</v>
      </c>
      <c r="I109" s="799">
        <v>0</v>
      </c>
      <c r="J109" s="799">
        <v>0</v>
      </c>
      <c r="K109" s="799">
        <v>0</v>
      </c>
      <c r="L109" s="801">
        <v>0</v>
      </c>
      <c r="M109" s="801">
        <v>0</v>
      </c>
      <c r="N109" s="825">
        <v>0</v>
      </c>
      <c r="O109" s="825">
        <v>0</v>
      </c>
      <c r="P109" s="825">
        <v>0</v>
      </c>
      <c r="Q109" s="801">
        <v>0</v>
      </c>
      <c r="R109" s="801">
        <f t="shared" si="4"/>
        <v>1</v>
      </c>
      <c r="S109" s="801">
        <v>73152108</v>
      </c>
      <c r="T109" s="801" t="s">
        <v>926</v>
      </c>
      <c r="U109" s="797" t="s">
        <v>926</v>
      </c>
      <c r="V109" s="778"/>
    </row>
    <row r="110" spans="1:22" ht="75" customHeight="1">
      <c r="A110" s="797">
        <f t="shared" si="5"/>
        <v>93</v>
      </c>
      <c r="B110" s="797">
        <v>8715699</v>
      </c>
      <c r="C110" s="816" t="s">
        <v>2536</v>
      </c>
      <c r="D110" s="798" t="s">
        <v>2519</v>
      </c>
      <c r="E110" s="798">
        <v>0</v>
      </c>
      <c r="F110" s="799">
        <v>1</v>
      </c>
      <c r="G110" s="799">
        <v>0</v>
      </c>
      <c r="H110" s="799">
        <v>0</v>
      </c>
      <c r="I110" s="799">
        <v>0</v>
      </c>
      <c r="J110" s="799">
        <v>0</v>
      </c>
      <c r="K110" s="799">
        <v>0</v>
      </c>
      <c r="L110" s="801">
        <v>0</v>
      </c>
      <c r="M110" s="801">
        <v>0</v>
      </c>
      <c r="N110" s="825">
        <v>0</v>
      </c>
      <c r="O110" s="825">
        <v>0</v>
      </c>
      <c r="P110" s="825">
        <v>0</v>
      </c>
      <c r="Q110" s="801">
        <v>0</v>
      </c>
      <c r="R110" s="801">
        <f t="shared" si="4"/>
        <v>1</v>
      </c>
      <c r="S110" s="801">
        <v>73152108</v>
      </c>
      <c r="T110" s="801" t="s">
        <v>926</v>
      </c>
      <c r="U110" s="797" t="s">
        <v>926</v>
      </c>
      <c r="V110" s="778"/>
    </row>
    <row r="111" spans="1:22" ht="75" customHeight="1">
      <c r="A111" s="797">
        <f t="shared" si="5"/>
        <v>94</v>
      </c>
      <c r="B111" s="798">
        <v>8715699</v>
      </c>
      <c r="C111" s="816" t="s">
        <v>2520</v>
      </c>
      <c r="D111" s="798" t="s">
        <v>2519</v>
      </c>
      <c r="E111" s="798">
        <v>0</v>
      </c>
      <c r="F111" s="799">
        <v>1</v>
      </c>
      <c r="G111" s="799">
        <v>0</v>
      </c>
      <c r="H111" s="799">
        <v>0</v>
      </c>
      <c r="I111" s="799">
        <v>0</v>
      </c>
      <c r="J111" s="799">
        <v>0</v>
      </c>
      <c r="K111" s="799">
        <v>0</v>
      </c>
      <c r="L111" s="801">
        <v>0</v>
      </c>
      <c r="M111" s="801">
        <v>0</v>
      </c>
      <c r="N111" s="825">
        <v>0</v>
      </c>
      <c r="O111" s="825">
        <v>0</v>
      </c>
      <c r="P111" s="825">
        <v>0</v>
      </c>
      <c r="Q111" s="801">
        <v>0</v>
      </c>
      <c r="R111" s="801">
        <f t="shared" si="4"/>
        <v>1</v>
      </c>
      <c r="S111" s="799">
        <v>73152108</v>
      </c>
      <c r="T111" s="799" t="s">
        <v>926</v>
      </c>
      <c r="U111" s="798" t="s">
        <v>926</v>
      </c>
      <c r="V111" s="778"/>
    </row>
    <row r="112" spans="1:22" ht="73.5" customHeight="1">
      <c r="A112" s="797">
        <f t="shared" si="5"/>
        <v>95</v>
      </c>
      <c r="B112" s="798">
        <v>8715699</v>
      </c>
      <c r="C112" s="816" t="s">
        <v>3168</v>
      </c>
      <c r="D112" s="798" t="s">
        <v>2519</v>
      </c>
      <c r="E112" s="798">
        <v>0</v>
      </c>
      <c r="F112" s="799">
        <v>1</v>
      </c>
      <c r="G112" s="799">
        <v>0</v>
      </c>
      <c r="H112" s="799">
        <v>0</v>
      </c>
      <c r="I112" s="799">
        <v>0</v>
      </c>
      <c r="J112" s="799">
        <v>0</v>
      </c>
      <c r="K112" s="799">
        <v>0</v>
      </c>
      <c r="L112" s="801">
        <v>0</v>
      </c>
      <c r="M112" s="801">
        <v>0</v>
      </c>
      <c r="N112" s="825">
        <v>0</v>
      </c>
      <c r="O112" s="825">
        <v>0</v>
      </c>
      <c r="P112" s="825">
        <v>0</v>
      </c>
      <c r="Q112" s="801">
        <v>0</v>
      </c>
      <c r="R112" s="801">
        <f t="shared" si="4"/>
        <v>1</v>
      </c>
      <c r="S112" s="799">
        <v>73152108</v>
      </c>
      <c r="T112" s="799" t="s">
        <v>926</v>
      </c>
      <c r="U112" s="798" t="s">
        <v>926</v>
      </c>
      <c r="V112" s="778"/>
    </row>
    <row r="113" spans="1:22" ht="75" customHeight="1">
      <c r="A113" s="797">
        <f t="shared" si="5"/>
        <v>96</v>
      </c>
      <c r="B113" s="798">
        <v>8715699</v>
      </c>
      <c r="C113" s="816" t="s">
        <v>3169</v>
      </c>
      <c r="D113" s="798" t="s">
        <v>2519</v>
      </c>
      <c r="E113" s="798">
        <v>0</v>
      </c>
      <c r="F113" s="799">
        <v>1</v>
      </c>
      <c r="G113" s="799">
        <v>0</v>
      </c>
      <c r="H113" s="799">
        <v>0</v>
      </c>
      <c r="I113" s="799">
        <v>0</v>
      </c>
      <c r="J113" s="799">
        <v>0</v>
      </c>
      <c r="K113" s="799">
        <v>0</v>
      </c>
      <c r="L113" s="801">
        <v>0</v>
      </c>
      <c r="M113" s="801">
        <v>0</v>
      </c>
      <c r="N113" s="825">
        <v>0</v>
      </c>
      <c r="O113" s="825">
        <v>0</v>
      </c>
      <c r="P113" s="825">
        <v>0</v>
      </c>
      <c r="Q113" s="801">
        <v>0</v>
      </c>
      <c r="R113" s="801">
        <f t="shared" si="4"/>
        <v>1</v>
      </c>
      <c r="S113" s="799">
        <v>73152101</v>
      </c>
      <c r="T113" s="799" t="s">
        <v>926</v>
      </c>
      <c r="U113" s="798" t="s">
        <v>926</v>
      </c>
      <c r="V113" s="778"/>
    </row>
    <row r="114" spans="1:22" ht="75" customHeight="1">
      <c r="A114" s="797">
        <f t="shared" si="5"/>
        <v>97</v>
      </c>
      <c r="B114" s="798">
        <v>8715699</v>
      </c>
      <c r="C114" s="816" t="s">
        <v>3170</v>
      </c>
      <c r="D114" s="798" t="s">
        <v>2519</v>
      </c>
      <c r="E114" s="798">
        <v>0</v>
      </c>
      <c r="F114" s="799">
        <v>1</v>
      </c>
      <c r="G114" s="799">
        <v>0</v>
      </c>
      <c r="H114" s="799">
        <v>0</v>
      </c>
      <c r="I114" s="799">
        <v>0</v>
      </c>
      <c r="J114" s="799">
        <v>0</v>
      </c>
      <c r="K114" s="799">
        <v>0</v>
      </c>
      <c r="L114" s="801">
        <v>0</v>
      </c>
      <c r="M114" s="801">
        <v>0</v>
      </c>
      <c r="N114" s="825">
        <v>0</v>
      </c>
      <c r="O114" s="825">
        <v>0</v>
      </c>
      <c r="P114" s="825">
        <v>0</v>
      </c>
      <c r="Q114" s="801">
        <v>0</v>
      </c>
      <c r="R114" s="801">
        <f t="shared" si="4"/>
        <v>1</v>
      </c>
      <c r="S114" s="799">
        <v>73152101</v>
      </c>
      <c r="T114" s="799" t="s">
        <v>926</v>
      </c>
      <c r="U114" s="798" t="s">
        <v>926</v>
      </c>
      <c r="V114" s="778"/>
    </row>
    <row r="115" spans="1:22" ht="15.75" customHeight="1">
      <c r="A115" s="877" t="s">
        <v>3171</v>
      </c>
      <c r="B115" s="877"/>
      <c r="C115" s="877"/>
      <c r="D115" s="877"/>
      <c r="E115" s="877"/>
      <c r="F115" s="877"/>
      <c r="G115" s="877"/>
      <c r="H115" s="877"/>
      <c r="I115" s="877"/>
      <c r="J115" s="877"/>
      <c r="K115" s="877"/>
      <c r="L115" s="877"/>
      <c r="M115" s="877"/>
      <c r="N115" s="877"/>
      <c r="O115" s="877"/>
      <c r="P115" s="877"/>
      <c r="Q115" s="877"/>
      <c r="R115" s="877"/>
      <c r="S115" s="877"/>
      <c r="T115" s="877"/>
      <c r="U115" s="877"/>
    </row>
    <row r="116" spans="1:22" ht="75" customHeight="1">
      <c r="A116" s="798">
        <v>98</v>
      </c>
      <c r="B116" s="798">
        <v>8715699</v>
      </c>
      <c r="C116" s="816" t="s">
        <v>3172</v>
      </c>
      <c r="D116" s="798" t="s">
        <v>2519</v>
      </c>
      <c r="E116" s="798">
        <v>0</v>
      </c>
      <c r="F116" s="799">
        <v>1</v>
      </c>
      <c r="G116" s="799">
        <v>1</v>
      </c>
      <c r="H116" s="799">
        <v>0</v>
      </c>
      <c r="I116" s="799">
        <v>0</v>
      </c>
      <c r="J116" s="799">
        <v>0</v>
      </c>
      <c r="K116" s="799">
        <v>0</v>
      </c>
      <c r="L116" s="799">
        <v>0</v>
      </c>
      <c r="M116" s="799">
        <v>0</v>
      </c>
      <c r="N116" s="800">
        <v>0</v>
      </c>
      <c r="O116" s="800">
        <v>0</v>
      </c>
      <c r="P116" s="800">
        <v>0</v>
      </c>
      <c r="Q116" s="799">
        <v>0</v>
      </c>
      <c r="R116" s="799">
        <v>1</v>
      </c>
      <c r="S116" s="799">
        <v>73152108</v>
      </c>
      <c r="T116" s="799" t="s">
        <v>926</v>
      </c>
      <c r="U116" s="798" t="s">
        <v>926</v>
      </c>
      <c r="V116" s="778"/>
    </row>
    <row r="117" spans="1:22" ht="75" customHeight="1">
      <c r="A117" s="798">
        <v>99</v>
      </c>
      <c r="B117" s="798">
        <v>8715699</v>
      </c>
      <c r="C117" s="816" t="s">
        <v>2537</v>
      </c>
      <c r="D117" s="798" t="s">
        <v>2519</v>
      </c>
      <c r="E117" s="798">
        <v>0</v>
      </c>
      <c r="F117" s="799">
        <v>1</v>
      </c>
      <c r="G117" s="799">
        <v>1</v>
      </c>
      <c r="H117" s="799">
        <v>0</v>
      </c>
      <c r="I117" s="799">
        <v>0</v>
      </c>
      <c r="J117" s="799">
        <v>0</v>
      </c>
      <c r="K117" s="799">
        <v>0</v>
      </c>
      <c r="L117" s="799">
        <v>0</v>
      </c>
      <c r="M117" s="799">
        <v>0</v>
      </c>
      <c r="N117" s="800">
        <v>0</v>
      </c>
      <c r="O117" s="800">
        <v>0</v>
      </c>
      <c r="P117" s="800">
        <v>0</v>
      </c>
      <c r="Q117" s="799">
        <v>0</v>
      </c>
      <c r="R117" s="799">
        <v>1</v>
      </c>
      <c r="S117" s="799">
        <v>73152101</v>
      </c>
      <c r="T117" s="799" t="s">
        <v>926</v>
      </c>
      <c r="U117" s="798" t="s">
        <v>926</v>
      </c>
      <c r="V117" s="778"/>
    </row>
    <row r="118" spans="1:22" ht="75" customHeight="1">
      <c r="A118" s="798">
        <v>100</v>
      </c>
      <c r="B118" s="798">
        <v>8715699</v>
      </c>
      <c r="C118" s="816" t="s">
        <v>3173</v>
      </c>
      <c r="D118" s="798" t="s">
        <v>2519</v>
      </c>
      <c r="E118" s="798">
        <v>0</v>
      </c>
      <c r="F118" s="799">
        <v>1</v>
      </c>
      <c r="G118" s="799">
        <v>1</v>
      </c>
      <c r="H118" s="799">
        <v>0</v>
      </c>
      <c r="I118" s="799">
        <v>0</v>
      </c>
      <c r="J118" s="799">
        <v>0</v>
      </c>
      <c r="K118" s="799">
        <v>0</v>
      </c>
      <c r="L118" s="799">
        <v>0</v>
      </c>
      <c r="M118" s="799">
        <v>0</v>
      </c>
      <c r="N118" s="800">
        <v>0</v>
      </c>
      <c r="O118" s="800">
        <v>0</v>
      </c>
      <c r="P118" s="800">
        <v>0</v>
      </c>
      <c r="Q118" s="799">
        <v>0</v>
      </c>
      <c r="R118" s="799">
        <v>1</v>
      </c>
      <c r="S118" s="799">
        <v>73152101</v>
      </c>
      <c r="T118" s="799" t="s">
        <v>926</v>
      </c>
      <c r="U118" s="798" t="s">
        <v>926</v>
      </c>
      <c r="V118" s="778"/>
    </row>
    <row r="119" spans="1:22" ht="18.75" customHeight="1">
      <c r="A119" s="877" t="s">
        <v>3174</v>
      </c>
      <c r="B119" s="877"/>
      <c r="C119" s="877"/>
      <c r="D119" s="877"/>
      <c r="E119" s="877"/>
      <c r="F119" s="877"/>
      <c r="G119" s="877"/>
      <c r="H119" s="877"/>
      <c r="I119" s="877"/>
      <c r="J119" s="877"/>
      <c r="K119" s="877"/>
      <c r="L119" s="877"/>
      <c r="M119" s="877"/>
      <c r="N119" s="877"/>
      <c r="O119" s="877"/>
      <c r="P119" s="877"/>
      <c r="Q119" s="877"/>
      <c r="R119" s="877"/>
      <c r="S119" s="877"/>
      <c r="T119" s="877"/>
      <c r="U119" s="877"/>
    </row>
    <row r="120" spans="1:22" ht="75" customHeight="1">
      <c r="A120" s="798">
        <v>101</v>
      </c>
      <c r="B120" s="798">
        <v>8715699</v>
      </c>
      <c r="C120" s="816" t="s">
        <v>2538</v>
      </c>
      <c r="D120" s="798" t="s">
        <v>2519</v>
      </c>
      <c r="E120" s="798">
        <v>0</v>
      </c>
      <c r="F120" s="799">
        <v>1</v>
      </c>
      <c r="G120" s="799">
        <v>1</v>
      </c>
      <c r="H120" s="799">
        <v>0</v>
      </c>
      <c r="I120" s="799">
        <v>0</v>
      </c>
      <c r="J120" s="799">
        <v>0</v>
      </c>
      <c r="K120" s="799">
        <v>0</v>
      </c>
      <c r="L120" s="799">
        <v>0</v>
      </c>
      <c r="M120" s="799">
        <v>0</v>
      </c>
      <c r="N120" s="800">
        <v>0</v>
      </c>
      <c r="O120" s="800">
        <v>0</v>
      </c>
      <c r="P120" s="800">
        <v>0</v>
      </c>
      <c r="Q120" s="799">
        <v>0</v>
      </c>
      <c r="R120" s="799">
        <v>1</v>
      </c>
      <c r="S120" s="799">
        <v>73152101</v>
      </c>
      <c r="T120" s="799" t="s">
        <v>926</v>
      </c>
      <c r="U120" s="798" t="s">
        <v>926</v>
      </c>
      <c r="V120" s="778"/>
    </row>
    <row r="121" spans="1:22" ht="75" customHeight="1">
      <c r="A121" s="798">
        <f t="shared" ref="A121:A151" si="6">1+A120</f>
        <v>102</v>
      </c>
      <c r="B121" s="798">
        <v>8715699</v>
      </c>
      <c r="C121" s="816" t="s">
        <v>3175</v>
      </c>
      <c r="D121" s="798" t="s">
        <v>2519</v>
      </c>
      <c r="E121" s="798">
        <v>0</v>
      </c>
      <c r="F121" s="799">
        <v>1</v>
      </c>
      <c r="G121" s="799">
        <v>1</v>
      </c>
      <c r="H121" s="799">
        <v>0</v>
      </c>
      <c r="I121" s="799">
        <v>0</v>
      </c>
      <c r="J121" s="799">
        <v>0</v>
      </c>
      <c r="K121" s="799">
        <v>0</v>
      </c>
      <c r="L121" s="799">
        <v>0</v>
      </c>
      <c r="M121" s="799">
        <v>0</v>
      </c>
      <c r="N121" s="800">
        <v>0</v>
      </c>
      <c r="O121" s="800">
        <v>0</v>
      </c>
      <c r="P121" s="800">
        <v>0</v>
      </c>
      <c r="Q121" s="799">
        <v>0</v>
      </c>
      <c r="R121" s="799">
        <v>1</v>
      </c>
      <c r="S121" s="799">
        <v>73152101</v>
      </c>
      <c r="T121" s="799" t="s">
        <v>926</v>
      </c>
      <c r="U121" s="798" t="s">
        <v>926</v>
      </c>
      <c r="V121" s="778"/>
    </row>
    <row r="122" spans="1:22" ht="75" customHeight="1">
      <c r="A122" s="798">
        <f t="shared" si="6"/>
        <v>103</v>
      </c>
      <c r="B122" s="798">
        <v>8715699</v>
      </c>
      <c r="C122" s="816" t="s">
        <v>3176</v>
      </c>
      <c r="D122" s="798" t="s">
        <v>2519</v>
      </c>
      <c r="E122" s="798">
        <v>0</v>
      </c>
      <c r="F122" s="799">
        <v>1</v>
      </c>
      <c r="G122" s="799">
        <v>1</v>
      </c>
      <c r="H122" s="799">
        <v>0</v>
      </c>
      <c r="I122" s="799">
        <v>0</v>
      </c>
      <c r="J122" s="799">
        <v>0</v>
      </c>
      <c r="K122" s="799">
        <v>0</v>
      </c>
      <c r="L122" s="799">
        <v>0</v>
      </c>
      <c r="M122" s="799">
        <v>0</v>
      </c>
      <c r="N122" s="800">
        <v>0</v>
      </c>
      <c r="O122" s="800">
        <v>0</v>
      </c>
      <c r="P122" s="800">
        <v>0</v>
      </c>
      <c r="Q122" s="799">
        <v>0</v>
      </c>
      <c r="R122" s="799">
        <v>1</v>
      </c>
      <c r="S122" s="799">
        <v>73152101</v>
      </c>
      <c r="T122" s="799" t="s">
        <v>926</v>
      </c>
      <c r="U122" s="798" t="s">
        <v>926</v>
      </c>
      <c r="V122" s="778"/>
    </row>
    <row r="123" spans="1:22" ht="75" customHeight="1">
      <c r="A123" s="798">
        <v>104</v>
      </c>
      <c r="B123" s="798">
        <v>8715699</v>
      </c>
      <c r="C123" s="816" t="s">
        <v>3177</v>
      </c>
      <c r="D123" s="798" t="s">
        <v>2519</v>
      </c>
      <c r="E123" s="798">
        <v>0</v>
      </c>
      <c r="F123" s="799">
        <v>1</v>
      </c>
      <c r="G123" s="799">
        <v>1</v>
      </c>
      <c r="H123" s="799">
        <v>0</v>
      </c>
      <c r="I123" s="799">
        <v>0</v>
      </c>
      <c r="J123" s="799">
        <v>0</v>
      </c>
      <c r="K123" s="799">
        <v>0</v>
      </c>
      <c r="L123" s="799">
        <v>0</v>
      </c>
      <c r="M123" s="799">
        <v>0</v>
      </c>
      <c r="N123" s="800">
        <v>0</v>
      </c>
      <c r="O123" s="800">
        <v>0</v>
      </c>
      <c r="P123" s="800">
        <v>0</v>
      </c>
      <c r="Q123" s="799">
        <v>0</v>
      </c>
      <c r="R123" s="799">
        <v>1</v>
      </c>
      <c r="S123" s="799">
        <v>73152101</v>
      </c>
      <c r="T123" s="799" t="s">
        <v>926</v>
      </c>
      <c r="U123" s="798" t="s">
        <v>926</v>
      </c>
      <c r="V123" s="778"/>
    </row>
    <row r="124" spans="1:22" ht="23.25" customHeight="1">
      <c r="A124" s="819"/>
      <c r="B124" s="820"/>
      <c r="C124" s="904" t="s">
        <v>1703</v>
      </c>
      <c r="D124" s="905"/>
      <c r="E124" s="905"/>
      <c r="F124" s="905"/>
      <c r="G124" s="905"/>
      <c r="H124" s="906"/>
      <c r="I124" s="907" t="s">
        <v>1707</v>
      </c>
      <c r="J124" s="907"/>
      <c r="K124" s="907"/>
      <c r="L124" s="907"/>
      <c r="M124" s="907"/>
      <c r="N124" s="907"/>
      <c r="O124" s="907"/>
      <c r="P124" s="907"/>
      <c r="Q124" s="907"/>
      <c r="R124" s="907"/>
      <c r="S124" s="908" t="s">
        <v>3626</v>
      </c>
      <c r="T124" s="908"/>
      <c r="U124" s="908"/>
      <c r="V124" s="908"/>
    </row>
    <row r="125" spans="1:22">
      <c r="A125" s="819"/>
      <c r="B125" s="820"/>
      <c r="C125" s="774" t="s">
        <v>1704</v>
      </c>
      <c r="D125" s="775"/>
      <c r="E125" s="775"/>
      <c r="F125" s="775"/>
      <c r="G125" s="775"/>
      <c r="H125" s="776"/>
      <c r="I125" s="777"/>
      <c r="J125" s="777"/>
      <c r="K125" s="777"/>
      <c r="L125" s="777"/>
      <c r="M125" s="777"/>
      <c r="N125" s="777"/>
      <c r="O125" s="777"/>
      <c r="P125" s="777"/>
      <c r="Q125" s="777"/>
      <c r="R125" s="777"/>
      <c r="S125" s="818" t="s">
        <v>3629</v>
      </c>
      <c r="T125" s="818"/>
      <c r="U125" s="818"/>
      <c r="V125" s="818"/>
    </row>
    <row r="126" spans="1:22">
      <c r="A126" s="819"/>
      <c r="B126" s="820"/>
      <c r="C126" s="779" t="s">
        <v>1705</v>
      </c>
      <c r="D126" s="780"/>
      <c r="E126" s="780"/>
      <c r="F126" s="780"/>
      <c r="G126" s="780"/>
      <c r="H126" s="781"/>
      <c r="I126" s="777"/>
      <c r="J126" s="777"/>
      <c r="K126" s="777"/>
      <c r="L126" s="777"/>
      <c r="M126" s="777"/>
      <c r="N126" s="777"/>
      <c r="O126" s="777"/>
      <c r="P126" s="777"/>
      <c r="Q126" s="777"/>
      <c r="R126" s="777"/>
      <c r="S126" s="818" t="s">
        <v>3630</v>
      </c>
      <c r="T126" s="818"/>
      <c r="U126" s="818"/>
      <c r="V126" s="818"/>
    </row>
    <row r="127" spans="1:22" ht="27" customHeight="1">
      <c r="A127" s="819"/>
      <c r="B127" s="820"/>
      <c r="C127" s="878" t="s">
        <v>3019</v>
      </c>
      <c r="D127" s="879"/>
      <c r="E127" s="879"/>
      <c r="F127" s="879"/>
      <c r="G127" s="879"/>
      <c r="H127" s="880"/>
      <c r="I127" s="881"/>
      <c r="J127" s="881"/>
      <c r="K127" s="881"/>
      <c r="L127" s="881"/>
      <c r="M127" s="881"/>
      <c r="N127" s="881"/>
      <c r="O127" s="881"/>
      <c r="P127" s="881"/>
      <c r="Q127" s="881"/>
      <c r="R127" s="881"/>
      <c r="S127" s="882" t="s">
        <v>3631</v>
      </c>
      <c r="T127" s="882"/>
      <c r="U127" s="882"/>
      <c r="V127" s="882"/>
    </row>
    <row r="128" spans="1:22" ht="75" customHeight="1">
      <c r="A128" s="798">
        <f>1+A123</f>
        <v>105</v>
      </c>
      <c r="B128" s="797">
        <v>8715699</v>
      </c>
      <c r="C128" s="816" t="s">
        <v>2539</v>
      </c>
      <c r="D128" s="798" t="s">
        <v>2519</v>
      </c>
      <c r="E128" s="798">
        <v>0</v>
      </c>
      <c r="F128" s="799">
        <v>1</v>
      </c>
      <c r="G128" s="799">
        <v>1</v>
      </c>
      <c r="H128" s="799">
        <v>0</v>
      </c>
      <c r="I128" s="799">
        <v>0</v>
      </c>
      <c r="J128" s="799">
        <v>0</v>
      </c>
      <c r="K128" s="799">
        <v>0</v>
      </c>
      <c r="L128" s="799">
        <v>0</v>
      </c>
      <c r="M128" s="799">
        <v>0</v>
      </c>
      <c r="N128" s="800">
        <v>0</v>
      </c>
      <c r="O128" s="800">
        <v>0</v>
      </c>
      <c r="P128" s="800">
        <v>0</v>
      </c>
      <c r="Q128" s="799">
        <v>0</v>
      </c>
      <c r="R128" s="799">
        <v>1</v>
      </c>
      <c r="S128" s="801">
        <v>73152101</v>
      </c>
      <c r="T128" s="801" t="s">
        <v>926</v>
      </c>
      <c r="U128" s="797" t="s">
        <v>926</v>
      </c>
      <c r="V128" s="778"/>
    </row>
    <row r="129" spans="1:22" ht="75" customHeight="1">
      <c r="A129" s="798">
        <f t="shared" si="6"/>
        <v>106</v>
      </c>
      <c r="B129" s="797">
        <v>8715699</v>
      </c>
      <c r="C129" s="816" t="s">
        <v>3178</v>
      </c>
      <c r="D129" s="798" t="s">
        <v>2519</v>
      </c>
      <c r="E129" s="798">
        <v>0</v>
      </c>
      <c r="F129" s="799">
        <v>1</v>
      </c>
      <c r="G129" s="799">
        <v>1</v>
      </c>
      <c r="H129" s="799">
        <v>0</v>
      </c>
      <c r="I129" s="799">
        <v>0</v>
      </c>
      <c r="J129" s="799">
        <v>0</v>
      </c>
      <c r="K129" s="799">
        <v>0</v>
      </c>
      <c r="L129" s="799">
        <v>0</v>
      </c>
      <c r="M129" s="799">
        <v>0</v>
      </c>
      <c r="N129" s="800">
        <v>0</v>
      </c>
      <c r="O129" s="800">
        <v>0</v>
      </c>
      <c r="P129" s="800">
        <v>0</v>
      </c>
      <c r="Q129" s="799">
        <v>0</v>
      </c>
      <c r="R129" s="799">
        <v>1</v>
      </c>
      <c r="S129" s="801">
        <v>73152101</v>
      </c>
      <c r="T129" s="801" t="s">
        <v>926</v>
      </c>
      <c r="U129" s="797" t="s">
        <v>926</v>
      </c>
      <c r="V129" s="778"/>
    </row>
    <row r="130" spans="1:22" ht="75" customHeight="1">
      <c r="A130" s="798">
        <f t="shared" si="6"/>
        <v>107</v>
      </c>
      <c r="B130" s="797">
        <v>8715699</v>
      </c>
      <c r="C130" s="816" t="s">
        <v>3179</v>
      </c>
      <c r="D130" s="798" t="s">
        <v>2519</v>
      </c>
      <c r="E130" s="798">
        <v>0</v>
      </c>
      <c r="F130" s="799">
        <v>1</v>
      </c>
      <c r="G130" s="799">
        <v>1</v>
      </c>
      <c r="H130" s="799">
        <v>0</v>
      </c>
      <c r="I130" s="799">
        <v>0</v>
      </c>
      <c r="J130" s="799">
        <v>0</v>
      </c>
      <c r="K130" s="799">
        <v>0</v>
      </c>
      <c r="L130" s="799">
        <v>0</v>
      </c>
      <c r="M130" s="799">
        <v>0</v>
      </c>
      <c r="N130" s="800">
        <v>0</v>
      </c>
      <c r="O130" s="800">
        <v>0</v>
      </c>
      <c r="P130" s="800">
        <v>0</v>
      </c>
      <c r="Q130" s="799">
        <v>0</v>
      </c>
      <c r="R130" s="799">
        <v>1</v>
      </c>
      <c r="S130" s="801">
        <v>73152101</v>
      </c>
      <c r="T130" s="801" t="s">
        <v>926</v>
      </c>
      <c r="U130" s="797" t="s">
        <v>926</v>
      </c>
      <c r="V130" s="778"/>
    </row>
    <row r="131" spans="1:22" ht="59.25" customHeight="1">
      <c r="A131" s="798">
        <f t="shared" si="6"/>
        <v>108</v>
      </c>
      <c r="B131" s="797">
        <v>8715699</v>
      </c>
      <c r="C131" s="816" t="s">
        <v>3180</v>
      </c>
      <c r="D131" s="798" t="s">
        <v>2519</v>
      </c>
      <c r="E131" s="798">
        <v>0</v>
      </c>
      <c r="F131" s="799">
        <v>1</v>
      </c>
      <c r="G131" s="799">
        <v>1</v>
      </c>
      <c r="H131" s="799">
        <v>0</v>
      </c>
      <c r="I131" s="799">
        <v>0</v>
      </c>
      <c r="J131" s="799">
        <v>0</v>
      </c>
      <c r="K131" s="799">
        <v>0</v>
      </c>
      <c r="L131" s="799">
        <v>0</v>
      </c>
      <c r="M131" s="799">
        <v>0</v>
      </c>
      <c r="N131" s="800">
        <v>0</v>
      </c>
      <c r="O131" s="800">
        <v>0</v>
      </c>
      <c r="P131" s="800">
        <v>0</v>
      </c>
      <c r="Q131" s="799">
        <v>0</v>
      </c>
      <c r="R131" s="799">
        <v>1</v>
      </c>
      <c r="S131" s="801">
        <v>73152101</v>
      </c>
      <c r="T131" s="801" t="s">
        <v>926</v>
      </c>
      <c r="U131" s="797" t="s">
        <v>926</v>
      </c>
      <c r="V131" s="778"/>
    </row>
    <row r="132" spans="1:22" ht="66.75" customHeight="1">
      <c r="A132" s="798">
        <f>1+A131</f>
        <v>109</v>
      </c>
      <c r="B132" s="797">
        <v>8715699</v>
      </c>
      <c r="C132" s="816" t="s">
        <v>3181</v>
      </c>
      <c r="D132" s="798" t="s">
        <v>2519</v>
      </c>
      <c r="E132" s="798">
        <v>0</v>
      </c>
      <c r="F132" s="799">
        <v>1</v>
      </c>
      <c r="G132" s="799">
        <v>1</v>
      </c>
      <c r="H132" s="799">
        <v>0</v>
      </c>
      <c r="I132" s="799">
        <v>0</v>
      </c>
      <c r="J132" s="799">
        <v>0</v>
      </c>
      <c r="K132" s="799">
        <v>0</v>
      </c>
      <c r="L132" s="799">
        <v>0</v>
      </c>
      <c r="M132" s="799">
        <v>0</v>
      </c>
      <c r="N132" s="800">
        <v>0</v>
      </c>
      <c r="O132" s="800">
        <v>0</v>
      </c>
      <c r="P132" s="800">
        <v>0</v>
      </c>
      <c r="Q132" s="799">
        <v>0</v>
      </c>
      <c r="R132" s="799">
        <v>1</v>
      </c>
      <c r="S132" s="801">
        <v>73152101</v>
      </c>
      <c r="T132" s="801" t="s">
        <v>926</v>
      </c>
      <c r="U132" s="797" t="s">
        <v>926</v>
      </c>
      <c r="V132" s="778"/>
    </row>
    <row r="133" spans="1:22" ht="75" customHeight="1">
      <c r="A133" s="798">
        <f t="shared" si="6"/>
        <v>110</v>
      </c>
      <c r="B133" s="797">
        <v>8715699</v>
      </c>
      <c r="C133" s="816" t="s">
        <v>3182</v>
      </c>
      <c r="D133" s="798" t="s">
        <v>2519</v>
      </c>
      <c r="E133" s="798">
        <v>0</v>
      </c>
      <c r="F133" s="799">
        <v>1</v>
      </c>
      <c r="G133" s="799">
        <v>1</v>
      </c>
      <c r="H133" s="799">
        <v>0</v>
      </c>
      <c r="I133" s="799">
        <v>0</v>
      </c>
      <c r="J133" s="799">
        <v>0</v>
      </c>
      <c r="K133" s="799">
        <v>0</v>
      </c>
      <c r="L133" s="799">
        <v>0</v>
      </c>
      <c r="M133" s="799">
        <v>0</v>
      </c>
      <c r="N133" s="800">
        <v>0</v>
      </c>
      <c r="O133" s="800">
        <v>0</v>
      </c>
      <c r="P133" s="800">
        <v>0</v>
      </c>
      <c r="Q133" s="799">
        <v>0</v>
      </c>
      <c r="R133" s="799">
        <v>1</v>
      </c>
      <c r="S133" s="801">
        <v>73152101</v>
      </c>
      <c r="T133" s="801" t="s">
        <v>926</v>
      </c>
      <c r="U133" s="797" t="s">
        <v>926</v>
      </c>
      <c r="V133" s="778"/>
    </row>
    <row r="134" spans="1:22" ht="75" customHeight="1">
      <c r="A134" s="798">
        <f t="shared" si="6"/>
        <v>111</v>
      </c>
      <c r="B134" s="797">
        <v>8715699</v>
      </c>
      <c r="C134" s="816" t="s">
        <v>3183</v>
      </c>
      <c r="D134" s="798" t="s">
        <v>2519</v>
      </c>
      <c r="E134" s="798">
        <v>0</v>
      </c>
      <c r="F134" s="799">
        <v>1</v>
      </c>
      <c r="G134" s="799">
        <v>1</v>
      </c>
      <c r="H134" s="799">
        <v>0</v>
      </c>
      <c r="I134" s="799">
        <v>0</v>
      </c>
      <c r="J134" s="799">
        <v>0</v>
      </c>
      <c r="K134" s="799">
        <v>0</v>
      </c>
      <c r="L134" s="799">
        <v>0</v>
      </c>
      <c r="M134" s="799">
        <v>0</v>
      </c>
      <c r="N134" s="800">
        <v>0</v>
      </c>
      <c r="O134" s="800">
        <v>0</v>
      </c>
      <c r="P134" s="800">
        <v>0</v>
      </c>
      <c r="Q134" s="799">
        <v>0</v>
      </c>
      <c r="R134" s="799">
        <v>1</v>
      </c>
      <c r="S134" s="801">
        <v>73152101</v>
      </c>
      <c r="T134" s="801" t="s">
        <v>926</v>
      </c>
      <c r="U134" s="797" t="s">
        <v>926</v>
      </c>
      <c r="V134" s="778"/>
    </row>
    <row r="135" spans="1:22" ht="75" customHeight="1">
      <c r="A135" s="798">
        <f t="shared" si="6"/>
        <v>112</v>
      </c>
      <c r="B135" s="797">
        <v>8715699</v>
      </c>
      <c r="C135" s="816" t="s">
        <v>3184</v>
      </c>
      <c r="D135" s="798" t="s">
        <v>2519</v>
      </c>
      <c r="E135" s="798">
        <v>0</v>
      </c>
      <c r="F135" s="799">
        <v>1</v>
      </c>
      <c r="G135" s="799">
        <v>1</v>
      </c>
      <c r="H135" s="799">
        <v>0</v>
      </c>
      <c r="I135" s="799">
        <v>0</v>
      </c>
      <c r="J135" s="799">
        <v>0</v>
      </c>
      <c r="K135" s="799">
        <v>0</v>
      </c>
      <c r="L135" s="799">
        <v>0</v>
      </c>
      <c r="M135" s="799">
        <v>0</v>
      </c>
      <c r="N135" s="800">
        <v>0</v>
      </c>
      <c r="O135" s="800">
        <v>0</v>
      </c>
      <c r="P135" s="800">
        <v>0</v>
      </c>
      <c r="Q135" s="799">
        <v>0</v>
      </c>
      <c r="R135" s="799">
        <v>1</v>
      </c>
      <c r="S135" s="801">
        <v>73152101</v>
      </c>
      <c r="T135" s="801" t="s">
        <v>926</v>
      </c>
      <c r="U135" s="797" t="s">
        <v>926</v>
      </c>
      <c r="V135" s="778"/>
    </row>
    <row r="136" spans="1:22" ht="75" customHeight="1">
      <c r="A136" s="798">
        <f t="shared" si="6"/>
        <v>113</v>
      </c>
      <c r="B136" s="797">
        <v>8715699</v>
      </c>
      <c r="C136" s="816" t="s">
        <v>3185</v>
      </c>
      <c r="D136" s="798" t="s">
        <v>2519</v>
      </c>
      <c r="E136" s="798">
        <v>0</v>
      </c>
      <c r="F136" s="799">
        <v>1</v>
      </c>
      <c r="G136" s="799">
        <v>1</v>
      </c>
      <c r="H136" s="799">
        <v>0</v>
      </c>
      <c r="I136" s="799">
        <v>0</v>
      </c>
      <c r="J136" s="799">
        <v>0</v>
      </c>
      <c r="K136" s="799">
        <v>0</v>
      </c>
      <c r="L136" s="799">
        <v>0</v>
      </c>
      <c r="M136" s="799">
        <v>0</v>
      </c>
      <c r="N136" s="800">
        <v>0</v>
      </c>
      <c r="O136" s="800">
        <v>0</v>
      </c>
      <c r="P136" s="800">
        <v>0</v>
      </c>
      <c r="Q136" s="799">
        <v>0</v>
      </c>
      <c r="R136" s="799">
        <v>1</v>
      </c>
      <c r="S136" s="801">
        <v>73152101</v>
      </c>
      <c r="T136" s="801" t="s">
        <v>926</v>
      </c>
      <c r="U136" s="797" t="s">
        <v>926</v>
      </c>
      <c r="V136" s="778"/>
    </row>
    <row r="137" spans="1:22" ht="75" customHeight="1">
      <c r="A137" s="798">
        <f t="shared" si="6"/>
        <v>114</v>
      </c>
      <c r="B137" s="798">
        <v>8715699</v>
      </c>
      <c r="C137" s="816" t="s">
        <v>3186</v>
      </c>
      <c r="D137" s="798" t="s">
        <v>2519</v>
      </c>
      <c r="E137" s="798">
        <v>0</v>
      </c>
      <c r="F137" s="799">
        <v>1</v>
      </c>
      <c r="G137" s="799">
        <v>1</v>
      </c>
      <c r="H137" s="799">
        <v>0</v>
      </c>
      <c r="I137" s="799">
        <v>0</v>
      </c>
      <c r="J137" s="799">
        <v>0</v>
      </c>
      <c r="K137" s="799">
        <v>0</v>
      </c>
      <c r="L137" s="799">
        <v>0</v>
      </c>
      <c r="M137" s="799">
        <v>0</v>
      </c>
      <c r="N137" s="800">
        <v>0</v>
      </c>
      <c r="O137" s="800">
        <v>0</v>
      </c>
      <c r="P137" s="800">
        <v>0</v>
      </c>
      <c r="Q137" s="799">
        <v>0</v>
      </c>
      <c r="R137" s="799">
        <v>1</v>
      </c>
      <c r="S137" s="799">
        <v>73152101</v>
      </c>
      <c r="T137" s="799" t="s">
        <v>926</v>
      </c>
      <c r="U137" s="798" t="s">
        <v>926</v>
      </c>
      <c r="V137" s="778"/>
    </row>
    <row r="138" spans="1:22" ht="75" customHeight="1">
      <c r="A138" s="798">
        <f t="shared" si="6"/>
        <v>115</v>
      </c>
      <c r="B138" s="798">
        <v>8715699</v>
      </c>
      <c r="C138" s="816" t="s">
        <v>3187</v>
      </c>
      <c r="D138" s="798" t="s">
        <v>2519</v>
      </c>
      <c r="E138" s="798">
        <v>0</v>
      </c>
      <c r="F138" s="799">
        <v>1</v>
      </c>
      <c r="G138" s="799">
        <v>1</v>
      </c>
      <c r="H138" s="799">
        <v>0</v>
      </c>
      <c r="I138" s="799">
        <v>0</v>
      </c>
      <c r="J138" s="799">
        <v>0</v>
      </c>
      <c r="K138" s="799">
        <v>0</v>
      </c>
      <c r="L138" s="799">
        <v>0</v>
      </c>
      <c r="M138" s="799">
        <v>0</v>
      </c>
      <c r="N138" s="800">
        <v>0</v>
      </c>
      <c r="O138" s="800">
        <v>0</v>
      </c>
      <c r="P138" s="800">
        <v>0</v>
      </c>
      <c r="Q138" s="799">
        <v>0</v>
      </c>
      <c r="R138" s="799">
        <v>1</v>
      </c>
      <c r="S138" s="799">
        <v>73152101</v>
      </c>
      <c r="T138" s="799" t="s">
        <v>926</v>
      </c>
      <c r="U138" s="798" t="s">
        <v>926</v>
      </c>
      <c r="V138" s="778"/>
    </row>
    <row r="139" spans="1:22" ht="75" customHeight="1">
      <c r="A139" s="798">
        <f t="shared" si="6"/>
        <v>116</v>
      </c>
      <c r="B139" s="798">
        <v>8715699</v>
      </c>
      <c r="C139" s="816" t="s">
        <v>3188</v>
      </c>
      <c r="D139" s="798" t="s">
        <v>2519</v>
      </c>
      <c r="E139" s="798">
        <v>0</v>
      </c>
      <c r="F139" s="799">
        <v>1</v>
      </c>
      <c r="G139" s="799">
        <v>1</v>
      </c>
      <c r="H139" s="799">
        <v>0</v>
      </c>
      <c r="I139" s="799">
        <v>0</v>
      </c>
      <c r="J139" s="799">
        <v>0</v>
      </c>
      <c r="K139" s="799">
        <v>0</v>
      </c>
      <c r="L139" s="799">
        <v>0</v>
      </c>
      <c r="M139" s="799">
        <v>0</v>
      </c>
      <c r="N139" s="800">
        <v>0</v>
      </c>
      <c r="O139" s="800">
        <v>0</v>
      </c>
      <c r="P139" s="800">
        <v>0</v>
      </c>
      <c r="Q139" s="799">
        <v>0</v>
      </c>
      <c r="R139" s="799">
        <v>1</v>
      </c>
      <c r="S139" s="799">
        <v>73152101</v>
      </c>
      <c r="T139" s="799" t="s">
        <v>926</v>
      </c>
      <c r="U139" s="798" t="s">
        <v>926</v>
      </c>
      <c r="V139" s="778"/>
    </row>
    <row r="140" spans="1:22" ht="75" customHeight="1">
      <c r="A140" s="798">
        <f t="shared" si="6"/>
        <v>117</v>
      </c>
      <c r="B140" s="798">
        <v>8715699</v>
      </c>
      <c r="C140" s="816" t="s">
        <v>2540</v>
      </c>
      <c r="D140" s="798" t="s">
        <v>2519</v>
      </c>
      <c r="E140" s="798">
        <v>0</v>
      </c>
      <c r="F140" s="799">
        <v>1</v>
      </c>
      <c r="G140" s="799">
        <v>1</v>
      </c>
      <c r="H140" s="799">
        <v>0</v>
      </c>
      <c r="I140" s="799">
        <v>0</v>
      </c>
      <c r="J140" s="799">
        <v>0</v>
      </c>
      <c r="K140" s="799">
        <v>0</v>
      </c>
      <c r="L140" s="799">
        <v>0</v>
      </c>
      <c r="M140" s="799">
        <v>0</v>
      </c>
      <c r="N140" s="800">
        <v>0</v>
      </c>
      <c r="O140" s="800">
        <v>0</v>
      </c>
      <c r="P140" s="800">
        <v>0</v>
      </c>
      <c r="Q140" s="799">
        <v>0</v>
      </c>
      <c r="R140" s="799">
        <v>1</v>
      </c>
      <c r="S140" s="799">
        <v>73152101</v>
      </c>
      <c r="T140" s="799" t="s">
        <v>926</v>
      </c>
      <c r="U140" s="798" t="s">
        <v>926</v>
      </c>
      <c r="V140" s="778"/>
    </row>
    <row r="141" spans="1:22" ht="75" customHeight="1">
      <c r="A141" s="798">
        <f t="shared" si="6"/>
        <v>118</v>
      </c>
      <c r="B141" s="798">
        <v>8715699</v>
      </c>
      <c r="C141" s="816" t="s">
        <v>3189</v>
      </c>
      <c r="D141" s="798" t="s">
        <v>2519</v>
      </c>
      <c r="E141" s="798">
        <v>0</v>
      </c>
      <c r="F141" s="799">
        <v>1</v>
      </c>
      <c r="G141" s="799">
        <v>1</v>
      </c>
      <c r="H141" s="799">
        <v>0</v>
      </c>
      <c r="I141" s="799">
        <v>0</v>
      </c>
      <c r="J141" s="799">
        <v>0</v>
      </c>
      <c r="K141" s="799">
        <v>0</v>
      </c>
      <c r="L141" s="799">
        <v>0</v>
      </c>
      <c r="M141" s="799">
        <v>0</v>
      </c>
      <c r="N141" s="800">
        <v>0</v>
      </c>
      <c r="O141" s="800">
        <v>0</v>
      </c>
      <c r="P141" s="800">
        <v>0</v>
      </c>
      <c r="Q141" s="799">
        <v>0</v>
      </c>
      <c r="R141" s="799">
        <v>1</v>
      </c>
      <c r="S141" s="799">
        <v>73152108</v>
      </c>
      <c r="T141" s="799" t="s">
        <v>926</v>
      </c>
      <c r="U141" s="798" t="s">
        <v>926</v>
      </c>
      <c r="V141" s="778"/>
    </row>
    <row r="142" spans="1:22" ht="75" customHeight="1">
      <c r="A142" s="798">
        <f t="shared" si="6"/>
        <v>119</v>
      </c>
      <c r="B142" s="798">
        <v>8715699</v>
      </c>
      <c r="C142" s="816" t="s">
        <v>3190</v>
      </c>
      <c r="D142" s="798" t="s">
        <v>2519</v>
      </c>
      <c r="E142" s="798">
        <v>0</v>
      </c>
      <c r="F142" s="799">
        <v>1</v>
      </c>
      <c r="G142" s="799">
        <v>1</v>
      </c>
      <c r="H142" s="799">
        <v>0</v>
      </c>
      <c r="I142" s="799">
        <v>0</v>
      </c>
      <c r="J142" s="799">
        <v>0</v>
      </c>
      <c r="K142" s="799">
        <v>0</v>
      </c>
      <c r="L142" s="799">
        <v>0</v>
      </c>
      <c r="M142" s="799">
        <v>0</v>
      </c>
      <c r="N142" s="800">
        <v>0</v>
      </c>
      <c r="O142" s="800">
        <v>0</v>
      </c>
      <c r="P142" s="800">
        <v>0</v>
      </c>
      <c r="Q142" s="799">
        <v>0</v>
      </c>
      <c r="R142" s="799">
        <v>1</v>
      </c>
      <c r="S142" s="799">
        <v>73152108</v>
      </c>
      <c r="T142" s="799" t="s">
        <v>926</v>
      </c>
      <c r="U142" s="798" t="s">
        <v>926</v>
      </c>
      <c r="V142" s="778"/>
    </row>
    <row r="143" spans="1:22" ht="75" customHeight="1">
      <c r="A143" s="798">
        <f t="shared" si="6"/>
        <v>120</v>
      </c>
      <c r="B143" s="798">
        <v>8715699</v>
      </c>
      <c r="C143" s="816" t="s">
        <v>3191</v>
      </c>
      <c r="D143" s="798" t="s">
        <v>2519</v>
      </c>
      <c r="E143" s="798">
        <v>0</v>
      </c>
      <c r="F143" s="799">
        <v>1</v>
      </c>
      <c r="G143" s="799">
        <v>1</v>
      </c>
      <c r="H143" s="799">
        <v>0</v>
      </c>
      <c r="I143" s="799">
        <v>0</v>
      </c>
      <c r="J143" s="799">
        <v>0</v>
      </c>
      <c r="K143" s="799">
        <v>0</v>
      </c>
      <c r="L143" s="799">
        <v>0</v>
      </c>
      <c r="M143" s="799">
        <v>0</v>
      </c>
      <c r="N143" s="800">
        <v>0</v>
      </c>
      <c r="O143" s="800">
        <v>0</v>
      </c>
      <c r="P143" s="800">
        <v>0</v>
      </c>
      <c r="Q143" s="799">
        <v>0</v>
      </c>
      <c r="R143" s="799">
        <v>1</v>
      </c>
      <c r="S143" s="799">
        <v>73152101</v>
      </c>
      <c r="T143" s="799" t="s">
        <v>926</v>
      </c>
      <c r="U143" s="798" t="s">
        <v>926</v>
      </c>
      <c r="V143" s="778"/>
    </row>
    <row r="144" spans="1:22" ht="75" customHeight="1">
      <c r="A144" s="798">
        <f t="shared" si="6"/>
        <v>121</v>
      </c>
      <c r="B144" s="798">
        <v>8715699</v>
      </c>
      <c r="C144" s="816" t="s">
        <v>3192</v>
      </c>
      <c r="D144" s="798" t="s">
        <v>2519</v>
      </c>
      <c r="E144" s="798">
        <v>0</v>
      </c>
      <c r="F144" s="799">
        <v>1</v>
      </c>
      <c r="G144" s="799">
        <v>1</v>
      </c>
      <c r="H144" s="799">
        <v>0</v>
      </c>
      <c r="I144" s="799">
        <v>0</v>
      </c>
      <c r="J144" s="799">
        <v>0</v>
      </c>
      <c r="K144" s="799">
        <v>0</v>
      </c>
      <c r="L144" s="799">
        <v>0</v>
      </c>
      <c r="M144" s="799">
        <v>0</v>
      </c>
      <c r="N144" s="800">
        <v>0</v>
      </c>
      <c r="O144" s="800">
        <v>0</v>
      </c>
      <c r="P144" s="800">
        <v>0</v>
      </c>
      <c r="Q144" s="799">
        <v>0</v>
      </c>
      <c r="R144" s="799">
        <v>1</v>
      </c>
      <c r="S144" s="799">
        <v>73152101</v>
      </c>
      <c r="T144" s="799" t="s">
        <v>926</v>
      </c>
      <c r="U144" s="798" t="s">
        <v>926</v>
      </c>
      <c r="V144" s="778"/>
    </row>
    <row r="145" spans="1:22" ht="75" customHeight="1">
      <c r="A145" s="798">
        <f t="shared" si="6"/>
        <v>122</v>
      </c>
      <c r="B145" s="798">
        <v>8715699</v>
      </c>
      <c r="C145" s="816" t="s">
        <v>3193</v>
      </c>
      <c r="D145" s="798" t="s">
        <v>2519</v>
      </c>
      <c r="E145" s="798">
        <v>0</v>
      </c>
      <c r="F145" s="799">
        <v>1</v>
      </c>
      <c r="G145" s="799">
        <v>1</v>
      </c>
      <c r="H145" s="799">
        <v>0</v>
      </c>
      <c r="I145" s="799">
        <v>0</v>
      </c>
      <c r="J145" s="799">
        <v>0</v>
      </c>
      <c r="K145" s="799">
        <v>0</v>
      </c>
      <c r="L145" s="799">
        <v>0</v>
      </c>
      <c r="M145" s="799">
        <v>0</v>
      </c>
      <c r="N145" s="800">
        <v>0</v>
      </c>
      <c r="O145" s="800">
        <v>0</v>
      </c>
      <c r="P145" s="800">
        <v>0</v>
      </c>
      <c r="Q145" s="799">
        <v>0</v>
      </c>
      <c r="R145" s="799">
        <v>1</v>
      </c>
      <c r="S145" s="799">
        <v>73152108</v>
      </c>
      <c r="T145" s="799" t="s">
        <v>926</v>
      </c>
      <c r="U145" s="798" t="s">
        <v>926</v>
      </c>
      <c r="V145" s="778"/>
    </row>
    <row r="146" spans="1:22" ht="75" customHeight="1">
      <c r="A146" s="798">
        <f t="shared" si="6"/>
        <v>123</v>
      </c>
      <c r="B146" s="798">
        <v>8715699</v>
      </c>
      <c r="C146" s="816" t="s">
        <v>3194</v>
      </c>
      <c r="D146" s="798" t="s">
        <v>2519</v>
      </c>
      <c r="E146" s="798">
        <v>0</v>
      </c>
      <c r="F146" s="799">
        <v>1</v>
      </c>
      <c r="G146" s="799">
        <v>1</v>
      </c>
      <c r="H146" s="799">
        <v>0</v>
      </c>
      <c r="I146" s="799">
        <v>0</v>
      </c>
      <c r="J146" s="799">
        <v>0</v>
      </c>
      <c r="K146" s="799">
        <v>0</v>
      </c>
      <c r="L146" s="799">
        <v>0</v>
      </c>
      <c r="M146" s="799">
        <v>0</v>
      </c>
      <c r="N146" s="800">
        <v>0</v>
      </c>
      <c r="O146" s="800">
        <v>0</v>
      </c>
      <c r="P146" s="800">
        <v>0</v>
      </c>
      <c r="Q146" s="799">
        <v>0</v>
      </c>
      <c r="R146" s="799">
        <v>1</v>
      </c>
      <c r="S146" s="799">
        <v>73152101</v>
      </c>
      <c r="T146" s="799" t="s">
        <v>926</v>
      </c>
      <c r="U146" s="798" t="s">
        <v>926</v>
      </c>
      <c r="V146" s="778"/>
    </row>
    <row r="147" spans="1:22" ht="75" customHeight="1">
      <c r="A147" s="798">
        <f t="shared" si="6"/>
        <v>124</v>
      </c>
      <c r="B147" s="798">
        <v>8715699</v>
      </c>
      <c r="C147" s="816" t="s">
        <v>2521</v>
      </c>
      <c r="D147" s="798" t="s">
        <v>2519</v>
      </c>
      <c r="E147" s="798">
        <v>0</v>
      </c>
      <c r="F147" s="799">
        <v>1</v>
      </c>
      <c r="G147" s="799">
        <v>1</v>
      </c>
      <c r="H147" s="799">
        <v>0</v>
      </c>
      <c r="I147" s="799">
        <v>0</v>
      </c>
      <c r="J147" s="799">
        <v>0</v>
      </c>
      <c r="K147" s="799">
        <v>0</v>
      </c>
      <c r="L147" s="799">
        <v>0</v>
      </c>
      <c r="M147" s="799">
        <v>0</v>
      </c>
      <c r="N147" s="800">
        <v>0</v>
      </c>
      <c r="O147" s="800">
        <v>0</v>
      </c>
      <c r="P147" s="800">
        <v>0</v>
      </c>
      <c r="Q147" s="799">
        <v>0</v>
      </c>
      <c r="R147" s="799">
        <v>1</v>
      </c>
      <c r="S147" s="799">
        <v>73152101</v>
      </c>
      <c r="T147" s="799" t="s">
        <v>926</v>
      </c>
      <c r="U147" s="798" t="s">
        <v>926</v>
      </c>
      <c r="V147" s="778"/>
    </row>
    <row r="148" spans="1:22" ht="75" customHeight="1">
      <c r="A148" s="798">
        <f t="shared" si="6"/>
        <v>125</v>
      </c>
      <c r="B148" s="798">
        <v>8715699</v>
      </c>
      <c r="C148" s="816" t="s">
        <v>3195</v>
      </c>
      <c r="D148" s="798" t="s">
        <v>2519</v>
      </c>
      <c r="E148" s="798">
        <v>0</v>
      </c>
      <c r="F148" s="799">
        <v>1</v>
      </c>
      <c r="G148" s="799">
        <v>1</v>
      </c>
      <c r="H148" s="799">
        <v>0</v>
      </c>
      <c r="I148" s="799">
        <v>0</v>
      </c>
      <c r="J148" s="799">
        <v>0</v>
      </c>
      <c r="K148" s="799">
        <v>0</v>
      </c>
      <c r="L148" s="799">
        <v>0</v>
      </c>
      <c r="M148" s="799">
        <v>0</v>
      </c>
      <c r="N148" s="800">
        <v>0</v>
      </c>
      <c r="O148" s="800">
        <v>0</v>
      </c>
      <c r="P148" s="800">
        <v>0</v>
      </c>
      <c r="Q148" s="799">
        <v>0</v>
      </c>
      <c r="R148" s="799">
        <v>1</v>
      </c>
      <c r="S148" s="799">
        <v>73152101</v>
      </c>
      <c r="T148" s="799" t="s">
        <v>926</v>
      </c>
      <c r="U148" s="798" t="s">
        <v>926</v>
      </c>
      <c r="V148" s="778"/>
    </row>
    <row r="149" spans="1:22" ht="75" customHeight="1">
      <c r="A149" s="826">
        <f t="shared" si="6"/>
        <v>126</v>
      </c>
      <c r="B149" s="798">
        <v>8715699</v>
      </c>
      <c r="C149" s="816" t="s">
        <v>3196</v>
      </c>
      <c r="D149" s="798" t="s">
        <v>2519</v>
      </c>
      <c r="E149" s="798">
        <v>0</v>
      </c>
      <c r="F149" s="799">
        <v>1</v>
      </c>
      <c r="G149" s="799">
        <v>1</v>
      </c>
      <c r="H149" s="799">
        <v>0</v>
      </c>
      <c r="I149" s="799">
        <v>0</v>
      </c>
      <c r="J149" s="799">
        <v>0</v>
      </c>
      <c r="K149" s="799">
        <v>0</v>
      </c>
      <c r="L149" s="799">
        <v>0</v>
      </c>
      <c r="M149" s="799">
        <v>0</v>
      </c>
      <c r="N149" s="800">
        <v>0</v>
      </c>
      <c r="O149" s="800">
        <v>0</v>
      </c>
      <c r="P149" s="800">
        <v>0</v>
      </c>
      <c r="Q149" s="799">
        <v>0</v>
      </c>
      <c r="R149" s="799">
        <v>1</v>
      </c>
      <c r="S149" s="799">
        <v>73152101</v>
      </c>
      <c r="T149" s="799" t="s">
        <v>926</v>
      </c>
      <c r="U149" s="798" t="s">
        <v>926</v>
      </c>
      <c r="V149" s="778"/>
    </row>
    <row r="150" spans="1:22" ht="75" customHeight="1">
      <c r="A150" s="798">
        <f>1+A149</f>
        <v>127</v>
      </c>
      <c r="B150" s="798">
        <v>8715699</v>
      </c>
      <c r="C150" s="816" t="s">
        <v>3197</v>
      </c>
      <c r="D150" s="798" t="s">
        <v>2519</v>
      </c>
      <c r="E150" s="798">
        <v>0</v>
      </c>
      <c r="F150" s="799">
        <v>1</v>
      </c>
      <c r="G150" s="799">
        <v>1</v>
      </c>
      <c r="H150" s="799">
        <v>0</v>
      </c>
      <c r="I150" s="799">
        <v>0</v>
      </c>
      <c r="J150" s="799">
        <v>0</v>
      </c>
      <c r="K150" s="799">
        <v>0</v>
      </c>
      <c r="L150" s="799">
        <v>0</v>
      </c>
      <c r="M150" s="799">
        <v>0</v>
      </c>
      <c r="N150" s="800">
        <v>0</v>
      </c>
      <c r="O150" s="800">
        <v>0</v>
      </c>
      <c r="P150" s="800">
        <v>0</v>
      </c>
      <c r="Q150" s="799">
        <v>0</v>
      </c>
      <c r="R150" s="799">
        <v>1</v>
      </c>
      <c r="S150" s="799">
        <v>73152101</v>
      </c>
      <c r="T150" s="799" t="s">
        <v>926</v>
      </c>
      <c r="U150" s="798" t="s">
        <v>926</v>
      </c>
      <c r="V150" s="778"/>
    </row>
    <row r="151" spans="1:22" ht="75" customHeight="1">
      <c r="A151" s="798">
        <f t="shared" si="6"/>
        <v>128</v>
      </c>
      <c r="B151" s="798">
        <v>8715699</v>
      </c>
      <c r="C151" s="816" t="s">
        <v>3198</v>
      </c>
      <c r="D151" s="798" t="s">
        <v>2519</v>
      </c>
      <c r="E151" s="798">
        <v>0</v>
      </c>
      <c r="F151" s="799">
        <v>1</v>
      </c>
      <c r="G151" s="799">
        <v>1</v>
      </c>
      <c r="H151" s="799">
        <v>0</v>
      </c>
      <c r="I151" s="799">
        <v>0</v>
      </c>
      <c r="J151" s="799">
        <v>0</v>
      </c>
      <c r="K151" s="799">
        <v>0</v>
      </c>
      <c r="L151" s="799">
        <v>0</v>
      </c>
      <c r="M151" s="799">
        <v>0</v>
      </c>
      <c r="N151" s="800">
        <v>0</v>
      </c>
      <c r="O151" s="800">
        <v>0</v>
      </c>
      <c r="P151" s="800">
        <v>0</v>
      </c>
      <c r="Q151" s="799">
        <v>0</v>
      </c>
      <c r="R151" s="799">
        <v>1</v>
      </c>
      <c r="S151" s="799">
        <v>73152101</v>
      </c>
      <c r="T151" s="799" t="s">
        <v>926</v>
      </c>
      <c r="U151" s="798" t="s">
        <v>926</v>
      </c>
      <c r="V151" s="778"/>
    </row>
    <row r="152" spans="1:22" ht="19.5" customHeight="1">
      <c r="A152" s="877" t="s">
        <v>3199</v>
      </c>
      <c r="B152" s="877"/>
      <c r="C152" s="877"/>
      <c r="D152" s="877"/>
      <c r="E152" s="877"/>
      <c r="F152" s="877"/>
      <c r="G152" s="877"/>
      <c r="H152" s="877"/>
      <c r="I152" s="877"/>
      <c r="J152" s="877"/>
      <c r="K152" s="877"/>
      <c r="L152" s="877"/>
      <c r="M152" s="877"/>
      <c r="N152" s="877"/>
      <c r="O152" s="877"/>
      <c r="P152" s="877"/>
      <c r="Q152" s="877"/>
      <c r="R152" s="877"/>
      <c r="S152" s="877"/>
      <c r="T152" s="877"/>
      <c r="U152" s="877"/>
    </row>
    <row r="153" spans="1:22" ht="75" customHeight="1">
      <c r="A153" s="798">
        <v>129</v>
      </c>
      <c r="B153" s="798">
        <v>8715699</v>
      </c>
      <c r="C153" s="816" t="s">
        <v>3186</v>
      </c>
      <c r="D153" s="798" t="s">
        <v>2519</v>
      </c>
      <c r="E153" s="798">
        <v>0</v>
      </c>
      <c r="F153" s="799">
        <v>1</v>
      </c>
      <c r="G153" s="799">
        <v>0</v>
      </c>
      <c r="H153" s="799">
        <v>0</v>
      </c>
      <c r="I153" s="799">
        <v>0</v>
      </c>
      <c r="J153" s="799">
        <v>0</v>
      </c>
      <c r="K153" s="799">
        <v>1</v>
      </c>
      <c r="L153" s="799">
        <v>0</v>
      </c>
      <c r="M153" s="799">
        <v>0</v>
      </c>
      <c r="N153" s="800"/>
      <c r="O153" s="800"/>
      <c r="P153" s="800"/>
      <c r="Q153" s="799"/>
      <c r="R153" s="799">
        <v>1</v>
      </c>
      <c r="S153" s="799">
        <v>73152108</v>
      </c>
      <c r="T153" s="799" t="s">
        <v>926</v>
      </c>
      <c r="U153" s="798" t="s">
        <v>926</v>
      </c>
      <c r="V153" s="778"/>
    </row>
    <row r="154" spans="1:22" ht="75" customHeight="1">
      <c r="A154" s="798">
        <v>130</v>
      </c>
      <c r="B154" s="798">
        <v>8715699</v>
      </c>
      <c r="C154" s="816" t="s">
        <v>3188</v>
      </c>
      <c r="D154" s="798" t="s">
        <v>2519</v>
      </c>
      <c r="E154" s="798">
        <v>0</v>
      </c>
      <c r="F154" s="799">
        <v>1</v>
      </c>
      <c r="G154" s="799">
        <v>0</v>
      </c>
      <c r="H154" s="799">
        <v>0</v>
      </c>
      <c r="I154" s="799">
        <v>0</v>
      </c>
      <c r="J154" s="799">
        <v>0</v>
      </c>
      <c r="K154" s="799">
        <v>1</v>
      </c>
      <c r="L154" s="799">
        <v>0</v>
      </c>
      <c r="M154" s="799">
        <v>0</v>
      </c>
      <c r="N154" s="800">
        <v>0</v>
      </c>
      <c r="O154" s="800">
        <v>0</v>
      </c>
      <c r="P154" s="800">
        <v>0</v>
      </c>
      <c r="Q154" s="799">
        <v>0</v>
      </c>
      <c r="R154" s="799">
        <v>1</v>
      </c>
      <c r="S154" s="799">
        <v>73152108</v>
      </c>
      <c r="T154" s="799" t="s">
        <v>926</v>
      </c>
      <c r="U154" s="798" t="s">
        <v>926</v>
      </c>
      <c r="V154" s="778"/>
    </row>
    <row r="155" spans="1:22" ht="75" customHeight="1">
      <c r="A155" s="798">
        <f t="shared" ref="A155:A172" si="7">1+A154</f>
        <v>131</v>
      </c>
      <c r="B155" s="798">
        <v>8715699</v>
      </c>
      <c r="C155" s="816" t="s">
        <v>2540</v>
      </c>
      <c r="D155" s="798" t="s">
        <v>2519</v>
      </c>
      <c r="E155" s="798">
        <v>0</v>
      </c>
      <c r="F155" s="799">
        <v>1</v>
      </c>
      <c r="G155" s="799">
        <v>0</v>
      </c>
      <c r="H155" s="799">
        <v>0</v>
      </c>
      <c r="I155" s="799">
        <v>0</v>
      </c>
      <c r="J155" s="799">
        <v>0</v>
      </c>
      <c r="K155" s="799">
        <v>1</v>
      </c>
      <c r="L155" s="799">
        <v>0</v>
      </c>
      <c r="M155" s="799">
        <v>0</v>
      </c>
      <c r="N155" s="800">
        <v>0</v>
      </c>
      <c r="O155" s="800">
        <v>0</v>
      </c>
      <c r="P155" s="800">
        <v>0</v>
      </c>
      <c r="Q155" s="799">
        <v>0</v>
      </c>
      <c r="R155" s="799">
        <v>1</v>
      </c>
      <c r="S155" s="799">
        <v>73152108</v>
      </c>
      <c r="T155" s="799" t="s">
        <v>926</v>
      </c>
      <c r="U155" s="798" t="s">
        <v>926</v>
      </c>
      <c r="V155" s="778"/>
    </row>
    <row r="156" spans="1:22" ht="75" customHeight="1">
      <c r="A156" s="798">
        <f t="shared" si="7"/>
        <v>132</v>
      </c>
      <c r="B156" s="798">
        <v>8715699</v>
      </c>
      <c r="C156" s="816" t="s">
        <v>3189</v>
      </c>
      <c r="D156" s="798" t="s">
        <v>2519</v>
      </c>
      <c r="E156" s="798">
        <v>0</v>
      </c>
      <c r="F156" s="799">
        <v>1</v>
      </c>
      <c r="G156" s="799">
        <v>0</v>
      </c>
      <c r="H156" s="799">
        <v>0</v>
      </c>
      <c r="I156" s="799">
        <v>0</v>
      </c>
      <c r="J156" s="799">
        <v>0</v>
      </c>
      <c r="K156" s="799">
        <v>1</v>
      </c>
      <c r="L156" s="799">
        <v>0</v>
      </c>
      <c r="M156" s="799">
        <v>0</v>
      </c>
      <c r="N156" s="800">
        <v>0</v>
      </c>
      <c r="O156" s="800">
        <v>0</v>
      </c>
      <c r="P156" s="800">
        <v>0</v>
      </c>
      <c r="Q156" s="799">
        <v>0</v>
      </c>
      <c r="R156" s="799">
        <v>1</v>
      </c>
      <c r="S156" s="799">
        <v>73152108</v>
      </c>
      <c r="T156" s="799" t="s">
        <v>926</v>
      </c>
      <c r="U156" s="798" t="s">
        <v>926</v>
      </c>
      <c r="V156" s="778"/>
    </row>
    <row r="157" spans="1:22" ht="75" customHeight="1">
      <c r="A157" s="798">
        <f>1+A156</f>
        <v>133</v>
      </c>
      <c r="B157" s="798">
        <v>8715699</v>
      </c>
      <c r="C157" s="816" t="s">
        <v>3190</v>
      </c>
      <c r="D157" s="798" t="s">
        <v>2519</v>
      </c>
      <c r="E157" s="798">
        <v>0</v>
      </c>
      <c r="F157" s="799">
        <v>1</v>
      </c>
      <c r="G157" s="799">
        <v>0</v>
      </c>
      <c r="H157" s="799">
        <v>0</v>
      </c>
      <c r="I157" s="799">
        <v>0</v>
      </c>
      <c r="J157" s="799">
        <v>0</v>
      </c>
      <c r="K157" s="799">
        <v>1</v>
      </c>
      <c r="L157" s="799">
        <v>0</v>
      </c>
      <c r="M157" s="799">
        <v>0</v>
      </c>
      <c r="N157" s="800">
        <v>0</v>
      </c>
      <c r="O157" s="800">
        <v>0</v>
      </c>
      <c r="P157" s="800">
        <v>0</v>
      </c>
      <c r="Q157" s="799">
        <v>0</v>
      </c>
      <c r="R157" s="799">
        <v>1</v>
      </c>
      <c r="S157" s="799">
        <v>73152108</v>
      </c>
      <c r="T157" s="799" t="s">
        <v>926</v>
      </c>
      <c r="U157" s="798" t="s">
        <v>926</v>
      </c>
      <c r="V157" s="778"/>
    </row>
    <row r="158" spans="1:22" ht="75" customHeight="1">
      <c r="A158" s="798">
        <f t="shared" si="7"/>
        <v>134</v>
      </c>
      <c r="B158" s="798">
        <v>8715699</v>
      </c>
      <c r="C158" s="816" t="s">
        <v>3200</v>
      </c>
      <c r="D158" s="798" t="s">
        <v>2519</v>
      </c>
      <c r="E158" s="798">
        <v>0</v>
      </c>
      <c r="F158" s="799">
        <v>1</v>
      </c>
      <c r="G158" s="799">
        <v>0</v>
      </c>
      <c r="H158" s="799">
        <v>0</v>
      </c>
      <c r="I158" s="799">
        <v>0</v>
      </c>
      <c r="J158" s="799">
        <v>0</v>
      </c>
      <c r="K158" s="799">
        <v>1</v>
      </c>
      <c r="L158" s="799">
        <v>0</v>
      </c>
      <c r="M158" s="799">
        <v>0</v>
      </c>
      <c r="N158" s="800">
        <v>0</v>
      </c>
      <c r="O158" s="800">
        <v>0</v>
      </c>
      <c r="P158" s="800">
        <v>0</v>
      </c>
      <c r="Q158" s="799">
        <v>0</v>
      </c>
      <c r="R158" s="799">
        <v>1</v>
      </c>
      <c r="S158" s="799">
        <v>73152108</v>
      </c>
      <c r="T158" s="799" t="s">
        <v>926</v>
      </c>
      <c r="U158" s="798" t="s">
        <v>926</v>
      </c>
      <c r="V158" s="778"/>
    </row>
    <row r="159" spans="1:22" ht="75" customHeight="1">
      <c r="A159" s="798">
        <f t="shared" si="7"/>
        <v>135</v>
      </c>
      <c r="B159" s="798">
        <v>8715699</v>
      </c>
      <c r="C159" s="816" t="s">
        <v>3201</v>
      </c>
      <c r="D159" s="798" t="s">
        <v>2519</v>
      </c>
      <c r="E159" s="798">
        <v>0</v>
      </c>
      <c r="F159" s="799">
        <v>1</v>
      </c>
      <c r="G159" s="799">
        <v>0</v>
      </c>
      <c r="H159" s="799">
        <v>0</v>
      </c>
      <c r="I159" s="799">
        <v>0</v>
      </c>
      <c r="J159" s="799">
        <v>0</v>
      </c>
      <c r="K159" s="799">
        <v>1</v>
      </c>
      <c r="L159" s="799">
        <v>0</v>
      </c>
      <c r="M159" s="799">
        <v>0</v>
      </c>
      <c r="N159" s="800">
        <v>0</v>
      </c>
      <c r="O159" s="800">
        <v>0</v>
      </c>
      <c r="P159" s="800">
        <v>0</v>
      </c>
      <c r="Q159" s="799">
        <v>0</v>
      </c>
      <c r="R159" s="799">
        <v>1</v>
      </c>
      <c r="S159" s="799">
        <v>73152108</v>
      </c>
      <c r="T159" s="799" t="s">
        <v>926</v>
      </c>
      <c r="U159" s="798" t="s">
        <v>926</v>
      </c>
      <c r="V159" s="778"/>
    </row>
    <row r="160" spans="1:22" ht="75" customHeight="1">
      <c r="A160" s="798">
        <f t="shared" si="7"/>
        <v>136</v>
      </c>
      <c r="B160" s="798">
        <v>8715699</v>
      </c>
      <c r="C160" s="816" t="s">
        <v>3193</v>
      </c>
      <c r="D160" s="798" t="s">
        <v>2519</v>
      </c>
      <c r="E160" s="798">
        <v>0</v>
      </c>
      <c r="F160" s="799">
        <v>1</v>
      </c>
      <c r="G160" s="799">
        <v>0</v>
      </c>
      <c r="H160" s="799">
        <v>0</v>
      </c>
      <c r="I160" s="799">
        <v>0</v>
      </c>
      <c r="J160" s="799">
        <v>0</v>
      </c>
      <c r="K160" s="799">
        <v>1</v>
      </c>
      <c r="L160" s="799">
        <v>0</v>
      </c>
      <c r="M160" s="799">
        <v>0</v>
      </c>
      <c r="N160" s="800">
        <v>0</v>
      </c>
      <c r="O160" s="800">
        <v>0</v>
      </c>
      <c r="P160" s="800">
        <v>0</v>
      </c>
      <c r="Q160" s="799">
        <v>0</v>
      </c>
      <c r="R160" s="799">
        <v>1</v>
      </c>
      <c r="S160" s="799">
        <v>73152108</v>
      </c>
      <c r="T160" s="799" t="s">
        <v>926</v>
      </c>
      <c r="U160" s="798" t="s">
        <v>926</v>
      </c>
      <c r="V160" s="778"/>
    </row>
    <row r="161" spans="1:22" ht="75" customHeight="1">
      <c r="A161" s="798">
        <f t="shared" si="7"/>
        <v>137</v>
      </c>
      <c r="B161" s="798">
        <v>8715699</v>
      </c>
      <c r="C161" s="816" t="s">
        <v>3194</v>
      </c>
      <c r="D161" s="798" t="s">
        <v>2519</v>
      </c>
      <c r="E161" s="798">
        <v>0</v>
      </c>
      <c r="F161" s="799">
        <v>1</v>
      </c>
      <c r="G161" s="799">
        <v>0</v>
      </c>
      <c r="H161" s="799">
        <v>0</v>
      </c>
      <c r="I161" s="799">
        <v>0</v>
      </c>
      <c r="J161" s="799">
        <v>0</v>
      </c>
      <c r="K161" s="799">
        <v>1</v>
      </c>
      <c r="L161" s="799">
        <v>0</v>
      </c>
      <c r="M161" s="799">
        <v>0</v>
      </c>
      <c r="N161" s="800">
        <v>0</v>
      </c>
      <c r="O161" s="800">
        <v>0</v>
      </c>
      <c r="P161" s="800">
        <v>0</v>
      </c>
      <c r="Q161" s="799">
        <v>0</v>
      </c>
      <c r="R161" s="799">
        <v>1</v>
      </c>
      <c r="S161" s="799">
        <v>73152108</v>
      </c>
      <c r="T161" s="799" t="s">
        <v>926</v>
      </c>
      <c r="U161" s="798" t="s">
        <v>926</v>
      </c>
      <c r="V161" s="778"/>
    </row>
    <row r="162" spans="1:22" ht="75" customHeight="1">
      <c r="A162" s="798">
        <f t="shared" si="7"/>
        <v>138</v>
      </c>
      <c r="B162" s="798">
        <v>8715699</v>
      </c>
      <c r="C162" s="816" t="s">
        <v>2521</v>
      </c>
      <c r="D162" s="798" t="s">
        <v>2519</v>
      </c>
      <c r="E162" s="798">
        <v>0</v>
      </c>
      <c r="F162" s="799">
        <v>1</v>
      </c>
      <c r="G162" s="799">
        <v>0</v>
      </c>
      <c r="H162" s="799">
        <v>0</v>
      </c>
      <c r="I162" s="799">
        <v>0</v>
      </c>
      <c r="J162" s="799">
        <v>0</v>
      </c>
      <c r="K162" s="799">
        <v>1</v>
      </c>
      <c r="L162" s="799">
        <v>0</v>
      </c>
      <c r="M162" s="799">
        <v>0</v>
      </c>
      <c r="N162" s="800">
        <v>0</v>
      </c>
      <c r="O162" s="800">
        <v>0</v>
      </c>
      <c r="P162" s="800">
        <v>0</v>
      </c>
      <c r="Q162" s="799">
        <v>0</v>
      </c>
      <c r="R162" s="799">
        <v>1</v>
      </c>
      <c r="S162" s="799">
        <v>73152108</v>
      </c>
      <c r="T162" s="799" t="s">
        <v>926</v>
      </c>
      <c r="U162" s="798" t="s">
        <v>926</v>
      </c>
      <c r="V162" s="778"/>
    </row>
    <row r="163" spans="1:22" ht="75" customHeight="1">
      <c r="A163" s="798">
        <f t="shared" si="7"/>
        <v>139</v>
      </c>
      <c r="B163" s="798">
        <v>8715699</v>
      </c>
      <c r="C163" s="816" t="s">
        <v>3195</v>
      </c>
      <c r="D163" s="798" t="s">
        <v>2519</v>
      </c>
      <c r="E163" s="798">
        <v>0</v>
      </c>
      <c r="F163" s="799">
        <v>1</v>
      </c>
      <c r="G163" s="799">
        <v>0</v>
      </c>
      <c r="H163" s="799">
        <v>0</v>
      </c>
      <c r="I163" s="799">
        <v>0</v>
      </c>
      <c r="J163" s="799">
        <v>0</v>
      </c>
      <c r="K163" s="799">
        <v>1</v>
      </c>
      <c r="L163" s="799">
        <v>0</v>
      </c>
      <c r="M163" s="799">
        <v>0</v>
      </c>
      <c r="N163" s="800">
        <v>0</v>
      </c>
      <c r="O163" s="800">
        <v>0</v>
      </c>
      <c r="P163" s="800">
        <v>0</v>
      </c>
      <c r="Q163" s="799">
        <v>0</v>
      </c>
      <c r="R163" s="799">
        <v>1</v>
      </c>
      <c r="S163" s="799">
        <v>73152108</v>
      </c>
      <c r="T163" s="799" t="s">
        <v>926</v>
      </c>
      <c r="U163" s="798" t="s">
        <v>926</v>
      </c>
      <c r="V163" s="778"/>
    </row>
    <row r="164" spans="1:22" ht="75" customHeight="1">
      <c r="A164" s="826">
        <f t="shared" si="7"/>
        <v>140</v>
      </c>
      <c r="B164" s="798">
        <v>8715699</v>
      </c>
      <c r="C164" s="816" t="s">
        <v>3196</v>
      </c>
      <c r="D164" s="798" t="s">
        <v>2519</v>
      </c>
      <c r="E164" s="798">
        <v>0</v>
      </c>
      <c r="F164" s="799">
        <v>1</v>
      </c>
      <c r="G164" s="799">
        <v>0</v>
      </c>
      <c r="H164" s="799">
        <v>0</v>
      </c>
      <c r="I164" s="799">
        <v>0</v>
      </c>
      <c r="J164" s="799">
        <v>0</v>
      </c>
      <c r="K164" s="799">
        <v>1</v>
      </c>
      <c r="L164" s="799">
        <v>0</v>
      </c>
      <c r="M164" s="799">
        <v>0</v>
      </c>
      <c r="N164" s="800">
        <v>0</v>
      </c>
      <c r="O164" s="800">
        <v>0</v>
      </c>
      <c r="P164" s="800">
        <v>0</v>
      </c>
      <c r="Q164" s="799">
        <v>0</v>
      </c>
      <c r="R164" s="799">
        <v>1</v>
      </c>
      <c r="S164" s="799">
        <v>73152108</v>
      </c>
      <c r="T164" s="799" t="s">
        <v>926</v>
      </c>
      <c r="U164" s="798" t="s">
        <v>926</v>
      </c>
      <c r="V164" s="778"/>
    </row>
    <row r="165" spans="1:22" ht="75" customHeight="1">
      <c r="A165" s="798">
        <f t="shared" si="7"/>
        <v>141</v>
      </c>
      <c r="B165" s="798">
        <v>8715699</v>
      </c>
      <c r="C165" s="816" t="s">
        <v>3202</v>
      </c>
      <c r="D165" s="798" t="s">
        <v>2519</v>
      </c>
      <c r="E165" s="798">
        <v>0</v>
      </c>
      <c r="F165" s="799">
        <v>1</v>
      </c>
      <c r="G165" s="799">
        <v>0</v>
      </c>
      <c r="H165" s="799">
        <v>0</v>
      </c>
      <c r="I165" s="799">
        <v>0</v>
      </c>
      <c r="J165" s="799">
        <v>0</v>
      </c>
      <c r="K165" s="799">
        <v>1</v>
      </c>
      <c r="L165" s="799">
        <v>0</v>
      </c>
      <c r="M165" s="799">
        <v>0</v>
      </c>
      <c r="N165" s="800">
        <v>0</v>
      </c>
      <c r="O165" s="800">
        <v>0</v>
      </c>
      <c r="P165" s="800">
        <v>0</v>
      </c>
      <c r="Q165" s="799">
        <v>0</v>
      </c>
      <c r="R165" s="799">
        <v>1</v>
      </c>
      <c r="S165" s="799">
        <v>73152108</v>
      </c>
      <c r="T165" s="799" t="s">
        <v>926</v>
      </c>
      <c r="U165" s="798" t="s">
        <v>926</v>
      </c>
      <c r="V165" s="778"/>
    </row>
    <row r="166" spans="1:22" ht="75" customHeight="1">
      <c r="A166" s="798">
        <f t="shared" si="7"/>
        <v>142</v>
      </c>
      <c r="B166" s="798">
        <v>8715699</v>
      </c>
      <c r="C166" s="816" t="s">
        <v>3203</v>
      </c>
      <c r="D166" s="798" t="s">
        <v>2519</v>
      </c>
      <c r="E166" s="798">
        <v>0</v>
      </c>
      <c r="F166" s="799">
        <v>1</v>
      </c>
      <c r="G166" s="799">
        <v>0</v>
      </c>
      <c r="H166" s="799">
        <v>0</v>
      </c>
      <c r="I166" s="799">
        <v>0</v>
      </c>
      <c r="J166" s="799">
        <v>0</v>
      </c>
      <c r="K166" s="799">
        <v>1</v>
      </c>
      <c r="L166" s="799">
        <v>0</v>
      </c>
      <c r="M166" s="799">
        <v>0</v>
      </c>
      <c r="N166" s="800">
        <v>0</v>
      </c>
      <c r="O166" s="800">
        <v>0</v>
      </c>
      <c r="P166" s="800">
        <v>0</v>
      </c>
      <c r="Q166" s="799">
        <v>0</v>
      </c>
      <c r="R166" s="799">
        <v>1</v>
      </c>
      <c r="S166" s="799">
        <v>73152108</v>
      </c>
      <c r="T166" s="799" t="s">
        <v>926</v>
      </c>
      <c r="U166" s="798" t="s">
        <v>926</v>
      </c>
      <c r="V166" s="778"/>
    </row>
    <row r="167" spans="1:22" ht="75" customHeight="1">
      <c r="A167" s="798">
        <f t="shared" si="7"/>
        <v>143</v>
      </c>
      <c r="B167" s="798">
        <v>8715699</v>
      </c>
      <c r="C167" s="816" t="s">
        <v>3204</v>
      </c>
      <c r="D167" s="798" t="s">
        <v>2519</v>
      </c>
      <c r="E167" s="798">
        <v>0</v>
      </c>
      <c r="F167" s="799">
        <v>1</v>
      </c>
      <c r="G167" s="799">
        <v>0</v>
      </c>
      <c r="H167" s="799">
        <v>0</v>
      </c>
      <c r="I167" s="799">
        <v>0</v>
      </c>
      <c r="J167" s="799">
        <v>0</v>
      </c>
      <c r="K167" s="799">
        <v>1</v>
      </c>
      <c r="L167" s="799">
        <v>0</v>
      </c>
      <c r="M167" s="799">
        <v>0</v>
      </c>
      <c r="N167" s="800">
        <v>0</v>
      </c>
      <c r="O167" s="800">
        <v>0</v>
      </c>
      <c r="P167" s="800">
        <v>0</v>
      </c>
      <c r="Q167" s="799">
        <v>0</v>
      </c>
      <c r="R167" s="799">
        <v>1</v>
      </c>
      <c r="S167" s="799">
        <v>73152101</v>
      </c>
      <c r="T167" s="799" t="s">
        <v>926</v>
      </c>
      <c r="U167" s="798" t="s">
        <v>926</v>
      </c>
      <c r="V167" s="778"/>
    </row>
    <row r="168" spans="1:22" ht="75" customHeight="1">
      <c r="A168" s="798">
        <f t="shared" si="7"/>
        <v>144</v>
      </c>
      <c r="B168" s="798">
        <v>8715699</v>
      </c>
      <c r="C168" s="816" t="s">
        <v>3205</v>
      </c>
      <c r="D168" s="798" t="s">
        <v>2519</v>
      </c>
      <c r="E168" s="798">
        <v>0</v>
      </c>
      <c r="F168" s="799">
        <v>1</v>
      </c>
      <c r="G168" s="799">
        <v>0</v>
      </c>
      <c r="H168" s="799">
        <v>0</v>
      </c>
      <c r="I168" s="799">
        <v>0</v>
      </c>
      <c r="J168" s="799">
        <v>0</v>
      </c>
      <c r="K168" s="799">
        <v>1</v>
      </c>
      <c r="L168" s="799">
        <v>0</v>
      </c>
      <c r="M168" s="799">
        <v>0</v>
      </c>
      <c r="N168" s="800">
        <v>0</v>
      </c>
      <c r="O168" s="800">
        <v>0</v>
      </c>
      <c r="P168" s="800">
        <v>0</v>
      </c>
      <c r="Q168" s="799">
        <v>0</v>
      </c>
      <c r="R168" s="799">
        <v>1</v>
      </c>
      <c r="S168" s="799">
        <v>73152101</v>
      </c>
      <c r="T168" s="799" t="s">
        <v>926</v>
      </c>
      <c r="U168" s="798" t="s">
        <v>926</v>
      </c>
      <c r="V168" s="778"/>
    </row>
    <row r="169" spans="1:22" ht="75" customHeight="1">
      <c r="A169" s="798">
        <f t="shared" si="7"/>
        <v>145</v>
      </c>
      <c r="B169" s="798">
        <v>8715699</v>
      </c>
      <c r="C169" s="816" t="s">
        <v>3206</v>
      </c>
      <c r="D169" s="798" t="s">
        <v>2519</v>
      </c>
      <c r="E169" s="798">
        <v>0</v>
      </c>
      <c r="F169" s="799">
        <v>1</v>
      </c>
      <c r="G169" s="799">
        <v>0</v>
      </c>
      <c r="H169" s="799">
        <v>0</v>
      </c>
      <c r="I169" s="799">
        <v>0</v>
      </c>
      <c r="J169" s="799">
        <v>0</v>
      </c>
      <c r="K169" s="799">
        <v>1</v>
      </c>
      <c r="L169" s="799">
        <v>0</v>
      </c>
      <c r="M169" s="799">
        <v>0</v>
      </c>
      <c r="N169" s="800">
        <v>0</v>
      </c>
      <c r="O169" s="800">
        <v>0</v>
      </c>
      <c r="P169" s="800">
        <v>0</v>
      </c>
      <c r="Q169" s="799">
        <v>0</v>
      </c>
      <c r="R169" s="799">
        <v>1</v>
      </c>
      <c r="S169" s="799">
        <v>73152101</v>
      </c>
      <c r="T169" s="799" t="s">
        <v>926</v>
      </c>
      <c r="U169" s="798" t="s">
        <v>926</v>
      </c>
      <c r="V169" s="778"/>
    </row>
    <row r="170" spans="1:22" ht="75" customHeight="1">
      <c r="A170" s="798">
        <f t="shared" si="7"/>
        <v>146</v>
      </c>
      <c r="B170" s="798">
        <v>8715699</v>
      </c>
      <c r="C170" s="816" t="s">
        <v>3207</v>
      </c>
      <c r="D170" s="798" t="s">
        <v>2519</v>
      </c>
      <c r="E170" s="798">
        <v>0</v>
      </c>
      <c r="F170" s="799">
        <v>1</v>
      </c>
      <c r="G170" s="799">
        <v>0</v>
      </c>
      <c r="H170" s="799">
        <v>0</v>
      </c>
      <c r="I170" s="799">
        <v>0</v>
      </c>
      <c r="J170" s="799">
        <v>0</v>
      </c>
      <c r="K170" s="799">
        <v>1</v>
      </c>
      <c r="L170" s="799">
        <v>0</v>
      </c>
      <c r="M170" s="799">
        <v>0</v>
      </c>
      <c r="N170" s="800">
        <v>0</v>
      </c>
      <c r="O170" s="800">
        <v>0</v>
      </c>
      <c r="P170" s="800">
        <v>0</v>
      </c>
      <c r="Q170" s="799">
        <v>0</v>
      </c>
      <c r="R170" s="799">
        <v>1</v>
      </c>
      <c r="S170" s="799">
        <v>73152101</v>
      </c>
      <c r="T170" s="799" t="s">
        <v>926</v>
      </c>
      <c r="U170" s="798" t="s">
        <v>926</v>
      </c>
      <c r="V170" s="778"/>
    </row>
    <row r="171" spans="1:22" ht="75" customHeight="1">
      <c r="A171" s="798">
        <f t="shared" si="7"/>
        <v>147</v>
      </c>
      <c r="B171" s="798">
        <v>8715699</v>
      </c>
      <c r="C171" s="816" t="s">
        <v>2524</v>
      </c>
      <c r="D171" s="798" t="s">
        <v>2519</v>
      </c>
      <c r="E171" s="798">
        <v>0</v>
      </c>
      <c r="F171" s="799">
        <v>1</v>
      </c>
      <c r="G171" s="799">
        <v>0</v>
      </c>
      <c r="H171" s="799">
        <v>0</v>
      </c>
      <c r="I171" s="799">
        <v>0</v>
      </c>
      <c r="J171" s="799">
        <v>0</v>
      </c>
      <c r="K171" s="799">
        <v>1</v>
      </c>
      <c r="L171" s="799">
        <v>0</v>
      </c>
      <c r="M171" s="799">
        <v>0</v>
      </c>
      <c r="N171" s="800">
        <v>0</v>
      </c>
      <c r="O171" s="800">
        <v>0</v>
      </c>
      <c r="P171" s="800">
        <v>0</v>
      </c>
      <c r="Q171" s="799">
        <v>0</v>
      </c>
      <c r="R171" s="799">
        <v>1</v>
      </c>
      <c r="S171" s="799">
        <v>73152101</v>
      </c>
      <c r="T171" s="799" t="s">
        <v>926</v>
      </c>
      <c r="U171" s="798" t="s">
        <v>926</v>
      </c>
      <c r="V171" s="778"/>
    </row>
    <row r="172" spans="1:22" ht="75" customHeight="1">
      <c r="A172" s="798">
        <f t="shared" si="7"/>
        <v>148</v>
      </c>
      <c r="B172" s="797">
        <v>8715699</v>
      </c>
      <c r="C172" s="816" t="s">
        <v>3208</v>
      </c>
      <c r="D172" s="798" t="s">
        <v>2541</v>
      </c>
      <c r="E172" s="798">
        <v>0</v>
      </c>
      <c r="F172" s="799">
        <v>1</v>
      </c>
      <c r="G172" s="799">
        <v>0</v>
      </c>
      <c r="H172" s="799">
        <v>0</v>
      </c>
      <c r="I172" s="799">
        <v>0</v>
      </c>
      <c r="J172" s="799">
        <v>0</v>
      </c>
      <c r="K172" s="799">
        <v>1</v>
      </c>
      <c r="L172" s="799">
        <v>0</v>
      </c>
      <c r="M172" s="799">
        <v>0</v>
      </c>
      <c r="N172" s="800">
        <v>0</v>
      </c>
      <c r="O172" s="800">
        <v>0</v>
      </c>
      <c r="P172" s="800">
        <v>0</v>
      </c>
      <c r="Q172" s="799">
        <v>0</v>
      </c>
      <c r="R172" s="799">
        <v>1</v>
      </c>
      <c r="S172" s="801">
        <v>73152101</v>
      </c>
      <c r="T172" s="801" t="s">
        <v>926</v>
      </c>
      <c r="U172" s="797" t="s">
        <v>2542</v>
      </c>
      <c r="V172" s="778"/>
    </row>
    <row r="173" spans="1:22" ht="20.25" customHeight="1">
      <c r="A173" s="909" t="s">
        <v>2863</v>
      </c>
      <c r="B173" s="910"/>
      <c r="C173" s="910"/>
      <c r="D173" s="910"/>
      <c r="E173" s="910"/>
      <c r="F173" s="910"/>
      <c r="G173" s="910"/>
      <c r="H173" s="910"/>
      <c r="I173" s="910"/>
      <c r="J173" s="910"/>
      <c r="K173" s="910"/>
      <c r="L173" s="910"/>
      <c r="M173" s="910"/>
      <c r="N173" s="910"/>
      <c r="O173" s="910"/>
      <c r="P173" s="910"/>
      <c r="Q173" s="910"/>
      <c r="R173" s="910"/>
      <c r="S173" s="910"/>
      <c r="T173" s="910"/>
      <c r="U173" s="911"/>
    </row>
    <row r="174" spans="1:22" ht="12" customHeight="1">
      <c r="A174" s="883" t="s">
        <v>3209</v>
      </c>
      <c r="B174" s="884"/>
      <c r="C174" s="884"/>
      <c r="D174" s="884"/>
      <c r="E174" s="884"/>
      <c r="F174" s="884"/>
      <c r="G174" s="884"/>
      <c r="H174" s="884"/>
      <c r="I174" s="884"/>
      <c r="J174" s="884"/>
      <c r="K174" s="884"/>
      <c r="L174" s="884"/>
      <c r="M174" s="884"/>
      <c r="N174" s="884"/>
      <c r="O174" s="884"/>
      <c r="P174" s="884"/>
      <c r="Q174" s="884"/>
      <c r="R174" s="884"/>
      <c r="S174" s="884"/>
      <c r="T174" s="884"/>
      <c r="U174" s="885"/>
    </row>
    <row r="175" spans="1:22" ht="75" customHeight="1">
      <c r="A175" s="798">
        <v>149</v>
      </c>
      <c r="B175" s="798">
        <v>8715999</v>
      </c>
      <c r="C175" s="816" t="s">
        <v>3210</v>
      </c>
      <c r="D175" s="798" t="s">
        <v>2541</v>
      </c>
      <c r="E175" s="798">
        <v>0</v>
      </c>
      <c r="F175" s="799">
        <v>0</v>
      </c>
      <c r="G175" s="799">
        <v>1</v>
      </c>
      <c r="H175" s="799">
        <v>0</v>
      </c>
      <c r="I175" s="799">
        <v>0</v>
      </c>
      <c r="J175" s="799">
        <v>0</v>
      </c>
      <c r="K175" s="799">
        <v>0</v>
      </c>
      <c r="L175" s="799">
        <v>0</v>
      </c>
      <c r="M175" s="799">
        <v>0</v>
      </c>
      <c r="N175" s="800">
        <v>0</v>
      </c>
      <c r="O175" s="800">
        <v>0</v>
      </c>
      <c r="P175" s="800">
        <v>0</v>
      </c>
      <c r="Q175" s="799">
        <v>0</v>
      </c>
      <c r="R175" s="799">
        <v>1</v>
      </c>
      <c r="S175" s="799">
        <v>73152101</v>
      </c>
      <c r="T175" s="804">
        <v>2000231</v>
      </c>
      <c r="U175" s="798" t="s">
        <v>926</v>
      </c>
      <c r="V175" s="778"/>
    </row>
    <row r="176" spans="1:22" ht="75" customHeight="1">
      <c r="A176" s="798">
        <v>150</v>
      </c>
      <c r="B176" s="798">
        <v>8715999</v>
      </c>
      <c r="C176" s="816" t="s">
        <v>3211</v>
      </c>
      <c r="D176" s="798" t="s">
        <v>2541</v>
      </c>
      <c r="E176" s="798">
        <v>0</v>
      </c>
      <c r="F176" s="799">
        <v>0</v>
      </c>
      <c r="G176" s="799">
        <v>1</v>
      </c>
      <c r="H176" s="799">
        <v>0</v>
      </c>
      <c r="I176" s="799">
        <v>0</v>
      </c>
      <c r="J176" s="799">
        <v>0</v>
      </c>
      <c r="K176" s="799">
        <v>0</v>
      </c>
      <c r="L176" s="799">
        <v>0</v>
      </c>
      <c r="M176" s="799">
        <v>0</v>
      </c>
      <c r="N176" s="800">
        <v>0</v>
      </c>
      <c r="O176" s="800">
        <v>0</v>
      </c>
      <c r="P176" s="800">
        <v>0</v>
      </c>
      <c r="Q176" s="799">
        <v>0</v>
      </c>
      <c r="R176" s="799">
        <v>1</v>
      </c>
      <c r="S176" s="799">
        <v>73152101</v>
      </c>
      <c r="T176" s="804">
        <v>2000231</v>
      </c>
      <c r="U176" s="798" t="s">
        <v>926</v>
      </c>
      <c r="V176" s="778"/>
    </row>
    <row r="177" spans="1:22" ht="75" customHeight="1">
      <c r="A177" s="798">
        <v>151</v>
      </c>
      <c r="B177" s="798">
        <v>8715999</v>
      </c>
      <c r="C177" s="816" t="s">
        <v>3212</v>
      </c>
      <c r="D177" s="798" t="s">
        <v>2541</v>
      </c>
      <c r="E177" s="798">
        <v>0</v>
      </c>
      <c r="F177" s="799">
        <v>0</v>
      </c>
      <c r="G177" s="799">
        <v>1</v>
      </c>
      <c r="H177" s="799">
        <v>0</v>
      </c>
      <c r="I177" s="799">
        <v>0</v>
      </c>
      <c r="J177" s="799">
        <v>0</v>
      </c>
      <c r="K177" s="799">
        <v>0</v>
      </c>
      <c r="L177" s="799">
        <v>0</v>
      </c>
      <c r="M177" s="799">
        <v>0</v>
      </c>
      <c r="N177" s="800">
        <v>0</v>
      </c>
      <c r="O177" s="800">
        <v>0</v>
      </c>
      <c r="P177" s="800">
        <v>0</v>
      </c>
      <c r="Q177" s="799">
        <v>0</v>
      </c>
      <c r="R177" s="799">
        <v>1</v>
      </c>
      <c r="S177" s="799">
        <v>73152101</v>
      </c>
      <c r="T177" s="804">
        <v>2000231</v>
      </c>
      <c r="U177" s="798" t="s">
        <v>926</v>
      </c>
      <c r="V177" s="778"/>
    </row>
    <row r="178" spans="1:22" ht="75" customHeight="1">
      <c r="A178" s="798">
        <v>152</v>
      </c>
      <c r="B178" s="798">
        <v>8715999</v>
      </c>
      <c r="C178" s="816" t="s">
        <v>3213</v>
      </c>
      <c r="D178" s="798" t="s">
        <v>2541</v>
      </c>
      <c r="E178" s="798">
        <v>0</v>
      </c>
      <c r="F178" s="799">
        <v>0</v>
      </c>
      <c r="G178" s="799">
        <v>1</v>
      </c>
      <c r="H178" s="799">
        <v>0</v>
      </c>
      <c r="I178" s="799">
        <v>0</v>
      </c>
      <c r="J178" s="799">
        <v>0</v>
      </c>
      <c r="K178" s="799">
        <v>0</v>
      </c>
      <c r="L178" s="799">
        <v>0</v>
      </c>
      <c r="M178" s="799">
        <v>0</v>
      </c>
      <c r="N178" s="800">
        <v>0</v>
      </c>
      <c r="O178" s="800">
        <v>0</v>
      </c>
      <c r="P178" s="800">
        <v>0</v>
      </c>
      <c r="Q178" s="799">
        <v>0</v>
      </c>
      <c r="R178" s="799">
        <v>1</v>
      </c>
      <c r="S178" s="799">
        <v>73152101</v>
      </c>
      <c r="T178" s="804">
        <v>2000231</v>
      </c>
      <c r="U178" s="798" t="s">
        <v>926</v>
      </c>
      <c r="V178" s="778"/>
    </row>
    <row r="179" spans="1:22" ht="75" customHeight="1">
      <c r="A179" s="798">
        <v>153</v>
      </c>
      <c r="B179" s="798">
        <v>8715999</v>
      </c>
      <c r="C179" s="816" t="s">
        <v>3214</v>
      </c>
      <c r="D179" s="798" t="s">
        <v>2541</v>
      </c>
      <c r="E179" s="798">
        <v>0</v>
      </c>
      <c r="F179" s="799">
        <v>0</v>
      </c>
      <c r="G179" s="799">
        <v>1</v>
      </c>
      <c r="H179" s="799">
        <v>0</v>
      </c>
      <c r="I179" s="799">
        <v>0</v>
      </c>
      <c r="J179" s="799">
        <v>0</v>
      </c>
      <c r="K179" s="799">
        <v>0</v>
      </c>
      <c r="L179" s="799">
        <v>0</v>
      </c>
      <c r="M179" s="799">
        <v>0</v>
      </c>
      <c r="N179" s="800">
        <v>0</v>
      </c>
      <c r="O179" s="800">
        <v>0</v>
      </c>
      <c r="P179" s="800">
        <v>0</v>
      </c>
      <c r="Q179" s="799">
        <v>0</v>
      </c>
      <c r="R179" s="799">
        <v>1</v>
      </c>
      <c r="S179" s="799">
        <v>73152101</v>
      </c>
      <c r="T179" s="804">
        <v>2000231</v>
      </c>
      <c r="U179" s="798" t="s">
        <v>926</v>
      </c>
      <c r="V179" s="778"/>
    </row>
    <row r="180" spans="1:22" ht="75" customHeight="1">
      <c r="A180" s="798">
        <v>154</v>
      </c>
      <c r="B180" s="798">
        <v>8715999</v>
      </c>
      <c r="C180" s="816" t="s">
        <v>3215</v>
      </c>
      <c r="D180" s="798" t="s">
        <v>2541</v>
      </c>
      <c r="E180" s="798">
        <v>0</v>
      </c>
      <c r="F180" s="799">
        <v>0</v>
      </c>
      <c r="G180" s="799">
        <v>1</v>
      </c>
      <c r="H180" s="799">
        <v>0</v>
      </c>
      <c r="I180" s="799">
        <v>0</v>
      </c>
      <c r="J180" s="799">
        <v>0</v>
      </c>
      <c r="K180" s="799">
        <v>0</v>
      </c>
      <c r="L180" s="799">
        <v>0</v>
      </c>
      <c r="M180" s="799">
        <v>0</v>
      </c>
      <c r="N180" s="800">
        <v>0</v>
      </c>
      <c r="O180" s="800">
        <v>0</v>
      </c>
      <c r="P180" s="800">
        <v>0</v>
      </c>
      <c r="Q180" s="799">
        <v>0</v>
      </c>
      <c r="R180" s="799">
        <v>1</v>
      </c>
      <c r="S180" s="799">
        <v>73152101</v>
      </c>
      <c r="T180" s="804">
        <v>2000231</v>
      </c>
      <c r="U180" s="798" t="s">
        <v>926</v>
      </c>
      <c r="V180" s="778"/>
    </row>
    <row r="181" spans="1:22" ht="75" customHeight="1">
      <c r="A181" s="798">
        <v>155</v>
      </c>
      <c r="B181" s="798">
        <v>8715999</v>
      </c>
      <c r="C181" s="816" t="s">
        <v>3216</v>
      </c>
      <c r="D181" s="798" t="s">
        <v>2541</v>
      </c>
      <c r="E181" s="798">
        <v>0</v>
      </c>
      <c r="F181" s="799">
        <v>0</v>
      </c>
      <c r="G181" s="799">
        <v>1</v>
      </c>
      <c r="H181" s="799">
        <v>0</v>
      </c>
      <c r="I181" s="799">
        <v>0</v>
      </c>
      <c r="J181" s="799">
        <v>0</v>
      </c>
      <c r="K181" s="799">
        <v>0</v>
      </c>
      <c r="L181" s="799">
        <v>0</v>
      </c>
      <c r="M181" s="799">
        <v>0</v>
      </c>
      <c r="N181" s="800">
        <v>0</v>
      </c>
      <c r="O181" s="800">
        <v>0</v>
      </c>
      <c r="P181" s="800">
        <v>0</v>
      </c>
      <c r="Q181" s="799">
        <v>0</v>
      </c>
      <c r="R181" s="799">
        <v>1</v>
      </c>
      <c r="S181" s="799">
        <v>73152101</v>
      </c>
      <c r="T181" s="804">
        <v>2000231</v>
      </c>
      <c r="U181" s="798" t="s">
        <v>926</v>
      </c>
      <c r="V181" s="778"/>
    </row>
    <row r="182" spans="1:22" ht="75" customHeight="1">
      <c r="A182" s="798">
        <v>156</v>
      </c>
      <c r="B182" s="798">
        <v>8715999</v>
      </c>
      <c r="C182" s="816" t="s">
        <v>3217</v>
      </c>
      <c r="D182" s="798" t="s">
        <v>2541</v>
      </c>
      <c r="E182" s="798">
        <v>0</v>
      </c>
      <c r="F182" s="799">
        <v>0</v>
      </c>
      <c r="G182" s="799">
        <v>1</v>
      </c>
      <c r="H182" s="799">
        <v>0</v>
      </c>
      <c r="I182" s="799">
        <v>0</v>
      </c>
      <c r="J182" s="799">
        <v>0</v>
      </c>
      <c r="K182" s="799">
        <v>0</v>
      </c>
      <c r="L182" s="799">
        <v>0</v>
      </c>
      <c r="M182" s="799">
        <v>0</v>
      </c>
      <c r="N182" s="800">
        <v>0</v>
      </c>
      <c r="O182" s="800">
        <v>0</v>
      </c>
      <c r="P182" s="800">
        <v>0</v>
      </c>
      <c r="Q182" s="799">
        <v>0</v>
      </c>
      <c r="R182" s="799">
        <v>1</v>
      </c>
      <c r="S182" s="799">
        <v>73152101</v>
      </c>
      <c r="T182" s="804">
        <v>2000231</v>
      </c>
      <c r="U182" s="798" t="s">
        <v>926</v>
      </c>
      <c r="V182" s="778"/>
    </row>
    <row r="183" spans="1:22" ht="75" customHeight="1">
      <c r="A183" s="798">
        <v>157</v>
      </c>
      <c r="B183" s="798">
        <v>8715999</v>
      </c>
      <c r="C183" s="816" t="s">
        <v>3218</v>
      </c>
      <c r="D183" s="798" t="s">
        <v>2541</v>
      </c>
      <c r="E183" s="798">
        <v>0</v>
      </c>
      <c r="F183" s="799">
        <v>0</v>
      </c>
      <c r="G183" s="799">
        <v>1</v>
      </c>
      <c r="H183" s="799">
        <v>0</v>
      </c>
      <c r="I183" s="799">
        <v>0</v>
      </c>
      <c r="J183" s="799">
        <v>0</v>
      </c>
      <c r="K183" s="799">
        <v>0</v>
      </c>
      <c r="L183" s="799">
        <v>0</v>
      </c>
      <c r="M183" s="799">
        <v>0</v>
      </c>
      <c r="N183" s="800">
        <v>0</v>
      </c>
      <c r="O183" s="800">
        <v>0</v>
      </c>
      <c r="P183" s="800">
        <v>0</v>
      </c>
      <c r="Q183" s="799">
        <v>0</v>
      </c>
      <c r="R183" s="799">
        <v>1</v>
      </c>
      <c r="S183" s="799">
        <v>73152101</v>
      </c>
      <c r="T183" s="804">
        <v>2000231</v>
      </c>
      <c r="U183" s="798" t="s">
        <v>926</v>
      </c>
      <c r="V183" s="778"/>
    </row>
    <row r="184" spans="1:22" ht="75" customHeight="1">
      <c r="A184" s="798">
        <v>158</v>
      </c>
      <c r="B184" s="798">
        <v>8715999</v>
      </c>
      <c r="C184" s="816" t="s">
        <v>3219</v>
      </c>
      <c r="D184" s="798" t="s">
        <v>2541</v>
      </c>
      <c r="E184" s="798">
        <v>0</v>
      </c>
      <c r="F184" s="799">
        <v>0</v>
      </c>
      <c r="G184" s="799">
        <v>1</v>
      </c>
      <c r="H184" s="799">
        <v>0</v>
      </c>
      <c r="I184" s="799">
        <v>0</v>
      </c>
      <c r="J184" s="799">
        <v>0</v>
      </c>
      <c r="K184" s="799">
        <v>0</v>
      </c>
      <c r="L184" s="799">
        <v>0</v>
      </c>
      <c r="M184" s="799">
        <v>0</v>
      </c>
      <c r="N184" s="800">
        <v>0</v>
      </c>
      <c r="O184" s="800">
        <v>0</v>
      </c>
      <c r="P184" s="800">
        <v>0</v>
      </c>
      <c r="Q184" s="799">
        <v>0</v>
      </c>
      <c r="R184" s="799">
        <v>1</v>
      </c>
      <c r="S184" s="799">
        <v>73152101</v>
      </c>
      <c r="T184" s="804">
        <v>2000231</v>
      </c>
      <c r="U184" s="798" t="s">
        <v>926</v>
      </c>
      <c r="V184" s="778"/>
    </row>
    <row r="185" spans="1:22" ht="75" customHeight="1">
      <c r="A185" s="798">
        <v>159</v>
      </c>
      <c r="B185" s="798">
        <v>8715999</v>
      </c>
      <c r="C185" s="816" t="s">
        <v>3220</v>
      </c>
      <c r="D185" s="798" t="s">
        <v>2541</v>
      </c>
      <c r="E185" s="798">
        <v>0</v>
      </c>
      <c r="F185" s="799">
        <v>0</v>
      </c>
      <c r="G185" s="799">
        <v>1</v>
      </c>
      <c r="H185" s="799">
        <v>0</v>
      </c>
      <c r="I185" s="799">
        <v>0</v>
      </c>
      <c r="J185" s="799">
        <v>0</v>
      </c>
      <c r="K185" s="799">
        <v>0</v>
      </c>
      <c r="L185" s="799">
        <v>0</v>
      </c>
      <c r="M185" s="799">
        <v>0</v>
      </c>
      <c r="N185" s="800">
        <v>0</v>
      </c>
      <c r="O185" s="800">
        <v>0</v>
      </c>
      <c r="P185" s="800">
        <v>0</v>
      </c>
      <c r="Q185" s="799">
        <v>0</v>
      </c>
      <c r="R185" s="799">
        <v>1</v>
      </c>
      <c r="S185" s="799">
        <v>73152101</v>
      </c>
      <c r="T185" s="804">
        <v>2000231</v>
      </c>
      <c r="U185" s="798" t="s">
        <v>926</v>
      </c>
      <c r="V185" s="778"/>
    </row>
    <row r="186" spans="1:22" ht="75" customHeight="1">
      <c r="A186" s="798">
        <v>160</v>
      </c>
      <c r="B186" s="798">
        <v>8715999</v>
      </c>
      <c r="C186" s="816" t="s">
        <v>3221</v>
      </c>
      <c r="D186" s="798" t="s">
        <v>2541</v>
      </c>
      <c r="E186" s="798">
        <v>0</v>
      </c>
      <c r="F186" s="799">
        <v>0</v>
      </c>
      <c r="G186" s="799">
        <v>1</v>
      </c>
      <c r="H186" s="799">
        <v>0</v>
      </c>
      <c r="I186" s="799">
        <v>0</v>
      </c>
      <c r="J186" s="799">
        <v>0</v>
      </c>
      <c r="K186" s="799">
        <v>0</v>
      </c>
      <c r="L186" s="799">
        <v>0</v>
      </c>
      <c r="M186" s="799">
        <v>0</v>
      </c>
      <c r="N186" s="800">
        <v>0</v>
      </c>
      <c r="O186" s="800">
        <v>0</v>
      </c>
      <c r="P186" s="800">
        <v>0</v>
      </c>
      <c r="Q186" s="799">
        <v>0</v>
      </c>
      <c r="R186" s="799">
        <v>1</v>
      </c>
      <c r="S186" s="799">
        <v>73152101</v>
      </c>
      <c r="T186" s="804">
        <v>2000231</v>
      </c>
      <c r="U186" s="798" t="s">
        <v>926</v>
      </c>
      <c r="V186" s="778"/>
    </row>
    <row r="187" spans="1:22" ht="75" customHeight="1">
      <c r="A187" s="798">
        <v>161</v>
      </c>
      <c r="B187" s="798">
        <v>8715999</v>
      </c>
      <c r="C187" s="816" t="s">
        <v>3222</v>
      </c>
      <c r="D187" s="798" t="s">
        <v>2541</v>
      </c>
      <c r="E187" s="798">
        <v>0</v>
      </c>
      <c r="F187" s="799">
        <v>0</v>
      </c>
      <c r="G187" s="799">
        <v>1</v>
      </c>
      <c r="H187" s="799">
        <v>0</v>
      </c>
      <c r="I187" s="799">
        <v>0</v>
      </c>
      <c r="J187" s="799">
        <v>0</v>
      </c>
      <c r="K187" s="799">
        <v>0</v>
      </c>
      <c r="L187" s="799">
        <v>0</v>
      </c>
      <c r="M187" s="799">
        <v>0</v>
      </c>
      <c r="N187" s="800">
        <v>0</v>
      </c>
      <c r="O187" s="800">
        <v>0</v>
      </c>
      <c r="P187" s="800">
        <v>0</v>
      </c>
      <c r="Q187" s="799">
        <v>0</v>
      </c>
      <c r="R187" s="799">
        <v>1</v>
      </c>
      <c r="S187" s="799">
        <v>73152101</v>
      </c>
      <c r="T187" s="804">
        <v>2000231</v>
      </c>
      <c r="U187" s="798" t="s">
        <v>926</v>
      </c>
      <c r="V187" s="778"/>
    </row>
    <row r="188" spans="1:22" ht="75" customHeight="1">
      <c r="A188" s="798">
        <v>162</v>
      </c>
      <c r="B188" s="798">
        <v>8715999</v>
      </c>
      <c r="C188" s="816" t="s">
        <v>3223</v>
      </c>
      <c r="D188" s="798" t="s">
        <v>2541</v>
      </c>
      <c r="E188" s="798">
        <v>0</v>
      </c>
      <c r="F188" s="799">
        <v>0</v>
      </c>
      <c r="G188" s="799">
        <v>1</v>
      </c>
      <c r="H188" s="799">
        <v>0</v>
      </c>
      <c r="I188" s="799">
        <v>0</v>
      </c>
      <c r="J188" s="799">
        <v>0</v>
      </c>
      <c r="K188" s="799">
        <v>0</v>
      </c>
      <c r="L188" s="799">
        <v>0</v>
      </c>
      <c r="M188" s="799">
        <v>0</v>
      </c>
      <c r="N188" s="800">
        <v>0</v>
      </c>
      <c r="O188" s="800">
        <v>0</v>
      </c>
      <c r="P188" s="800">
        <v>0</v>
      </c>
      <c r="Q188" s="799">
        <v>0</v>
      </c>
      <c r="R188" s="799">
        <f t="shared" ref="R188:R220" si="8">SUM(F188:M188)</f>
        <v>1</v>
      </c>
      <c r="S188" s="799">
        <v>73152101</v>
      </c>
      <c r="T188" s="804">
        <v>2000231</v>
      </c>
      <c r="U188" s="798" t="s">
        <v>926</v>
      </c>
      <c r="V188" s="778"/>
    </row>
    <row r="189" spans="1:22" ht="75" customHeight="1">
      <c r="A189" s="798">
        <v>163</v>
      </c>
      <c r="B189" s="798">
        <v>8715999</v>
      </c>
      <c r="C189" s="816" t="s">
        <v>3224</v>
      </c>
      <c r="D189" s="798" t="s">
        <v>2541</v>
      </c>
      <c r="E189" s="798">
        <v>0</v>
      </c>
      <c r="F189" s="799">
        <v>0</v>
      </c>
      <c r="G189" s="799">
        <v>1</v>
      </c>
      <c r="H189" s="799">
        <v>0</v>
      </c>
      <c r="I189" s="799">
        <v>0</v>
      </c>
      <c r="J189" s="799">
        <v>0</v>
      </c>
      <c r="K189" s="799">
        <v>0</v>
      </c>
      <c r="L189" s="799">
        <v>0</v>
      </c>
      <c r="M189" s="799">
        <v>0</v>
      </c>
      <c r="N189" s="800">
        <v>0</v>
      </c>
      <c r="O189" s="800">
        <v>0</v>
      </c>
      <c r="P189" s="800">
        <v>0</v>
      </c>
      <c r="Q189" s="799">
        <v>0</v>
      </c>
      <c r="R189" s="799">
        <f t="shared" si="8"/>
        <v>1</v>
      </c>
      <c r="S189" s="799">
        <v>73152101</v>
      </c>
      <c r="T189" s="804">
        <v>2000231</v>
      </c>
      <c r="U189" s="798" t="s">
        <v>926</v>
      </c>
      <c r="V189" s="778"/>
    </row>
    <row r="190" spans="1:22" ht="75" customHeight="1">
      <c r="A190" s="798">
        <v>164</v>
      </c>
      <c r="B190" s="798">
        <v>8715999</v>
      </c>
      <c r="C190" s="816" t="s">
        <v>3225</v>
      </c>
      <c r="D190" s="798" t="s">
        <v>2541</v>
      </c>
      <c r="E190" s="798">
        <v>0</v>
      </c>
      <c r="F190" s="799">
        <v>0</v>
      </c>
      <c r="G190" s="799">
        <v>1</v>
      </c>
      <c r="H190" s="799">
        <v>0</v>
      </c>
      <c r="I190" s="799">
        <v>0</v>
      </c>
      <c r="J190" s="799">
        <v>0</v>
      </c>
      <c r="K190" s="799">
        <v>0</v>
      </c>
      <c r="L190" s="799">
        <v>0</v>
      </c>
      <c r="M190" s="799">
        <v>0</v>
      </c>
      <c r="N190" s="800">
        <v>0</v>
      </c>
      <c r="O190" s="800">
        <v>0</v>
      </c>
      <c r="P190" s="800">
        <v>0</v>
      </c>
      <c r="Q190" s="799">
        <v>0</v>
      </c>
      <c r="R190" s="799">
        <f t="shared" si="8"/>
        <v>1</v>
      </c>
      <c r="S190" s="799">
        <v>73152101</v>
      </c>
      <c r="T190" s="804">
        <v>2000231</v>
      </c>
      <c r="U190" s="798" t="s">
        <v>926</v>
      </c>
      <c r="V190" s="778"/>
    </row>
    <row r="191" spans="1:22" ht="75" customHeight="1">
      <c r="A191" s="798">
        <v>165</v>
      </c>
      <c r="B191" s="798">
        <v>8715999</v>
      </c>
      <c r="C191" s="816" t="s">
        <v>3226</v>
      </c>
      <c r="D191" s="798" t="s">
        <v>2541</v>
      </c>
      <c r="E191" s="798">
        <v>0</v>
      </c>
      <c r="F191" s="799">
        <v>0</v>
      </c>
      <c r="G191" s="799">
        <v>1</v>
      </c>
      <c r="H191" s="799">
        <v>0</v>
      </c>
      <c r="I191" s="799">
        <v>0</v>
      </c>
      <c r="J191" s="799">
        <v>0</v>
      </c>
      <c r="K191" s="799">
        <v>0</v>
      </c>
      <c r="L191" s="799">
        <v>0</v>
      </c>
      <c r="M191" s="799">
        <v>0</v>
      </c>
      <c r="N191" s="800">
        <v>0</v>
      </c>
      <c r="O191" s="800">
        <v>0</v>
      </c>
      <c r="P191" s="800">
        <v>0</v>
      </c>
      <c r="Q191" s="799">
        <v>0</v>
      </c>
      <c r="R191" s="799">
        <f t="shared" si="8"/>
        <v>1</v>
      </c>
      <c r="S191" s="799">
        <v>73152101</v>
      </c>
      <c r="T191" s="804">
        <v>2000231</v>
      </c>
      <c r="U191" s="798" t="s">
        <v>926</v>
      </c>
      <c r="V191" s="778"/>
    </row>
    <row r="192" spans="1:22" ht="75" customHeight="1">
      <c r="A192" s="798">
        <v>166</v>
      </c>
      <c r="B192" s="798">
        <v>8715999</v>
      </c>
      <c r="C192" s="816" t="s">
        <v>3227</v>
      </c>
      <c r="D192" s="798" t="s">
        <v>2541</v>
      </c>
      <c r="E192" s="798">
        <v>0</v>
      </c>
      <c r="F192" s="799">
        <v>0</v>
      </c>
      <c r="G192" s="799">
        <v>1</v>
      </c>
      <c r="H192" s="799">
        <v>0</v>
      </c>
      <c r="I192" s="799">
        <v>0</v>
      </c>
      <c r="J192" s="799">
        <v>0</v>
      </c>
      <c r="K192" s="799">
        <v>0</v>
      </c>
      <c r="L192" s="799">
        <v>0</v>
      </c>
      <c r="M192" s="799">
        <v>0</v>
      </c>
      <c r="N192" s="800">
        <v>0</v>
      </c>
      <c r="O192" s="800">
        <v>0</v>
      </c>
      <c r="P192" s="800">
        <v>0</v>
      </c>
      <c r="Q192" s="799">
        <v>0</v>
      </c>
      <c r="R192" s="799">
        <f t="shared" si="8"/>
        <v>1</v>
      </c>
      <c r="S192" s="799">
        <v>73152101</v>
      </c>
      <c r="T192" s="804">
        <v>2000231</v>
      </c>
      <c r="U192" s="798" t="s">
        <v>926</v>
      </c>
      <c r="V192" s="778"/>
    </row>
    <row r="193" spans="1:22" ht="75" customHeight="1">
      <c r="A193" s="798">
        <v>167</v>
      </c>
      <c r="B193" s="798">
        <v>8715999</v>
      </c>
      <c r="C193" s="816" t="s">
        <v>3228</v>
      </c>
      <c r="D193" s="798" t="s">
        <v>2541</v>
      </c>
      <c r="E193" s="798">
        <v>0</v>
      </c>
      <c r="F193" s="799">
        <v>0</v>
      </c>
      <c r="G193" s="799">
        <v>1</v>
      </c>
      <c r="H193" s="799">
        <v>0</v>
      </c>
      <c r="I193" s="799">
        <v>0</v>
      </c>
      <c r="J193" s="799">
        <v>0</v>
      </c>
      <c r="K193" s="799">
        <v>0</v>
      </c>
      <c r="L193" s="799">
        <v>0</v>
      </c>
      <c r="M193" s="799">
        <v>0</v>
      </c>
      <c r="N193" s="800">
        <v>0</v>
      </c>
      <c r="O193" s="800">
        <v>0</v>
      </c>
      <c r="P193" s="800">
        <v>0</v>
      </c>
      <c r="Q193" s="799">
        <v>0</v>
      </c>
      <c r="R193" s="799">
        <f t="shared" si="8"/>
        <v>1</v>
      </c>
      <c r="S193" s="799">
        <v>73152101</v>
      </c>
      <c r="T193" s="804">
        <v>2000231</v>
      </c>
      <c r="U193" s="798" t="s">
        <v>926</v>
      </c>
      <c r="V193" s="778"/>
    </row>
    <row r="194" spans="1:22" ht="75" customHeight="1">
      <c r="A194" s="798">
        <v>168</v>
      </c>
      <c r="B194" s="798">
        <v>8715999</v>
      </c>
      <c r="C194" s="816" t="s">
        <v>3229</v>
      </c>
      <c r="D194" s="798" t="s">
        <v>2541</v>
      </c>
      <c r="E194" s="798">
        <v>0</v>
      </c>
      <c r="F194" s="799">
        <v>0</v>
      </c>
      <c r="G194" s="799">
        <v>1</v>
      </c>
      <c r="H194" s="799">
        <v>0</v>
      </c>
      <c r="I194" s="799">
        <v>0</v>
      </c>
      <c r="J194" s="799">
        <v>0</v>
      </c>
      <c r="K194" s="799">
        <v>0</v>
      </c>
      <c r="L194" s="799">
        <v>0</v>
      </c>
      <c r="M194" s="799">
        <v>0</v>
      </c>
      <c r="N194" s="800">
        <v>0</v>
      </c>
      <c r="O194" s="800">
        <v>0</v>
      </c>
      <c r="P194" s="800">
        <v>0</v>
      </c>
      <c r="Q194" s="799">
        <v>0</v>
      </c>
      <c r="R194" s="799">
        <f t="shared" si="8"/>
        <v>1</v>
      </c>
      <c r="S194" s="799">
        <v>73152101</v>
      </c>
      <c r="T194" s="804">
        <v>2000231</v>
      </c>
      <c r="U194" s="798" t="s">
        <v>926</v>
      </c>
      <c r="V194" s="778"/>
    </row>
    <row r="195" spans="1:22" ht="70.5" customHeight="1">
      <c r="A195" s="798">
        <v>169</v>
      </c>
      <c r="B195" s="798">
        <v>8715999</v>
      </c>
      <c r="C195" s="816" t="s">
        <v>3230</v>
      </c>
      <c r="D195" s="798" t="s">
        <v>2541</v>
      </c>
      <c r="E195" s="798">
        <v>0</v>
      </c>
      <c r="F195" s="799">
        <v>0</v>
      </c>
      <c r="G195" s="799">
        <v>1</v>
      </c>
      <c r="H195" s="799">
        <v>0</v>
      </c>
      <c r="I195" s="799">
        <v>0</v>
      </c>
      <c r="J195" s="799">
        <v>0</v>
      </c>
      <c r="K195" s="799">
        <v>0</v>
      </c>
      <c r="L195" s="799">
        <v>0</v>
      </c>
      <c r="M195" s="799">
        <v>0</v>
      </c>
      <c r="N195" s="800">
        <v>0</v>
      </c>
      <c r="O195" s="800">
        <v>0</v>
      </c>
      <c r="P195" s="800">
        <v>0</v>
      </c>
      <c r="Q195" s="799">
        <v>0</v>
      </c>
      <c r="R195" s="799">
        <f t="shared" si="8"/>
        <v>1</v>
      </c>
      <c r="S195" s="799">
        <v>73152101</v>
      </c>
      <c r="T195" s="804">
        <v>2000231</v>
      </c>
      <c r="U195" s="798" t="s">
        <v>926</v>
      </c>
      <c r="V195" s="778"/>
    </row>
    <row r="196" spans="1:22" ht="75" customHeight="1">
      <c r="A196" s="798">
        <v>170</v>
      </c>
      <c r="B196" s="798">
        <v>8715999</v>
      </c>
      <c r="C196" s="816" t="s">
        <v>3231</v>
      </c>
      <c r="D196" s="798" t="s">
        <v>2541</v>
      </c>
      <c r="E196" s="798">
        <v>0</v>
      </c>
      <c r="F196" s="799">
        <v>0</v>
      </c>
      <c r="G196" s="799">
        <v>1</v>
      </c>
      <c r="H196" s="799">
        <v>0</v>
      </c>
      <c r="I196" s="799">
        <v>0</v>
      </c>
      <c r="J196" s="799">
        <v>0</v>
      </c>
      <c r="K196" s="799">
        <v>0</v>
      </c>
      <c r="L196" s="799">
        <v>0</v>
      </c>
      <c r="M196" s="799">
        <v>0</v>
      </c>
      <c r="N196" s="800">
        <v>0</v>
      </c>
      <c r="O196" s="800">
        <v>0</v>
      </c>
      <c r="P196" s="800">
        <v>0</v>
      </c>
      <c r="Q196" s="799">
        <v>0</v>
      </c>
      <c r="R196" s="799">
        <f t="shared" si="8"/>
        <v>1</v>
      </c>
      <c r="S196" s="799">
        <v>73152101</v>
      </c>
      <c r="T196" s="804">
        <v>2000231</v>
      </c>
      <c r="U196" s="798" t="s">
        <v>926</v>
      </c>
      <c r="V196" s="778"/>
    </row>
    <row r="197" spans="1:22" ht="75" customHeight="1">
      <c r="A197" s="798">
        <v>171</v>
      </c>
      <c r="B197" s="798">
        <v>8715999</v>
      </c>
      <c r="C197" s="816" t="s">
        <v>3232</v>
      </c>
      <c r="D197" s="798" t="s">
        <v>2541</v>
      </c>
      <c r="E197" s="798">
        <v>0</v>
      </c>
      <c r="F197" s="799">
        <v>0</v>
      </c>
      <c r="G197" s="799">
        <v>1</v>
      </c>
      <c r="H197" s="799">
        <v>0</v>
      </c>
      <c r="I197" s="799">
        <v>0</v>
      </c>
      <c r="J197" s="799">
        <v>0</v>
      </c>
      <c r="K197" s="799">
        <v>0</v>
      </c>
      <c r="L197" s="799">
        <v>0</v>
      </c>
      <c r="M197" s="799">
        <v>0</v>
      </c>
      <c r="N197" s="800">
        <v>0</v>
      </c>
      <c r="O197" s="800">
        <v>0</v>
      </c>
      <c r="P197" s="800">
        <v>0</v>
      </c>
      <c r="Q197" s="799">
        <v>0</v>
      </c>
      <c r="R197" s="799">
        <f t="shared" si="8"/>
        <v>1</v>
      </c>
      <c r="S197" s="799">
        <v>73152101</v>
      </c>
      <c r="T197" s="804">
        <v>2000231</v>
      </c>
      <c r="U197" s="798" t="s">
        <v>926</v>
      </c>
      <c r="V197" s="778"/>
    </row>
    <row r="198" spans="1:22" ht="75" customHeight="1">
      <c r="A198" s="798">
        <v>172</v>
      </c>
      <c r="B198" s="798">
        <v>8715999</v>
      </c>
      <c r="C198" s="816" t="s">
        <v>3233</v>
      </c>
      <c r="D198" s="798" t="s">
        <v>2541</v>
      </c>
      <c r="E198" s="798">
        <v>0</v>
      </c>
      <c r="F198" s="799">
        <v>0</v>
      </c>
      <c r="G198" s="799">
        <v>1</v>
      </c>
      <c r="H198" s="799">
        <v>0</v>
      </c>
      <c r="I198" s="799">
        <v>0</v>
      </c>
      <c r="J198" s="799">
        <v>0</v>
      </c>
      <c r="K198" s="799">
        <v>0</v>
      </c>
      <c r="L198" s="799">
        <v>0</v>
      </c>
      <c r="M198" s="799">
        <v>0</v>
      </c>
      <c r="N198" s="800">
        <v>0</v>
      </c>
      <c r="O198" s="800">
        <v>0</v>
      </c>
      <c r="P198" s="800">
        <v>0</v>
      </c>
      <c r="Q198" s="799">
        <v>0</v>
      </c>
      <c r="R198" s="799">
        <f t="shared" si="8"/>
        <v>1</v>
      </c>
      <c r="S198" s="799">
        <v>73152101</v>
      </c>
      <c r="T198" s="804">
        <v>2000231</v>
      </c>
      <c r="U198" s="798" t="s">
        <v>926</v>
      </c>
      <c r="V198" s="778"/>
    </row>
    <row r="199" spans="1:22" ht="75" customHeight="1">
      <c r="A199" s="798">
        <v>173</v>
      </c>
      <c r="B199" s="798">
        <v>8715999</v>
      </c>
      <c r="C199" s="816" t="s">
        <v>2705</v>
      </c>
      <c r="D199" s="798" t="s">
        <v>2541</v>
      </c>
      <c r="E199" s="798">
        <v>0</v>
      </c>
      <c r="F199" s="799">
        <v>0</v>
      </c>
      <c r="G199" s="799">
        <v>1</v>
      </c>
      <c r="H199" s="799">
        <v>0</v>
      </c>
      <c r="I199" s="799">
        <v>0</v>
      </c>
      <c r="J199" s="799">
        <v>0</v>
      </c>
      <c r="K199" s="799">
        <v>0</v>
      </c>
      <c r="L199" s="799">
        <v>0</v>
      </c>
      <c r="M199" s="799">
        <v>0</v>
      </c>
      <c r="N199" s="800">
        <v>0</v>
      </c>
      <c r="O199" s="800">
        <v>0</v>
      </c>
      <c r="P199" s="800">
        <v>0</v>
      </c>
      <c r="Q199" s="799">
        <v>0</v>
      </c>
      <c r="R199" s="799">
        <f t="shared" si="8"/>
        <v>1</v>
      </c>
      <c r="S199" s="799">
        <v>73152101</v>
      </c>
      <c r="T199" s="804">
        <v>2000231</v>
      </c>
      <c r="U199" s="798" t="s">
        <v>926</v>
      </c>
      <c r="V199" s="778"/>
    </row>
    <row r="200" spans="1:22" ht="75" customHeight="1">
      <c r="A200" s="798">
        <v>174</v>
      </c>
      <c r="B200" s="798">
        <v>8715999</v>
      </c>
      <c r="C200" s="816" t="s">
        <v>2706</v>
      </c>
      <c r="D200" s="798" t="s">
        <v>2541</v>
      </c>
      <c r="E200" s="798">
        <v>0</v>
      </c>
      <c r="F200" s="799">
        <v>0</v>
      </c>
      <c r="G200" s="799">
        <v>1</v>
      </c>
      <c r="H200" s="799">
        <v>0</v>
      </c>
      <c r="I200" s="799">
        <v>0</v>
      </c>
      <c r="J200" s="799">
        <v>0</v>
      </c>
      <c r="K200" s="799">
        <v>0</v>
      </c>
      <c r="L200" s="799">
        <v>0</v>
      </c>
      <c r="M200" s="799">
        <v>0</v>
      </c>
      <c r="N200" s="800">
        <v>0</v>
      </c>
      <c r="O200" s="800">
        <v>0</v>
      </c>
      <c r="P200" s="800">
        <v>0</v>
      </c>
      <c r="Q200" s="799">
        <v>0</v>
      </c>
      <c r="R200" s="799">
        <f t="shared" si="8"/>
        <v>1</v>
      </c>
      <c r="S200" s="799">
        <v>73152101</v>
      </c>
      <c r="T200" s="804">
        <v>2000231</v>
      </c>
      <c r="U200" s="798" t="s">
        <v>926</v>
      </c>
      <c r="V200" s="778"/>
    </row>
    <row r="201" spans="1:22" ht="75" customHeight="1">
      <c r="A201" s="798">
        <v>175</v>
      </c>
      <c r="B201" s="798">
        <v>8715999</v>
      </c>
      <c r="C201" s="816" t="s">
        <v>2707</v>
      </c>
      <c r="D201" s="798" t="s">
        <v>2541</v>
      </c>
      <c r="E201" s="798">
        <v>0</v>
      </c>
      <c r="F201" s="799">
        <v>0</v>
      </c>
      <c r="G201" s="799">
        <v>1</v>
      </c>
      <c r="H201" s="799">
        <v>0</v>
      </c>
      <c r="I201" s="799">
        <v>0</v>
      </c>
      <c r="J201" s="799">
        <v>0</v>
      </c>
      <c r="K201" s="799">
        <v>0</v>
      </c>
      <c r="L201" s="799">
        <v>0</v>
      </c>
      <c r="M201" s="799">
        <v>0</v>
      </c>
      <c r="N201" s="800">
        <v>0</v>
      </c>
      <c r="O201" s="800">
        <v>0</v>
      </c>
      <c r="P201" s="800">
        <v>0</v>
      </c>
      <c r="Q201" s="799">
        <v>0</v>
      </c>
      <c r="R201" s="799">
        <f t="shared" si="8"/>
        <v>1</v>
      </c>
      <c r="S201" s="799">
        <v>73152101</v>
      </c>
      <c r="T201" s="804">
        <v>2000231</v>
      </c>
      <c r="U201" s="798" t="s">
        <v>926</v>
      </c>
      <c r="V201" s="778"/>
    </row>
    <row r="202" spans="1:22" ht="75" customHeight="1">
      <c r="A202" s="798">
        <v>176</v>
      </c>
      <c r="B202" s="798">
        <v>8715999</v>
      </c>
      <c r="C202" s="816" t="s">
        <v>3234</v>
      </c>
      <c r="D202" s="798" t="s">
        <v>2541</v>
      </c>
      <c r="E202" s="798">
        <v>0</v>
      </c>
      <c r="F202" s="799">
        <v>0</v>
      </c>
      <c r="G202" s="799">
        <v>1</v>
      </c>
      <c r="H202" s="799">
        <v>0</v>
      </c>
      <c r="I202" s="799">
        <v>0</v>
      </c>
      <c r="J202" s="799">
        <v>0</v>
      </c>
      <c r="K202" s="799">
        <v>0</v>
      </c>
      <c r="L202" s="799">
        <v>0</v>
      </c>
      <c r="M202" s="799">
        <v>0</v>
      </c>
      <c r="N202" s="800">
        <v>0</v>
      </c>
      <c r="O202" s="800">
        <v>0</v>
      </c>
      <c r="P202" s="800">
        <v>0</v>
      </c>
      <c r="Q202" s="799">
        <v>0</v>
      </c>
      <c r="R202" s="799">
        <f t="shared" si="8"/>
        <v>1</v>
      </c>
      <c r="S202" s="799">
        <v>73152101</v>
      </c>
      <c r="T202" s="804">
        <v>2000231</v>
      </c>
      <c r="U202" s="798" t="s">
        <v>926</v>
      </c>
      <c r="V202" s="778"/>
    </row>
    <row r="203" spans="1:22" ht="75" customHeight="1">
      <c r="A203" s="798">
        <v>177</v>
      </c>
      <c r="B203" s="798">
        <v>8715999</v>
      </c>
      <c r="C203" s="816" t="s">
        <v>3235</v>
      </c>
      <c r="D203" s="798" t="s">
        <v>2541</v>
      </c>
      <c r="E203" s="798">
        <v>0</v>
      </c>
      <c r="F203" s="799">
        <v>0</v>
      </c>
      <c r="G203" s="799">
        <v>1</v>
      </c>
      <c r="H203" s="799">
        <v>0</v>
      </c>
      <c r="I203" s="799">
        <v>0</v>
      </c>
      <c r="J203" s="799">
        <v>0</v>
      </c>
      <c r="K203" s="799">
        <v>0</v>
      </c>
      <c r="L203" s="799">
        <v>0</v>
      </c>
      <c r="M203" s="799">
        <v>0</v>
      </c>
      <c r="N203" s="800">
        <v>0</v>
      </c>
      <c r="O203" s="800">
        <v>0</v>
      </c>
      <c r="P203" s="800">
        <v>0</v>
      </c>
      <c r="Q203" s="799">
        <v>0</v>
      </c>
      <c r="R203" s="799">
        <f t="shared" si="8"/>
        <v>1</v>
      </c>
      <c r="S203" s="799">
        <v>73152101</v>
      </c>
      <c r="T203" s="804">
        <v>2000231</v>
      </c>
      <c r="U203" s="798" t="s">
        <v>926</v>
      </c>
      <c r="V203" s="778"/>
    </row>
    <row r="204" spans="1:22" ht="75" customHeight="1">
      <c r="A204" s="798">
        <v>178</v>
      </c>
      <c r="B204" s="798">
        <v>8715999</v>
      </c>
      <c r="C204" s="816" t="s">
        <v>3236</v>
      </c>
      <c r="D204" s="798" t="s">
        <v>2541</v>
      </c>
      <c r="E204" s="798">
        <v>0</v>
      </c>
      <c r="F204" s="799">
        <v>0</v>
      </c>
      <c r="G204" s="799">
        <v>1</v>
      </c>
      <c r="H204" s="799">
        <v>0</v>
      </c>
      <c r="I204" s="799">
        <v>0</v>
      </c>
      <c r="J204" s="799">
        <v>0</v>
      </c>
      <c r="K204" s="799">
        <v>0</v>
      </c>
      <c r="L204" s="799">
        <v>0</v>
      </c>
      <c r="M204" s="799">
        <v>0</v>
      </c>
      <c r="N204" s="800">
        <v>0</v>
      </c>
      <c r="O204" s="800">
        <v>0</v>
      </c>
      <c r="P204" s="800">
        <v>0</v>
      </c>
      <c r="Q204" s="799">
        <v>0</v>
      </c>
      <c r="R204" s="799">
        <f t="shared" si="8"/>
        <v>1</v>
      </c>
      <c r="S204" s="799">
        <v>73152101</v>
      </c>
      <c r="T204" s="804">
        <v>2000231</v>
      </c>
      <c r="U204" s="798" t="s">
        <v>926</v>
      </c>
      <c r="V204" s="778"/>
    </row>
    <row r="205" spans="1:22" ht="75" customHeight="1">
      <c r="A205" s="798">
        <v>179</v>
      </c>
      <c r="B205" s="798">
        <v>8715999</v>
      </c>
      <c r="C205" s="816" t="s">
        <v>3237</v>
      </c>
      <c r="D205" s="798" t="s">
        <v>2541</v>
      </c>
      <c r="E205" s="798">
        <v>0</v>
      </c>
      <c r="F205" s="799">
        <v>0</v>
      </c>
      <c r="G205" s="799">
        <v>1</v>
      </c>
      <c r="H205" s="799">
        <v>0</v>
      </c>
      <c r="I205" s="799">
        <v>0</v>
      </c>
      <c r="J205" s="799">
        <v>0</v>
      </c>
      <c r="K205" s="799">
        <v>0</v>
      </c>
      <c r="L205" s="799">
        <v>0</v>
      </c>
      <c r="M205" s="799">
        <v>0</v>
      </c>
      <c r="N205" s="800">
        <v>0</v>
      </c>
      <c r="O205" s="800">
        <v>0</v>
      </c>
      <c r="P205" s="800">
        <v>0</v>
      </c>
      <c r="Q205" s="799">
        <v>0</v>
      </c>
      <c r="R205" s="799">
        <f t="shared" si="8"/>
        <v>1</v>
      </c>
      <c r="S205" s="799">
        <v>73152101</v>
      </c>
      <c r="T205" s="804">
        <v>2000231</v>
      </c>
      <c r="U205" s="798" t="s">
        <v>926</v>
      </c>
      <c r="V205" s="778"/>
    </row>
    <row r="206" spans="1:22" ht="75" customHeight="1">
      <c r="A206" s="798">
        <v>180</v>
      </c>
      <c r="B206" s="798">
        <v>8715999</v>
      </c>
      <c r="C206" s="816" t="s">
        <v>3238</v>
      </c>
      <c r="D206" s="798" t="s">
        <v>2541</v>
      </c>
      <c r="E206" s="798">
        <v>0</v>
      </c>
      <c r="F206" s="799">
        <v>0</v>
      </c>
      <c r="G206" s="799">
        <v>1</v>
      </c>
      <c r="H206" s="799">
        <v>0</v>
      </c>
      <c r="I206" s="799">
        <v>0</v>
      </c>
      <c r="J206" s="799">
        <v>0</v>
      </c>
      <c r="K206" s="799">
        <v>0</v>
      </c>
      <c r="L206" s="799">
        <v>0</v>
      </c>
      <c r="M206" s="799">
        <v>0</v>
      </c>
      <c r="N206" s="800">
        <v>0</v>
      </c>
      <c r="O206" s="800">
        <v>0</v>
      </c>
      <c r="P206" s="800">
        <v>0</v>
      </c>
      <c r="Q206" s="799">
        <v>0</v>
      </c>
      <c r="R206" s="799">
        <f t="shared" si="8"/>
        <v>1</v>
      </c>
      <c r="S206" s="799">
        <v>73152101</v>
      </c>
      <c r="T206" s="804">
        <v>2000231</v>
      </c>
      <c r="U206" s="798" t="s">
        <v>926</v>
      </c>
      <c r="V206" s="778"/>
    </row>
    <row r="207" spans="1:22" ht="75" customHeight="1">
      <c r="A207" s="798">
        <v>181</v>
      </c>
      <c r="B207" s="798">
        <v>8715999</v>
      </c>
      <c r="C207" s="816" t="s">
        <v>3239</v>
      </c>
      <c r="D207" s="798" t="s">
        <v>2541</v>
      </c>
      <c r="E207" s="798">
        <v>0</v>
      </c>
      <c r="F207" s="799">
        <v>0</v>
      </c>
      <c r="G207" s="799">
        <v>1</v>
      </c>
      <c r="H207" s="799">
        <v>0</v>
      </c>
      <c r="I207" s="799">
        <v>0</v>
      </c>
      <c r="J207" s="799">
        <v>0</v>
      </c>
      <c r="K207" s="799">
        <v>0</v>
      </c>
      <c r="L207" s="799">
        <v>0</v>
      </c>
      <c r="M207" s="799">
        <v>0</v>
      </c>
      <c r="N207" s="800">
        <v>0</v>
      </c>
      <c r="O207" s="800">
        <v>0</v>
      </c>
      <c r="P207" s="800">
        <v>0</v>
      </c>
      <c r="Q207" s="799">
        <v>0</v>
      </c>
      <c r="R207" s="799">
        <f t="shared" si="8"/>
        <v>1</v>
      </c>
      <c r="S207" s="799">
        <v>73152101</v>
      </c>
      <c r="T207" s="804">
        <v>2000231</v>
      </c>
      <c r="U207" s="798" t="s">
        <v>926</v>
      </c>
      <c r="V207" s="778"/>
    </row>
    <row r="208" spans="1:22" ht="75" customHeight="1">
      <c r="A208" s="798">
        <v>182</v>
      </c>
      <c r="B208" s="798">
        <v>8715999</v>
      </c>
      <c r="C208" s="816" t="s">
        <v>3240</v>
      </c>
      <c r="D208" s="798" t="s">
        <v>2541</v>
      </c>
      <c r="E208" s="798">
        <v>0</v>
      </c>
      <c r="F208" s="799">
        <v>0</v>
      </c>
      <c r="G208" s="799">
        <v>1</v>
      </c>
      <c r="H208" s="799">
        <v>0</v>
      </c>
      <c r="I208" s="799">
        <v>0</v>
      </c>
      <c r="J208" s="799">
        <v>0</v>
      </c>
      <c r="K208" s="799">
        <v>0</v>
      </c>
      <c r="L208" s="799">
        <v>0</v>
      </c>
      <c r="M208" s="799">
        <v>0</v>
      </c>
      <c r="N208" s="800">
        <v>0</v>
      </c>
      <c r="O208" s="800">
        <v>0</v>
      </c>
      <c r="P208" s="800">
        <v>0</v>
      </c>
      <c r="Q208" s="799">
        <v>0</v>
      </c>
      <c r="R208" s="799">
        <f t="shared" si="8"/>
        <v>1</v>
      </c>
      <c r="S208" s="799">
        <v>73152101</v>
      </c>
      <c r="T208" s="804">
        <v>2000231</v>
      </c>
      <c r="U208" s="798" t="s">
        <v>926</v>
      </c>
      <c r="V208" s="778"/>
    </row>
    <row r="209" spans="1:22" ht="75" customHeight="1">
      <c r="A209" s="798">
        <v>183</v>
      </c>
      <c r="B209" s="798">
        <v>8715999</v>
      </c>
      <c r="C209" s="816" t="s">
        <v>3241</v>
      </c>
      <c r="D209" s="798" t="s">
        <v>2541</v>
      </c>
      <c r="E209" s="798">
        <v>0</v>
      </c>
      <c r="F209" s="799">
        <v>0</v>
      </c>
      <c r="G209" s="799">
        <v>1</v>
      </c>
      <c r="H209" s="799">
        <v>0</v>
      </c>
      <c r="I209" s="799">
        <v>0</v>
      </c>
      <c r="J209" s="799">
        <v>0</v>
      </c>
      <c r="K209" s="799">
        <v>0</v>
      </c>
      <c r="L209" s="799">
        <v>0</v>
      </c>
      <c r="M209" s="799">
        <v>0</v>
      </c>
      <c r="N209" s="800">
        <v>0</v>
      </c>
      <c r="O209" s="800">
        <v>0</v>
      </c>
      <c r="P209" s="800">
        <v>0</v>
      </c>
      <c r="Q209" s="799">
        <v>0</v>
      </c>
      <c r="R209" s="799">
        <f t="shared" si="8"/>
        <v>1</v>
      </c>
      <c r="S209" s="799">
        <v>73152101</v>
      </c>
      <c r="T209" s="804">
        <v>2000231</v>
      </c>
      <c r="U209" s="798" t="s">
        <v>926</v>
      </c>
      <c r="V209" s="778"/>
    </row>
    <row r="210" spans="1:22" ht="75" customHeight="1">
      <c r="A210" s="798">
        <v>184</v>
      </c>
      <c r="B210" s="798">
        <v>8715999</v>
      </c>
      <c r="C210" s="816" t="s">
        <v>3242</v>
      </c>
      <c r="D210" s="798" t="s">
        <v>2541</v>
      </c>
      <c r="E210" s="798">
        <v>0</v>
      </c>
      <c r="F210" s="799">
        <v>0</v>
      </c>
      <c r="G210" s="799">
        <v>1</v>
      </c>
      <c r="H210" s="799">
        <v>0</v>
      </c>
      <c r="I210" s="799">
        <v>0</v>
      </c>
      <c r="J210" s="799">
        <v>0</v>
      </c>
      <c r="K210" s="799">
        <v>0</v>
      </c>
      <c r="L210" s="799">
        <v>0</v>
      </c>
      <c r="M210" s="799">
        <v>0</v>
      </c>
      <c r="N210" s="800">
        <v>0</v>
      </c>
      <c r="O210" s="800">
        <v>0</v>
      </c>
      <c r="P210" s="800">
        <v>0</v>
      </c>
      <c r="Q210" s="799">
        <v>0</v>
      </c>
      <c r="R210" s="799">
        <f t="shared" si="8"/>
        <v>1</v>
      </c>
      <c r="S210" s="799">
        <v>73152101</v>
      </c>
      <c r="T210" s="804">
        <v>2000231</v>
      </c>
      <c r="U210" s="798" t="s">
        <v>926</v>
      </c>
      <c r="V210" s="778"/>
    </row>
    <row r="211" spans="1:22" ht="75" customHeight="1">
      <c r="A211" s="798">
        <v>185</v>
      </c>
      <c r="B211" s="798">
        <v>8715999</v>
      </c>
      <c r="C211" s="816" t="s">
        <v>3243</v>
      </c>
      <c r="D211" s="798" t="s">
        <v>2541</v>
      </c>
      <c r="E211" s="798">
        <v>0</v>
      </c>
      <c r="F211" s="799">
        <v>0</v>
      </c>
      <c r="G211" s="799">
        <v>1</v>
      </c>
      <c r="H211" s="799">
        <v>0</v>
      </c>
      <c r="I211" s="799">
        <v>0</v>
      </c>
      <c r="J211" s="799">
        <v>0</v>
      </c>
      <c r="K211" s="799">
        <v>0</v>
      </c>
      <c r="L211" s="799">
        <v>0</v>
      </c>
      <c r="M211" s="799">
        <v>0</v>
      </c>
      <c r="N211" s="800">
        <v>0</v>
      </c>
      <c r="O211" s="800">
        <v>0</v>
      </c>
      <c r="P211" s="800">
        <v>0</v>
      </c>
      <c r="Q211" s="799">
        <v>0</v>
      </c>
      <c r="R211" s="799">
        <f t="shared" si="8"/>
        <v>1</v>
      </c>
      <c r="S211" s="799">
        <v>73152101</v>
      </c>
      <c r="T211" s="804">
        <v>2000231</v>
      </c>
      <c r="U211" s="798" t="s">
        <v>926</v>
      </c>
      <c r="V211" s="778"/>
    </row>
    <row r="212" spans="1:22" ht="75" customHeight="1">
      <c r="A212" s="798">
        <v>186</v>
      </c>
      <c r="B212" s="798">
        <v>8715699</v>
      </c>
      <c r="C212" s="843" t="s">
        <v>3244</v>
      </c>
      <c r="D212" s="798" t="s">
        <v>2541</v>
      </c>
      <c r="E212" s="798">
        <v>0</v>
      </c>
      <c r="F212" s="799">
        <v>0</v>
      </c>
      <c r="G212" s="799">
        <v>1</v>
      </c>
      <c r="H212" s="799">
        <v>0</v>
      </c>
      <c r="I212" s="799">
        <v>0</v>
      </c>
      <c r="J212" s="799">
        <v>0</v>
      </c>
      <c r="K212" s="799">
        <v>0</v>
      </c>
      <c r="L212" s="799">
        <v>0</v>
      </c>
      <c r="M212" s="799">
        <v>0</v>
      </c>
      <c r="N212" s="800">
        <v>0</v>
      </c>
      <c r="O212" s="800">
        <v>0</v>
      </c>
      <c r="P212" s="800">
        <v>0</v>
      </c>
      <c r="Q212" s="799">
        <v>0</v>
      </c>
      <c r="R212" s="799">
        <f t="shared" si="8"/>
        <v>1</v>
      </c>
      <c r="S212" s="799">
        <v>73152108</v>
      </c>
      <c r="T212" s="804">
        <v>2000231</v>
      </c>
      <c r="U212" s="798" t="s">
        <v>926</v>
      </c>
      <c r="V212" s="778"/>
    </row>
    <row r="213" spans="1:22" ht="75" customHeight="1">
      <c r="A213" s="798">
        <v>187</v>
      </c>
      <c r="B213" s="798">
        <v>8715699</v>
      </c>
      <c r="C213" s="816" t="s">
        <v>3245</v>
      </c>
      <c r="D213" s="798" t="s">
        <v>2541</v>
      </c>
      <c r="E213" s="798">
        <v>0</v>
      </c>
      <c r="F213" s="799">
        <v>0</v>
      </c>
      <c r="G213" s="799">
        <v>1</v>
      </c>
      <c r="H213" s="799">
        <v>0</v>
      </c>
      <c r="I213" s="799">
        <v>0</v>
      </c>
      <c r="J213" s="799">
        <v>0</v>
      </c>
      <c r="K213" s="799">
        <v>0</v>
      </c>
      <c r="L213" s="799">
        <v>0</v>
      </c>
      <c r="M213" s="799">
        <v>0</v>
      </c>
      <c r="N213" s="800">
        <v>0</v>
      </c>
      <c r="O213" s="800">
        <v>0</v>
      </c>
      <c r="P213" s="800">
        <v>0</v>
      </c>
      <c r="Q213" s="799">
        <v>0</v>
      </c>
      <c r="R213" s="799">
        <f t="shared" si="8"/>
        <v>1</v>
      </c>
      <c r="S213" s="799">
        <v>73152108</v>
      </c>
      <c r="T213" s="804">
        <v>2000231</v>
      </c>
      <c r="U213" s="798" t="s">
        <v>926</v>
      </c>
      <c r="V213" s="778"/>
    </row>
    <row r="214" spans="1:22" ht="75" customHeight="1">
      <c r="A214" s="798">
        <v>188</v>
      </c>
      <c r="B214" s="798">
        <v>8715699</v>
      </c>
      <c r="C214" s="816" t="s">
        <v>3246</v>
      </c>
      <c r="D214" s="798" t="s">
        <v>2541</v>
      </c>
      <c r="E214" s="798">
        <v>0</v>
      </c>
      <c r="F214" s="799">
        <v>0</v>
      </c>
      <c r="G214" s="799">
        <v>1</v>
      </c>
      <c r="H214" s="799">
        <v>0</v>
      </c>
      <c r="I214" s="799">
        <v>0</v>
      </c>
      <c r="J214" s="799">
        <v>0</v>
      </c>
      <c r="K214" s="799">
        <v>0</v>
      </c>
      <c r="L214" s="799">
        <v>0</v>
      </c>
      <c r="M214" s="799">
        <v>0</v>
      </c>
      <c r="N214" s="800">
        <v>0</v>
      </c>
      <c r="O214" s="800">
        <v>0</v>
      </c>
      <c r="P214" s="800">
        <v>0</v>
      </c>
      <c r="Q214" s="799">
        <v>0</v>
      </c>
      <c r="R214" s="799">
        <f t="shared" si="8"/>
        <v>1</v>
      </c>
      <c r="S214" s="799">
        <v>73152108</v>
      </c>
      <c r="T214" s="804">
        <v>2000231</v>
      </c>
      <c r="U214" s="798" t="s">
        <v>926</v>
      </c>
      <c r="V214" s="778"/>
    </row>
    <row r="215" spans="1:22" ht="75" customHeight="1">
      <c r="A215" s="798">
        <v>189</v>
      </c>
      <c r="B215" s="798">
        <v>8715699</v>
      </c>
      <c r="C215" s="816" t="s">
        <v>3247</v>
      </c>
      <c r="D215" s="798" t="s">
        <v>2541</v>
      </c>
      <c r="E215" s="798">
        <v>0</v>
      </c>
      <c r="F215" s="799">
        <v>0</v>
      </c>
      <c r="G215" s="799">
        <v>1</v>
      </c>
      <c r="H215" s="799">
        <v>0</v>
      </c>
      <c r="I215" s="799">
        <v>0</v>
      </c>
      <c r="J215" s="799">
        <v>0</v>
      </c>
      <c r="K215" s="799">
        <v>0</v>
      </c>
      <c r="L215" s="799">
        <v>0</v>
      </c>
      <c r="M215" s="799">
        <v>0</v>
      </c>
      <c r="N215" s="800">
        <v>0</v>
      </c>
      <c r="O215" s="800">
        <v>0</v>
      </c>
      <c r="P215" s="800">
        <v>0</v>
      </c>
      <c r="Q215" s="799">
        <v>0</v>
      </c>
      <c r="R215" s="799">
        <f t="shared" si="8"/>
        <v>1</v>
      </c>
      <c r="S215" s="799">
        <v>73152108</v>
      </c>
      <c r="T215" s="804">
        <v>2000231</v>
      </c>
      <c r="U215" s="798" t="s">
        <v>926</v>
      </c>
      <c r="V215" s="778"/>
    </row>
    <row r="216" spans="1:22" ht="75" customHeight="1">
      <c r="A216" s="798">
        <v>190</v>
      </c>
      <c r="B216" s="798">
        <v>8715699</v>
      </c>
      <c r="C216" s="816" t="s">
        <v>2708</v>
      </c>
      <c r="D216" s="798" t="s">
        <v>2541</v>
      </c>
      <c r="E216" s="798">
        <v>0</v>
      </c>
      <c r="F216" s="799">
        <v>0</v>
      </c>
      <c r="G216" s="799">
        <v>1</v>
      </c>
      <c r="H216" s="799">
        <v>0</v>
      </c>
      <c r="I216" s="799">
        <v>0</v>
      </c>
      <c r="J216" s="799">
        <v>0</v>
      </c>
      <c r="K216" s="799">
        <v>0</v>
      </c>
      <c r="L216" s="799">
        <v>0</v>
      </c>
      <c r="M216" s="799">
        <v>0</v>
      </c>
      <c r="N216" s="800">
        <v>0</v>
      </c>
      <c r="O216" s="800">
        <v>0</v>
      </c>
      <c r="P216" s="800">
        <v>0</v>
      </c>
      <c r="Q216" s="799">
        <v>0</v>
      </c>
      <c r="R216" s="799">
        <f t="shared" si="8"/>
        <v>1</v>
      </c>
      <c r="S216" s="799">
        <v>73152108</v>
      </c>
      <c r="T216" s="804">
        <v>2000231</v>
      </c>
      <c r="U216" s="798" t="s">
        <v>926</v>
      </c>
      <c r="V216" s="778"/>
    </row>
    <row r="217" spans="1:22" ht="75" customHeight="1">
      <c r="A217" s="798">
        <v>191</v>
      </c>
      <c r="B217" s="798">
        <v>8715699</v>
      </c>
      <c r="C217" s="816" t="s">
        <v>3248</v>
      </c>
      <c r="D217" s="798" t="s">
        <v>2541</v>
      </c>
      <c r="E217" s="798">
        <v>0</v>
      </c>
      <c r="F217" s="799">
        <v>0</v>
      </c>
      <c r="G217" s="799">
        <v>1</v>
      </c>
      <c r="H217" s="799">
        <v>0</v>
      </c>
      <c r="I217" s="799">
        <v>0</v>
      </c>
      <c r="J217" s="799">
        <v>0</v>
      </c>
      <c r="K217" s="799">
        <v>0</v>
      </c>
      <c r="L217" s="799">
        <v>0</v>
      </c>
      <c r="M217" s="799">
        <v>0</v>
      </c>
      <c r="N217" s="800">
        <v>0</v>
      </c>
      <c r="O217" s="800">
        <v>0</v>
      </c>
      <c r="P217" s="800">
        <v>0</v>
      </c>
      <c r="Q217" s="799">
        <v>0</v>
      </c>
      <c r="R217" s="799">
        <f t="shared" si="8"/>
        <v>1</v>
      </c>
      <c r="S217" s="799">
        <v>73152108</v>
      </c>
      <c r="T217" s="804">
        <v>2000231</v>
      </c>
      <c r="U217" s="798" t="s">
        <v>926</v>
      </c>
      <c r="V217" s="778"/>
    </row>
    <row r="218" spans="1:22" ht="75" customHeight="1">
      <c r="A218" s="798">
        <v>192</v>
      </c>
      <c r="B218" s="798">
        <v>8715699</v>
      </c>
      <c r="C218" s="816" t="s">
        <v>3249</v>
      </c>
      <c r="D218" s="798" t="s">
        <v>2541</v>
      </c>
      <c r="E218" s="798">
        <v>0</v>
      </c>
      <c r="F218" s="799">
        <v>0</v>
      </c>
      <c r="G218" s="799">
        <v>1</v>
      </c>
      <c r="H218" s="799">
        <v>0</v>
      </c>
      <c r="I218" s="799">
        <v>0</v>
      </c>
      <c r="J218" s="799">
        <v>0</v>
      </c>
      <c r="K218" s="799">
        <v>0</v>
      </c>
      <c r="L218" s="799">
        <v>0</v>
      </c>
      <c r="M218" s="799">
        <v>0</v>
      </c>
      <c r="N218" s="800">
        <v>0</v>
      </c>
      <c r="O218" s="800">
        <v>0</v>
      </c>
      <c r="P218" s="800">
        <v>0</v>
      </c>
      <c r="Q218" s="799">
        <v>0</v>
      </c>
      <c r="R218" s="799">
        <f t="shared" si="8"/>
        <v>1</v>
      </c>
      <c r="S218" s="799">
        <v>73152108</v>
      </c>
      <c r="T218" s="804">
        <v>2000231</v>
      </c>
      <c r="U218" s="798" t="s">
        <v>926</v>
      </c>
      <c r="V218" s="778"/>
    </row>
    <row r="219" spans="1:22" ht="75" customHeight="1">
      <c r="A219" s="798">
        <v>193</v>
      </c>
      <c r="B219" s="798">
        <v>73152108</v>
      </c>
      <c r="C219" s="816" t="s">
        <v>3201</v>
      </c>
      <c r="D219" s="798" t="s">
        <v>2541</v>
      </c>
      <c r="E219" s="798">
        <v>0</v>
      </c>
      <c r="F219" s="799">
        <v>0</v>
      </c>
      <c r="G219" s="799">
        <v>1</v>
      </c>
      <c r="H219" s="799">
        <v>0</v>
      </c>
      <c r="I219" s="799">
        <v>0</v>
      </c>
      <c r="J219" s="799">
        <v>0</v>
      </c>
      <c r="K219" s="799">
        <v>0</v>
      </c>
      <c r="L219" s="799">
        <v>0</v>
      </c>
      <c r="M219" s="799">
        <v>0</v>
      </c>
      <c r="N219" s="800">
        <v>0</v>
      </c>
      <c r="O219" s="800">
        <v>0</v>
      </c>
      <c r="P219" s="800">
        <v>0</v>
      </c>
      <c r="Q219" s="799">
        <v>0</v>
      </c>
      <c r="R219" s="799">
        <f t="shared" si="8"/>
        <v>1</v>
      </c>
      <c r="S219" s="799">
        <v>73152101</v>
      </c>
      <c r="T219" s="804">
        <v>2000231</v>
      </c>
      <c r="U219" s="798" t="s">
        <v>926</v>
      </c>
      <c r="V219" s="778"/>
    </row>
    <row r="220" spans="1:22" ht="75" customHeight="1">
      <c r="A220" s="798">
        <v>194</v>
      </c>
      <c r="B220" s="798">
        <v>73152108</v>
      </c>
      <c r="C220" s="816" t="s">
        <v>2521</v>
      </c>
      <c r="D220" s="798" t="s">
        <v>2541</v>
      </c>
      <c r="E220" s="798">
        <v>0</v>
      </c>
      <c r="F220" s="799">
        <v>0</v>
      </c>
      <c r="G220" s="799">
        <v>1</v>
      </c>
      <c r="H220" s="799">
        <v>0</v>
      </c>
      <c r="I220" s="799">
        <v>0</v>
      </c>
      <c r="J220" s="799">
        <v>0</v>
      </c>
      <c r="K220" s="799">
        <v>0</v>
      </c>
      <c r="L220" s="799">
        <v>0</v>
      </c>
      <c r="M220" s="799">
        <v>0</v>
      </c>
      <c r="N220" s="800">
        <v>0</v>
      </c>
      <c r="O220" s="800">
        <v>0</v>
      </c>
      <c r="P220" s="800">
        <v>0</v>
      </c>
      <c r="Q220" s="799">
        <v>0</v>
      </c>
      <c r="R220" s="799">
        <f t="shared" si="8"/>
        <v>1</v>
      </c>
      <c r="S220" s="799">
        <v>73152101</v>
      </c>
      <c r="T220" s="804">
        <v>2000231</v>
      </c>
      <c r="U220" s="798" t="s">
        <v>926</v>
      </c>
      <c r="V220" s="778"/>
    </row>
    <row r="221" spans="1:22" ht="15.75" customHeight="1">
      <c r="A221" s="877" t="s">
        <v>3250</v>
      </c>
      <c r="B221" s="877"/>
      <c r="C221" s="877"/>
      <c r="D221" s="877"/>
      <c r="E221" s="877"/>
      <c r="F221" s="877"/>
      <c r="G221" s="877"/>
      <c r="H221" s="877"/>
      <c r="I221" s="877"/>
      <c r="J221" s="877"/>
      <c r="K221" s="877"/>
      <c r="L221" s="877"/>
      <c r="M221" s="877"/>
      <c r="N221" s="877"/>
      <c r="O221" s="877"/>
      <c r="P221" s="877"/>
      <c r="Q221" s="877"/>
      <c r="R221" s="877"/>
      <c r="S221" s="877"/>
      <c r="T221" s="877"/>
      <c r="U221" s="877"/>
    </row>
    <row r="222" spans="1:22" ht="75" customHeight="1">
      <c r="A222" s="798">
        <v>195</v>
      </c>
      <c r="B222" s="798">
        <v>8715701</v>
      </c>
      <c r="C222" s="816" t="s">
        <v>3251</v>
      </c>
      <c r="D222" s="798" t="s">
        <v>2519</v>
      </c>
      <c r="E222" s="798">
        <v>0</v>
      </c>
      <c r="F222" s="799">
        <v>1</v>
      </c>
      <c r="G222" s="799">
        <v>0</v>
      </c>
      <c r="H222" s="799">
        <v>0</v>
      </c>
      <c r="I222" s="799">
        <v>0</v>
      </c>
      <c r="J222" s="799">
        <v>0</v>
      </c>
      <c r="K222" s="799">
        <v>0</v>
      </c>
      <c r="L222" s="799">
        <v>0</v>
      </c>
      <c r="M222" s="799">
        <v>0</v>
      </c>
      <c r="N222" s="800">
        <v>0</v>
      </c>
      <c r="O222" s="800">
        <v>0</v>
      </c>
      <c r="P222" s="800">
        <v>0</v>
      </c>
      <c r="Q222" s="799">
        <v>0</v>
      </c>
      <c r="R222" s="799">
        <f t="shared" ref="R222:R240" si="9">SUM(F222:M222)</f>
        <v>1</v>
      </c>
      <c r="S222" s="799">
        <v>73152101</v>
      </c>
      <c r="T222" s="799" t="s">
        <v>926</v>
      </c>
      <c r="U222" s="798" t="s">
        <v>926</v>
      </c>
      <c r="V222" s="778"/>
    </row>
    <row r="223" spans="1:22" ht="75" customHeight="1">
      <c r="A223" s="798">
        <v>196</v>
      </c>
      <c r="B223" s="798">
        <v>8715701</v>
      </c>
      <c r="C223" s="816" t="s">
        <v>3252</v>
      </c>
      <c r="D223" s="798" t="s">
        <v>2519</v>
      </c>
      <c r="E223" s="798">
        <v>0</v>
      </c>
      <c r="F223" s="799">
        <v>1</v>
      </c>
      <c r="G223" s="799">
        <v>0</v>
      </c>
      <c r="H223" s="799">
        <v>0</v>
      </c>
      <c r="I223" s="799">
        <v>0</v>
      </c>
      <c r="J223" s="799">
        <v>0</v>
      </c>
      <c r="K223" s="799">
        <v>0</v>
      </c>
      <c r="L223" s="799">
        <v>0</v>
      </c>
      <c r="M223" s="799">
        <v>0</v>
      </c>
      <c r="N223" s="800">
        <v>0</v>
      </c>
      <c r="O223" s="800">
        <v>0</v>
      </c>
      <c r="P223" s="800">
        <v>0</v>
      </c>
      <c r="Q223" s="799">
        <v>0</v>
      </c>
      <c r="R223" s="799">
        <f t="shared" si="9"/>
        <v>1</v>
      </c>
      <c r="S223" s="799">
        <v>73152101</v>
      </c>
      <c r="T223" s="799" t="s">
        <v>926</v>
      </c>
      <c r="U223" s="798" t="s">
        <v>926</v>
      </c>
      <c r="V223" s="778"/>
    </row>
    <row r="224" spans="1:22" ht="75" customHeight="1">
      <c r="A224" s="798">
        <v>197</v>
      </c>
      <c r="B224" s="798">
        <v>8715701</v>
      </c>
      <c r="C224" s="816" t="s">
        <v>3253</v>
      </c>
      <c r="D224" s="798" t="s">
        <v>2519</v>
      </c>
      <c r="E224" s="798">
        <v>0</v>
      </c>
      <c r="F224" s="799">
        <v>1</v>
      </c>
      <c r="G224" s="799">
        <v>0</v>
      </c>
      <c r="H224" s="799">
        <v>0</v>
      </c>
      <c r="I224" s="799">
        <v>0</v>
      </c>
      <c r="J224" s="799">
        <v>0</v>
      </c>
      <c r="K224" s="799">
        <v>0</v>
      </c>
      <c r="L224" s="799">
        <v>0</v>
      </c>
      <c r="M224" s="799">
        <v>0</v>
      </c>
      <c r="N224" s="800">
        <v>0</v>
      </c>
      <c r="O224" s="800">
        <v>0</v>
      </c>
      <c r="P224" s="800">
        <v>0</v>
      </c>
      <c r="Q224" s="799">
        <v>0</v>
      </c>
      <c r="R224" s="799">
        <f t="shared" si="9"/>
        <v>1</v>
      </c>
      <c r="S224" s="799">
        <v>73152101</v>
      </c>
      <c r="T224" s="799" t="s">
        <v>926</v>
      </c>
      <c r="U224" s="798" t="s">
        <v>926</v>
      </c>
      <c r="V224" s="778"/>
    </row>
    <row r="225" spans="1:22" ht="75" customHeight="1">
      <c r="A225" s="798">
        <v>198</v>
      </c>
      <c r="B225" s="798">
        <v>8715701</v>
      </c>
      <c r="C225" s="816" t="s">
        <v>3254</v>
      </c>
      <c r="D225" s="798" t="s">
        <v>2519</v>
      </c>
      <c r="E225" s="798">
        <v>0</v>
      </c>
      <c r="F225" s="799">
        <v>1</v>
      </c>
      <c r="G225" s="799">
        <v>0</v>
      </c>
      <c r="H225" s="799">
        <v>0</v>
      </c>
      <c r="I225" s="799">
        <v>0</v>
      </c>
      <c r="J225" s="799">
        <v>0</v>
      </c>
      <c r="K225" s="799">
        <v>0</v>
      </c>
      <c r="L225" s="799">
        <v>0</v>
      </c>
      <c r="M225" s="799">
        <v>0</v>
      </c>
      <c r="N225" s="800">
        <v>0</v>
      </c>
      <c r="O225" s="800">
        <v>0</v>
      </c>
      <c r="P225" s="800">
        <v>0</v>
      </c>
      <c r="Q225" s="799">
        <v>0</v>
      </c>
      <c r="R225" s="799">
        <f t="shared" si="9"/>
        <v>1</v>
      </c>
      <c r="S225" s="799">
        <v>73152101</v>
      </c>
      <c r="T225" s="799" t="s">
        <v>926</v>
      </c>
      <c r="U225" s="798" t="s">
        <v>926</v>
      </c>
      <c r="V225" s="778"/>
    </row>
    <row r="226" spans="1:22" ht="75" customHeight="1">
      <c r="A226" s="798">
        <v>199</v>
      </c>
      <c r="B226" s="798">
        <v>8715701</v>
      </c>
      <c r="C226" s="816" t="s">
        <v>3255</v>
      </c>
      <c r="D226" s="798" t="s">
        <v>2519</v>
      </c>
      <c r="E226" s="798">
        <v>0</v>
      </c>
      <c r="F226" s="799">
        <v>1</v>
      </c>
      <c r="G226" s="799">
        <v>0</v>
      </c>
      <c r="H226" s="799">
        <v>0</v>
      </c>
      <c r="I226" s="799">
        <v>0</v>
      </c>
      <c r="J226" s="799">
        <v>0</v>
      </c>
      <c r="K226" s="799">
        <v>0</v>
      </c>
      <c r="L226" s="799">
        <v>0</v>
      </c>
      <c r="M226" s="799">
        <v>0</v>
      </c>
      <c r="N226" s="800">
        <v>0</v>
      </c>
      <c r="O226" s="800">
        <v>0</v>
      </c>
      <c r="P226" s="800">
        <v>0</v>
      </c>
      <c r="Q226" s="799">
        <v>0</v>
      </c>
      <c r="R226" s="799">
        <f t="shared" si="9"/>
        <v>1</v>
      </c>
      <c r="S226" s="799">
        <v>73152101</v>
      </c>
      <c r="T226" s="799" t="s">
        <v>926</v>
      </c>
      <c r="U226" s="798" t="s">
        <v>926</v>
      </c>
      <c r="V226" s="778"/>
    </row>
    <row r="227" spans="1:22" ht="75" customHeight="1">
      <c r="A227" s="798">
        <v>200</v>
      </c>
      <c r="B227" s="798">
        <v>8715701</v>
      </c>
      <c r="C227" s="816" t="s">
        <v>3256</v>
      </c>
      <c r="D227" s="798" t="s">
        <v>2519</v>
      </c>
      <c r="E227" s="798">
        <v>0</v>
      </c>
      <c r="F227" s="799">
        <v>1</v>
      </c>
      <c r="G227" s="799">
        <v>0</v>
      </c>
      <c r="H227" s="799">
        <v>0</v>
      </c>
      <c r="I227" s="799">
        <v>0</v>
      </c>
      <c r="J227" s="799">
        <v>0</v>
      </c>
      <c r="K227" s="799">
        <v>0</v>
      </c>
      <c r="L227" s="799">
        <v>0</v>
      </c>
      <c r="M227" s="799">
        <v>0</v>
      </c>
      <c r="N227" s="800">
        <v>0</v>
      </c>
      <c r="O227" s="800">
        <v>0</v>
      </c>
      <c r="P227" s="800">
        <v>0</v>
      </c>
      <c r="Q227" s="799">
        <v>0</v>
      </c>
      <c r="R227" s="799">
        <f t="shared" si="9"/>
        <v>1</v>
      </c>
      <c r="S227" s="799">
        <v>73152101</v>
      </c>
      <c r="T227" s="799" t="s">
        <v>926</v>
      </c>
      <c r="U227" s="798" t="s">
        <v>926</v>
      </c>
      <c r="V227" s="778"/>
    </row>
    <row r="228" spans="1:22" ht="75" customHeight="1">
      <c r="A228" s="798">
        <v>201</v>
      </c>
      <c r="B228" s="798">
        <v>8715701</v>
      </c>
      <c r="C228" s="816" t="s">
        <v>3257</v>
      </c>
      <c r="D228" s="798" t="s">
        <v>2519</v>
      </c>
      <c r="E228" s="798">
        <v>0</v>
      </c>
      <c r="F228" s="799">
        <v>1</v>
      </c>
      <c r="G228" s="799">
        <v>0</v>
      </c>
      <c r="H228" s="799">
        <v>0</v>
      </c>
      <c r="I228" s="799">
        <v>0</v>
      </c>
      <c r="J228" s="799">
        <v>0</v>
      </c>
      <c r="K228" s="799">
        <v>0</v>
      </c>
      <c r="L228" s="799">
        <v>0</v>
      </c>
      <c r="M228" s="799">
        <v>0</v>
      </c>
      <c r="N228" s="800">
        <v>0</v>
      </c>
      <c r="O228" s="800">
        <v>0</v>
      </c>
      <c r="P228" s="800">
        <v>0</v>
      </c>
      <c r="Q228" s="799">
        <v>0</v>
      </c>
      <c r="R228" s="799">
        <f t="shared" si="9"/>
        <v>1</v>
      </c>
      <c r="S228" s="799">
        <v>73152101</v>
      </c>
      <c r="T228" s="799" t="s">
        <v>926</v>
      </c>
      <c r="U228" s="798" t="s">
        <v>926</v>
      </c>
      <c r="V228" s="778"/>
    </row>
    <row r="229" spans="1:22" ht="75" customHeight="1">
      <c r="A229" s="798">
        <v>202</v>
      </c>
      <c r="B229" s="798">
        <v>8715701</v>
      </c>
      <c r="C229" s="816" t="s">
        <v>3258</v>
      </c>
      <c r="D229" s="798" t="s">
        <v>2519</v>
      </c>
      <c r="E229" s="798">
        <v>0</v>
      </c>
      <c r="F229" s="799">
        <v>1</v>
      </c>
      <c r="G229" s="799">
        <v>0</v>
      </c>
      <c r="H229" s="799">
        <v>0</v>
      </c>
      <c r="I229" s="799">
        <v>0</v>
      </c>
      <c r="J229" s="799">
        <v>0</v>
      </c>
      <c r="K229" s="799">
        <v>0</v>
      </c>
      <c r="L229" s="799">
        <v>0</v>
      </c>
      <c r="M229" s="799">
        <v>0</v>
      </c>
      <c r="N229" s="800">
        <v>0</v>
      </c>
      <c r="O229" s="800">
        <v>0</v>
      </c>
      <c r="P229" s="800">
        <v>0</v>
      </c>
      <c r="Q229" s="799">
        <v>0</v>
      </c>
      <c r="R229" s="799">
        <f t="shared" si="9"/>
        <v>1</v>
      </c>
      <c r="S229" s="799">
        <v>73152101</v>
      </c>
      <c r="T229" s="799" t="s">
        <v>926</v>
      </c>
      <c r="U229" s="798" t="s">
        <v>926</v>
      </c>
      <c r="V229" s="778"/>
    </row>
    <row r="230" spans="1:22" ht="75" customHeight="1">
      <c r="A230" s="798">
        <v>203</v>
      </c>
      <c r="B230" s="798">
        <v>8715701</v>
      </c>
      <c r="C230" s="816" t="s">
        <v>3259</v>
      </c>
      <c r="D230" s="798" t="s">
        <v>2519</v>
      </c>
      <c r="E230" s="798">
        <v>0</v>
      </c>
      <c r="F230" s="799">
        <v>1</v>
      </c>
      <c r="G230" s="799">
        <v>0</v>
      </c>
      <c r="H230" s="799">
        <v>0</v>
      </c>
      <c r="I230" s="799">
        <v>0</v>
      </c>
      <c r="J230" s="799">
        <v>0</v>
      </c>
      <c r="K230" s="799">
        <v>0</v>
      </c>
      <c r="L230" s="799">
        <v>0</v>
      </c>
      <c r="M230" s="799">
        <v>0</v>
      </c>
      <c r="N230" s="800">
        <v>0</v>
      </c>
      <c r="O230" s="800">
        <v>0</v>
      </c>
      <c r="P230" s="800">
        <v>0</v>
      </c>
      <c r="Q230" s="799">
        <v>0</v>
      </c>
      <c r="R230" s="799">
        <f t="shared" si="9"/>
        <v>1</v>
      </c>
      <c r="S230" s="799">
        <v>73152101</v>
      </c>
      <c r="T230" s="799" t="s">
        <v>926</v>
      </c>
      <c r="U230" s="798" t="s">
        <v>926</v>
      </c>
      <c r="V230" s="778"/>
    </row>
    <row r="231" spans="1:22" ht="75" customHeight="1">
      <c r="A231" s="798">
        <v>204</v>
      </c>
      <c r="B231" s="798">
        <v>8715701</v>
      </c>
      <c r="C231" s="816" t="s">
        <v>3260</v>
      </c>
      <c r="D231" s="798" t="s">
        <v>2519</v>
      </c>
      <c r="E231" s="798">
        <v>0</v>
      </c>
      <c r="F231" s="799">
        <v>1</v>
      </c>
      <c r="G231" s="799">
        <v>0</v>
      </c>
      <c r="H231" s="799">
        <v>0</v>
      </c>
      <c r="I231" s="799">
        <v>0</v>
      </c>
      <c r="J231" s="799">
        <v>0</v>
      </c>
      <c r="K231" s="799">
        <v>0</v>
      </c>
      <c r="L231" s="799">
        <v>0</v>
      </c>
      <c r="M231" s="799">
        <v>0</v>
      </c>
      <c r="N231" s="800">
        <v>0</v>
      </c>
      <c r="O231" s="800">
        <v>0</v>
      </c>
      <c r="P231" s="800">
        <v>0</v>
      </c>
      <c r="Q231" s="799">
        <v>0</v>
      </c>
      <c r="R231" s="799">
        <f t="shared" si="9"/>
        <v>1</v>
      </c>
      <c r="S231" s="799">
        <v>73152101</v>
      </c>
      <c r="T231" s="799" t="s">
        <v>926</v>
      </c>
      <c r="U231" s="798" t="s">
        <v>926</v>
      </c>
      <c r="V231" s="778"/>
    </row>
    <row r="232" spans="1:22" ht="75" customHeight="1">
      <c r="A232" s="798">
        <v>205</v>
      </c>
      <c r="B232" s="798">
        <v>8715701</v>
      </c>
      <c r="C232" s="816" t="s">
        <v>3261</v>
      </c>
      <c r="D232" s="798" t="s">
        <v>2519</v>
      </c>
      <c r="E232" s="798">
        <v>0</v>
      </c>
      <c r="F232" s="799">
        <v>1</v>
      </c>
      <c r="G232" s="799">
        <v>0</v>
      </c>
      <c r="H232" s="799">
        <v>0</v>
      </c>
      <c r="I232" s="799">
        <v>0</v>
      </c>
      <c r="J232" s="799">
        <v>0</v>
      </c>
      <c r="K232" s="799">
        <v>0</v>
      </c>
      <c r="L232" s="799">
        <v>0</v>
      </c>
      <c r="M232" s="799">
        <v>0</v>
      </c>
      <c r="N232" s="800">
        <v>0</v>
      </c>
      <c r="O232" s="800">
        <v>0</v>
      </c>
      <c r="P232" s="800">
        <v>0</v>
      </c>
      <c r="Q232" s="799">
        <v>0</v>
      </c>
      <c r="R232" s="799">
        <f t="shared" si="9"/>
        <v>1</v>
      </c>
      <c r="S232" s="799">
        <v>73152101</v>
      </c>
      <c r="T232" s="799" t="s">
        <v>926</v>
      </c>
      <c r="U232" s="798" t="s">
        <v>926</v>
      </c>
      <c r="V232" s="778"/>
    </row>
    <row r="233" spans="1:22" ht="75" customHeight="1">
      <c r="A233" s="798">
        <v>206</v>
      </c>
      <c r="B233" s="798">
        <v>8715701</v>
      </c>
      <c r="C233" s="816" t="s">
        <v>3262</v>
      </c>
      <c r="D233" s="798" t="s">
        <v>2519</v>
      </c>
      <c r="E233" s="798">
        <v>0</v>
      </c>
      <c r="F233" s="799">
        <v>1</v>
      </c>
      <c r="G233" s="799">
        <v>0</v>
      </c>
      <c r="H233" s="799">
        <v>0</v>
      </c>
      <c r="I233" s="799">
        <v>0</v>
      </c>
      <c r="J233" s="799">
        <v>0</v>
      </c>
      <c r="K233" s="799">
        <v>0</v>
      </c>
      <c r="L233" s="799">
        <v>0</v>
      </c>
      <c r="M233" s="799">
        <v>0</v>
      </c>
      <c r="N233" s="800">
        <v>0</v>
      </c>
      <c r="O233" s="800">
        <v>0</v>
      </c>
      <c r="P233" s="800">
        <v>0</v>
      </c>
      <c r="Q233" s="799">
        <v>0</v>
      </c>
      <c r="R233" s="799">
        <f t="shared" si="9"/>
        <v>1</v>
      </c>
      <c r="S233" s="799">
        <v>73152101</v>
      </c>
      <c r="T233" s="799" t="s">
        <v>926</v>
      </c>
      <c r="U233" s="798" t="s">
        <v>926</v>
      </c>
      <c r="V233" s="778"/>
    </row>
    <row r="234" spans="1:22" ht="75" customHeight="1">
      <c r="A234" s="798">
        <v>207</v>
      </c>
      <c r="B234" s="798">
        <v>8715701</v>
      </c>
      <c r="C234" s="816" t="s">
        <v>3263</v>
      </c>
      <c r="D234" s="798" t="s">
        <v>2519</v>
      </c>
      <c r="E234" s="798">
        <v>0</v>
      </c>
      <c r="F234" s="799">
        <v>1</v>
      </c>
      <c r="G234" s="799">
        <v>0</v>
      </c>
      <c r="H234" s="799">
        <v>0</v>
      </c>
      <c r="I234" s="799">
        <v>0</v>
      </c>
      <c r="J234" s="799">
        <v>0</v>
      </c>
      <c r="K234" s="799">
        <v>0</v>
      </c>
      <c r="L234" s="799">
        <v>0</v>
      </c>
      <c r="M234" s="799">
        <v>0</v>
      </c>
      <c r="N234" s="800">
        <v>0</v>
      </c>
      <c r="O234" s="800">
        <v>0</v>
      </c>
      <c r="P234" s="800">
        <v>0</v>
      </c>
      <c r="Q234" s="799">
        <v>0</v>
      </c>
      <c r="R234" s="799">
        <f t="shared" si="9"/>
        <v>1</v>
      </c>
      <c r="S234" s="799">
        <v>73152101</v>
      </c>
      <c r="T234" s="799" t="s">
        <v>926</v>
      </c>
      <c r="U234" s="798" t="s">
        <v>926</v>
      </c>
      <c r="V234" s="778"/>
    </row>
    <row r="235" spans="1:22" ht="75" customHeight="1">
      <c r="A235" s="798">
        <v>208</v>
      </c>
      <c r="B235" s="798">
        <v>8715701</v>
      </c>
      <c r="C235" s="816" t="s">
        <v>3264</v>
      </c>
      <c r="D235" s="798" t="s">
        <v>2519</v>
      </c>
      <c r="E235" s="798">
        <v>0</v>
      </c>
      <c r="F235" s="799">
        <v>1</v>
      </c>
      <c r="G235" s="799">
        <v>0</v>
      </c>
      <c r="H235" s="799">
        <v>0</v>
      </c>
      <c r="I235" s="799">
        <v>0</v>
      </c>
      <c r="J235" s="799">
        <v>0</v>
      </c>
      <c r="K235" s="799">
        <v>0</v>
      </c>
      <c r="L235" s="799">
        <v>0</v>
      </c>
      <c r="M235" s="799">
        <v>0</v>
      </c>
      <c r="N235" s="800">
        <v>0</v>
      </c>
      <c r="O235" s="800">
        <v>0</v>
      </c>
      <c r="P235" s="800">
        <v>0</v>
      </c>
      <c r="Q235" s="799">
        <v>0</v>
      </c>
      <c r="R235" s="799">
        <f t="shared" si="9"/>
        <v>1</v>
      </c>
      <c r="S235" s="799">
        <v>73152101</v>
      </c>
      <c r="T235" s="799" t="s">
        <v>926</v>
      </c>
      <c r="U235" s="798" t="s">
        <v>926</v>
      </c>
      <c r="V235" s="778"/>
    </row>
    <row r="236" spans="1:22" ht="75" customHeight="1">
      <c r="A236" s="798">
        <v>209</v>
      </c>
      <c r="B236" s="798">
        <v>8715701</v>
      </c>
      <c r="C236" s="816" t="s">
        <v>3265</v>
      </c>
      <c r="D236" s="798" t="s">
        <v>2519</v>
      </c>
      <c r="E236" s="798">
        <v>0</v>
      </c>
      <c r="F236" s="799">
        <v>1</v>
      </c>
      <c r="G236" s="799">
        <v>0</v>
      </c>
      <c r="H236" s="799">
        <v>0</v>
      </c>
      <c r="I236" s="799">
        <v>0</v>
      </c>
      <c r="J236" s="799">
        <v>0</v>
      </c>
      <c r="K236" s="799">
        <v>0</v>
      </c>
      <c r="L236" s="799">
        <v>0</v>
      </c>
      <c r="M236" s="799">
        <v>0</v>
      </c>
      <c r="N236" s="800">
        <v>0</v>
      </c>
      <c r="O236" s="800">
        <v>0</v>
      </c>
      <c r="P236" s="800">
        <v>0</v>
      </c>
      <c r="Q236" s="799">
        <v>0</v>
      </c>
      <c r="R236" s="799">
        <f t="shared" si="9"/>
        <v>1</v>
      </c>
      <c r="S236" s="799">
        <v>73152101</v>
      </c>
      <c r="T236" s="799" t="s">
        <v>926</v>
      </c>
      <c r="U236" s="798" t="s">
        <v>926</v>
      </c>
      <c r="V236" s="778"/>
    </row>
    <row r="237" spans="1:22" ht="75" customHeight="1">
      <c r="A237" s="798">
        <v>210</v>
      </c>
      <c r="B237" s="798">
        <v>8715701</v>
      </c>
      <c r="C237" s="816" t="s">
        <v>3266</v>
      </c>
      <c r="D237" s="798" t="s">
        <v>2519</v>
      </c>
      <c r="E237" s="798">
        <v>0</v>
      </c>
      <c r="F237" s="799">
        <v>1</v>
      </c>
      <c r="G237" s="799">
        <v>0</v>
      </c>
      <c r="H237" s="799">
        <v>0</v>
      </c>
      <c r="I237" s="799">
        <v>0</v>
      </c>
      <c r="J237" s="799">
        <v>0</v>
      </c>
      <c r="K237" s="799">
        <v>0</v>
      </c>
      <c r="L237" s="799">
        <v>0</v>
      </c>
      <c r="M237" s="799">
        <v>0</v>
      </c>
      <c r="N237" s="800">
        <v>0</v>
      </c>
      <c r="O237" s="800">
        <v>0</v>
      </c>
      <c r="P237" s="800">
        <v>0</v>
      </c>
      <c r="Q237" s="799">
        <v>0</v>
      </c>
      <c r="R237" s="799">
        <f t="shared" si="9"/>
        <v>1</v>
      </c>
      <c r="S237" s="799">
        <v>73152101</v>
      </c>
      <c r="T237" s="799" t="s">
        <v>926</v>
      </c>
      <c r="U237" s="798" t="s">
        <v>926</v>
      </c>
      <c r="V237" s="778"/>
    </row>
    <row r="238" spans="1:22" ht="75" customHeight="1">
      <c r="A238" s="798">
        <v>211</v>
      </c>
      <c r="B238" s="798">
        <v>8715701</v>
      </c>
      <c r="C238" s="816" t="s">
        <v>3267</v>
      </c>
      <c r="D238" s="798" t="s">
        <v>2519</v>
      </c>
      <c r="E238" s="798">
        <v>0</v>
      </c>
      <c r="F238" s="799">
        <v>1</v>
      </c>
      <c r="G238" s="799">
        <v>0</v>
      </c>
      <c r="H238" s="799">
        <v>0</v>
      </c>
      <c r="I238" s="799">
        <v>0</v>
      </c>
      <c r="J238" s="799">
        <v>0</v>
      </c>
      <c r="K238" s="799">
        <v>0</v>
      </c>
      <c r="L238" s="799">
        <v>0</v>
      </c>
      <c r="M238" s="799">
        <v>0</v>
      </c>
      <c r="N238" s="800">
        <v>0</v>
      </c>
      <c r="O238" s="800">
        <v>0</v>
      </c>
      <c r="P238" s="800">
        <v>0</v>
      </c>
      <c r="Q238" s="799">
        <v>0</v>
      </c>
      <c r="R238" s="799">
        <f t="shared" si="9"/>
        <v>1</v>
      </c>
      <c r="S238" s="799">
        <v>73152101</v>
      </c>
      <c r="T238" s="799" t="s">
        <v>926</v>
      </c>
      <c r="U238" s="798" t="s">
        <v>926</v>
      </c>
      <c r="V238" s="778"/>
    </row>
    <row r="239" spans="1:22" ht="75" customHeight="1">
      <c r="A239" s="798">
        <v>212</v>
      </c>
      <c r="B239" s="798">
        <v>8715701</v>
      </c>
      <c r="C239" s="824" t="s">
        <v>3268</v>
      </c>
      <c r="D239" s="798" t="s">
        <v>2519</v>
      </c>
      <c r="E239" s="798">
        <v>0</v>
      </c>
      <c r="F239" s="799">
        <v>1</v>
      </c>
      <c r="G239" s="799">
        <v>0</v>
      </c>
      <c r="H239" s="799">
        <v>0</v>
      </c>
      <c r="I239" s="799">
        <v>0</v>
      </c>
      <c r="J239" s="799">
        <v>0</v>
      </c>
      <c r="K239" s="799">
        <v>0</v>
      </c>
      <c r="L239" s="799">
        <v>0</v>
      </c>
      <c r="M239" s="799">
        <v>0</v>
      </c>
      <c r="N239" s="800">
        <v>0</v>
      </c>
      <c r="O239" s="800">
        <v>0</v>
      </c>
      <c r="P239" s="800">
        <v>0</v>
      </c>
      <c r="Q239" s="799">
        <v>0</v>
      </c>
      <c r="R239" s="799">
        <f t="shared" si="9"/>
        <v>1</v>
      </c>
      <c r="S239" s="799">
        <v>73152101</v>
      </c>
      <c r="T239" s="799" t="s">
        <v>926</v>
      </c>
      <c r="U239" s="798" t="s">
        <v>926</v>
      </c>
      <c r="V239" s="778"/>
    </row>
    <row r="240" spans="1:22" ht="75" customHeight="1">
      <c r="A240" s="798">
        <v>213</v>
      </c>
      <c r="B240" s="798">
        <v>8715701</v>
      </c>
      <c r="C240" s="816" t="s">
        <v>3269</v>
      </c>
      <c r="D240" s="798" t="s">
        <v>2519</v>
      </c>
      <c r="E240" s="798">
        <v>0</v>
      </c>
      <c r="F240" s="799">
        <v>1</v>
      </c>
      <c r="G240" s="799">
        <v>0</v>
      </c>
      <c r="H240" s="799">
        <v>0</v>
      </c>
      <c r="I240" s="799">
        <v>0</v>
      </c>
      <c r="J240" s="799">
        <v>0</v>
      </c>
      <c r="K240" s="799">
        <v>0</v>
      </c>
      <c r="L240" s="799">
        <v>0</v>
      </c>
      <c r="M240" s="799">
        <v>0</v>
      </c>
      <c r="N240" s="800">
        <v>0</v>
      </c>
      <c r="O240" s="800">
        <v>0</v>
      </c>
      <c r="P240" s="800">
        <v>0</v>
      </c>
      <c r="Q240" s="799">
        <v>0</v>
      </c>
      <c r="R240" s="799">
        <f t="shared" si="9"/>
        <v>1</v>
      </c>
      <c r="S240" s="799">
        <v>73152101</v>
      </c>
      <c r="T240" s="799" t="s">
        <v>926</v>
      </c>
      <c r="U240" s="798" t="s">
        <v>926</v>
      </c>
      <c r="V240" s="778"/>
    </row>
    <row r="241" spans="1:22" ht="15.75" customHeight="1">
      <c r="A241" s="877" t="s">
        <v>3270</v>
      </c>
      <c r="B241" s="877"/>
      <c r="C241" s="877"/>
      <c r="D241" s="877"/>
      <c r="E241" s="877"/>
      <c r="F241" s="877"/>
      <c r="G241" s="877"/>
      <c r="H241" s="877"/>
      <c r="I241" s="877"/>
      <c r="J241" s="877"/>
      <c r="K241" s="877"/>
      <c r="L241" s="877"/>
      <c r="M241" s="877"/>
      <c r="N241" s="877"/>
      <c r="O241" s="877"/>
      <c r="P241" s="877"/>
      <c r="Q241" s="877"/>
      <c r="R241" s="877"/>
      <c r="S241" s="877"/>
      <c r="T241" s="877"/>
      <c r="U241" s="877"/>
    </row>
    <row r="242" spans="1:22" ht="75" customHeight="1">
      <c r="A242" s="798">
        <v>214</v>
      </c>
      <c r="B242" s="797">
        <v>8715699</v>
      </c>
      <c r="C242" s="816" t="s">
        <v>2543</v>
      </c>
      <c r="D242" s="798" t="s">
        <v>2519</v>
      </c>
      <c r="E242" s="798">
        <v>0</v>
      </c>
      <c r="F242" s="799">
        <v>1</v>
      </c>
      <c r="G242" s="799">
        <v>1</v>
      </c>
      <c r="H242" s="799">
        <v>0</v>
      </c>
      <c r="I242" s="799">
        <v>0</v>
      </c>
      <c r="J242" s="799">
        <v>0</v>
      </c>
      <c r="K242" s="799">
        <v>0</v>
      </c>
      <c r="L242" s="799">
        <v>0</v>
      </c>
      <c r="M242" s="799">
        <v>0</v>
      </c>
      <c r="N242" s="800">
        <v>0</v>
      </c>
      <c r="O242" s="800">
        <v>0</v>
      </c>
      <c r="P242" s="800">
        <v>0</v>
      </c>
      <c r="Q242" s="799">
        <v>0</v>
      </c>
      <c r="R242" s="799">
        <v>1</v>
      </c>
      <c r="S242" s="801">
        <v>73152101</v>
      </c>
      <c r="T242" s="801" t="s">
        <v>926</v>
      </c>
      <c r="U242" s="797" t="s">
        <v>926</v>
      </c>
      <c r="V242" s="778"/>
    </row>
    <row r="243" spans="1:22" ht="75" customHeight="1">
      <c r="A243" s="798">
        <f t="shared" ref="A243:A254" si="10">1+A242</f>
        <v>215</v>
      </c>
      <c r="B243" s="797">
        <v>8715699</v>
      </c>
      <c r="C243" s="816" t="s">
        <v>3271</v>
      </c>
      <c r="D243" s="798" t="s">
        <v>2519</v>
      </c>
      <c r="E243" s="798">
        <v>0</v>
      </c>
      <c r="F243" s="799">
        <v>1</v>
      </c>
      <c r="G243" s="799">
        <v>1</v>
      </c>
      <c r="H243" s="799">
        <v>0</v>
      </c>
      <c r="I243" s="799">
        <v>0</v>
      </c>
      <c r="J243" s="799">
        <v>0</v>
      </c>
      <c r="K243" s="799">
        <v>0</v>
      </c>
      <c r="L243" s="799">
        <v>0</v>
      </c>
      <c r="M243" s="799">
        <v>0</v>
      </c>
      <c r="N243" s="800">
        <v>0</v>
      </c>
      <c r="O243" s="800">
        <v>0</v>
      </c>
      <c r="P243" s="800">
        <v>0</v>
      </c>
      <c r="Q243" s="799">
        <v>0</v>
      </c>
      <c r="R243" s="799">
        <v>1</v>
      </c>
      <c r="S243" s="801">
        <v>73152101</v>
      </c>
      <c r="T243" s="801" t="s">
        <v>926</v>
      </c>
      <c r="U243" s="797" t="s">
        <v>926</v>
      </c>
      <c r="V243" s="778"/>
    </row>
    <row r="244" spans="1:22" ht="75" customHeight="1">
      <c r="A244" s="798">
        <f t="shared" si="10"/>
        <v>216</v>
      </c>
      <c r="B244" s="797">
        <v>8715699</v>
      </c>
      <c r="C244" s="816" t="s">
        <v>3272</v>
      </c>
      <c r="D244" s="798" t="s">
        <v>2519</v>
      </c>
      <c r="E244" s="798">
        <v>0</v>
      </c>
      <c r="F244" s="799">
        <v>1</v>
      </c>
      <c r="G244" s="799">
        <v>1</v>
      </c>
      <c r="H244" s="799">
        <v>0</v>
      </c>
      <c r="I244" s="799">
        <v>0</v>
      </c>
      <c r="J244" s="799">
        <v>0</v>
      </c>
      <c r="K244" s="799">
        <v>0</v>
      </c>
      <c r="L244" s="799">
        <v>0</v>
      </c>
      <c r="M244" s="799">
        <v>0</v>
      </c>
      <c r="N244" s="800">
        <v>0</v>
      </c>
      <c r="O244" s="800">
        <v>0</v>
      </c>
      <c r="P244" s="800">
        <v>0</v>
      </c>
      <c r="Q244" s="799">
        <v>0</v>
      </c>
      <c r="R244" s="799">
        <v>1</v>
      </c>
      <c r="S244" s="801">
        <v>73152101</v>
      </c>
      <c r="T244" s="801" t="s">
        <v>926</v>
      </c>
      <c r="U244" s="797" t="s">
        <v>926</v>
      </c>
      <c r="V244" s="778"/>
    </row>
    <row r="245" spans="1:22" ht="75" customHeight="1">
      <c r="A245" s="798">
        <f>1+A244</f>
        <v>217</v>
      </c>
      <c r="B245" s="797">
        <v>8715699</v>
      </c>
      <c r="C245" s="816" t="s">
        <v>3273</v>
      </c>
      <c r="D245" s="798" t="s">
        <v>2519</v>
      </c>
      <c r="E245" s="798">
        <v>0</v>
      </c>
      <c r="F245" s="799">
        <v>1</v>
      </c>
      <c r="G245" s="799">
        <v>1</v>
      </c>
      <c r="H245" s="799">
        <v>0</v>
      </c>
      <c r="I245" s="799">
        <v>0</v>
      </c>
      <c r="J245" s="799">
        <v>0</v>
      </c>
      <c r="K245" s="799">
        <v>0</v>
      </c>
      <c r="L245" s="799">
        <v>0</v>
      </c>
      <c r="M245" s="799">
        <v>0</v>
      </c>
      <c r="N245" s="800">
        <v>0</v>
      </c>
      <c r="O245" s="800">
        <v>0</v>
      </c>
      <c r="P245" s="800">
        <v>0</v>
      </c>
      <c r="Q245" s="799">
        <v>0</v>
      </c>
      <c r="R245" s="799">
        <v>1</v>
      </c>
      <c r="S245" s="801">
        <v>73152101</v>
      </c>
      <c r="T245" s="801" t="s">
        <v>926</v>
      </c>
      <c r="U245" s="797" t="s">
        <v>926</v>
      </c>
      <c r="V245" s="778"/>
    </row>
    <row r="246" spans="1:22" ht="75" customHeight="1">
      <c r="A246" s="798">
        <f t="shared" si="10"/>
        <v>218</v>
      </c>
      <c r="B246" s="797">
        <v>8715699</v>
      </c>
      <c r="C246" s="816" t="s">
        <v>3274</v>
      </c>
      <c r="D246" s="798" t="s">
        <v>2519</v>
      </c>
      <c r="E246" s="798">
        <v>0</v>
      </c>
      <c r="F246" s="799">
        <v>1</v>
      </c>
      <c r="G246" s="799">
        <v>1</v>
      </c>
      <c r="H246" s="799">
        <v>0</v>
      </c>
      <c r="I246" s="799">
        <v>0</v>
      </c>
      <c r="J246" s="799">
        <v>0</v>
      </c>
      <c r="K246" s="799">
        <v>0</v>
      </c>
      <c r="L246" s="799">
        <v>0</v>
      </c>
      <c r="M246" s="799">
        <v>0</v>
      </c>
      <c r="N246" s="800">
        <v>0</v>
      </c>
      <c r="O246" s="800">
        <v>0</v>
      </c>
      <c r="P246" s="800">
        <v>0</v>
      </c>
      <c r="Q246" s="799">
        <v>0</v>
      </c>
      <c r="R246" s="799">
        <v>1</v>
      </c>
      <c r="S246" s="801">
        <v>73152101</v>
      </c>
      <c r="T246" s="801" t="s">
        <v>926</v>
      </c>
      <c r="U246" s="797" t="s">
        <v>926</v>
      </c>
      <c r="V246" s="778"/>
    </row>
    <row r="247" spans="1:22" ht="75" customHeight="1">
      <c r="A247" s="798">
        <f t="shared" si="10"/>
        <v>219</v>
      </c>
      <c r="B247" s="797">
        <v>8715699</v>
      </c>
      <c r="C247" s="816" t="s">
        <v>3275</v>
      </c>
      <c r="D247" s="798" t="s">
        <v>2519</v>
      </c>
      <c r="E247" s="798">
        <v>0</v>
      </c>
      <c r="F247" s="799">
        <v>1</v>
      </c>
      <c r="G247" s="799">
        <v>1</v>
      </c>
      <c r="H247" s="799">
        <v>0</v>
      </c>
      <c r="I247" s="799">
        <v>0</v>
      </c>
      <c r="J247" s="799">
        <v>0</v>
      </c>
      <c r="K247" s="799">
        <v>0</v>
      </c>
      <c r="L247" s="799">
        <v>0</v>
      </c>
      <c r="M247" s="799">
        <v>0</v>
      </c>
      <c r="N247" s="800">
        <v>0</v>
      </c>
      <c r="O247" s="800">
        <v>0</v>
      </c>
      <c r="P247" s="800">
        <v>0</v>
      </c>
      <c r="Q247" s="799">
        <v>0</v>
      </c>
      <c r="R247" s="799">
        <v>1</v>
      </c>
      <c r="S247" s="801">
        <v>73152101</v>
      </c>
      <c r="T247" s="801" t="s">
        <v>926</v>
      </c>
      <c r="U247" s="797" t="s">
        <v>926</v>
      </c>
      <c r="V247" s="778"/>
    </row>
    <row r="248" spans="1:22" ht="75" customHeight="1">
      <c r="A248" s="798">
        <f t="shared" si="10"/>
        <v>220</v>
      </c>
      <c r="B248" s="797">
        <v>8715699</v>
      </c>
      <c r="C248" s="816" t="s">
        <v>3276</v>
      </c>
      <c r="D248" s="798" t="s">
        <v>2519</v>
      </c>
      <c r="E248" s="798">
        <v>0</v>
      </c>
      <c r="F248" s="799">
        <v>1</v>
      </c>
      <c r="G248" s="799">
        <v>1</v>
      </c>
      <c r="H248" s="799">
        <v>0</v>
      </c>
      <c r="I248" s="799">
        <v>0</v>
      </c>
      <c r="J248" s="799">
        <v>0</v>
      </c>
      <c r="K248" s="799">
        <v>0</v>
      </c>
      <c r="L248" s="799">
        <v>0</v>
      </c>
      <c r="M248" s="799">
        <v>0</v>
      </c>
      <c r="N248" s="800">
        <v>0</v>
      </c>
      <c r="O248" s="800">
        <v>0</v>
      </c>
      <c r="P248" s="800">
        <v>0</v>
      </c>
      <c r="Q248" s="799">
        <v>0</v>
      </c>
      <c r="R248" s="799">
        <v>1</v>
      </c>
      <c r="S248" s="801">
        <v>73152101</v>
      </c>
      <c r="T248" s="801" t="s">
        <v>926</v>
      </c>
      <c r="U248" s="797" t="s">
        <v>926</v>
      </c>
      <c r="V248" s="778"/>
    </row>
    <row r="249" spans="1:22" ht="75" customHeight="1">
      <c r="A249" s="798">
        <f t="shared" si="10"/>
        <v>221</v>
      </c>
      <c r="B249" s="797">
        <v>8715699</v>
      </c>
      <c r="C249" s="816" t="s">
        <v>3277</v>
      </c>
      <c r="D249" s="798" t="s">
        <v>2519</v>
      </c>
      <c r="E249" s="798">
        <v>0</v>
      </c>
      <c r="F249" s="799">
        <v>1</v>
      </c>
      <c r="G249" s="799">
        <v>1</v>
      </c>
      <c r="H249" s="799">
        <v>0</v>
      </c>
      <c r="I249" s="799">
        <v>0</v>
      </c>
      <c r="J249" s="799">
        <v>0</v>
      </c>
      <c r="K249" s="799">
        <v>0</v>
      </c>
      <c r="L249" s="799">
        <v>0</v>
      </c>
      <c r="M249" s="799">
        <v>0</v>
      </c>
      <c r="N249" s="800">
        <v>0</v>
      </c>
      <c r="O249" s="800">
        <v>0</v>
      </c>
      <c r="P249" s="800">
        <v>0</v>
      </c>
      <c r="Q249" s="799">
        <v>0</v>
      </c>
      <c r="R249" s="799">
        <v>1</v>
      </c>
      <c r="S249" s="801">
        <v>73152101</v>
      </c>
      <c r="T249" s="801" t="s">
        <v>926</v>
      </c>
      <c r="U249" s="797" t="s">
        <v>926</v>
      </c>
      <c r="V249" s="778"/>
    </row>
    <row r="250" spans="1:22" ht="75" customHeight="1">
      <c r="A250" s="798">
        <f t="shared" si="10"/>
        <v>222</v>
      </c>
      <c r="B250" s="797">
        <v>8715699</v>
      </c>
      <c r="C250" s="816" t="s">
        <v>3278</v>
      </c>
      <c r="D250" s="798" t="s">
        <v>2519</v>
      </c>
      <c r="E250" s="798">
        <v>0</v>
      </c>
      <c r="F250" s="799">
        <v>1</v>
      </c>
      <c r="G250" s="799">
        <v>1</v>
      </c>
      <c r="H250" s="799">
        <v>0</v>
      </c>
      <c r="I250" s="799">
        <v>0</v>
      </c>
      <c r="J250" s="799">
        <v>0</v>
      </c>
      <c r="K250" s="799">
        <v>0</v>
      </c>
      <c r="L250" s="799">
        <v>0</v>
      </c>
      <c r="M250" s="799">
        <v>0</v>
      </c>
      <c r="N250" s="800">
        <v>0</v>
      </c>
      <c r="O250" s="800">
        <v>0</v>
      </c>
      <c r="P250" s="800">
        <v>0</v>
      </c>
      <c r="Q250" s="799">
        <v>0</v>
      </c>
      <c r="R250" s="799">
        <v>1</v>
      </c>
      <c r="S250" s="801">
        <v>73152101</v>
      </c>
      <c r="T250" s="801" t="s">
        <v>926</v>
      </c>
      <c r="U250" s="797" t="s">
        <v>926</v>
      </c>
      <c r="V250" s="778"/>
    </row>
    <row r="251" spans="1:22" ht="75" customHeight="1">
      <c r="A251" s="798">
        <f t="shared" si="10"/>
        <v>223</v>
      </c>
      <c r="B251" s="797">
        <v>8715699</v>
      </c>
      <c r="C251" s="816" t="s">
        <v>3279</v>
      </c>
      <c r="D251" s="798" t="s">
        <v>2541</v>
      </c>
      <c r="E251" s="798">
        <v>0</v>
      </c>
      <c r="F251" s="799">
        <v>1</v>
      </c>
      <c r="G251" s="799">
        <v>1</v>
      </c>
      <c r="H251" s="799">
        <v>0</v>
      </c>
      <c r="I251" s="799">
        <v>0</v>
      </c>
      <c r="J251" s="799">
        <v>0</v>
      </c>
      <c r="K251" s="799">
        <v>0</v>
      </c>
      <c r="L251" s="799">
        <v>0</v>
      </c>
      <c r="M251" s="799">
        <v>0</v>
      </c>
      <c r="N251" s="800">
        <v>0</v>
      </c>
      <c r="O251" s="800">
        <v>0</v>
      </c>
      <c r="P251" s="800">
        <v>0</v>
      </c>
      <c r="Q251" s="799">
        <v>0</v>
      </c>
      <c r="R251" s="799">
        <v>1</v>
      </c>
      <c r="S251" s="801">
        <v>72154109</v>
      </c>
      <c r="T251" s="801" t="s">
        <v>926</v>
      </c>
      <c r="U251" s="797" t="s">
        <v>2542</v>
      </c>
      <c r="V251" s="778"/>
    </row>
    <row r="252" spans="1:22" ht="75" customHeight="1">
      <c r="A252" s="798">
        <v>224</v>
      </c>
      <c r="B252" s="797">
        <v>8715604</v>
      </c>
      <c r="C252" s="816" t="s">
        <v>3280</v>
      </c>
      <c r="D252" s="798" t="s">
        <v>2519</v>
      </c>
      <c r="E252" s="798">
        <v>0</v>
      </c>
      <c r="F252" s="799">
        <v>1</v>
      </c>
      <c r="G252" s="799">
        <v>1</v>
      </c>
      <c r="H252" s="799">
        <v>0</v>
      </c>
      <c r="I252" s="799">
        <v>0</v>
      </c>
      <c r="J252" s="799">
        <v>0</v>
      </c>
      <c r="K252" s="799">
        <v>0</v>
      </c>
      <c r="L252" s="799">
        <v>0</v>
      </c>
      <c r="M252" s="799">
        <v>0</v>
      </c>
      <c r="N252" s="800">
        <v>0</v>
      </c>
      <c r="O252" s="800">
        <v>0</v>
      </c>
      <c r="P252" s="800">
        <v>0</v>
      </c>
      <c r="Q252" s="799">
        <v>0</v>
      </c>
      <c r="R252" s="799">
        <v>1</v>
      </c>
      <c r="S252" s="801">
        <v>73152101</v>
      </c>
      <c r="T252" s="801" t="s">
        <v>926</v>
      </c>
      <c r="U252" s="797" t="s">
        <v>926</v>
      </c>
      <c r="V252" s="778"/>
    </row>
    <row r="253" spans="1:22" ht="75" customHeight="1">
      <c r="A253" s="798">
        <f t="shared" si="10"/>
        <v>225</v>
      </c>
      <c r="B253" s="797">
        <v>8715604</v>
      </c>
      <c r="C253" s="816" t="s">
        <v>3281</v>
      </c>
      <c r="D253" s="798" t="s">
        <v>2519</v>
      </c>
      <c r="E253" s="798">
        <v>0</v>
      </c>
      <c r="F253" s="799">
        <v>1</v>
      </c>
      <c r="G253" s="799">
        <v>1</v>
      </c>
      <c r="H253" s="799">
        <v>0</v>
      </c>
      <c r="I253" s="799">
        <v>0</v>
      </c>
      <c r="J253" s="799">
        <v>0</v>
      </c>
      <c r="K253" s="799">
        <v>0</v>
      </c>
      <c r="L253" s="799">
        <v>0</v>
      </c>
      <c r="M253" s="799">
        <v>0</v>
      </c>
      <c r="N253" s="800">
        <v>0</v>
      </c>
      <c r="O253" s="800">
        <v>0</v>
      </c>
      <c r="P253" s="800">
        <v>0</v>
      </c>
      <c r="Q253" s="799">
        <v>0</v>
      </c>
      <c r="R253" s="799">
        <v>1</v>
      </c>
      <c r="S253" s="801">
        <v>73152101</v>
      </c>
      <c r="T253" s="801" t="s">
        <v>926</v>
      </c>
      <c r="U253" s="797" t="s">
        <v>926</v>
      </c>
      <c r="V253" s="778"/>
    </row>
    <row r="254" spans="1:22" ht="75" customHeight="1">
      <c r="A254" s="798">
        <f t="shared" si="10"/>
        <v>226</v>
      </c>
      <c r="B254" s="797">
        <v>8715604</v>
      </c>
      <c r="C254" s="816" t="s">
        <v>3282</v>
      </c>
      <c r="D254" s="798" t="s">
        <v>2519</v>
      </c>
      <c r="E254" s="798">
        <v>0</v>
      </c>
      <c r="F254" s="799">
        <v>1</v>
      </c>
      <c r="G254" s="799">
        <v>1</v>
      </c>
      <c r="H254" s="799">
        <v>0</v>
      </c>
      <c r="I254" s="799">
        <v>0</v>
      </c>
      <c r="J254" s="799">
        <v>0</v>
      </c>
      <c r="K254" s="799">
        <v>0</v>
      </c>
      <c r="L254" s="799">
        <v>0</v>
      </c>
      <c r="M254" s="799">
        <v>0</v>
      </c>
      <c r="N254" s="800">
        <v>0</v>
      </c>
      <c r="O254" s="800">
        <v>0</v>
      </c>
      <c r="P254" s="800">
        <v>0</v>
      </c>
      <c r="Q254" s="799">
        <v>0</v>
      </c>
      <c r="R254" s="799">
        <v>1</v>
      </c>
      <c r="S254" s="801">
        <v>73152101</v>
      </c>
      <c r="T254" s="801" t="s">
        <v>926</v>
      </c>
      <c r="U254" s="797" t="s">
        <v>2542</v>
      </c>
      <c r="V254" s="778"/>
    </row>
    <row r="255" spans="1:22" ht="20.25" customHeight="1">
      <c r="A255" s="877" t="s">
        <v>3283</v>
      </c>
      <c r="B255" s="877"/>
      <c r="C255" s="877"/>
      <c r="D255" s="877"/>
      <c r="E255" s="877"/>
      <c r="F255" s="877"/>
      <c r="G255" s="877"/>
      <c r="H255" s="877"/>
      <c r="I255" s="877"/>
      <c r="J255" s="877"/>
      <c r="K255" s="877"/>
      <c r="L255" s="877"/>
      <c r="M255" s="877"/>
      <c r="N255" s="877"/>
      <c r="O255" s="877"/>
      <c r="P255" s="877"/>
      <c r="Q255" s="877"/>
      <c r="R255" s="877"/>
      <c r="S255" s="877"/>
      <c r="T255" s="877"/>
      <c r="U255" s="877"/>
    </row>
    <row r="256" spans="1:22" ht="75" customHeight="1">
      <c r="A256" s="798">
        <v>227</v>
      </c>
      <c r="B256" s="797">
        <v>8715699</v>
      </c>
      <c r="C256" s="816" t="s">
        <v>2543</v>
      </c>
      <c r="D256" s="798" t="s">
        <v>2519</v>
      </c>
      <c r="E256" s="798">
        <v>0</v>
      </c>
      <c r="F256" s="799">
        <v>1</v>
      </c>
      <c r="G256" s="799">
        <v>0</v>
      </c>
      <c r="H256" s="799">
        <v>0</v>
      </c>
      <c r="I256" s="799">
        <v>0</v>
      </c>
      <c r="J256" s="799">
        <v>0</v>
      </c>
      <c r="K256" s="799">
        <v>0</v>
      </c>
      <c r="L256" s="799">
        <v>0</v>
      </c>
      <c r="M256" s="799">
        <v>0</v>
      </c>
      <c r="N256" s="800">
        <v>0</v>
      </c>
      <c r="O256" s="800">
        <v>0</v>
      </c>
      <c r="P256" s="800">
        <v>0</v>
      </c>
      <c r="Q256" s="799">
        <v>0</v>
      </c>
      <c r="R256" s="799">
        <f>SUM(F256:M256)</f>
        <v>1</v>
      </c>
      <c r="S256" s="801">
        <v>73152101</v>
      </c>
      <c r="T256" s="801" t="s">
        <v>926</v>
      </c>
      <c r="U256" s="797" t="s">
        <v>926</v>
      </c>
      <c r="V256" s="778"/>
    </row>
    <row r="257" spans="1:22" ht="75" customHeight="1">
      <c r="A257" s="798">
        <f t="shared" ref="A257:A267" si="11">1+A256</f>
        <v>228</v>
      </c>
      <c r="B257" s="797">
        <v>8715699</v>
      </c>
      <c r="C257" s="816" t="s">
        <v>3271</v>
      </c>
      <c r="D257" s="798" t="s">
        <v>2519</v>
      </c>
      <c r="E257" s="798">
        <v>0</v>
      </c>
      <c r="F257" s="799">
        <v>1</v>
      </c>
      <c r="G257" s="799">
        <v>0</v>
      </c>
      <c r="H257" s="799">
        <v>0</v>
      </c>
      <c r="I257" s="799">
        <v>0</v>
      </c>
      <c r="J257" s="799">
        <v>0</v>
      </c>
      <c r="K257" s="799">
        <v>0</v>
      </c>
      <c r="L257" s="799">
        <v>0</v>
      </c>
      <c r="M257" s="799">
        <v>0</v>
      </c>
      <c r="N257" s="800">
        <v>0</v>
      </c>
      <c r="O257" s="800">
        <v>0</v>
      </c>
      <c r="P257" s="800">
        <v>0</v>
      </c>
      <c r="Q257" s="799">
        <v>0</v>
      </c>
      <c r="R257" s="799">
        <f t="shared" ref="R257:R268" si="12">SUM(F257:M257)</f>
        <v>1</v>
      </c>
      <c r="S257" s="801">
        <v>73152101</v>
      </c>
      <c r="T257" s="801" t="s">
        <v>926</v>
      </c>
      <c r="U257" s="797" t="s">
        <v>926</v>
      </c>
      <c r="V257" s="778"/>
    </row>
    <row r="258" spans="1:22" ht="75" customHeight="1">
      <c r="A258" s="798">
        <f t="shared" si="11"/>
        <v>229</v>
      </c>
      <c r="B258" s="797">
        <v>8715699</v>
      </c>
      <c r="C258" s="816" t="s">
        <v>3272</v>
      </c>
      <c r="D258" s="798" t="s">
        <v>2519</v>
      </c>
      <c r="E258" s="798">
        <v>0</v>
      </c>
      <c r="F258" s="799">
        <v>1</v>
      </c>
      <c r="G258" s="799">
        <v>0</v>
      </c>
      <c r="H258" s="799">
        <v>0</v>
      </c>
      <c r="I258" s="799">
        <v>0</v>
      </c>
      <c r="J258" s="799">
        <v>0</v>
      </c>
      <c r="K258" s="799">
        <v>0</v>
      </c>
      <c r="L258" s="799">
        <v>0</v>
      </c>
      <c r="M258" s="799">
        <v>0</v>
      </c>
      <c r="N258" s="800">
        <v>0</v>
      </c>
      <c r="O258" s="800">
        <v>0</v>
      </c>
      <c r="P258" s="800">
        <v>0</v>
      </c>
      <c r="Q258" s="799">
        <v>0</v>
      </c>
      <c r="R258" s="799">
        <f t="shared" si="12"/>
        <v>1</v>
      </c>
      <c r="S258" s="801">
        <v>73152101</v>
      </c>
      <c r="T258" s="801" t="s">
        <v>926</v>
      </c>
      <c r="U258" s="797" t="s">
        <v>926</v>
      </c>
      <c r="V258" s="778"/>
    </row>
    <row r="259" spans="1:22" ht="75" customHeight="1">
      <c r="A259" s="798">
        <v>230</v>
      </c>
      <c r="B259" s="797">
        <v>8715699</v>
      </c>
      <c r="C259" s="816" t="s">
        <v>3273</v>
      </c>
      <c r="D259" s="798" t="s">
        <v>2519</v>
      </c>
      <c r="E259" s="798">
        <v>0</v>
      </c>
      <c r="F259" s="799">
        <v>1</v>
      </c>
      <c r="G259" s="799">
        <v>0</v>
      </c>
      <c r="H259" s="799">
        <v>0</v>
      </c>
      <c r="I259" s="799">
        <v>0</v>
      </c>
      <c r="J259" s="799">
        <v>0</v>
      </c>
      <c r="K259" s="799">
        <v>0</v>
      </c>
      <c r="L259" s="799">
        <v>0</v>
      </c>
      <c r="M259" s="799">
        <v>0</v>
      </c>
      <c r="N259" s="800">
        <v>0</v>
      </c>
      <c r="O259" s="800">
        <v>0</v>
      </c>
      <c r="P259" s="800">
        <v>0</v>
      </c>
      <c r="Q259" s="799">
        <v>0</v>
      </c>
      <c r="R259" s="799">
        <f t="shared" si="12"/>
        <v>1</v>
      </c>
      <c r="S259" s="801">
        <v>73152101</v>
      </c>
      <c r="T259" s="801" t="s">
        <v>926</v>
      </c>
      <c r="U259" s="797" t="s">
        <v>926</v>
      </c>
      <c r="V259" s="778"/>
    </row>
    <row r="260" spans="1:22" ht="75" customHeight="1">
      <c r="A260" s="798">
        <f t="shared" si="11"/>
        <v>231</v>
      </c>
      <c r="B260" s="797">
        <v>8715699</v>
      </c>
      <c r="C260" s="816" t="s">
        <v>3274</v>
      </c>
      <c r="D260" s="798" t="s">
        <v>2519</v>
      </c>
      <c r="E260" s="798">
        <v>0</v>
      </c>
      <c r="F260" s="799">
        <v>1</v>
      </c>
      <c r="G260" s="799">
        <v>0</v>
      </c>
      <c r="H260" s="799">
        <v>0</v>
      </c>
      <c r="I260" s="799">
        <v>0</v>
      </c>
      <c r="J260" s="799">
        <v>0</v>
      </c>
      <c r="K260" s="799">
        <v>0</v>
      </c>
      <c r="L260" s="799">
        <v>0</v>
      </c>
      <c r="M260" s="799">
        <v>0</v>
      </c>
      <c r="N260" s="800">
        <v>0</v>
      </c>
      <c r="O260" s="800">
        <v>0</v>
      </c>
      <c r="P260" s="800">
        <v>0</v>
      </c>
      <c r="Q260" s="799">
        <v>0</v>
      </c>
      <c r="R260" s="799">
        <f t="shared" si="12"/>
        <v>1</v>
      </c>
      <c r="S260" s="801">
        <v>73152101</v>
      </c>
      <c r="T260" s="801" t="s">
        <v>926</v>
      </c>
      <c r="U260" s="797" t="s">
        <v>926</v>
      </c>
      <c r="V260" s="778"/>
    </row>
    <row r="261" spans="1:22" ht="75" customHeight="1">
      <c r="A261" s="798">
        <f t="shared" si="11"/>
        <v>232</v>
      </c>
      <c r="B261" s="797">
        <v>8715699</v>
      </c>
      <c r="C261" s="816" t="s">
        <v>3275</v>
      </c>
      <c r="D261" s="798" t="s">
        <v>2519</v>
      </c>
      <c r="E261" s="798">
        <v>0</v>
      </c>
      <c r="F261" s="799">
        <v>1</v>
      </c>
      <c r="G261" s="799">
        <v>0</v>
      </c>
      <c r="H261" s="799">
        <v>0</v>
      </c>
      <c r="I261" s="799">
        <v>0</v>
      </c>
      <c r="J261" s="799">
        <v>0</v>
      </c>
      <c r="K261" s="799">
        <v>0</v>
      </c>
      <c r="L261" s="799">
        <v>0</v>
      </c>
      <c r="M261" s="799">
        <v>0</v>
      </c>
      <c r="N261" s="800">
        <v>0</v>
      </c>
      <c r="O261" s="800">
        <v>0</v>
      </c>
      <c r="P261" s="800">
        <v>0</v>
      </c>
      <c r="Q261" s="799">
        <v>0</v>
      </c>
      <c r="R261" s="799">
        <f t="shared" si="12"/>
        <v>1</v>
      </c>
      <c r="S261" s="801">
        <v>73152101</v>
      </c>
      <c r="T261" s="801" t="s">
        <v>926</v>
      </c>
      <c r="U261" s="797" t="s">
        <v>926</v>
      </c>
      <c r="V261" s="778"/>
    </row>
    <row r="262" spans="1:22" ht="75" customHeight="1">
      <c r="A262" s="798">
        <v>233</v>
      </c>
      <c r="B262" s="797">
        <v>8715699</v>
      </c>
      <c r="C262" s="816" t="s">
        <v>3276</v>
      </c>
      <c r="D262" s="798" t="s">
        <v>2519</v>
      </c>
      <c r="E262" s="798">
        <v>0</v>
      </c>
      <c r="F262" s="799">
        <v>1</v>
      </c>
      <c r="G262" s="799">
        <v>0</v>
      </c>
      <c r="H262" s="799">
        <v>0</v>
      </c>
      <c r="I262" s="799">
        <v>0</v>
      </c>
      <c r="J262" s="799">
        <v>0</v>
      </c>
      <c r="K262" s="799">
        <v>0</v>
      </c>
      <c r="L262" s="799">
        <v>0</v>
      </c>
      <c r="M262" s="799">
        <v>0</v>
      </c>
      <c r="N262" s="800">
        <v>0</v>
      </c>
      <c r="O262" s="800">
        <v>0</v>
      </c>
      <c r="P262" s="800">
        <v>0</v>
      </c>
      <c r="Q262" s="799">
        <v>0</v>
      </c>
      <c r="R262" s="799">
        <f t="shared" si="12"/>
        <v>1</v>
      </c>
      <c r="S262" s="801">
        <v>73152101</v>
      </c>
      <c r="T262" s="801" t="s">
        <v>926</v>
      </c>
      <c r="U262" s="797" t="s">
        <v>926</v>
      </c>
      <c r="V262" s="778"/>
    </row>
    <row r="263" spans="1:22" ht="75" customHeight="1">
      <c r="A263" s="798">
        <f t="shared" si="11"/>
        <v>234</v>
      </c>
      <c r="B263" s="797">
        <v>8715699</v>
      </c>
      <c r="C263" s="816" t="s">
        <v>3277</v>
      </c>
      <c r="D263" s="798" t="s">
        <v>2519</v>
      </c>
      <c r="E263" s="798">
        <v>0</v>
      </c>
      <c r="F263" s="799">
        <v>1</v>
      </c>
      <c r="G263" s="799">
        <v>0</v>
      </c>
      <c r="H263" s="799">
        <v>0</v>
      </c>
      <c r="I263" s="799">
        <v>0</v>
      </c>
      <c r="J263" s="799">
        <v>0</v>
      </c>
      <c r="K263" s="799">
        <v>0</v>
      </c>
      <c r="L263" s="799">
        <v>0</v>
      </c>
      <c r="M263" s="799">
        <v>0</v>
      </c>
      <c r="N263" s="800">
        <v>0</v>
      </c>
      <c r="O263" s="800">
        <v>0</v>
      </c>
      <c r="P263" s="800">
        <v>0</v>
      </c>
      <c r="Q263" s="799">
        <v>0</v>
      </c>
      <c r="R263" s="799">
        <f t="shared" si="12"/>
        <v>1</v>
      </c>
      <c r="S263" s="801">
        <v>73152101</v>
      </c>
      <c r="T263" s="801" t="s">
        <v>926</v>
      </c>
      <c r="U263" s="797" t="s">
        <v>926</v>
      </c>
      <c r="V263" s="778"/>
    </row>
    <row r="264" spans="1:22" ht="75" customHeight="1">
      <c r="A264" s="798">
        <f t="shared" si="11"/>
        <v>235</v>
      </c>
      <c r="B264" s="797">
        <v>8715699</v>
      </c>
      <c r="C264" s="816" t="s">
        <v>3278</v>
      </c>
      <c r="D264" s="798" t="s">
        <v>2519</v>
      </c>
      <c r="E264" s="798">
        <v>0</v>
      </c>
      <c r="F264" s="799">
        <v>1</v>
      </c>
      <c r="G264" s="799">
        <v>0</v>
      </c>
      <c r="H264" s="799">
        <v>0</v>
      </c>
      <c r="I264" s="799">
        <v>0</v>
      </c>
      <c r="J264" s="799">
        <v>0</v>
      </c>
      <c r="K264" s="799">
        <v>0</v>
      </c>
      <c r="L264" s="799">
        <v>0</v>
      </c>
      <c r="M264" s="799">
        <v>0</v>
      </c>
      <c r="N264" s="800">
        <v>0</v>
      </c>
      <c r="O264" s="800">
        <v>0</v>
      </c>
      <c r="P264" s="800">
        <v>0</v>
      </c>
      <c r="Q264" s="799">
        <v>0</v>
      </c>
      <c r="R264" s="799">
        <f t="shared" si="12"/>
        <v>1</v>
      </c>
      <c r="S264" s="801">
        <v>73152101</v>
      </c>
      <c r="T264" s="801" t="s">
        <v>926</v>
      </c>
      <c r="U264" s="797" t="s">
        <v>926</v>
      </c>
      <c r="V264" s="778"/>
    </row>
    <row r="265" spans="1:22" ht="75" customHeight="1">
      <c r="A265" s="798">
        <v>236</v>
      </c>
      <c r="B265" s="797">
        <v>8715699</v>
      </c>
      <c r="C265" s="816" t="s">
        <v>3279</v>
      </c>
      <c r="D265" s="798" t="s">
        <v>2541</v>
      </c>
      <c r="E265" s="798">
        <v>0</v>
      </c>
      <c r="F265" s="799">
        <v>1</v>
      </c>
      <c r="G265" s="799">
        <v>0</v>
      </c>
      <c r="H265" s="799">
        <v>0</v>
      </c>
      <c r="I265" s="799">
        <v>0</v>
      </c>
      <c r="J265" s="799">
        <v>0</v>
      </c>
      <c r="K265" s="799">
        <v>0</v>
      </c>
      <c r="L265" s="799">
        <v>0</v>
      </c>
      <c r="M265" s="799">
        <v>0</v>
      </c>
      <c r="N265" s="800">
        <v>0</v>
      </c>
      <c r="O265" s="800">
        <v>0</v>
      </c>
      <c r="P265" s="800">
        <v>0</v>
      </c>
      <c r="Q265" s="799">
        <v>0</v>
      </c>
      <c r="R265" s="799">
        <f t="shared" si="12"/>
        <v>1</v>
      </c>
      <c r="S265" s="801">
        <v>73152101</v>
      </c>
      <c r="T265" s="801" t="s">
        <v>926</v>
      </c>
      <c r="U265" s="797" t="s">
        <v>2542</v>
      </c>
      <c r="V265" s="778"/>
    </row>
    <row r="266" spans="1:22" ht="75" customHeight="1">
      <c r="A266" s="798">
        <f t="shared" si="11"/>
        <v>237</v>
      </c>
      <c r="B266" s="797">
        <v>8715604</v>
      </c>
      <c r="C266" s="816" t="s">
        <v>3280</v>
      </c>
      <c r="D266" s="798" t="s">
        <v>2519</v>
      </c>
      <c r="E266" s="798">
        <v>0</v>
      </c>
      <c r="F266" s="799">
        <v>1</v>
      </c>
      <c r="G266" s="799">
        <v>0</v>
      </c>
      <c r="H266" s="799">
        <v>0</v>
      </c>
      <c r="I266" s="799">
        <v>0</v>
      </c>
      <c r="J266" s="799">
        <v>0</v>
      </c>
      <c r="K266" s="799">
        <v>0</v>
      </c>
      <c r="L266" s="799">
        <v>0</v>
      </c>
      <c r="M266" s="799">
        <v>0</v>
      </c>
      <c r="N266" s="800">
        <v>0</v>
      </c>
      <c r="O266" s="800">
        <v>0</v>
      </c>
      <c r="P266" s="800">
        <v>0</v>
      </c>
      <c r="Q266" s="799">
        <v>0</v>
      </c>
      <c r="R266" s="799">
        <f t="shared" si="12"/>
        <v>1</v>
      </c>
      <c r="S266" s="801">
        <v>73152101</v>
      </c>
      <c r="T266" s="801" t="s">
        <v>926</v>
      </c>
      <c r="U266" s="797" t="s">
        <v>926</v>
      </c>
      <c r="V266" s="778"/>
    </row>
    <row r="267" spans="1:22" ht="75" customHeight="1">
      <c r="A267" s="798">
        <f t="shared" si="11"/>
        <v>238</v>
      </c>
      <c r="B267" s="797">
        <v>8715604</v>
      </c>
      <c r="C267" s="816" t="s">
        <v>3281</v>
      </c>
      <c r="D267" s="798" t="s">
        <v>2519</v>
      </c>
      <c r="E267" s="798">
        <v>0</v>
      </c>
      <c r="F267" s="799">
        <v>1</v>
      </c>
      <c r="G267" s="799">
        <v>0</v>
      </c>
      <c r="H267" s="799">
        <v>0</v>
      </c>
      <c r="I267" s="799">
        <v>0</v>
      </c>
      <c r="J267" s="799">
        <v>0</v>
      </c>
      <c r="K267" s="799">
        <v>0</v>
      </c>
      <c r="L267" s="799">
        <v>0</v>
      </c>
      <c r="M267" s="799">
        <v>0</v>
      </c>
      <c r="N267" s="800">
        <v>0</v>
      </c>
      <c r="O267" s="800">
        <v>0</v>
      </c>
      <c r="P267" s="800">
        <v>0</v>
      </c>
      <c r="Q267" s="799">
        <v>0</v>
      </c>
      <c r="R267" s="799">
        <f t="shared" si="12"/>
        <v>1</v>
      </c>
      <c r="S267" s="801">
        <v>73152101</v>
      </c>
      <c r="T267" s="801" t="s">
        <v>926</v>
      </c>
      <c r="U267" s="797" t="s">
        <v>926</v>
      </c>
      <c r="V267" s="778"/>
    </row>
    <row r="268" spans="1:22" ht="75" customHeight="1">
      <c r="A268" s="798">
        <v>239</v>
      </c>
      <c r="B268" s="797">
        <v>8715604</v>
      </c>
      <c r="C268" s="816" t="s">
        <v>3282</v>
      </c>
      <c r="D268" s="798" t="s">
        <v>2519</v>
      </c>
      <c r="E268" s="798">
        <v>0</v>
      </c>
      <c r="F268" s="799">
        <v>1</v>
      </c>
      <c r="G268" s="799">
        <v>0</v>
      </c>
      <c r="H268" s="799">
        <v>0</v>
      </c>
      <c r="I268" s="799">
        <v>0</v>
      </c>
      <c r="J268" s="799">
        <v>0</v>
      </c>
      <c r="K268" s="799">
        <v>0</v>
      </c>
      <c r="L268" s="799">
        <v>0</v>
      </c>
      <c r="M268" s="799">
        <v>0</v>
      </c>
      <c r="N268" s="800">
        <v>0</v>
      </c>
      <c r="O268" s="800">
        <v>0</v>
      </c>
      <c r="P268" s="800">
        <v>0</v>
      </c>
      <c r="Q268" s="799">
        <v>0</v>
      </c>
      <c r="R268" s="799">
        <f t="shared" si="12"/>
        <v>1</v>
      </c>
      <c r="S268" s="801">
        <v>73152101</v>
      </c>
      <c r="T268" s="801" t="s">
        <v>926</v>
      </c>
      <c r="U268" s="797" t="s">
        <v>2542</v>
      </c>
      <c r="V268" s="778"/>
    </row>
    <row r="269" spans="1:22" ht="18" customHeight="1">
      <c r="A269" s="877" t="s">
        <v>2545</v>
      </c>
      <c r="B269" s="877"/>
      <c r="C269" s="877"/>
      <c r="D269" s="877"/>
      <c r="E269" s="877"/>
      <c r="F269" s="877"/>
      <c r="G269" s="877"/>
      <c r="H269" s="877"/>
      <c r="I269" s="877"/>
      <c r="J269" s="877"/>
      <c r="K269" s="877"/>
      <c r="L269" s="877"/>
      <c r="M269" s="877"/>
      <c r="N269" s="877"/>
      <c r="O269" s="877"/>
      <c r="P269" s="877"/>
      <c r="Q269" s="877"/>
      <c r="R269" s="877"/>
      <c r="S269" s="877"/>
      <c r="T269" s="877"/>
      <c r="U269" s="877"/>
    </row>
    <row r="270" spans="1:22" ht="75" customHeight="1">
      <c r="A270" s="798">
        <v>240</v>
      </c>
      <c r="B270" s="798">
        <v>8715699</v>
      </c>
      <c r="C270" s="816" t="s">
        <v>2546</v>
      </c>
      <c r="D270" s="798" t="s">
        <v>2519</v>
      </c>
      <c r="E270" s="798">
        <v>0</v>
      </c>
      <c r="F270" s="799">
        <v>1</v>
      </c>
      <c r="G270" s="799">
        <v>1</v>
      </c>
      <c r="H270" s="799">
        <v>0</v>
      </c>
      <c r="I270" s="799">
        <v>0</v>
      </c>
      <c r="J270" s="799">
        <v>0</v>
      </c>
      <c r="K270" s="799">
        <v>0</v>
      </c>
      <c r="L270" s="799">
        <v>0</v>
      </c>
      <c r="M270" s="799">
        <v>0</v>
      </c>
      <c r="N270" s="800">
        <v>0</v>
      </c>
      <c r="O270" s="800">
        <v>0</v>
      </c>
      <c r="P270" s="800">
        <v>0</v>
      </c>
      <c r="Q270" s="799">
        <v>0</v>
      </c>
      <c r="R270" s="799">
        <v>1</v>
      </c>
      <c r="S270" s="799">
        <v>73152106</v>
      </c>
      <c r="T270" s="799" t="s">
        <v>926</v>
      </c>
      <c r="U270" s="798" t="s">
        <v>926</v>
      </c>
      <c r="V270" s="778"/>
    </row>
    <row r="271" spans="1:22" ht="75" customHeight="1">
      <c r="A271" s="798">
        <f t="shared" ref="A271:A287" si="13">1+A270</f>
        <v>241</v>
      </c>
      <c r="B271" s="798">
        <v>8715699</v>
      </c>
      <c r="C271" s="816" t="s">
        <v>3175</v>
      </c>
      <c r="D271" s="798" t="s">
        <v>2519</v>
      </c>
      <c r="E271" s="798">
        <v>0</v>
      </c>
      <c r="F271" s="799">
        <v>1</v>
      </c>
      <c r="G271" s="799">
        <v>1</v>
      </c>
      <c r="H271" s="799">
        <v>0</v>
      </c>
      <c r="I271" s="799">
        <v>0</v>
      </c>
      <c r="J271" s="799">
        <v>0</v>
      </c>
      <c r="K271" s="799">
        <v>0</v>
      </c>
      <c r="L271" s="799">
        <v>0</v>
      </c>
      <c r="M271" s="799">
        <v>0</v>
      </c>
      <c r="N271" s="800">
        <v>0</v>
      </c>
      <c r="O271" s="800">
        <v>0</v>
      </c>
      <c r="P271" s="800">
        <v>0</v>
      </c>
      <c r="Q271" s="799">
        <v>0</v>
      </c>
      <c r="R271" s="799">
        <v>1</v>
      </c>
      <c r="S271" s="799">
        <v>73152106</v>
      </c>
      <c r="T271" s="799" t="s">
        <v>926</v>
      </c>
      <c r="U271" s="798" t="s">
        <v>926</v>
      </c>
      <c r="V271" s="778"/>
    </row>
    <row r="272" spans="1:22" ht="75" customHeight="1">
      <c r="A272" s="798">
        <f t="shared" si="13"/>
        <v>242</v>
      </c>
      <c r="B272" s="798">
        <v>8715699</v>
      </c>
      <c r="C272" s="816" t="s">
        <v>3176</v>
      </c>
      <c r="D272" s="798" t="s">
        <v>2519</v>
      </c>
      <c r="E272" s="798">
        <v>0</v>
      </c>
      <c r="F272" s="799">
        <v>1</v>
      </c>
      <c r="G272" s="799">
        <v>1</v>
      </c>
      <c r="H272" s="799">
        <v>0</v>
      </c>
      <c r="I272" s="799">
        <v>0</v>
      </c>
      <c r="J272" s="799">
        <v>0</v>
      </c>
      <c r="K272" s="799">
        <v>0</v>
      </c>
      <c r="L272" s="799">
        <v>0</v>
      </c>
      <c r="M272" s="799">
        <v>0</v>
      </c>
      <c r="N272" s="800">
        <v>0</v>
      </c>
      <c r="O272" s="800">
        <v>0</v>
      </c>
      <c r="P272" s="800">
        <v>0</v>
      </c>
      <c r="Q272" s="799">
        <v>0</v>
      </c>
      <c r="R272" s="799">
        <v>1</v>
      </c>
      <c r="S272" s="799">
        <v>73152106</v>
      </c>
      <c r="T272" s="799" t="s">
        <v>926</v>
      </c>
      <c r="U272" s="798" t="s">
        <v>926</v>
      </c>
      <c r="V272" s="778"/>
    </row>
    <row r="273" spans="1:22" ht="75" customHeight="1">
      <c r="A273" s="798">
        <f t="shared" si="13"/>
        <v>243</v>
      </c>
      <c r="B273" s="798">
        <v>8715699</v>
      </c>
      <c r="C273" s="816" t="s">
        <v>3177</v>
      </c>
      <c r="D273" s="798" t="s">
        <v>2519</v>
      </c>
      <c r="E273" s="798">
        <v>0</v>
      </c>
      <c r="F273" s="799">
        <v>1</v>
      </c>
      <c r="G273" s="799">
        <v>1</v>
      </c>
      <c r="H273" s="799">
        <v>0</v>
      </c>
      <c r="I273" s="799">
        <v>0</v>
      </c>
      <c r="J273" s="799">
        <v>0</v>
      </c>
      <c r="K273" s="799">
        <v>0</v>
      </c>
      <c r="L273" s="799">
        <v>0</v>
      </c>
      <c r="M273" s="799">
        <v>0</v>
      </c>
      <c r="N273" s="800">
        <v>0</v>
      </c>
      <c r="O273" s="800">
        <v>0</v>
      </c>
      <c r="P273" s="800">
        <v>0</v>
      </c>
      <c r="Q273" s="799">
        <v>0</v>
      </c>
      <c r="R273" s="799">
        <v>1</v>
      </c>
      <c r="S273" s="799">
        <v>73152106</v>
      </c>
      <c r="T273" s="799" t="s">
        <v>926</v>
      </c>
      <c r="U273" s="798" t="s">
        <v>926</v>
      </c>
      <c r="V273" s="778"/>
    </row>
    <row r="274" spans="1:22" ht="75" customHeight="1">
      <c r="A274" s="798">
        <v>244</v>
      </c>
      <c r="B274" s="798">
        <v>8715604</v>
      </c>
      <c r="C274" s="816" t="s">
        <v>3284</v>
      </c>
      <c r="D274" s="798" t="s">
        <v>2519</v>
      </c>
      <c r="E274" s="798">
        <v>0</v>
      </c>
      <c r="F274" s="799">
        <v>1</v>
      </c>
      <c r="G274" s="799">
        <v>1</v>
      </c>
      <c r="H274" s="799">
        <v>0</v>
      </c>
      <c r="I274" s="799">
        <v>0</v>
      </c>
      <c r="J274" s="799">
        <v>0</v>
      </c>
      <c r="K274" s="799">
        <v>0</v>
      </c>
      <c r="L274" s="799">
        <v>0</v>
      </c>
      <c r="M274" s="799">
        <v>0</v>
      </c>
      <c r="N274" s="800">
        <v>0</v>
      </c>
      <c r="O274" s="800">
        <v>0</v>
      </c>
      <c r="P274" s="800">
        <v>0</v>
      </c>
      <c r="Q274" s="799">
        <v>0</v>
      </c>
      <c r="R274" s="799">
        <v>1</v>
      </c>
      <c r="S274" s="799">
        <v>73152106</v>
      </c>
      <c r="T274" s="799" t="s">
        <v>926</v>
      </c>
      <c r="U274" s="798" t="s">
        <v>926</v>
      </c>
      <c r="V274" s="778"/>
    </row>
    <row r="275" spans="1:22" ht="75" customHeight="1">
      <c r="A275" s="798">
        <f t="shared" si="13"/>
        <v>245</v>
      </c>
      <c r="B275" s="798">
        <v>8715604</v>
      </c>
      <c r="C275" s="816" t="s">
        <v>3273</v>
      </c>
      <c r="D275" s="798" t="s">
        <v>2519</v>
      </c>
      <c r="E275" s="798">
        <v>0</v>
      </c>
      <c r="F275" s="799">
        <v>1</v>
      </c>
      <c r="G275" s="799">
        <v>1</v>
      </c>
      <c r="H275" s="799">
        <v>0</v>
      </c>
      <c r="I275" s="799">
        <v>0</v>
      </c>
      <c r="J275" s="799">
        <v>0</v>
      </c>
      <c r="K275" s="799">
        <v>0</v>
      </c>
      <c r="L275" s="799">
        <v>0</v>
      </c>
      <c r="M275" s="799">
        <v>0</v>
      </c>
      <c r="N275" s="800">
        <v>0</v>
      </c>
      <c r="O275" s="800">
        <v>0</v>
      </c>
      <c r="P275" s="800">
        <v>0</v>
      </c>
      <c r="Q275" s="799">
        <v>0</v>
      </c>
      <c r="R275" s="799">
        <v>1</v>
      </c>
      <c r="S275" s="799">
        <v>73152106</v>
      </c>
      <c r="T275" s="799" t="s">
        <v>926</v>
      </c>
      <c r="U275" s="798" t="s">
        <v>926</v>
      </c>
      <c r="V275" s="778"/>
    </row>
    <row r="276" spans="1:22" ht="75" customHeight="1">
      <c r="A276" s="798">
        <f t="shared" si="13"/>
        <v>246</v>
      </c>
      <c r="B276" s="798">
        <v>8715604</v>
      </c>
      <c r="C276" s="816" t="s">
        <v>3285</v>
      </c>
      <c r="D276" s="798" t="s">
        <v>2519</v>
      </c>
      <c r="E276" s="798">
        <v>0</v>
      </c>
      <c r="F276" s="799">
        <v>1</v>
      </c>
      <c r="G276" s="799">
        <v>1</v>
      </c>
      <c r="H276" s="799">
        <v>0</v>
      </c>
      <c r="I276" s="799">
        <v>0</v>
      </c>
      <c r="J276" s="799">
        <v>0</v>
      </c>
      <c r="K276" s="799">
        <v>0</v>
      </c>
      <c r="L276" s="799">
        <v>0</v>
      </c>
      <c r="M276" s="799">
        <v>0</v>
      </c>
      <c r="N276" s="800">
        <v>0</v>
      </c>
      <c r="O276" s="800">
        <v>0</v>
      </c>
      <c r="P276" s="800">
        <v>0</v>
      </c>
      <c r="Q276" s="799">
        <v>0</v>
      </c>
      <c r="R276" s="799">
        <v>1</v>
      </c>
      <c r="S276" s="799">
        <v>73152106</v>
      </c>
      <c r="T276" s="799" t="s">
        <v>926</v>
      </c>
      <c r="U276" s="798" t="s">
        <v>926</v>
      </c>
      <c r="V276" s="778"/>
    </row>
    <row r="277" spans="1:22" ht="75" customHeight="1">
      <c r="A277" s="798">
        <f t="shared" si="13"/>
        <v>247</v>
      </c>
      <c r="B277" s="798">
        <v>8715604</v>
      </c>
      <c r="C277" s="816" t="s">
        <v>3286</v>
      </c>
      <c r="D277" s="798" t="s">
        <v>2519</v>
      </c>
      <c r="E277" s="798">
        <v>0</v>
      </c>
      <c r="F277" s="799">
        <v>1</v>
      </c>
      <c r="G277" s="799">
        <v>1</v>
      </c>
      <c r="H277" s="799">
        <v>0</v>
      </c>
      <c r="I277" s="799">
        <v>0</v>
      </c>
      <c r="J277" s="799">
        <v>0</v>
      </c>
      <c r="K277" s="799">
        <v>0</v>
      </c>
      <c r="L277" s="799">
        <v>0</v>
      </c>
      <c r="M277" s="799">
        <v>0</v>
      </c>
      <c r="N277" s="800">
        <v>0</v>
      </c>
      <c r="O277" s="800">
        <v>0</v>
      </c>
      <c r="P277" s="800">
        <v>0</v>
      </c>
      <c r="Q277" s="799">
        <v>0</v>
      </c>
      <c r="R277" s="799">
        <v>1</v>
      </c>
      <c r="S277" s="799">
        <v>73152106</v>
      </c>
      <c r="T277" s="799" t="s">
        <v>926</v>
      </c>
      <c r="U277" s="798" t="s">
        <v>926</v>
      </c>
      <c r="V277" s="778"/>
    </row>
    <row r="278" spans="1:22" ht="75" customHeight="1">
      <c r="A278" s="798">
        <f t="shared" si="13"/>
        <v>248</v>
      </c>
      <c r="B278" s="798">
        <v>8715604</v>
      </c>
      <c r="C278" s="816" t="s">
        <v>3287</v>
      </c>
      <c r="D278" s="798" t="s">
        <v>2519</v>
      </c>
      <c r="E278" s="798">
        <v>0</v>
      </c>
      <c r="F278" s="799">
        <v>1</v>
      </c>
      <c r="G278" s="799">
        <v>1</v>
      </c>
      <c r="H278" s="799">
        <v>0</v>
      </c>
      <c r="I278" s="799">
        <v>0</v>
      </c>
      <c r="J278" s="799">
        <v>0</v>
      </c>
      <c r="K278" s="799">
        <v>0</v>
      </c>
      <c r="L278" s="799">
        <v>0</v>
      </c>
      <c r="M278" s="799">
        <v>0</v>
      </c>
      <c r="N278" s="800">
        <v>0</v>
      </c>
      <c r="O278" s="800">
        <v>0</v>
      </c>
      <c r="P278" s="800">
        <v>0</v>
      </c>
      <c r="Q278" s="799">
        <v>0</v>
      </c>
      <c r="R278" s="799">
        <v>1</v>
      </c>
      <c r="S278" s="799">
        <v>73152106</v>
      </c>
      <c r="T278" s="799" t="s">
        <v>926</v>
      </c>
      <c r="U278" s="798" t="s">
        <v>926</v>
      </c>
      <c r="V278" s="778"/>
    </row>
    <row r="279" spans="1:22" ht="75" customHeight="1">
      <c r="A279" s="798">
        <f t="shared" si="13"/>
        <v>249</v>
      </c>
      <c r="B279" s="798">
        <v>8715604</v>
      </c>
      <c r="C279" s="816" t="s">
        <v>3288</v>
      </c>
      <c r="D279" s="798" t="s">
        <v>2519</v>
      </c>
      <c r="E279" s="798">
        <v>0</v>
      </c>
      <c r="F279" s="799">
        <v>1</v>
      </c>
      <c r="G279" s="799">
        <v>1</v>
      </c>
      <c r="H279" s="799">
        <v>0</v>
      </c>
      <c r="I279" s="799">
        <v>0</v>
      </c>
      <c r="J279" s="799">
        <v>0</v>
      </c>
      <c r="K279" s="799">
        <v>0</v>
      </c>
      <c r="L279" s="799">
        <v>0</v>
      </c>
      <c r="M279" s="799">
        <v>0</v>
      </c>
      <c r="N279" s="800">
        <v>0</v>
      </c>
      <c r="O279" s="800">
        <v>0</v>
      </c>
      <c r="P279" s="800">
        <v>0</v>
      </c>
      <c r="Q279" s="799">
        <v>0</v>
      </c>
      <c r="R279" s="799">
        <v>1</v>
      </c>
      <c r="S279" s="799">
        <v>73152106</v>
      </c>
      <c r="T279" s="799" t="s">
        <v>926</v>
      </c>
      <c r="U279" s="798" t="s">
        <v>926</v>
      </c>
      <c r="V279" s="778"/>
    </row>
    <row r="280" spans="1:22" ht="75" customHeight="1">
      <c r="A280" s="798">
        <f t="shared" si="13"/>
        <v>250</v>
      </c>
      <c r="B280" s="798">
        <v>8715604</v>
      </c>
      <c r="C280" s="816" t="s">
        <v>2544</v>
      </c>
      <c r="D280" s="798" t="s">
        <v>2519</v>
      </c>
      <c r="E280" s="798">
        <v>0</v>
      </c>
      <c r="F280" s="799">
        <v>1</v>
      </c>
      <c r="G280" s="799">
        <v>1</v>
      </c>
      <c r="H280" s="799">
        <v>0</v>
      </c>
      <c r="I280" s="799">
        <v>0</v>
      </c>
      <c r="J280" s="799">
        <v>0</v>
      </c>
      <c r="K280" s="799">
        <v>0</v>
      </c>
      <c r="L280" s="799">
        <v>0</v>
      </c>
      <c r="M280" s="799">
        <v>0</v>
      </c>
      <c r="N280" s="800">
        <v>0</v>
      </c>
      <c r="O280" s="800">
        <v>0</v>
      </c>
      <c r="P280" s="800">
        <v>0</v>
      </c>
      <c r="Q280" s="799">
        <v>0</v>
      </c>
      <c r="R280" s="799">
        <v>1</v>
      </c>
      <c r="S280" s="799">
        <v>73152106</v>
      </c>
      <c r="T280" s="799" t="s">
        <v>926</v>
      </c>
      <c r="U280" s="798" t="s">
        <v>926</v>
      </c>
      <c r="V280" s="778"/>
    </row>
    <row r="281" spans="1:22" ht="75" customHeight="1">
      <c r="A281" s="798">
        <f t="shared" si="13"/>
        <v>251</v>
      </c>
      <c r="B281" s="798">
        <v>8715604</v>
      </c>
      <c r="C281" s="816" t="s">
        <v>3289</v>
      </c>
      <c r="D281" s="798" t="s">
        <v>2519</v>
      </c>
      <c r="E281" s="798">
        <v>0</v>
      </c>
      <c r="F281" s="799">
        <v>1</v>
      </c>
      <c r="G281" s="799">
        <v>1</v>
      </c>
      <c r="H281" s="799">
        <v>0</v>
      </c>
      <c r="I281" s="799">
        <v>0</v>
      </c>
      <c r="J281" s="799">
        <v>0</v>
      </c>
      <c r="K281" s="799">
        <v>0</v>
      </c>
      <c r="L281" s="799">
        <v>0</v>
      </c>
      <c r="M281" s="799">
        <v>0</v>
      </c>
      <c r="N281" s="800">
        <v>0</v>
      </c>
      <c r="O281" s="800">
        <v>0</v>
      </c>
      <c r="P281" s="800">
        <v>0</v>
      </c>
      <c r="Q281" s="799">
        <v>0</v>
      </c>
      <c r="R281" s="799">
        <v>1</v>
      </c>
      <c r="S281" s="799">
        <v>73152106</v>
      </c>
      <c r="T281" s="799" t="s">
        <v>926</v>
      </c>
      <c r="U281" s="798" t="s">
        <v>926</v>
      </c>
      <c r="V281" s="778"/>
    </row>
    <row r="282" spans="1:22" ht="75" customHeight="1">
      <c r="A282" s="798">
        <f t="shared" si="13"/>
        <v>252</v>
      </c>
      <c r="B282" s="798">
        <v>8715604</v>
      </c>
      <c r="C282" s="816" t="s">
        <v>3290</v>
      </c>
      <c r="D282" s="798" t="s">
        <v>2519</v>
      </c>
      <c r="E282" s="798">
        <v>0</v>
      </c>
      <c r="F282" s="799">
        <v>1</v>
      </c>
      <c r="G282" s="799">
        <v>1</v>
      </c>
      <c r="H282" s="799">
        <v>0</v>
      </c>
      <c r="I282" s="799">
        <v>0</v>
      </c>
      <c r="J282" s="799">
        <v>0</v>
      </c>
      <c r="K282" s="799">
        <v>0</v>
      </c>
      <c r="L282" s="799">
        <v>0</v>
      </c>
      <c r="M282" s="799">
        <v>0</v>
      </c>
      <c r="N282" s="800">
        <v>0</v>
      </c>
      <c r="O282" s="800">
        <v>0</v>
      </c>
      <c r="P282" s="800">
        <v>0</v>
      </c>
      <c r="Q282" s="799">
        <v>0</v>
      </c>
      <c r="R282" s="799">
        <v>1</v>
      </c>
      <c r="S282" s="799">
        <v>73152106</v>
      </c>
      <c r="T282" s="799" t="s">
        <v>926</v>
      </c>
      <c r="U282" s="798" t="s">
        <v>926</v>
      </c>
      <c r="V282" s="778"/>
    </row>
    <row r="283" spans="1:22" ht="75" customHeight="1">
      <c r="A283" s="798">
        <f t="shared" si="13"/>
        <v>253</v>
      </c>
      <c r="B283" s="798">
        <v>8715604</v>
      </c>
      <c r="C283" s="816" t="s">
        <v>3291</v>
      </c>
      <c r="D283" s="798" t="s">
        <v>2519</v>
      </c>
      <c r="E283" s="798">
        <v>0</v>
      </c>
      <c r="F283" s="799">
        <v>1</v>
      </c>
      <c r="G283" s="799">
        <v>1</v>
      </c>
      <c r="H283" s="799">
        <v>0</v>
      </c>
      <c r="I283" s="799">
        <v>0</v>
      </c>
      <c r="J283" s="799">
        <v>0</v>
      </c>
      <c r="K283" s="799">
        <v>0</v>
      </c>
      <c r="L283" s="799">
        <v>0</v>
      </c>
      <c r="M283" s="799">
        <v>0</v>
      </c>
      <c r="N283" s="800">
        <v>0</v>
      </c>
      <c r="O283" s="800">
        <v>0</v>
      </c>
      <c r="P283" s="800">
        <v>0</v>
      </c>
      <c r="Q283" s="799">
        <v>0</v>
      </c>
      <c r="R283" s="799">
        <v>1</v>
      </c>
      <c r="S283" s="799">
        <v>73152106</v>
      </c>
      <c r="T283" s="799" t="s">
        <v>926</v>
      </c>
      <c r="U283" s="798" t="s">
        <v>926</v>
      </c>
      <c r="V283" s="778"/>
    </row>
    <row r="284" spans="1:22" ht="75" customHeight="1">
      <c r="A284" s="798">
        <f t="shared" si="13"/>
        <v>254</v>
      </c>
      <c r="B284" s="798">
        <v>8715604</v>
      </c>
      <c r="C284" s="816" t="s">
        <v>3292</v>
      </c>
      <c r="D284" s="798" t="s">
        <v>2519</v>
      </c>
      <c r="E284" s="798">
        <v>0</v>
      </c>
      <c r="F284" s="799">
        <v>1</v>
      </c>
      <c r="G284" s="799">
        <v>1</v>
      </c>
      <c r="H284" s="799">
        <v>0</v>
      </c>
      <c r="I284" s="799">
        <v>0</v>
      </c>
      <c r="J284" s="799">
        <v>0</v>
      </c>
      <c r="K284" s="799">
        <v>0</v>
      </c>
      <c r="L284" s="799">
        <v>0</v>
      </c>
      <c r="M284" s="799">
        <v>0</v>
      </c>
      <c r="N284" s="800">
        <v>0</v>
      </c>
      <c r="O284" s="800">
        <v>0</v>
      </c>
      <c r="P284" s="800">
        <v>0</v>
      </c>
      <c r="Q284" s="799">
        <v>0</v>
      </c>
      <c r="R284" s="799">
        <v>1</v>
      </c>
      <c r="S284" s="799">
        <v>73152106</v>
      </c>
      <c r="T284" s="799" t="s">
        <v>926</v>
      </c>
      <c r="U284" s="798" t="s">
        <v>926</v>
      </c>
      <c r="V284" s="778"/>
    </row>
    <row r="285" spans="1:22" ht="75" customHeight="1">
      <c r="A285" s="798">
        <f t="shared" si="13"/>
        <v>255</v>
      </c>
      <c r="B285" s="798">
        <v>8715604</v>
      </c>
      <c r="C285" s="816" t="s">
        <v>3293</v>
      </c>
      <c r="D285" s="798" t="s">
        <v>2519</v>
      </c>
      <c r="E285" s="798">
        <v>0</v>
      </c>
      <c r="F285" s="799">
        <v>1</v>
      </c>
      <c r="G285" s="799">
        <v>1</v>
      </c>
      <c r="H285" s="799">
        <v>0</v>
      </c>
      <c r="I285" s="799">
        <v>0</v>
      </c>
      <c r="J285" s="799">
        <v>0</v>
      </c>
      <c r="K285" s="799">
        <v>0</v>
      </c>
      <c r="L285" s="799">
        <v>0</v>
      </c>
      <c r="M285" s="799">
        <v>0</v>
      </c>
      <c r="N285" s="800">
        <v>0</v>
      </c>
      <c r="O285" s="800">
        <v>0</v>
      </c>
      <c r="P285" s="800">
        <v>0</v>
      </c>
      <c r="Q285" s="799">
        <v>0</v>
      </c>
      <c r="R285" s="799">
        <v>1</v>
      </c>
      <c r="S285" s="799">
        <v>73152106</v>
      </c>
      <c r="T285" s="799" t="s">
        <v>926</v>
      </c>
      <c r="U285" s="798" t="s">
        <v>926</v>
      </c>
      <c r="V285" s="778"/>
    </row>
    <row r="286" spans="1:22" ht="75" customHeight="1">
      <c r="A286" s="798">
        <f t="shared" si="13"/>
        <v>256</v>
      </c>
      <c r="B286" s="798">
        <v>8715604</v>
      </c>
      <c r="C286" s="816" t="s">
        <v>3294</v>
      </c>
      <c r="D286" s="798" t="s">
        <v>2519</v>
      </c>
      <c r="E286" s="798">
        <v>0</v>
      </c>
      <c r="F286" s="799">
        <v>1</v>
      </c>
      <c r="G286" s="799">
        <v>1</v>
      </c>
      <c r="H286" s="799">
        <v>0</v>
      </c>
      <c r="I286" s="799">
        <v>0</v>
      </c>
      <c r="J286" s="799">
        <v>0</v>
      </c>
      <c r="K286" s="799">
        <v>0</v>
      </c>
      <c r="L286" s="799">
        <v>0</v>
      </c>
      <c r="M286" s="799">
        <v>0</v>
      </c>
      <c r="N286" s="800">
        <v>0</v>
      </c>
      <c r="O286" s="800">
        <v>0</v>
      </c>
      <c r="P286" s="800">
        <v>0</v>
      </c>
      <c r="Q286" s="799">
        <v>0</v>
      </c>
      <c r="R286" s="799">
        <v>1</v>
      </c>
      <c r="S286" s="799">
        <v>73152106</v>
      </c>
      <c r="T286" s="799" t="s">
        <v>926</v>
      </c>
      <c r="U286" s="798" t="s">
        <v>926</v>
      </c>
      <c r="V286" s="778"/>
    </row>
    <row r="287" spans="1:22" ht="75" customHeight="1">
      <c r="A287" s="798">
        <f t="shared" si="13"/>
        <v>257</v>
      </c>
      <c r="B287" s="798">
        <v>8715604</v>
      </c>
      <c r="C287" s="816" t="s">
        <v>3295</v>
      </c>
      <c r="D287" s="798" t="s">
        <v>2519</v>
      </c>
      <c r="E287" s="798">
        <v>0</v>
      </c>
      <c r="F287" s="799">
        <v>1</v>
      </c>
      <c r="G287" s="799">
        <v>1</v>
      </c>
      <c r="H287" s="799">
        <v>0</v>
      </c>
      <c r="I287" s="799">
        <v>0</v>
      </c>
      <c r="J287" s="799">
        <v>0</v>
      </c>
      <c r="K287" s="799">
        <v>0</v>
      </c>
      <c r="L287" s="799">
        <v>0</v>
      </c>
      <c r="M287" s="799">
        <v>0</v>
      </c>
      <c r="N287" s="800">
        <v>0</v>
      </c>
      <c r="O287" s="800">
        <v>0</v>
      </c>
      <c r="P287" s="800">
        <v>0</v>
      </c>
      <c r="Q287" s="799">
        <v>0</v>
      </c>
      <c r="R287" s="799">
        <v>1</v>
      </c>
      <c r="S287" s="799">
        <v>73152106</v>
      </c>
      <c r="T287" s="799" t="s">
        <v>926</v>
      </c>
      <c r="U287" s="798" t="s">
        <v>926</v>
      </c>
      <c r="V287" s="778"/>
    </row>
    <row r="288" spans="1:22" ht="24" customHeight="1">
      <c r="A288" s="912" t="s">
        <v>2865</v>
      </c>
      <c r="B288" s="913"/>
      <c r="C288" s="913"/>
      <c r="D288" s="913"/>
      <c r="E288" s="913"/>
      <c r="F288" s="913"/>
      <c r="G288" s="913"/>
      <c r="H288" s="913"/>
      <c r="I288" s="913"/>
      <c r="J288" s="913"/>
      <c r="K288" s="913"/>
      <c r="L288" s="913"/>
      <c r="M288" s="913"/>
      <c r="N288" s="913"/>
      <c r="O288" s="913"/>
      <c r="P288" s="913"/>
      <c r="Q288" s="913"/>
      <c r="R288" s="913"/>
      <c r="S288" s="913"/>
      <c r="T288" s="913"/>
      <c r="U288" s="914"/>
    </row>
    <row r="289" spans="1:22" ht="75" customHeight="1">
      <c r="A289" s="798">
        <v>258</v>
      </c>
      <c r="B289" s="798">
        <v>8715201</v>
      </c>
      <c r="C289" s="816" t="s">
        <v>2544</v>
      </c>
      <c r="D289" s="798" t="s">
        <v>2541</v>
      </c>
      <c r="E289" s="798">
        <v>0</v>
      </c>
      <c r="F289" s="799">
        <v>0</v>
      </c>
      <c r="G289" s="799">
        <v>1</v>
      </c>
      <c r="H289" s="799">
        <v>0</v>
      </c>
      <c r="I289" s="799">
        <v>0</v>
      </c>
      <c r="J289" s="799">
        <v>0</v>
      </c>
      <c r="K289" s="799">
        <v>0</v>
      </c>
      <c r="L289" s="799">
        <v>0</v>
      </c>
      <c r="M289" s="799">
        <v>0</v>
      </c>
      <c r="N289" s="800">
        <v>0</v>
      </c>
      <c r="O289" s="800">
        <v>0</v>
      </c>
      <c r="P289" s="800">
        <v>0</v>
      </c>
      <c r="Q289" s="799">
        <v>0</v>
      </c>
      <c r="R289" s="799">
        <f>SUM(F289:M289)</f>
        <v>1</v>
      </c>
      <c r="S289" s="799">
        <v>72151514</v>
      </c>
      <c r="T289" s="804">
        <v>2000231</v>
      </c>
      <c r="U289" s="798" t="s">
        <v>926</v>
      </c>
      <c r="V289" s="778"/>
    </row>
    <row r="290" spans="1:22" ht="75" customHeight="1">
      <c r="A290" s="798">
        <v>259</v>
      </c>
      <c r="B290" s="798">
        <v>8715201</v>
      </c>
      <c r="C290" s="816" t="s">
        <v>3175</v>
      </c>
      <c r="D290" s="798" t="s">
        <v>2541</v>
      </c>
      <c r="E290" s="798">
        <v>0</v>
      </c>
      <c r="F290" s="799">
        <v>0</v>
      </c>
      <c r="G290" s="799">
        <v>1</v>
      </c>
      <c r="H290" s="799">
        <v>0</v>
      </c>
      <c r="I290" s="799">
        <v>0</v>
      </c>
      <c r="J290" s="799">
        <v>0</v>
      </c>
      <c r="K290" s="799">
        <v>0</v>
      </c>
      <c r="L290" s="799">
        <v>0</v>
      </c>
      <c r="M290" s="799">
        <v>0</v>
      </c>
      <c r="N290" s="800">
        <v>0</v>
      </c>
      <c r="O290" s="800">
        <v>0</v>
      </c>
      <c r="P290" s="800">
        <v>0</v>
      </c>
      <c r="Q290" s="799">
        <v>0</v>
      </c>
      <c r="R290" s="799">
        <f t="shared" ref="R290:R303" si="14">SUM(F290:M290)</f>
        <v>1</v>
      </c>
      <c r="S290" s="799">
        <v>72151514</v>
      </c>
      <c r="T290" s="804">
        <v>2000231</v>
      </c>
      <c r="U290" s="798" t="s">
        <v>926</v>
      </c>
      <c r="V290" s="778"/>
    </row>
    <row r="291" spans="1:22" ht="75" customHeight="1">
      <c r="A291" s="798">
        <v>260</v>
      </c>
      <c r="B291" s="798">
        <v>8715201</v>
      </c>
      <c r="C291" s="816" t="s">
        <v>3289</v>
      </c>
      <c r="D291" s="798" t="s">
        <v>2541</v>
      </c>
      <c r="E291" s="798">
        <v>0</v>
      </c>
      <c r="F291" s="799">
        <v>0</v>
      </c>
      <c r="G291" s="799">
        <v>1</v>
      </c>
      <c r="H291" s="799">
        <v>0</v>
      </c>
      <c r="I291" s="799">
        <v>0</v>
      </c>
      <c r="J291" s="799">
        <v>0</v>
      </c>
      <c r="K291" s="799">
        <v>0</v>
      </c>
      <c r="L291" s="799">
        <v>0</v>
      </c>
      <c r="M291" s="799">
        <v>0</v>
      </c>
      <c r="N291" s="800">
        <v>0</v>
      </c>
      <c r="O291" s="800">
        <v>0</v>
      </c>
      <c r="P291" s="800">
        <v>0</v>
      </c>
      <c r="Q291" s="799">
        <v>0</v>
      </c>
      <c r="R291" s="799">
        <f t="shared" si="14"/>
        <v>1</v>
      </c>
      <c r="S291" s="799">
        <v>72151514</v>
      </c>
      <c r="T291" s="804">
        <v>2000231</v>
      </c>
      <c r="U291" s="798" t="s">
        <v>926</v>
      </c>
      <c r="V291" s="778"/>
    </row>
    <row r="292" spans="1:22" ht="75" customHeight="1">
      <c r="A292" s="798">
        <v>261</v>
      </c>
      <c r="B292" s="798">
        <v>8715201</v>
      </c>
      <c r="C292" s="816" t="s">
        <v>3296</v>
      </c>
      <c r="D292" s="798" t="s">
        <v>2541</v>
      </c>
      <c r="E292" s="798">
        <v>0</v>
      </c>
      <c r="F292" s="799">
        <v>0</v>
      </c>
      <c r="G292" s="799">
        <v>1</v>
      </c>
      <c r="H292" s="799">
        <v>0</v>
      </c>
      <c r="I292" s="799">
        <v>0</v>
      </c>
      <c r="J292" s="799">
        <v>0</v>
      </c>
      <c r="K292" s="799">
        <v>0</v>
      </c>
      <c r="L292" s="799">
        <v>0</v>
      </c>
      <c r="M292" s="799">
        <v>0</v>
      </c>
      <c r="N292" s="800">
        <v>0</v>
      </c>
      <c r="O292" s="800">
        <v>0</v>
      </c>
      <c r="P292" s="800">
        <v>0</v>
      </c>
      <c r="Q292" s="799">
        <v>0</v>
      </c>
      <c r="R292" s="799">
        <f t="shared" si="14"/>
        <v>1</v>
      </c>
      <c r="S292" s="799">
        <v>72151514</v>
      </c>
      <c r="T292" s="804">
        <v>2000231</v>
      </c>
      <c r="U292" s="798" t="s">
        <v>926</v>
      </c>
      <c r="V292" s="778"/>
    </row>
    <row r="293" spans="1:22" ht="75" customHeight="1">
      <c r="A293" s="798">
        <v>262</v>
      </c>
      <c r="B293" s="798">
        <v>8715201</v>
      </c>
      <c r="C293" s="816" t="s">
        <v>3297</v>
      </c>
      <c r="D293" s="798" t="s">
        <v>2541</v>
      </c>
      <c r="E293" s="798">
        <v>0</v>
      </c>
      <c r="F293" s="799">
        <v>0</v>
      </c>
      <c r="G293" s="799">
        <v>1</v>
      </c>
      <c r="H293" s="799">
        <v>0</v>
      </c>
      <c r="I293" s="799">
        <v>0</v>
      </c>
      <c r="J293" s="799">
        <v>0</v>
      </c>
      <c r="K293" s="799">
        <v>0</v>
      </c>
      <c r="L293" s="799">
        <v>0</v>
      </c>
      <c r="M293" s="799">
        <v>0</v>
      </c>
      <c r="N293" s="800">
        <v>0</v>
      </c>
      <c r="O293" s="800">
        <v>0</v>
      </c>
      <c r="P293" s="800">
        <v>0</v>
      </c>
      <c r="Q293" s="799">
        <v>0</v>
      </c>
      <c r="R293" s="799">
        <f t="shared" si="14"/>
        <v>1</v>
      </c>
      <c r="S293" s="799">
        <v>72151514</v>
      </c>
      <c r="T293" s="804">
        <v>2000231</v>
      </c>
      <c r="U293" s="798" t="s">
        <v>926</v>
      </c>
      <c r="V293" s="778"/>
    </row>
    <row r="294" spans="1:22" ht="75" customHeight="1">
      <c r="A294" s="798">
        <v>263</v>
      </c>
      <c r="B294" s="798">
        <v>8715201</v>
      </c>
      <c r="C294" s="816" t="s">
        <v>3298</v>
      </c>
      <c r="D294" s="798" t="s">
        <v>2541</v>
      </c>
      <c r="E294" s="798">
        <v>0</v>
      </c>
      <c r="F294" s="799">
        <v>0</v>
      </c>
      <c r="G294" s="799">
        <v>1</v>
      </c>
      <c r="H294" s="799">
        <v>0</v>
      </c>
      <c r="I294" s="799">
        <v>0</v>
      </c>
      <c r="J294" s="799">
        <v>0</v>
      </c>
      <c r="K294" s="799">
        <v>0</v>
      </c>
      <c r="L294" s="799">
        <v>0</v>
      </c>
      <c r="M294" s="799">
        <v>0</v>
      </c>
      <c r="N294" s="800">
        <v>0</v>
      </c>
      <c r="O294" s="800">
        <v>0</v>
      </c>
      <c r="P294" s="800">
        <v>0</v>
      </c>
      <c r="Q294" s="799">
        <v>0</v>
      </c>
      <c r="R294" s="799">
        <f t="shared" si="14"/>
        <v>1</v>
      </c>
      <c r="S294" s="799">
        <v>72151514</v>
      </c>
      <c r="T294" s="804">
        <v>2000231</v>
      </c>
      <c r="U294" s="798" t="s">
        <v>926</v>
      </c>
      <c r="V294" s="778"/>
    </row>
    <row r="295" spans="1:22" ht="75" customHeight="1">
      <c r="A295" s="798">
        <v>264</v>
      </c>
      <c r="B295" s="798">
        <v>8715201</v>
      </c>
      <c r="C295" s="816" t="s">
        <v>3299</v>
      </c>
      <c r="D295" s="798" t="s">
        <v>2541</v>
      </c>
      <c r="E295" s="798">
        <v>0</v>
      </c>
      <c r="F295" s="799">
        <v>0</v>
      </c>
      <c r="G295" s="799">
        <v>1</v>
      </c>
      <c r="H295" s="799">
        <v>0</v>
      </c>
      <c r="I295" s="799">
        <v>0</v>
      </c>
      <c r="J295" s="799">
        <v>0</v>
      </c>
      <c r="K295" s="799">
        <v>0</v>
      </c>
      <c r="L295" s="799">
        <v>0</v>
      </c>
      <c r="M295" s="799">
        <v>0</v>
      </c>
      <c r="N295" s="800">
        <v>0</v>
      </c>
      <c r="O295" s="800">
        <v>0</v>
      </c>
      <c r="P295" s="800">
        <v>0</v>
      </c>
      <c r="Q295" s="799">
        <v>0</v>
      </c>
      <c r="R295" s="799">
        <f t="shared" si="14"/>
        <v>1</v>
      </c>
      <c r="S295" s="799">
        <v>72151514</v>
      </c>
      <c r="T295" s="804">
        <v>2000231</v>
      </c>
      <c r="U295" s="798" t="s">
        <v>926</v>
      </c>
      <c r="V295" s="778"/>
    </row>
    <row r="296" spans="1:22" ht="75" customHeight="1">
      <c r="A296" s="798">
        <v>265</v>
      </c>
      <c r="B296" s="798">
        <v>8715201</v>
      </c>
      <c r="C296" s="816" t="s">
        <v>3177</v>
      </c>
      <c r="D296" s="798" t="s">
        <v>2541</v>
      </c>
      <c r="E296" s="798">
        <v>0</v>
      </c>
      <c r="F296" s="799">
        <v>0</v>
      </c>
      <c r="G296" s="799">
        <v>1</v>
      </c>
      <c r="H296" s="799">
        <v>0</v>
      </c>
      <c r="I296" s="799">
        <v>0</v>
      </c>
      <c r="J296" s="799">
        <v>0</v>
      </c>
      <c r="K296" s="799">
        <v>0</v>
      </c>
      <c r="L296" s="799">
        <v>0</v>
      </c>
      <c r="M296" s="799">
        <v>0</v>
      </c>
      <c r="N296" s="800">
        <v>0</v>
      </c>
      <c r="O296" s="800">
        <v>0</v>
      </c>
      <c r="P296" s="800">
        <v>0</v>
      </c>
      <c r="Q296" s="799">
        <v>0</v>
      </c>
      <c r="R296" s="799">
        <f t="shared" si="14"/>
        <v>1</v>
      </c>
      <c r="S296" s="799">
        <v>72151514</v>
      </c>
      <c r="T296" s="804">
        <v>2000231</v>
      </c>
      <c r="U296" s="798" t="s">
        <v>926</v>
      </c>
      <c r="V296" s="778"/>
    </row>
    <row r="297" spans="1:22" ht="75" customHeight="1">
      <c r="A297" s="798">
        <v>266</v>
      </c>
      <c r="B297" s="798">
        <v>8715999</v>
      </c>
      <c r="C297" s="816" t="s">
        <v>3300</v>
      </c>
      <c r="D297" s="798" t="s">
        <v>2541</v>
      </c>
      <c r="E297" s="798">
        <v>0</v>
      </c>
      <c r="F297" s="799">
        <v>0</v>
      </c>
      <c r="G297" s="799">
        <v>1</v>
      </c>
      <c r="H297" s="799">
        <v>0</v>
      </c>
      <c r="I297" s="799">
        <v>0</v>
      </c>
      <c r="J297" s="799">
        <v>0</v>
      </c>
      <c r="K297" s="799">
        <v>0</v>
      </c>
      <c r="L297" s="799">
        <v>0</v>
      </c>
      <c r="M297" s="799">
        <v>0</v>
      </c>
      <c r="N297" s="800">
        <v>0</v>
      </c>
      <c r="O297" s="800">
        <v>0</v>
      </c>
      <c r="P297" s="800">
        <v>0</v>
      </c>
      <c r="Q297" s="799">
        <v>0</v>
      </c>
      <c r="R297" s="799">
        <f t="shared" si="14"/>
        <v>1</v>
      </c>
      <c r="S297" s="799">
        <v>73152101</v>
      </c>
      <c r="T297" s="804">
        <v>2000231</v>
      </c>
      <c r="U297" s="798" t="s">
        <v>926</v>
      </c>
      <c r="V297" s="778"/>
    </row>
    <row r="298" spans="1:22" ht="75" customHeight="1">
      <c r="A298" s="798">
        <v>267</v>
      </c>
      <c r="B298" s="798">
        <v>8715999</v>
      </c>
      <c r="C298" s="816" t="s">
        <v>3301</v>
      </c>
      <c r="D298" s="798" t="s">
        <v>2541</v>
      </c>
      <c r="E298" s="798">
        <v>0</v>
      </c>
      <c r="F298" s="799">
        <v>0</v>
      </c>
      <c r="G298" s="799">
        <v>1</v>
      </c>
      <c r="H298" s="799">
        <v>0</v>
      </c>
      <c r="I298" s="799">
        <v>0</v>
      </c>
      <c r="J298" s="799">
        <v>0</v>
      </c>
      <c r="K298" s="799">
        <v>0</v>
      </c>
      <c r="L298" s="799">
        <v>0</v>
      </c>
      <c r="M298" s="799">
        <v>0</v>
      </c>
      <c r="N298" s="800">
        <v>0</v>
      </c>
      <c r="O298" s="800">
        <v>0</v>
      </c>
      <c r="P298" s="800">
        <v>0</v>
      </c>
      <c r="Q298" s="799">
        <v>0</v>
      </c>
      <c r="R298" s="799">
        <f t="shared" si="14"/>
        <v>1</v>
      </c>
      <c r="S298" s="799">
        <v>73152101</v>
      </c>
      <c r="T298" s="804">
        <v>2000231</v>
      </c>
      <c r="U298" s="798" t="s">
        <v>926</v>
      </c>
      <c r="V298" s="778"/>
    </row>
    <row r="299" spans="1:22" ht="75" customHeight="1">
      <c r="A299" s="798">
        <v>268</v>
      </c>
      <c r="B299" s="798">
        <v>8715999</v>
      </c>
      <c r="C299" s="816" t="s">
        <v>3302</v>
      </c>
      <c r="D299" s="798" t="s">
        <v>2541</v>
      </c>
      <c r="E299" s="798">
        <v>0</v>
      </c>
      <c r="F299" s="799">
        <v>0</v>
      </c>
      <c r="G299" s="799">
        <v>1</v>
      </c>
      <c r="H299" s="799">
        <v>0</v>
      </c>
      <c r="I299" s="799">
        <v>0</v>
      </c>
      <c r="J299" s="799">
        <v>0</v>
      </c>
      <c r="K299" s="799">
        <v>0</v>
      </c>
      <c r="L299" s="799">
        <v>0</v>
      </c>
      <c r="M299" s="799">
        <v>0</v>
      </c>
      <c r="N299" s="800">
        <v>0</v>
      </c>
      <c r="O299" s="800">
        <v>0</v>
      </c>
      <c r="P299" s="800">
        <v>0</v>
      </c>
      <c r="Q299" s="799">
        <v>0</v>
      </c>
      <c r="R299" s="799">
        <f t="shared" si="14"/>
        <v>1</v>
      </c>
      <c r="S299" s="799">
        <v>73152101</v>
      </c>
      <c r="T299" s="804">
        <v>2000231</v>
      </c>
      <c r="U299" s="798" t="s">
        <v>926</v>
      </c>
      <c r="V299" s="778"/>
    </row>
    <row r="300" spans="1:22" ht="75" customHeight="1">
      <c r="A300" s="798">
        <v>269</v>
      </c>
      <c r="B300" s="798">
        <v>8715999</v>
      </c>
      <c r="C300" s="816" t="s">
        <v>3303</v>
      </c>
      <c r="D300" s="798" t="s">
        <v>2541</v>
      </c>
      <c r="E300" s="798">
        <v>0</v>
      </c>
      <c r="F300" s="799">
        <v>0</v>
      </c>
      <c r="G300" s="799">
        <v>1</v>
      </c>
      <c r="H300" s="799">
        <v>0</v>
      </c>
      <c r="I300" s="799">
        <v>0</v>
      </c>
      <c r="J300" s="799">
        <v>0</v>
      </c>
      <c r="K300" s="799">
        <v>0</v>
      </c>
      <c r="L300" s="799">
        <v>0</v>
      </c>
      <c r="M300" s="799">
        <v>0</v>
      </c>
      <c r="N300" s="800">
        <v>0</v>
      </c>
      <c r="O300" s="800">
        <v>0</v>
      </c>
      <c r="P300" s="800">
        <v>0</v>
      </c>
      <c r="Q300" s="799">
        <v>0</v>
      </c>
      <c r="R300" s="799">
        <f t="shared" si="14"/>
        <v>1</v>
      </c>
      <c r="S300" s="799">
        <v>73152101</v>
      </c>
      <c r="T300" s="804">
        <v>2000231</v>
      </c>
      <c r="U300" s="798" t="s">
        <v>926</v>
      </c>
      <c r="V300" s="778"/>
    </row>
    <row r="301" spans="1:22" ht="75" customHeight="1">
      <c r="A301" s="798">
        <v>270</v>
      </c>
      <c r="B301" s="798">
        <v>8715999</v>
      </c>
      <c r="C301" s="816" t="s">
        <v>3304</v>
      </c>
      <c r="D301" s="798" t="s">
        <v>2541</v>
      </c>
      <c r="E301" s="798">
        <v>0</v>
      </c>
      <c r="F301" s="799">
        <v>0</v>
      </c>
      <c r="G301" s="799">
        <v>1</v>
      </c>
      <c r="H301" s="799">
        <v>0</v>
      </c>
      <c r="I301" s="799">
        <v>0</v>
      </c>
      <c r="J301" s="799">
        <v>0</v>
      </c>
      <c r="K301" s="799">
        <v>0</v>
      </c>
      <c r="L301" s="799">
        <v>0</v>
      </c>
      <c r="M301" s="799">
        <v>0</v>
      </c>
      <c r="N301" s="800">
        <v>0</v>
      </c>
      <c r="O301" s="800">
        <v>0</v>
      </c>
      <c r="P301" s="800">
        <v>0</v>
      </c>
      <c r="Q301" s="799">
        <v>0</v>
      </c>
      <c r="R301" s="799">
        <f t="shared" si="14"/>
        <v>1</v>
      </c>
      <c r="S301" s="799">
        <v>73152101</v>
      </c>
      <c r="T301" s="804">
        <v>2000231</v>
      </c>
      <c r="U301" s="798" t="s">
        <v>926</v>
      </c>
      <c r="V301" s="778"/>
    </row>
    <row r="302" spans="1:22" ht="75" customHeight="1">
      <c r="A302" s="798">
        <v>271</v>
      </c>
      <c r="B302" s="798">
        <v>8715999</v>
      </c>
      <c r="C302" s="816" t="s">
        <v>3305</v>
      </c>
      <c r="D302" s="798" t="s">
        <v>2541</v>
      </c>
      <c r="E302" s="798">
        <v>0</v>
      </c>
      <c r="F302" s="799">
        <v>0</v>
      </c>
      <c r="G302" s="799">
        <v>1</v>
      </c>
      <c r="H302" s="799">
        <v>0</v>
      </c>
      <c r="I302" s="799">
        <v>0</v>
      </c>
      <c r="J302" s="799">
        <v>0</v>
      </c>
      <c r="K302" s="799">
        <v>0</v>
      </c>
      <c r="L302" s="799">
        <v>0</v>
      </c>
      <c r="M302" s="799">
        <v>0</v>
      </c>
      <c r="N302" s="800">
        <v>0</v>
      </c>
      <c r="O302" s="800">
        <v>0</v>
      </c>
      <c r="P302" s="800">
        <v>0</v>
      </c>
      <c r="Q302" s="799">
        <v>0</v>
      </c>
      <c r="R302" s="799">
        <f t="shared" si="14"/>
        <v>1</v>
      </c>
      <c r="S302" s="799">
        <v>73152101</v>
      </c>
      <c r="T302" s="804">
        <v>2000231</v>
      </c>
      <c r="U302" s="798" t="s">
        <v>926</v>
      </c>
      <c r="V302" s="778"/>
    </row>
    <row r="303" spans="1:22" ht="75" customHeight="1">
      <c r="A303" s="798">
        <v>272</v>
      </c>
      <c r="B303" s="798">
        <v>8715999</v>
      </c>
      <c r="C303" s="816" t="s">
        <v>3306</v>
      </c>
      <c r="D303" s="798" t="s">
        <v>2541</v>
      </c>
      <c r="E303" s="798">
        <v>0</v>
      </c>
      <c r="F303" s="799">
        <v>0</v>
      </c>
      <c r="G303" s="799">
        <v>1</v>
      </c>
      <c r="H303" s="799">
        <v>0</v>
      </c>
      <c r="I303" s="799">
        <v>0</v>
      </c>
      <c r="J303" s="799">
        <v>0</v>
      </c>
      <c r="K303" s="799">
        <v>0</v>
      </c>
      <c r="L303" s="799">
        <v>0</v>
      </c>
      <c r="M303" s="799">
        <v>0</v>
      </c>
      <c r="N303" s="800">
        <v>0</v>
      </c>
      <c r="O303" s="800">
        <v>0</v>
      </c>
      <c r="P303" s="800">
        <v>0</v>
      </c>
      <c r="Q303" s="799">
        <v>0</v>
      </c>
      <c r="R303" s="799">
        <f t="shared" si="14"/>
        <v>1</v>
      </c>
      <c r="S303" s="799">
        <v>73152101</v>
      </c>
      <c r="T303" s="804">
        <v>2000231</v>
      </c>
      <c r="U303" s="798" t="s">
        <v>926</v>
      </c>
      <c r="V303" s="778"/>
    </row>
    <row r="304" spans="1:22" ht="15.75" customHeight="1">
      <c r="A304" s="877" t="s">
        <v>3307</v>
      </c>
      <c r="B304" s="877"/>
      <c r="C304" s="877"/>
      <c r="D304" s="877"/>
      <c r="E304" s="877"/>
      <c r="F304" s="877"/>
      <c r="G304" s="877"/>
      <c r="H304" s="877"/>
      <c r="I304" s="877"/>
      <c r="J304" s="877"/>
      <c r="K304" s="877"/>
      <c r="L304" s="877"/>
      <c r="M304" s="877"/>
      <c r="N304" s="877"/>
      <c r="O304" s="877"/>
      <c r="P304" s="877"/>
      <c r="Q304" s="877"/>
      <c r="R304" s="877"/>
      <c r="S304" s="877"/>
      <c r="T304" s="877"/>
      <c r="U304" s="877"/>
    </row>
    <row r="305" spans="1:22" ht="75" customHeight="1">
      <c r="A305" s="798">
        <v>273</v>
      </c>
      <c r="B305" s="798">
        <v>8715699</v>
      </c>
      <c r="C305" s="816" t="s">
        <v>2523</v>
      </c>
      <c r="D305" s="798" t="s">
        <v>2519</v>
      </c>
      <c r="E305" s="798">
        <v>0</v>
      </c>
      <c r="F305" s="799">
        <v>1</v>
      </c>
      <c r="G305" s="799">
        <v>0</v>
      </c>
      <c r="H305" s="799">
        <v>0</v>
      </c>
      <c r="I305" s="799">
        <v>0</v>
      </c>
      <c r="J305" s="799">
        <v>0</v>
      </c>
      <c r="K305" s="799">
        <v>0</v>
      </c>
      <c r="L305" s="799">
        <v>0</v>
      </c>
      <c r="M305" s="799">
        <v>0</v>
      </c>
      <c r="N305" s="800">
        <v>0</v>
      </c>
      <c r="O305" s="800">
        <v>0</v>
      </c>
      <c r="P305" s="800">
        <v>0</v>
      </c>
      <c r="Q305" s="799">
        <v>0</v>
      </c>
      <c r="R305" s="799">
        <f t="shared" ref="R305:R312" si="15">SUM(F305:M305)</f>
        <v>1</v>
      </c>
      <c r="S305" s="799">
        <v>73152108</v>
      </c>
      <c r="T305" s="799" t="s">
        <v>926</v>
      </c>
      <c r="U305" s="798" t="s">
        <v>926</v>
      </c>
      <c r="V305" s="778"/>
    </row>
    <row r="306" spans="1:22" ht="75" customHeight="1">
      <c r="A306" s="798">
        <f t="shared" ref="A306:A312" si="16">1+A305</f>
        <v>274</v>
      </c>
      <c r="B306" s="798">
        <v>8715699</v>
      </c>
      <c r="C306" s="816" t="s">
        <v>3308</v>
      </c>
      <c r="D306" s="798" t="s">
        <v>2519</v>
      </c>
      <c r="E306" s="798">
        <v>0</v>
      </c>
      <c r="F306" s="799">
        <v>1</v>
      </c>
      <c r="G306" s="799">
        <v>0</v>
      </c>
      <c r="H306" s="799">
        <v>0</v>
      </c>
      <c r="I306" s="799">
        <v>0</v>
      </c>
      <c r="J306" s="799">
        <v>0</v>
      </c>
      <c r="K306" s="799">
        <v>0</v>
      </c>
      <c r="L306" s="799">
        <v>0</v>
      </c>
      <c r="M306" s="799">
        <v>0</v>
      </c>
      <c r="N306" s="800">
        <v>0</v>
      </c>
      <c r="O306" s="800">
        <v>0</v>
      </c>
      <c r="P306" s="800">
        <v>0</v>
      </c>
      <c r="Q306" s="799">
        <v>0</v>
      </c>
      <c r="R306" s="799">
        <f t="shared" si="15"/>
        <v>1</v>
      </c>
      <c r="S306" s="799">
        <v>73152108</v>
      </c>
      <c r="T306" s="799" t="s">
        <v>926</v>
      </c>
      <c r="U306" s="798" t="s">
        <v>926</v>
      </c>
      <c r="V306" s="778"/>
    </row>
    <row r="307" spans="1:22" ht="75" customHeight="1">
      <c r="A307" s="798">
        <f t="shared" si="16"/>
        <v>275</v>
      </c>
      <c r="B307" s="798">
        <v>8715699</v>
      </c>
      <c r="C307" s="816" t="s">
        <v>3309</v>
      </c>
      <c r="D307" s="798" t="s">
        <v>2519</v>
      </c>
      <c r="E307" s="798">
        <v>0</v>
      </c>
      <c r="F307" s="799">
        <v>1</v>
      </c>
      <c r="G307" s="799">
        <v>0</v>
      </c>
      <c r="H307" s="799">
        <v>0</v>
      </c>
      <c r="I307" s="799">
        <v>0</v>
      </c>
      <c r="J307" s="799">
        <v>0</v>
      </c>
      <c r="K307" s="799">
        <v>0</v>
      </c>
      <c r="L307" s="799">
        <v>0</v>
      </c>
      <c r="M307" s="799">
        <v>0</v>
      </c>
      <c r="N307" s="800">
        <v>0</v>
      </c>
      <c r="O307" s="800">
        <v>0</v>
      </c>
      <c r="P307" s="800">
        <v>0</v>
      </c>
      <c r="Q307" s="799">
        <v>0</v>
      </c>
      <c r="R307" s="799">
        <f t="shared" si="15"/>
        <v>1</v>
      </c>
      <c r="S307" s="799">
        <v>73152108</v>
      </c>
      <c r="T307" s="799" t="s">
        <v>926</v>
      </c>
      <c r="U307" s="798" t="s">
        <v>926</v>
      </c>
      <c r="V307" s="778"/>
    </row>
    <row r="308" spans="1:22" ht="75" customHeight="1">
      <c r="A308" s="798">
        <f t="shared" si="16"/>
        <v>276</v>
      </c>
      <c r="B308" s="798">
        <v>8715699</v>
      </c>
      <c r="C308" s="816" t="s">
        <v>3310</v>
      </c>
      <c r="D308" s="798" t="s">
        <v>2519</v>
      </c>
      <c r="E308" s="798">
        <v>0</v>
      </c>
      <c r="F308" s="799">
        <v>1</v>
      </c>
      <c r="G308" s="799">
        <v>0</v>
      </c>
      <c r="H308" s="799">
        <v>0</v>
      </c>
      <c r="I308" s="799">
        <v>0</v>
      </c>
      <c r="J308" s="799">
        <v>0</v>
      </c>
      <c r="K308" s="799">
        <v>0</v>
      </c>
      <c r="L308" s="799">
        <v>0</v>
      </c>
      <c r="M308" s="799">
        <v>0</v>
      </c>
      <c r="N308" s="800">
        <v>0</v>
      </c>
      <c r="O308" s="800">
        <v>0</v>
      </c>
      <c r="P308" s="800">
        <v>0</v>
      </c>
      <c r="Q308" s="799">
        <v>0</v>
      </c>
      <c r="R308" s="799">
        <f t="shared" si="15"/>
        <v>1</v>
      </c>
      <c r="S308" s="799">
        <v>73152108</v>
      </c>
      <c r="T308" s="799" t="s">
        <v>926</v>
      </c>
      <c r="U308" s="798" t="s">
        <v>926</v>
      </c>
      <c r="V308" s="778"/>
    </row>
    <row r="309" spans="1:22" ht="75" customHeight="1">
      <c r="A309" s="798">
        <f t="shared" si="16"/>
        <v>277</v>
      </c>
      <c r="B309" s="798">
        <v>8715699</v>
      </c>
      <c r="C309" s="816" t="s">
        <v>3311</v>
      </c>
      <c r="D309" s="798" t="s">
        <v>2519</v>
      </c>
      <c r="E309" s="798">
        <v>0</v>
      </c>
      <c r="F309" s="799">
        <v>1</v>
      </c>
      <c r="G309" s="799">
        <v>0</v>
      </c>
      <c r="H309" s="799">
        <v>0</v>
      </c>
      <c r="I309" s="799">
        <v>0</v>
      </c>
      <c r="J309" s="799">
        <v>0</v>
      </c>
      <c r="K309" s="799">
        <v>0</v>
      </c>
      <c r="L309" s="799">
        <v>0</v>
      </c>
      <c r="M309" s="799">
        <v>0</v>
      </c>
      <c r="N309" s="800">
        <v>0</v>
      </c>
      <c r="O309" s="800">
        <v>0</v>
      </c>
      <c r="P309" s="800">
        <v>0</v>
      </c>
      <c r="Q309" s="799">
        <v>0</v>
      </c>
      <c r="R309" s="799">
        <f t="shared" si="15"/>
        <v>1</v>
      </c>
      <c r="S309" s="799">
        <v>73152108</v>
      </c>
      <c r="T309" s="799" t="s">
        <v>926</v>
      </c>
      <c r="U309" s="798" t="s">
        <v>926</v>
      </c>
      <c r="V309" s="778"/>
    </row>
    <row r="310" spans="1:22" ht="75" customHeight="1">
      <c r="A310" s="798">
        <f t="shared" si="16"/>
        <v>278</v>
      </c>
      <c r="B310" s="798">
        <v>8715699</v>
      </c>
      <c r="C310" s="816" t="s">
        <v>2529</v>
      </c>
      <c r="D310" s="798" t="s">
        <v>2519</v>
      </c>
      <c r="E310" s="798">
        <v>0</v>
      </c>
      <c r="F310" s="799">
        <v>1</v>
      </c>
      <c r="G310" s="799">
        <v>0</v>
      </c>
      <c r="H310" s="799">
        <v>0</v>
      </c>
      <c r="I310" s="799">
        <v>0</v>
      </c>
      <c r="J310" s="799">
        <v>0</v>
      </c>
      <c r="K310" s="799">
        <v>0</v>
      </c>
      <c r="L310" s="799">
        <v>0</v>
      </c>
      <c r="M310" s="799">
        <v>0</v>
      </c>
      <c r="N310" s="800">
        <v>0</v>
      </c>
      <c r="O310" s="800">
        <v>0</v>
      </c>
      <c r="P310" s="800">
        <v>0</v>
      </c>
      <c r="Q310" s="799">
        <v>0</v>
      </c>
      <c r="R310" s="799">
        <f t="shared" si="15"/>
        <v>1</v>
      </c>
      <c r="S310" s="799">
        <v>73152108</v>
      </c>
      <c r="T310" s="799" t="s">
        <v>926</v>
      </c>
      <c r="U310" s="798" t="s">
        <v>926</v>
      </c>
      <c r="V310" s="778"/>
    </row>
    <row r="311" spans="1:22" ht="75" customHeight="1">
      <c r="A311" s="798">
        <f t="shared" si="16"/>
        <v>279</v>
      </c>
      <c r="B311" s="798">
        <v>8715699</v>
      </c>
      <c r="C311" s="816" t="s">
        <v>3312</v>
      </c>
      <c r="D311" s="798" t="s">
        <v>2519</v>
      </c>
      <c r="E311" s="798">
        <v>0</v>
      </c>
      <c r="F311" s="799">
        <v>1</v>
      </c>
      <c r="G311" s="799">
        <v>0</v>
      </c>
      <c r="H311" s="799">
        <v>0</v>
      </c>
      <c r="I311" s="799">
        <v>0</v>
      </c>
      <c r="J311" s="799">
        <v>0</v>
      </c>
      <c r="K311" s="799">
        <v>0</v>
      </c>
      <c r="L311" s="799">
        <v>0</v>
      </c>
      <c r="M311" s="799">
        <v>0</v>
      </c>
      <c r="N311" s="800">
        <v>0</v>
      </c>
      <c r="O311" s="800">
        <v>0</v>
      </c>
      <c r="P311" s="800">
        <v>0</v>
      </c>
      <c r="Q311" s="799">
        <v>0</v>
      </c>
      <c r="R311" s="799">
        <f t="shared" si="15"/>
        <v>1</v>
      </c>
      <c r="S311" s="799">
        <v>73152108</v>
      </c>
      <c r="T311" s="799" t="s">
        <v>926</v>
      </c>
      <c r="U311" s="798" t="s">
        <v>926</v>
      </c>
      <c r="V311" s="778"/>
    </row>
    <row r="312" spans="1:22" ht="75" customHeight="1">
      <c r="A312" s="798">
        <f t="shared" si="16"/>
        <v>280</v>
      </c>
      <c r="B312" s="798">
        <v>8715699</v>
      </c>
      <c r="C312" s="816" t="s">
        <v>3313</v>
      </c>
      <c r="D312" s="798" t="s">
        <v>2519</v>
      </c>
      <c r="E312" s="798">
        <v>0</v>
      </c>
      <c r="F312" s="799">
        <v>1</v>
      </c>
      <c r="G312" s="799">
        <v>0</v>
      </c>
      <c r="H312" s="799">
        <v>0</v>
      </c>
      <c r="I312" s="799">
        <v>0</v>
      </c>
      <c r="J312" s="799">
        <v>0</v>
      </c>
      <c r="K312" s="799">
        <v>0</v>
      </c>
      <c r="L312" s="799">
        <v>0</v>
      </c>
      <c r="M312" s="799">
        <v>0</v>
      </c>
      <c r="N312" s="800">
        <v>0</v>
      </c>
      <c r="O312" s="800">
        <v>0</v>
      </c>
      <c r="P312" s="800">
        <v>0</v>
      </c>
      <c r="Q312" s="799">
        <v>0</v>
      </c>
      <c r="R312" s="799">
        <f t="shared" si="15"/>
        <v>1</v>
      </c>
      <c r="S312" s="799">
        <v>73152108</v>
      </c>
      <c r="T312" s="799" t="s">
        <v>926</v>
      </c>
      <c r="U312" s="798" t="s">
        <v>926</v>
      </c>
      <c r="V312" s="778"/>
    </row>
    <row r="313" spans="1:22" ht="15.75" customHeight="1">
      <c r="A313" s="903" t="s">
        <v>3314</v>
      </c>
      <c r="B313" s="903"/>
      <c r="C313" s="903"/>
      <c r="D313" s="903"/>
      <c r="E313" s="903"/>
      <c r="F313" s="903"/>
      <c r="G313" s="903"/>
      <c r="H313" s="903"/>
      <c r="I313" s="903"/>
      <c r="J313" s="903"/>
      <c r="K313" s="903"/>
      <c r="L313" s="903"/>
      <c r="M313" s="903"/>
      <c r="N313" s="903"/>
      <c r="O313" s="903"/>
      <c r="P313" s="903"/>
      <c r="Q313" s="903"/>
      <c r="R313" s="903"/>
      <c r="S313" s="903"/>
      <c r="T313" s="903"/>
      <c r="U313" s="903"/>
    </row>
    <row r="314" spans="1:22" ht="75" customHeight="1">
      <c r="A314" s="797">
        <v>281</v>
      </c>
      <c r="B314" s="797">
        <v>8715699</v>
      </c>
      <c r="C314" s="816" t="s">
        <v>3315</v>
      </c>
      <c r="D314" s="798" t="s">
        <v>2519</v>
      </c>
      <c r="E314" s="798">
        <v>0</v>
      </c>
      <c r="F314" s="799">
        <v>1</v>
      </c>
      <c r="G314" s="799">
        <v>0</v>
      </c>
      <c r="H314" s="799">
        <v>0</v>
      </c>
      <c r="I314" s="799">
        <v>0</v>
      </c>
      <c r="J314" s="799">
        <v>0</v>
      </c>
      <c r="K314" s="799">
        <v>0</v>
      </c>
      <c r="L314" s="799">
        <v>0</v>
      </c>
      <c r="M314" s="799">
        <v>0</v>
      </c>
      <c r="N314" s="800">
        <v>0</v>
      </c>
      <c r="O314" s="800">
        <v>0</v>
      </c>
      <c r="P314" s="800">
        <v>0</v>
      </c>
      <c r="Q314" s="799">
        <v>0</v>
      </c>
      <c r="R314" s="799">
        <f>SUM(F314:M314)</f>
        <v>1</v>
      </c>
      <c r="S314" s="801">
        <v>73152108</v>
      </c>
      <c r="T314" s="801" t="s">
        <v>926</v>
      </c>
      <c r="U314" s="797" t="s">
        <v>2542</v>
      </c>
      <c r="V314" s="778"/>
    </row>
    <row r="315" spans="1:22" ht="75" customHeight="1">
      <c r="A315" s="797">
        <f t="shared" ref="A315:A323" si="17">1+A314</f>
        <v>282</v>
      </c>
      <c r="B315" s="797">
        <v>8715699</v>
      </c>
      <c r="C315" s="816" t="s">
        <v>3316</v>
      </c>
      <c r="D315" s="798" t="s">
        <v>2519</v>
      </c>
      <c r="E315" s="798">
        <v>0</v>
      </c>
      <c r="F315" s="799">
        <v>1</v>
      </c>
      <c r="G315" s="799">
        <v>0</v>
      </c>
      <c r="H315" s="799">
        <v>0</v>
      </c>
      <c r="I315" s="799">
        <v>0</v>
      </c>
      <c r="J315" s="799">
        <v>0</v>
      </c>
      <c r="K315" s="799">
        <v>0</v>
      </c>
      <c r="L315" s="799">
        <v>0</v>
      </c>
      <c r="M315" s="799">
        <v>0</v>
      </c>
      <c r="N315" s="800">
        <v>0</v>
      </c>
      <c r="O315" s="800">
        <v>0</v>
      </c>
      <c r="P315" s="800">
        <v>0</v>
      </c>
      <c r="Q315" s="799">
        <v>0</v>
      </c>
      <c r="R315" s="799">
        <f t="shared" ref="R315:R323" si="18">SUM(F315:M315)</f>
        <v>1</v>
      </c>
      <c r="S315" s="801">
        <v>73152108</v>
      </c>
      <c r="T315" s="801" t="s">
        <v>926</v>
      </c>
      <c r="U315" s="797" t="s">
        <v>2542</v>
      </c>
      <c r="V315" s="778"/>
    </row>
    <row r="316" spans="1:22" ht="75" customHeight="1">
      <c r="A316" s="797">
        <f>1+A315</f>
        <v>283</v>
      </c>
      <c r="B316" s="797">
        <v>8715699</v>
      </c>
      <c r="C316" s="816" t="s">
        <v>3317</v>
      </c>
      <c r="D316" s="798" t="s">
        <v>2519</v>
      </c>
      <c r="E316" s="798">
        <v>0</v>
      </c>
      <c r="F316" s="799">
        <v>1</v>
      </c>
      <c r="G316" s="799">
        <v>0</v>
      </c>
      <c r="H316" s="799">
        <v>0</v>
      </c>
      <c r="I316" s="799">
        <v>0</v>
      </c>
      <c r="J316" s="799">
        <v>0</v>
      </c>
      <c r="K316" s="799">
        <v>0</v>
      </c>
      <c r="L316" s="799">
        <v>0</v>
      </c>
      <c r="M316" s="799">
        <v>0</v>
      </c>
      <c r="N316" s="800">
        <v>0</v>
      </c>
      <c r="O316" s="800">
        <v>0</v>
      </c>
      <c r="P316" s="800">
        <v>0</v>
      </c>
      <c r="Q316" s="799">
        <v>0</v>
      </c>
      <c r="R316" s="799">
        <f t="shared" si="18"/>
        <v>1</v>
      </c>
      <c r="S316" s="801">
        <v>73152108</v>
      </c>
      <c r="T316" s="801" t="s">
        <v>926</v>
      </c>
      <c r="U316" s="797" t="s">
        <v>2542</v>
      </c>
      <c r="V316" s="778"/>
    </row>
    <row r="317" spans="1:22" ht="75" customHeight="1">
      <c r="A317" s="797">
        <f t="shared" si="17"/>
        <v>284</v>
      </c>
      <c r="B317" s="797">
        <v>8715699</v>
      </c>
      <c r="C317" s="816" t="s">
        <v>3318</v>
      </c>
      <c r="D317" s="798" t="s">
        <v>2519</v>
      </c>
      <c r="E317" s="798">
        <v>0</v>
      </c>
      <c r="F317" s="799">
        <v>1</v>
      </c>
      <c r="G317" s="799">
        <v>0</v>
      </c>
      <c r="H317" s="799">
        <v>0</v>
      </c>
      <c r="I317" s="799">
        <v>0</v>
      </c>
      <c r="J317" s="799">
        <v>0</v>
      </c>
      <c r="K317" s="799">
        <v>0</v>
      </c>
      <c r="L317" s="799">
        <v>0</v>
      </c>
      <c r="M317" s="799">
        <v>0</v>
      </c>
      <c r="N317" s="800">
        <v>0</v>
      </c>
      <c r="O317" s="800">
        <v>0</v>
      </c>
      <c r="P317" s="800">
        <v>0</v>
      </c>
      <c r="Q317" s="799">
        <v>0</v>
      </c>
      <c r="R317" s="799">
        <f t="shared" si="18"/>
        <v>1</v>
      </c>
      <c r="S317" s="801">
        <v>73152108</v>
      </c>
      <c r="T317" s="801" t="s">
        <v>926</v>
      </c>
      <c r="U317" s="797" t="s">
        <v>2542</v>
      </c>
      <c r="V317" s="778"/>
    </row>
    <row r="318" spans="1:22" ht="75" customHeight="1">
      <c r="A318" s="797">
        <f t="shared" si="17"/>
        <v>285</v>
      </c>
      <c r="B318" s="797">
        <v>8715699</v>
      </c>
      <c r="C318" s="816" t="s">
        <v>3319</v>
      </c>
      <c r="D318" s="798" t="s">
        <v>2519</v>
      </c>
      <c r="E318" s="798">
        <v>0</v>
      </c>
      <c r="F318" s="799">
        <v>1</v>
      </c>
      <c r="G318" s="799">
        <v>0</v>
      </c>
      <c r="H318" s="799">
        <v>0</v>
      </c>
      <c r="I318" s="799">
        <v>0</v>
      </c>
      <c r="J318" s="799">
        <v>0</v>
      </c>
      <c r="K318" s="799">
        <v>0</v>
      </c>
      <c r="L318" s="799">
        <v>0</v>
      </c>
      <c r="M318" s="799">
        <v>0</v>
      </c>
      <c r="N318" s="800">
        <v>0</v>
      </c>
      <c r="O318" s="800">
        <v>0</v>
      </c>
      <c r="P318" s="800">
        <v>0</v>
      </c>
      <c r="Q318" s="799">
        <v>0</v>
      </c>
      <c r="R318" s="799">
        <f t="shared" si="18"/>
        <v>1</v>
      </c>
      <c r="S318" s="801">
        <v>73152108</v>
      </c>
      <c r="T318" s="801" t="s">
        <v>926</v>
      </c>
      <c r="U318" s="797" t="s">
        <v>2542</v>
      </c>
      <c r="V318" s="778"/>
    </row>
    <row r="319" spans="1:22" ht="75" customHeight="1">
      <c r="A319" s="797">
        <f t="shared" si="17"/>
        <v>286</v>
      </c>
      <c r="B319" s="797">
        <v>8715699</v>
      </c>
      <c r="C319" s="816" t="s">
        <v>3320</v>
      </c>
      <c r="D319" s="798" t="s">
        <v>2519</v>
      </c>
      <c r="E319" s="798">
        <v>0</v>
      </c>
      <c r="F319" s="799">
        <v>1</v>
      </c>
      <c r="G319" s="799">
        <v>0</v>
      </c>
      <c r="H319" s="799">
        <v>0</v>
      </c>
      <c r="I319" s="799">
        <v>0</v>
      </c>
      <c r="J319" s="799">
        <v>0</v>
      </c>
      <c r="K319" s="799">
        <v>0</v>
      </c>
      <c r="L319" s="799">
        <v>0</v>
      </c>
      <c r="M319" s="799">
        <v>0</v>
      </c>
      <c r="N319" s="800">
        <v>0</v>
      </c>
      <c r="O319" s="800">
        <v>0</v>
      </c>
      <c r="P319" s="800">
        <v>0</v>
      </c>
      <c r="Q319" s="799">
        <v>0</v>
      </c>
      <c r="R319" s="799">
        <f t="shared" si="18"/>
        <v>1</v>
      </c>
      <c r="S319" s="801">
        <v>73152108</v>
      </c>
      <c r="T319" s="801" t="s">
        <v>926</v>
      </c>
      <c r="U319" s="797" t="s">
        <v>2542</v>
      </c>
      <c r="V319" s="778"/>
    </row>
    <row r="320" spans="1:22" ht="75" customHeight="1">
      <c r="A320" s="797">
        <f t="shared" si="17"/>
        <v>287</v>
      </c>
      <c r="B320" s="797">
        <v>8715699</v>
      </c>
      <c r="C320" s="816" t="s">
        <v>3321</v>
      </c>
      <c r="D320" s="798" t="s">
        <v>2519</v>
      </c>
      <c r="E320" s="798">
        <v>0</v>
      </c>
      <c r="F320" s="799">
        <v>1</v>
      </c>
      <c r="G320" s="799">
        <v>0</v>
      </c>
      <c r="H320" s="799">
        <v>0</v>
      </c>
      <c r="I320" s="799">
        <v>0</v>
      </c>
      <c r="J320" s="799">
        <v>0</v>
      </c>
      <c r="K320" s="799">
        <v>0</v>
      </c>
      <c r="L320" s="799">
        <v>0</v>
      </c>
      <c r="M320" s="799">
        <v>0</v>
      </c>
      <c r="N320" s="800">
        <v>0</v>
      </c>
      <c r="O320" s="800">
        <v>0</v>
      </c>
      <c r="P320" s="800">
        <v>0</v>
      </c>
      <c r="Q320" s="799">
        <v>0</v>
      </c>
      <c r="R320" s="799">
        <f t="shared" si="18"/>
        <v>1</v>
      </c>
      <c r="S320" s="801">
        <v>73152108</v>
      </c>
      <c r="T320" s="801" t="s">
        <v>926</v>
      </c>
      <c r="U320" s="797" t="s">
        <v>2542</v>
      </c>
      <c r="V320" s="778"/>
    </row>
    <row r="321" spans="1:22" ht="75" customHeight="1">
      <c r="A321" s="797">
        <f t="shared" si="17"/>
        <v>288</v>
      </c>
      <c r="B321" s="797">
        <v>8715699</v>
      </c>
      <c r="C321" s="816" t="s">
        <v>3322</v>
      </c>
      <c r="D321" s="798" t="s">
        <v>2519</v>
      </c>
      <c r="E321" s="798">
        <v>0</v>
      </c>
      <c r="F321" s="799">
        <v>1</v>
      </c>
      <c r="G321" s="799">
        <v>0</v>
      </c>
      <c r="H321" s="799">
        <v>0</v>
      </c>
      <c r="I321" s="799">
        <v>0</v>
      </c>
      <c r="J321" s="799">
        <v>0</v>
      </c>
      <c r="K321" s="799">
        <v>0</v>
      </c>
      <c r="L321" s="799">
        <v>0</v>
      </c>
      <c r="M321" s="799">
        <v>0</v>
      </c>
      <c r="N321" s="800">
        <v>0</v>
      </c>
      <c r="O321" s="800">
        <v>0</v>
      </c>
      <c r="P321" s="800">
        <v>0</v>
      </c>
      <c r="Q321" s="799">
        <v>0</v>
      </c>
      <c r="R321" s="799">
        <f t="shared" si="18"/>
        <v>1</v>
      </c>
      <c r="S321" s="801">
        <v>73152108</v>
      </c>
      <c r="T321" s="801" t="s">
        <v>926</v>
      </c>
      <c r="U321" s="797" t="s">
        <v>2542</v>
      </c>
      <c r="V321" s="778"/>
    </row>
    <row r="322" spans="1:22" ht="75" customHeight="1">
      <c r="A322" s="797">
        <f t="shared" si="17"/>
        <v>289</v>
      </c>
      <c r="B322" s="797">
        <v>8715699</v>
      </c>
      <c r="C322" s="816" t="s">
        <v>3323</v>
      </c>
      <c r="D322" s="798" t="s">
        <v>2519</v>
      </c>
      <c r="E322" s="798">
        <v>0</v>
      </c>
      <c r="F322" s="799">
        <v>1</v>
      </c>
      <c r="G322" s="799">
        <v>0</v>
      </c>
      <c r="H322" s="799">
        <v>0</v>
      </c>
      <c r="I322" s="799">
        <v>0</v>
      </c>
      <c r="J322" s="799">
        <v>0</v>
      </c>
      <c r="K322" s="799">
        <v>0</v>
      </c>
      <c r="L322" s="799">
        <v>0</v>
      </c>
      <c r="M322" s="799">
        <v>0</v>
      </c>
      <c r="N322" s="800">
        <v>0</v>
      </c>
      <c r="O322" s="800">
        <v>0</v>
      </c>
      <c r="P322" s="800">
        <v>0</v>
      </c>
      <c r="Q322" s="799">
        <v>0</v>
      </c>
      <c r="R322" s="799">
        <f t="shared" si="18"/>
        <v>1</v>
      </c>
      <c r="S322" s="801">
        <v>73152108</v>
      </c>
      <c r="T322" s="801" t="s">
        <v>926</v>
      </c>
      <c r="U322" s="797" t="s">
        <v>2542</v>
      </c>
      <c r="V322" s="778"/>
    </row>
    <row r="323" spans="1:22" ht="75" customHeight="1">
      <c r="A323" s="797">
        <f t="shared" si="17"/>
        <v>290</v>
      </c>
      <c r="B323" s="797">
        <v>8715699</v>
      </c>
      <c r="C323" s="816" t="s">
        <v>3324</v>
      </c>
      <c r="D323" s="798" t="s">
        <v>2519</v>
      </c>
      <c r="E323" s="798">
        <v>0</v>
      </c>
      <c r="F323" s="799">
        <v>1</v>
      </c>
      <c r="G323" s="799">
        <v>0</v>
      </c>
      <c r="H323" s="799">
        <v>0</v>
      </c>
      <c r="I323" s="799">
        <v>0</v>
      </c>
      <c r="J323" s="799">
        <v>0</v>
      </c>
      <c r="K323" s="799">
        <v>0</v>
      </c>
      <c r="L323" s="799">
        <v>0</v>
      </c>
      <c r="M323" s="799">
        <v>0</v>
      </c>
      <c r="N323" s="800">
        <v>0</v>
      </c>
      <c r="O323" s="800">
        <v>0</v>
      </c>
      <c r="P323" s="800">
        <v>0</v>
      </c>
      <c r="Q323" s="799">
        <v>0</v>
      </c>
      <c r="R323" s="799">
        <f t="shared" si="18"/>
        <v>1</v>
      </c>
      <c r="S323" s="801">
        <v>73152108</v>
      </c>
      <c r="T323" s="801" t="s">
        <v>926</v>
      </c>
      <c r="U323" s="797" t="s">
        <v>2542</v>
      </c>
      <c r="V323" s="778"/>
    </row>
    <row r="324" spans="1:22" ht="20.25" customHeight="1">
      <c r="A324" s="877" t="s">
        <v>3325</v>
      </c>
      <c r="B324" s="877"/>
      <c r="C324" s="877"/>
      <c r="D324" s="877"/>
      <c r="E324" s="877"/>
      <c r="F324" s="877"/>
      <c r="G324" s="877"/>
      <c r="H324" s="877"/>
      <c r="I324" s="877"/>
      <c r="J324" s="877"/>
      <c r="K324" s="877"/>
      <c r="L324" s="877"/>
      <c r="M324" s="877"/>
      <c r="N324" s="877"/>
      <c r="O324" s="877"/>
      <c r="P324" s="877"/>
      <c r="Q324" s="877"/>
      <c r="R324" s="877"/>
      <c r="S324" s="877"/>
      <c r="T324" s="877"/>
      <c r="U324" s="877"/>
    </row>
    <row r="325" spans="1:22" ht="75" customHeight="1">
      <c r="A325" s="797">
        <v>291</v>
      </c>
      <c r="B325" s="797">
        <v>8715699</v>
      </c>
      <c r="C325" s="816" t="s">
        <v>3326</v>
      </c>
      <c r="D325" s="798" t="s">
        <v>2519</v>
      </c>
      <c r="E325" s="798">
        <v>0</v>
      </c>
      <c r="F325" s="799">
        <v>1</v>
      </c>
      <c r="G325" s="799">
        <v>0</v>
      </c>
      <c r="H325" s="799"/>
      <c r="I325" s="799">
        <v>0</v>
      </c>
      <c r="J325" s="799"/>
      <c r="K325" s="799">
        <v>0</v>
      </c>
      <c r="L325" s="801">
        <v>0</v>
      </c>
      <c r="M325" s="801">
        <v>0</v>
      </c>
      <c r="N325" s="825">
        <v>0</v>
      </c>
      <c r="O325" s="825">
        <v>0</v>
      </c>
      <c r="P325" s="825">
        <v>0</v>
      </c>
      <c r="Q325" s="801">
        <v>0</v>
      </c>
      <c r="R325" s="801">
        <v>1</v>
      </c>
      <c r="S325" s="801">
        <v>73152108</v>
      </c>
      <c r="T325" s="801" t="s">
        <v>926</v>
      </c>
      <c r="U325" s="797" t="s">
        <v>926</v>
      </c>
      <c r="V325" s="778"/>
    </row>
    <row r="326" spans="1:22" ht="75" customHeight="1">
      <c r="A326" s="797">
        <f t="shared" ref="A326:A332" si="19">1+A325</f>
        <v>292</v>
      </c>
      <c r="B326" s="797">
        <v>8715699</v>
      </c>
      <c r="C326" s="816" t="s">
        <v>3159</v>
      </c>
      <c r="D326" s="798" t="s">
        <v>2519</v>
      </c>
      <c r="E326" s="798">
        <v>0</v>
      </c>
      <c r="F326" s="799">
        <v>1</v>
      </c>
      <c r="G326" s="799">
        <v>0</v>
      </c>
      <c r="H326" s="799"/>
      <c r="I326" s="799">
        <v>0</v>
      </c>
      <c r="J326" s="799"/>
      <c r="K326" s="799">
        <v>0</v>
      </c>
      <c r="L326" s="801">
        <v>0</v>
      </c>
      <c r="M326" s="801">
        <v>0</v>
      </c>
      <c r="N326" s="825">
        <v>0</v>
      </c>
      <c r="O326" s="825">
        <v>0</v>
      </c>
      <c r="P326" s="825">
        <v>0</v>
      </c>
      <c r="Q326" s="801">
        <v>0</v>
      </c>
      <c r="R326" s="801">
        <v>1</v>
      </c>
      <c r="S326" s="801">
        <v>73152108</v>
      </c>
      <c r="T326" s="801" t="s">
        <v>926</v>
      </c>
      <c r="U326" s="797" t="s">
        <v>926</v>
      </c>
      <c r="V326" s="778"/>
    </row>
    <row r="327" spans="1:22" ht="75" customHeight="1">
      <c r="A327" s="797">
        <f t="shared" si="19"/>
        <v>293</v>
      </c>
      <c r="B327" s="797">
        <v>8715699</v>
      </c>
      <c r="C327" s="816" t="s">
        <v>3160</v>
      </c>
      <c r="D327" s="798" t="s">
        <v>2519</v>
      </c>
      <c r="E327" s="798">
        <v>0</v>
      </c>
      <c r="F327" s="799">
        <v>1</v>
      </c>
      <c r="G327" s="799">
        <v>0</v>
      </c>
      <c r="H327" s="799"/>
      <c r="I327" s="799">
        <v>0</v>
      </c>
      <c r="J327" s="799"/>
      <c r="K327" s="799">
        <v>0</v>
      </c>
      <c r="L327" s="801">
        <v>0</v>
      </c>
      <c r="M327" s="801">
        <v>0</v>
      </c>
      <c r="N327" s="825">
        <v>0</v>
      </c>
      <c r="O327" s="825">
        <v>0</v>
      </c>
      <c r="P327" s="825">
        <v>0</v>
      </c>
      <c r="Q327" s="801">
        <v>0</v>
      </c>
      <c r="R327" s="801">
        <v>1</v>
      </c>
      <c r="S327" s="801">
        <v>73152108</v>
      </c>
      <c r="T327" s="801" t="s">
        <v>926</v>
      </c>
      <c r="U327" s="797" t="s">
        <v>926</v>
      </c>
      <c r="V327" s="778"/>
    </row>
    <row r="328" spans="1:22" ht="75" customHeight="1">
      <c r="A328" s="797">
        <v>284</v>
      </c>
      <c r="B328" s="797">
        <v>8715699</v>
      </c>
      <c r="C328" s="816" t="s">
        <v>3161</v>
      </c>
      <c r="D328" s="798" t="s">
        <v>2519</v>
      </c>
      <c r="E328" s="798">
        <v>0</v>
      </c>
      <c r="F328" s="799">
        <v>1</v>
      </c>
      <c r="G328" s="799">
        <v>0</v>
      </c>
      <c r="H328" s="799"/>
      <c r="I328" s="799">
        <v>0</v>
      </c>
      <c r="J328" s="799"/>
      <c r="K328" s="799">
        <v>0</v>
      </c>
      <c r="L328" s="801">
        <v>0</v>
      </c>
      <c r="M328" s="801">
        <v>0</v>
      </c>
      <c r="N328" s="825">
        <v>0</v>
      </c>
      <c r="O328" s="825">
        <v>0</v>
      </c>
      <c r="P328" s="825">
        <v>0</v>
      </c>
      <c r="Q328" s="801">
        <v>0</v>
      </c>
      <c r="R328" s="801">
        <v>1</v>
      </c>
      <c r="S328" s="801">
        <v>73152108</v>
      </c>
      <c r="T328" s="801" t="s">
        <v>926</v>
      </c>
      <c r="U328" s="797" t="s">
        <v>926</v>
      </c>
      <c r="V328" s="778"/>
    </row>
    <row r="329" spans="1:22" ht="75" customHeight="1">
      <c r="A329" s="797">
        <f t="shared" si="19"/>
        <v>285</v>
      </c>
      <c r="B329" s="797">
        <v>8715699</v>
      </c>
      <c r="C329" s="816" t="s">
        <v>3162</v>
      </c>
      <c r="D329" s="798" t="s">
        <v>2519</v>
      </c>
      <c r="E329" s="798">
        <v>0</v>
      </c>
      <c r="F329" s="799">
        <v>1</v>
      </c>
      <c r="G329" s="799">
        <v>0</v>
      </c>
      <c r="H329" s="799"/>
      <c r="I329" s="799">
        <v>0</v>
      </c>
      <c r="J329" s="799"/>
      <c r="K329" s="799">
        <v>0</v>
      </c>
      <c r="L329" s="801">
        <v>0</v>
      </c>
      <c r="M329" s="801">
        <v>0</v>
      </c>
      <c r="N329" s="825">
        <v>0</v>
      </c>
      <c r="O329" s="825">
        <v>0</v>
      </c>
      <c r="P329" s="825">
        <v>0</v>
      </c>
      <c r="Q329" s="801">
        <v>0</v>
      </c>
      <c r="R329" s="801">
        <v>1</v>
      </c>
      <c r="S329" s="801">
        <v>73152108</v>
      </c>
      <c r="T329" s="801" t="s">
        <v>926</v>
      </c>
      <c r="U329" s="797" t="s">
        <v>926</v>
      </c>
      <c r="V329" s="778"/>
    </row>
    <row r="330" spans="1:22" ht="75" customHeight="1">
      <c r="A330" s="797">
        <f t="shared" si="19"/>
        <v>286</v>
      </c>
      <c r="B330" s="797">
        <v>8715699</v>
      </c>
      <c r="C330" s="816" t="s">
        <v>2522</v>
      </c>
      <c r="D330" s="798" t="s">
        <v>2519</v>
      </c>
      <c r="E330" s="798">
        <v>0</v>
      </c>
      <c r="F330" s="799">
        <v>1</v>
      </c>
      <c r="G330" s="799">
        <v>0</v>
      </c>
      <c r="H330" s="799"/>
      <c r="I330" s="799">
        <v>0</v>
      </c>
      <c r="J330" s="799"/>
      <c r="K330" s="799">
        <v>0</v>
      </c>
      <c r="L330" s="801">
        <v>0</v>
      </c>
      <c r="M330" s="801">
        <v>0</v>
      </c>
      <c r="N330" s="825">
        <v>0</v>
      </c>
      <c r="O330" s="825">
        <v>0</v>
      </c>
      <c r="P330" s="825">
        <v>0</v>
      </c>
      <c r="Q330" s="801">
        <v>0</v>
      </c>
      <c r="R330" s="801">
        <v>1</v>
      </c>
      <c r="S330" s="801">
        <v>73152108</v>
      </c>
      <c r="T330" s="801" t="s">
        <v>926</v>
      </c>
      <c r="U330" s="797" t="s">
        <v>926</v>
      </c>
      <c r="V330" s="778"/>
    </row>
    <row r="331" spans="1:22" ht="75" customHeight="1">
      <c r="A331" s="797">
        <v>287</v>
      </c>
      <c r="B331" s="797">
        <v>8715699</v>
      </c>
      <c r="C331" s="816" t="s">
        <v>3168</v>
      </c>
      <c r="D331" s="798" t="s">
        <v>2519</v>
      </c>
      <c r="E331" s="798">
        <v>0</v>
      </c>
      <c r="F331" s="799">
        <v>1</v>
      </c>
      <c r="G331" s="799">
        <v>0</v>
      </c>
      <c r="H331" s="799">
        <v>0</v>
      </c>
      <c r="I331" s="799">
        <v>0</v>
      </c>
      <c r="J331" s="799">
        <v>0</v>
      </c>
      <c r="K331" s="799">
        <v>0</v>
      </c>
      <c r="L331" s="801">
        <v>0</v>
      </c>
      <c r="M331" s="801">
        <v>0</v>
      </c>
      <c r="N331" s="825">
        <v>0</v>
      </c>
      <c r="O331" s="825">
        <v>0</v>
      </c>
      <c r="P331" s="825">
        <v>0</v>
      </c>
      <c r="Q331" s="801">
        <v>0</v>
      </c>
      <c r="R331" s="801">
        <f t="shared" ref="R331:R332" si="20">SUM(F331:M331)</f>
        <v>1</v>
      </c>
      <c r="S331" s="801">
        <v>73152108</v>
      </c>
      <c r="T331" s="801" t="s">
        <v>926</v>
      </c>
      <c r="U331" s="797" t="s">
        <v>926</v>
      </c>
      <c r="V331" s="778"/>
    </row>
    <row r="332" spans="1:22" ht="75" customHeight="1">
      <c r="A332" s="797">
        <f t="shared" si="19"/>
        <v>288</v>
      </c>
      <c r="B332" s="797">
        <v>8715699</v>
      </c>
      <c r="C332" s="816" t="s">
        <v>3163</v>
      </c>
      <c r="D332" s="798" t="s">
        <v>2519</v>
      </c>
      <c r="E332" s="798">
        <v>0</v>
      </c>
      <c r="F332" s="799">
        <v>1</v>
      </c>
      <c r="G332" s="799">
        <v>0</v>
      </c>
      <c r="H332" s="799">
        <v>0</v>
      </c>
      <c r="I332" s="799">
        <v>0</v>
      </c>
      <c r="J332" s="799">
        <v>0</v>
      </c>
      <c r="K332" s="799">
        <v>0</v>
      </c>
      <c r="L332" s="801">
        <v>0</v>
      </c>
      <c r="M332" s="801">
        <v>0</v>
      </c>
      <c r="N332" s="825">
        <v>0</v>
      </c>
      <c r="O332" s="825">
        <v>0</v>
      </c>
      <c r="P332" s="825">
        <v>0</v>
      </c>
      <c r="Q332" s="801">
        <v>0</v>
      </c>
      <c r="R332" s="801">
        <f t="shared" si="20"/>
        <v>1</v>
      </c>
      <c r="S332" s="801">
        <v>73152108</v>
      </c>
      <c r="T332" s="801" t="s">
        <v>926</v>
      </c>
      <c r="U332" s="797" t="s">
        <v>926</v>
      </c>
      <c r="V332" s="778"/>
    </row>
    <row r="333" spans="1:22" ht="27" customHeight="1">
      <c r="A333" s="877" t="s">
        <v>3327</v>
      </c>
      <c r="B333" s="877"/>
      <c r="C333" s="877"/>
      <c r="D333" s="877"/>
      <c r="E333" s="877"/>
      <c r="F333" s="877"/>
      <c r="G333" s="877"/>
      <c r="H333" s="877"/>
      <c r="I333" s="877"/>
      <c r="J333" s="877"/>
      <c r="K333" s="877"/>
      <c r="L333" s="877"/>
      <c r="M333" s="877"/>
      <c r="N333" s="877"/>
      <c r="O333" s="877"/>
      <c r="P333" s="877"/>
      <c r="Q333" s="877"/>
      <c r="R333" s="877"/>
      <c r="S333" s="877"/>
      <c r="T333" s="877"/>
      <c r="U333" s="877"/>
    </row>
    <row r="334" spans="1:22" ht="75" customHeight="1">
      <c r="A334" s="798">
        <v>289</v>
      </c>
      <c r="B334" s="798">
        <v>8715699</v>
      </c>
      <c r="C334" s="816" t="s">
        <v>3328</v>
      </c>
      <c r="D334" s="797" t="s">
        <v>2519</v>
      </c>
      <c r="E334" s="797">
        <v>0</v>
      </c>
      <c r="F334" s="801">
        <v>1</v>
      </c>
      <c r="G334" s="801">
        <v>0</v>
      </c>
      <c r="H334" s="801">
        <v>0</v>
      </c>
      <c r="I334" s="801">
        <v>0</v>
      </c>
      <c r="J334" s="801">
        <v>0</v>
      </c>
      <c r="K334" s="801">
        <v>1</v>
      </c>
      <c r="L334" s="799">
        <v>0</v>
      </c>
      <c r="M334" s="799">
        <v>1</v>
      </c>
      <c r="N334" s="800">
        <v>0</v>
      </c>
      <c r="O334" s="800">
        <v>0</v>
      </c>
      <c r="P334" s="800">
        <v>0</v>
      </c>
      <c r="Q334" s="799">
        <v>0</v>
      </c>
      <c r="R334" s="799">
        <v>1</v>
      </c>
      <c r="S334" s="799">
        <v>23181704</v>
      </c>
      <c r="T334" s="801" t="s">
        <v>926</v>
      </c>
      <c r="U334" s="797" t="s">
        <v>926</v>
      </c>
      <c r="V334" s="778"/>
    </row>
    <row r="335" spans="1:22" ht="75" customHeight="1">
      <c r="A335" s="798">
        <f t="shared" ref="A335:A345" si="21">1+A334</f>
        <v>290</v>
      </c>
      <c r="B335" s="798">
        <v>8715699</v>
      </c>
      <c r="C335" s="816" t="s">
        <v>3329</v>
      </c>
      <c r="D335" s="797" t="s">
        <v>2519</v>
      </c>
      <c r="E335" s="797">
        <v>0</v>
      </c>
      <c r="F335" s="801">
        <v>1</v>
      </c>
      <c r="G335" s="801">
        <v>0</v>
      </c>
      <c r="H335" s="801">
        <v>0</v>
      </c>
      <c r="I335" s="801">
        <v>0</v>
      </c>
      <c r="J335" s="801">
        <v>0</v>
      </c>
      <c r="K335" s="801">
        <v>1</v>
      </c>
      <c r="L335" s="799">
        <v>0</v>
      </c>
      <c r="M335" s="799">
        <v>1</v>
      </c>
      <c r="N335" s="800">
        <v>0</v>
      </c>
      <c r="O335" s="800">
        <v>0</v>
      </c>
      <c r="P335" s="800">
        <v>0</v>
      </c>
      <c r="Q335" s="799">
        <v>0</v>
      </c>
      <c r="R335" s="799">
        <v>1</v>
      </c>
      <c r="S335" s="799">
        <v>23181704</v>
      </c>
      <c r="T335" s="801" t="s">
        <v>926</v>
      </c>
      <c r="U335" s="797" t="s">
        <v>926</v>
      </c>
      <c r="V335" s="778"/>
    </row>
    <row r="336" spans="1:22" ht="75" customHeight="1">
      <c r="A336" s="798">
        <f t="shared" si="21"/>
        <v>291</v>
      </c>
      <c r="B336" s="798">
        <v>8715699</v>
      </c>
      <c r="C336" s="816" t="s">
        <v>3330</v>
      </c>
      <c r="D336" s="797" t="s">
        <v>2519</v>
      </c>
      <c r="E336" s="797">
        <v>0</v>
      </c>
      <c r="F336" s="801">
        <v>1</v>
      </c>
      <c r="G336" s="801">
        <v>0</v>
      </c>
      <c r="H336" s="801">
        <v>0</v>
      </c>
      <c r="I336" s="801">
        <v>0</v>
      </c>
      <c r="J336" s="801">
        <v>0</v>
      </c>
      <c r="K336" s="801">
        <v>1</v>
      </c>
      <c r="L336" s="799">
        <v>0</v>
      </c>
      <c r="M336" s="799">
        <v>1</v>
      </c>
      <c r="N336" s="800">
        <v>0</v>
      </c>
      <c r="O336" s="800">
        <v>0</v>
      </c>
      <c r="P336" s="800">
        <v>0</v>
      </c>
      <c r="Q336" s="799">
        <v>0</v>
      </c>
      <c r="R336" s="799">
        <v>1</v>
      </c>
      <c r="S336" s="799">
        <v>23181704</v>
      </c>
      <c r="T336" s="801" t="s">
        <v>926</v>
      </c>
      <c r="U336" s="797" t="s">
        <v>926</v>
      </c>
      <c r="V336" s="778"/>
    </row>
    <row r="337" spans="1:22" ht="75" customHeight="1">
      <c r="A337" s="798">
        <v>292</v>
      </c>
      <c r="B337" s="798">
        <v>8715699</v>
      </c>
      <c r="C337" s="816" t="s">
        <v>3331</v>
      </c>
      <c r="D337" s="797" t="s">
        <v>2519</v>
      </c>
      <c r="E337" s="797">
        <v>0</v>
      </c>
      <c r="F337" s="801">
        <v>1</v>
      </c>
      <c r="G337" s="801">
        <v>0</v>
      </c>
      <c r="H337" s="801">
        <v>0</v>
      </c>
      <c r="I337" s="801">
        <v>0</v>
      </c>
      <c r="J337" s="801">
        <v>0</v>
      </c>
      <c r="K337" s="801">
        <v>1</v>
      </c>
      <c r="L337" s="799">
        <v>0</v>
      </c>
      <c r="M337" s="799">
        <v>1</v>
      </c>
      <c r="N337" s="800">
        <v>0</v>
      </c>
      <c r="O337" s="800">
        <v>0</v>
      </c>
      <c r="P337" s="800">
        <v>0</v>
      </c>
      <c r="Q337" s="799">
        <v>0</v>
      </c>
      <c r="R337" s="799">
        <v>1</v>
      </c>
      <c r="S337" s="799">
        <v>23181704</v>
      </c>
      <c r="T337" s="801" t="s">
        <v>926</v>
      </c>
      <c r="U337" s="797" t="s">
        <v>926</v>
      </c>
      <c r="V337" s="778"/>
    </row>
    <row r="338" spans="1:22" ht="75" customHeight="1">
      <c r="A338" s="798">
        <f t="shared" si="21"/>
        <v>293</v>
      </c>
      <c r="B338" s="798">
        <v>8715699</v>
      </c>
      <c r="C338" s="816" t="s">
        <v>3332</v>
      </c>
      <c r="D338" s="797" t="s">
        <v>2519</v>
      </c>
      <c r="E338" s="797">
        <v>0</v>
      </c>
      <c r="F338" s="801">
        <v>1</v>
      </c>
      <c r="G338" s="801">
        <v>0</v>
      </c>
      <c r="H338" s="801">
        <v>0</v>
      </c>
      <c r="I338" s="801">
        <v>0</v>
      </c>
      <c r="J338" s="801">
        <v>0</v>
      </c>
      <c r="K338" s="801">
        <v>1</v>
      </c>
      <c r="L338" s="799">
        <v>0</v>
      </c>
      <c r="M338" s="799">
        <v>1</v>
      </c>
      <c r="N338" s="800">
        <v>0</v>
      </c>
      <c r="O338" s="800">
        <v>0</v>
      </c>
      <c r="P338" s="800">
        <v>0</v>
      </c>
      <c r="Q338" s="799">
        <v>0</v>
      </c>
      <c r="R338" s="799">
        <v>1</v>
      </c>
      <c r="S338" s="799">
        <v>23181704</v>
      </c>
      <c r="T338" s="801" t="s">
        <v>926</v>
      </c>
      <c r="U338" s="797" t="s">
        <v>926</v>
      </c>
      <c r="V338" s="778"/>
    </row>
    <row r="339" spans="1:22" ht="75" customHeight="1">
      <c r="A339" s="798">
        <f t="shared" si="21"/>
        <v>294</v>
      </c>
      <c r="B339" s="798">
        <v>8715699</v>
      </c>
      <c r="C339" s="816" t="s">
        <v>3333</v>
      </c>
      <c r="D339" s="797" t="s">
        <v>2519</v>
      </c>
      <c r="E339" s="797">
        <v>0</v>
      </c>
      <c r="F339" s="801">
        <v>1</v>
      </c>
      <c r="G339" s="801">
        <v>0</v>
      </c>
      <c r="H339" s="801">
        <v>0</v>
      </c>
      <c r="I339" s="801">
        <v>0</v>
      </c>
      <c r="J339" s="801">
        <v>0</v>
      </c>
      <c r="K339" s="801">
        <v>1</v>
      </c>
      <c r="L339" s="799">
        <v>0</v>
      </c>
      <c r="M339" s="799">
        <v>1</v>
      </c>
      <c r="N339" s="800">
        <v>0</v>
      </c>
      <c r="O339" s="800">
        <v>0</v>
      </c>
      <c r="P339" s="800">
        <v>0</v>
      </c>
      <c r="Q339" s="799">
        <v>0</v>
      </c>
      <c r="R339" s="799">
        <v>1</v>
      </c>
      <c r="S339" s="799">
        <v>23181704</v>
      </c>
      <c r="T339" s="801" t="s">
        <v>926</v>
      </c>
      <c r="U339" s="797" t="s">
        <v>926</v>
      </c>
      <c r="V339" s="778"/>
    </row>
    <row r="340" spans="1:22" ht="75" customHeight="1">
      <c r="A340" s="798">
        <v>295</v>
      </c>
      <c r="B340" s="798">
        <v>8715699</v>
      </c>
      <c r="C340" s="816" t="s">
        <v>3334</v>
      </c>
      <c r="D340" s="797" t="s">
        <v>2519</v>
      </c>
      <c r="E340" s="797">
        <v>0</v>
      </c>
      <c r="F340" s="801">
        <v>1</v>
      </c>
      <c r="G340" s="801">
        <v>0</v>
      </c>
      <c r="H340" s="801">
        <v>0</v>
      </c>
      <c r="I340" s="801">
        <v>0</v>
      </c>
      <c r="J340" s="801">
        <v>0</v>
      </c>
      <c r="K340" s="801">
        <v>1</v>
      </c>
      <c r="L340" s="799">
        <v>0</v>
      </c>
      <c r="M340" s="799">
        <v>1</v>
      </c>
      <c r="N340" s="800">
        <v>0</v>
      </c>
      <c r="O340" s="800">
        <v>0</v>
      </c>
      <c r="P340" s="800">
        <v>0</v>
      </c>
      <c r="Q340" s="799">
        <v>0</v>
      </c>
      <c r="R340" s="799">
        <v>1</v>
      </c>
      <c r="S340" s="799">
        <v>23181704</v>
      </c>
      <c r="T340" s="801" t="s">
        <v>926</v>
      </c>
      <c r="U340" s="797" t="s">
        <v>926</v>
      </c>
      <c r="V340" s="778"/>
    </row>
    <row r="341" spans="1:22" ht="75" customHeight="1">
      <c r="A341" s="798">
        <f t="shared" si="21"/>
        <v>296</v>
      </c>
      <c r="B341" s="798">
        <v>8715699</v>
      </c>
      <c r="C341" s="816" t="s">
        <v>3335</v>
      </c>
      <c r="D341" s="797" t="s">
        <v>2519</v>
      </c>
      <c r="E341" s="797">
        <v>0</v>
      </c>
      <c r="F341" s="801">
        <v>1</v>
      </c>
      <c r="G341" s="801">
        <v>0</v>
      </c>
      <c r="H341" s="801">
        <v>0</v>
      </c>
      <c r="I341" s="801">
        <v>0</v>
      </c>
      <c r="J341" s="801">
        <v>0</v>
      </c>
      <c r="K341" s="801">
        <v>1</v>
      </c>
      <c r="L341" s="799">
        <v>0</v>
      </c>
      <c r="M341" s="799">
        <v>1</v>
      </c>
      <c r="N341" s="800">
        <v>0</v>
      </c>
      <c r="O341" s="800">
        <v>0</v>
      </c>
      <c r="P341" s="800">
        <v>0</v>
      </c>
      <c r="Q341" s="799">
        <v>0</v>
      </c>
      <c r="R341" s="799">
        <v>1</v>
      </c>
      <c r="S341" s="799">
        <v>23181704</v>
      </c>
      <c r="T341" s="801" t="s">
        <v>926</v>
      </c>
      <c r="U341" s="797" t="s">
        <v>926</v>
      </c>
      <c r="V341" s="778"/>
    </row>
    <row r="342" spans="1:22" ht="75" customHeight="1">
      <c r="A342" s="798">
        <f t="shared" si="21"/>
        <v>297</v>
      </c>
      <c r="B342" s="798">
        <v>8715699</v>
      </c>
      <c r="C342" s="816" t="s">
        <v>3336</v>
      </c>
      <c r="D342" s="797" t="s">
        <v>2519</v>
      </c>
      <c r="E342" s="797">
        <v>0</v>
      </c>
      <c r="F342" s="801">
        <v>1</v>
      </c>
      <c r="G342" s="801">
        <v>0</v>
      </c>
      <c r="H342" s="801">
        <v>0</v>
      </c>
      <c r="I342" s="801">
        <v>0</v>
      </c>
      <c r="J342" s="801">
        <v>0</v>
      </c>
      <c r="K342" s="801">
        <v>1</v>
      </c>
      <c r="L342" s="799">
        <v>0</v>
      </c>
      <c r="M342" s="799">
        <v>1</v>
      </c>
      <c r="N342" s="800">
        <v>0</v>
      </c>
      <c r="O342" s="800">
        <v>0</v>
      </c>
      <c r="P342" s="800">
        <v>0</v>
      </c>
      <c r="Q342" s="799">
        <v>0</v>
      </c>
      <c r="R342" s="799">
        <v>1</v>
      </c>
      <c r="S342" s="799">
        <v>23181704</v>
      </c>
      <c r="T342" s="801" t="s">
        <v>926</v>
      </c>
      <c r="U342" s="797" t="s">
        <v>926</v>
      </c>
      <c r="V342" s="778"/>
    </row>
    <row r="343" spans="1:22" ht="75" customHeight="1">
      <c r="A343" s="798">
        <v>298</v>
      </c>
      <c r="B343" s="798">
        <v>8715699</v>
      </c>
      <c r="C343" s="816" t="s">
        <v>3337</v>
      </c>
      <c r="D343" s="797" t="s">
        <v>2519</v>
      </c>
      <c r="E343" s="797">
        <v>0</v>
      </c>
      <c r="F343" s="801">
        <v>1</v>
      </c>
      <c r="G343" s="801">
        <v>0</v>
      </c>
      <c r="H343" s="801">
        <v>0</v>
      </c>
      <c r="I343" s="801">
        <v>0</v>
      </c>
      <c r="J343" s="801">
        <v>0</v>
      </c>
      <c r="K343" s="801">
        <v>1</v>
      </c>
      <c r="L343" s="799">
        <v>0</v>
      </c>
      <c r="M343" s="799">
        <v>1</v>
      </c>
      <c r="N343" s="800">
        <v>0</v>
      </c>
      <c r="O343" s="800">
        <v>0</v>
      </c>
      <c r="P343" s="800">
        <v>0</v>
      </c>
      <c r="Q343" s="799">
        <v>0</v>
      </c>
      <c r="R343" s="799">
        <v>1</v>
      </c>
      <c r="S343" s="799">
        <v>23181704</v>
      </c>
      <c r="T343" s="801" t="s">
        <v>926</v>
      </c>
      <c r="U343" s="797" t="s">
        <v>926</v>
      </c>
      <c r="V343" s="778"/>
    </row>
    <row r="344" spans="1:22" ht="75" customHeight="1">
      <c r="A344" s="798">
        <f t="shared" si="21"/>
        <v>299</v>
      </c>
      <c r="B344" s="798">
        <v>8715699</v>
      </c>
      <c r="C344" s="816" t="s">
        <v>3338</v>
      </c>
      <c r="D344" s="797" t="s">
        <v>2519</v>
      </c>
      <c r="E344" s="797">
        <v>0</v>
      </c>
      <c r="F344" s="801">
        <v>1</v>
      </c>
      <c r="G344" s="801">
        <v>0</v>
      </c>
      <c r="H344" s="801">
        <v>0</v>
      </c>
      <c r="I344" s="801">
        <v>0</v>
      </c>
      <c r="J344" s="801">
        <v>0</v>
      </c>
      <c r="K344" s="801">
        <v>1</v>
      </c>
      <c r="L344" s="799">
        <v>0</v>
      </c>
      <c r="M344" s="799">
        <v>1</v>
      </c>
      <c r="N344" s="800">
        <v>0</v>
      </c>
      <c r="O344" s="800">
        <v>0</v>
      </c>
      <c r="P344" s="800">
        <v>0</v>
      </c>
      <c r="Q344" s="799">
        <v>0</v>
      </c>
      <c r="R344" s="799">
        <v>1</v>
      </c>
      <c r="S344" s="799">
        <v>23181704</v>
      </c>
      <c r="T344" s="801" t="s">
        <v>926</v>
      </c>
      <c r="U344" s="797" t="s">
        <v>926</v>
      </c>
      <c r="V344" s="778"/>
    </row>
    <row r="345" spans="1:22" ht="75" customHeight="1">
      <c r="A345" s="798">
        <f t="shared" si="21"/>
        <v>300</v>
      </c>
      <c r="B345" s="798">
        <v>8715699</v>
      </c>
      <c r="C345" s="816" t="s">
        <v>3339</v>
      </c>
      <c r="D345" s="797" t="s">
        <v>2519</v>
      </c>
      <c r="E345" s="797">
        <v>0</v>
      </c>
      <c r="F345" s="801">
        <v>1</v>
      </c>
      <c r="G345" s="801">
        <v>0</v>
      </c>
      <c r="H345" s="801">
        <v>0</v>
      </c>
      <c r="I345" s="801">
        <v>0</v>
      </c>
      <c r="J345" s="801">
        <v>0</v>
      </c>
      <c r="K345" s="801">
        <v>1</v>
      </c>
      <c r="L345" s="799">
        <v>0</v>
      </c>
      <c r="M345" s="799">
        <v>1</v>
      </c>
      <c r="N345" s="800">
        <v>0</v>
      </c>
      <c r="O345" s="800">
        <v>0</v>
      </c>
      <c r="P345" s="800">
        <v>0</v>
      </c>
      <c r="Q345" s="799">
        <v>0</v>
      </c>
      <c r="R345" s="799">
        <v>1</v>
      </c>
      <c r="S345" s="799">
        <v>23181704</v>
      </c>
      <c r="T345" s="801" t="s">
        <v>926</v>
      </c>
      <c r="U345" s="797" t="s">
        <v>926</v>
      </c>
      <c r="V345" s="778"/>
    </row>
    <row r="346" spans="1:22" ht="19.5" customHeight="1">
      <c r="A346" s="827" t="s">
        <v>2896</v>
      </c>
      <c r="B346" s="828"/>
      <c r="C346" s="828"/>
      <c r="D346" s="828"/>
      <c r="E346" s="828"/>
      <c r="F346" s="828"/>
      <c r="G346" s="828"/>
      <c r="H346" s="828"/>
      <c r="I346" s="828"/>
      <c r="J346" s="828"/>
      <c r="K346" s="828"/>
      <c r="L346" s="828"/>
      <c r="M346" s="828"/>
      <c r="N346" s="828"/>
      <c r="O346" s="828"/>
      <c r="P346" s="828"/>
      <c r="Q346" s="828"/>
      <c r="R346" s="828"/>
      <c r="S346" s="828"/>
      <c r="T346" s="828"/>
      <c r="U346" s="829"/>
    </row>
    <row r="347" spans="1:22" ht="75" customHeight="1">
      <c r="A347" s="798">
        <v>301</v>
      </c>
      <c r="B347" s="798">
        <v>8715699</v>
      </c>
      <c r="C347" s="816" t="s">
        <v>3340</v>
      </c>
      <c r="D347" s="797" t="s">
        <v>2519</v>
      </c>
      <c r="E347" s="797">
        <v>0</v>
      </c>
      <c r="F347" s="801">
        <v>0</v>
      </c>
      <c r="G347" s="801">
        <v>0</v>
      </c>
      <c r="H347" s="801">
        <v>0</v>
      </c>
      <c r="I347" s="801">
        <v>0</v>
      </c>
      <c r="J347" s="801">
        <v>0</v>
      </c>
      <c r="K347" s="801">
        <v>1</v>
      </c>
      <c r="L347" s="799">
        <v>0</v>
      </c>
      <c r="M347" s="799">
        <v>0</v>
      </c>
      <c r="N347" s="800">
        <v>0</v>
      </c>
      <c r="O347" s="800">
        <v>0</v>
      </c>
      <c r="P347" s="800">
        <v>0</v>
      </c>
      <c r="Q347" s="799">
        <v>0</v>
      </c>
      <c r="R347" s="799">
        <v>1</v>
      </c>
      <c r="S347" s="799">
        <v>23181704</v>
      </c>
      <c r="T347" s="801" t="s">
        <v>926</v>
      </c>
      <c r="U347" s="797" t="s">
        <v>926</v>
      </c>
      <c r="V347" s="778"/>
    </row>
    <row r="348" spans="1:22" ht="75" customHeight="1">
      <c r="A348" s="798">
        <v>302</v>
      </c>
      <c r="B348" s="798">
        <v>8715699</v>
      </c>
      <c r="C348" s="816" t="s">
        <v>3341</v>
      </c>
      <c r="D348" s="797" t="s">
        <v>2519</v>
      </c>
      <c r="E348" s="797">
        <v>0</v>
      </c>
      <c r="F348" s="801">
        <v>0</v>
      </c>
      <c r="G348" s="801">
        <v>0</v>
      </c>
      <c r="H348" s="801">
        <v>0</v>
      </c>
      <c r="I348" s="801">
        <v>0</v>
      </c>
      <c r="J348" s="801">
        <v>0</v>
      </c>
      <c r="K348" s="801">
        <v>1</v>
      </c>
      <c r="L348" s="799">
        <v>0</v>
      </c>
      <c r="M348" s="799">
        <v>0</v>
      </c>
      <c r="N348" s="800">
        <v>0</v>
      </c>
      <c r="O348" s="800">
        <v>0</v>
      </c>
      <c r="P348" s="800">
        <v>0</v>
      </c>
      <c r="Q348" s="799">
        <v>0</v>
      </c>
      <c r="R348" s="799">
        <v>1</v>
      </c>
      <c r="S348" s="799">
        <v>23181704</v>
      </c>
      <c r="T348" s="801" t="s">
        <v>926</v>
      </c>
      <c r="U348" s="797" t="s">
        <v>926</v>
      </c>
      <c r="V348" s="778"/>
    </row>
    <row r="349" spans="1:22" ht="75" customHeight="1">
      <c r="A349" s="798">
        <v>303</v>
      </c>
      <c r="B349" s="798">
        <v>8715699</v>
      </c>
      <c r="C349" s="816" t="s">
        <v>3342</v>
      </c>
      <c r="D349" s="797" t="s">
        <v>2519</v>
      </c>
      <c r="E349" s="797">
        <v>0</v>
      </c>
      <c r="F349" s="801">
        <v>0</v>
      </c>
      <c r="G349" s="801">
        <v>0</v>
      </c>
      <c r="H349" s="801">
        <v>0</v>
      </c>
      <c r="I349" s="801">
        <v>0</v>
      </c>
      <c r="J349" s="801">
        <v>0</v>
      </c>
      <c r="K349" s="801">
        <v>1</v>
      </c>
      <c r="L349" s="799">
        <v>0</v>
      </c>
      <c r="M349" s="799">
        <v>0</v>
      </c>
      <c r="N349" s="800">
        <v>0</v>
      </c>
      <c r="O349" s="800">
        <v>0</v>
      </c>
      <c r="P349" s="800">
        <v>0</v>
      </c>
      <c r="Q349" s="799">
        <v>0</v>
      </c>
      <c r="R349" s="799">
        <v>1</v>
      </c>
      <c r="S349" s="799">
        <v>23181704</v>
      </c>
      <c r="T349" s="801" t="s">
        <v>926</v>
      </c>
      <c r="U349" s="797" t="s">
        <v>926</v>
      </c>
      <c r="V349" s="778"/>
    </row>
    <row r="350" spans="1:22" ht="75" customHeight="1">
      <c r="A350" s="798">
        <v>304</v>
      </c>
      <c r="B350" s="798">
        <v>8715699</v>
      </c>
      <c r="C350" s="816" t="s">
        <v>3343</v>
      </c>
      <c r="D350" s="797" t="s">
        <v>2519</v>
      </c>
      <c r="E350" s="797">
        <v>0</v>
      </c>
      <c r="F350" s="801">
        <v>0</v>
      </c>
      <c r="G350" s="801">
        <v>0</v>
      </c>
      <c r="H350" s="801">
        <v>0</v>
      </c>
      <c r="I350" s="801">
        <v>0</v>
      </c>
      <c r="J350" s="801">
        <v>0</v>
      </c>
      <c r="K350" s="801">
        <v>1</v>
      </c>
      <c r="L350" s="799">
        <v>0</v>
      </c>
      <c r="M350" s="799">
        <v>0</v>
      </c>
      <c r="N350" s="800">
        <v>0</v>
      </c>
      <c r="O350" s="800">
        <v>0</v>
      </c>
      <c r="P350" s="800">
        <v>0</v>
      </c>
      <c r="Q350" s="799">
        <v>0</v>
      </c>
      <c r="R350" s="799">
        <v>1</v>
      </c>
      <c r="S350" s="799">
        <v>23181704</v>
      </c>
      <c r="T350" s="801" t="s">
        <v>926</v>
      </c>
      <c r="U350" s="797" t="s">
        <v>926</v>
      </c>
      <c r="V350" s="778"/>
    </row>
    <row r="351" spans="1:22" ht="75" customHeight="1">
      <c r="A351" s="798">
        <v>305</v>
      </c>
      <c r="B351" s="798">
        <v>8715699</v>
      </c>
      <c r="C351" s="816" t="s">
        <v>3344</v>
      </c>
      <c r="D351" s="797" t="s">
        <v>2519</v>
      </c>
      <c r="E351" s="797">
        <v>0</v>
      </c>
      <c r="F351" s="801">
        <v>0</v>
      </c>
      <c r="G351" s="801">
        <v>0</v>
      </c>
      <c r="H351" s="801">
        <v>0</v>
      </c>
      <c r="I351" s="801">
        <v>0</v>
      </c>
      <c r="J351" s="801">
        <v>0</v>
      </c>
      <c r="K351" s="801">
        <v>1</v>
      </c>
      <c r="L351" s="799">
        <v>0</v>
      </c>
      <c r="M351" s="799">
        <v>0</v>
      </c>
      <c r="N351" s="800">
        <v>0</v>
      </c>
      <c r="O351" s="800">
        <v>0</v>
      </c>
      <c r="P351" s="800">
        <v>0</v>
      </c>
      <c r="Q351" s="799">
        <v>0</v>
      </c>
      <c r="R351" s="799">
        <v>1</v>
      </c>
      <c r="S351" s="799">
        <v>23181704</v>
      </c>
      <c r="T351" s="801" t="s">
        <v>926</v>
      </c>
      <c r="U351" s="797" t="s">
        <v>926</v>
      </c>
      <c r="V351" s="778"/>
    </row>
    <row r="352" spans="1:22" ht="75" customHeight="1">
      <c r="A352" s="798">
        <v>306</v>
      </c>
      <c r="B352" s="798">
        <v>8715699</v>
      </c>
      <c r="C352" s="816" t="s">
        <v>2897</v>
      </c>
      <c r="D352" s="797" t="s">
        <v>2519</v>
      </c>
      <c r="E352" s="797">
        <v>0</v>
      </c>
      <c r="F352" s="801">
        <v>0</v>
      </c>
      <c r="G352" s="801">
        <v>0</v>
      </c>
      <c r="H352" s="801">
        <v>0</v>
      </c>
      <c r="I352" s="801">
        <v>0</v>
      </c>
      <c r="J352" s="801">
        <v>0</v>
      </c>
      <c r="K352" s="801">
        <v>1</v>
      </c>
      <c r="L352" s="799">
        <v>0</v>
      </c>
      <c r="M352" s="799">
        <v>0</v>
      </c>
      <c r="N352" s="800">
        <v>0</v>
      </c>
      <c r="O352" s="800">
        <v>0</v>
      </c>
      <c r="P352" s="800">
        <v>0</v>
      </c>
      <c r="Q352" s="799">
        <v>0</v>
      </c>
      <c r="R352" s="799">
        <v>1</v>
      </c>
      <c r="S352" s="799">
        <v>23181704</v>
      </c>
      <c r="T352" s="801" t="s">
        <v>926</v>
      </c>
      <c r="U352" s="797" t="s">
        <v>926</v>
      </c>
      <c r="V352" s="778"/>
    </row>
    <row r="353" spans="1:22" ht="75" customHeight="1">
      <c r="A353" s="798">
        <v>307</v>
      </c>
      <c r="B353" s="798">
        <v>8715699</v>
      </c>
      <c r="C353" s="816" t="s">
        <v>3345</v>
      </c>
      <c r="D353" s="797" t="s">
        <v>2519</v>
      </c>
      <c r="E353" s="797">
        <v>0</v>
      </c>
      <c r="F353" s="801">
        <v>0</v>
      </c>
      <c r="G353" s="801">
        <v>0</v>
      </c>
      <c r="H353" s="801">
        <v>0</v>
      </c>
      <c r="I353" s="801">
        <v>0</v>
      </c>
      <c r="J353" s="801">
        <v>0</v>
      </c>
      <c r="K353" s="801">
        <v>1</v>
      </c>
      <c r="L353" s="799">
        <v>0</v>
      </c>
      <c r="M353" s="799">
        <v>0</v>
      </c>
      <c r="N353" s="800">
        <v>0</v>
      </c>
      <c r="O353" s="800">
        <v>0</v>
      </c>
      <c r="P353" s="800">
        <v>0</v>
      </c>
      <c r="Q353" s="799">
        <v>0</v>
      </c>
      <c r="R353" s="799">
        <v>1</v>
      </c>
      <c r="S353" s="799">
        <v>23181704</v>
      </c>
      <c r="T353" s="801" t="s">
        <v>926</v>
      </c>
      <c r="U353" s="797" t="s">
        <v>926</v>
      </c>
      <c r="V353" s="778"/>
    </row>
    <row r="354" spans="1:22" ht="75" customHeight="1">
      <c r="A354" s="798">
        <v>308</v>
      </c>
      <c r="B354" s="798">
        <v>8715699</v>
      </c>
      <c r="C354" s="816" t="s">
        <v>3336</v>
      </c>
      <c r="D354" s="797" t="s">
        <v>2519</v>
      </c>
      <c r="E354" s="797">
        <v>0</v>
      </c>
      <c r="F354" s="801">
        <v>0</v>
      </c>
      <c r="G354" s="801">
        <v>0</v>
      </c>
      <c r="H354" s="801">
        <v>0</v>
      </c>
      <c r="I354" s="801">
        <v>0</v>
      </c>
      <c r="J354" s="801">
        <v>0</v>
      </c>
      <c r="K354" s="801">
        <v>1</v>
      </c>
      <c r="L354" s="799">
        <v>0</v>
      </c>
      <c r="M354" s="799">
        <v>0</v>
      </c>
      <c r="N354" s="800">
        <v>0</v>
      </c>
      <c r="O354" s="800">
        <v>0</v>
      </c>
      <c r="P354" s="800">
        <v>0</v>
      </c>
      <c r="Q354" s="799">
        <v>0</v>
      </c>
      <c r="R354" s="799">
        <v>1</v>
      </c>
      <c r="S354" s="799">
        <v>23181704</v>
      </c>
      <c r="T354" s="801" t="s">
        <v>926</v>
      </c>
      <c r="U354" s="797" t="s">
        <v>926</v>
      </c>
      <c r="V354" s="778"/>
    </row>
    <row r="355" spans="1:22" ht="75" customHeight="1">
      <c r="A355" s="798">
        <v>309</v>
      </c>
      <c r="B355" s="798">
        <v>8715699</v>
      </c>
      <c r="C355" s="816" t="s">
        <v>2898</v>
      </c>
      <c r="D355" s="797" t="s">
        <v>2519</v>
      </c>
      <c r="E355" s="797">
        <v>0</v>
      </c>
      <c r="F355" s="801">
        <v>0</v>
      </c>
      <c r="G355" s="801">
        <v>0</v>
      </c>
      <c r="H355" s="801">
        <v>0</v>
      </c>
      <c r="I355" s="801">
        <v>0</v>
      </c>
      <c r="J355" s="801">
        <v>0</v>
      </c>
      <c r="K355" s="801">
        <v>1</v>
      </c>
      <c r="L355" s="799">
        <v>0</v>
      </c>
      <c r="M355" s="799">
        <v>0</v>
      </c>
      <c r="N355" s="800">
        <v>0</v>
      </c>
      <c r="O355" s="800">
        <v>0</v>
      </c>
      <c r="P355" s="800">
        <v>0</v>
      </c>
      <c r="Q355" s="799">
        <v>0</v>
      </c>
      <c r="R355" s="799">
        <v>1</v>
      </c>
      <c r="S355" s="799">
        <v>23181704</v>
      </c>
      <c r="T355" s="801" t="s">
        <v>926</v>
      </c>
      <c r="U355" s="797" t="s">
        <v>926</v>
      </c>
      <c r="V355" s="778"/>
    </row>
    <row r="356" spans="1:22" ht="15.75" customHeight="1">
      <c r="A356" s="877" t="s">
        <v>3346</v>
      </c>
      <c r="B356" s="877"/>
      <c r="C356" s="877"/>
      <c r="D356" s="877"/>
      <c r="E356" s="877"/>
      <c r="F356" s="877"/>
      <c r="G356" s="877"/>
      <c r="H356" s="877"/>
      <c r="I356" s="877"/>
      <c r="J356" s="877"/>
      <c r="K356" s="877"/>
      <c r="L356" s="877"/>
      <c r="M356" s="877"/>
      <c r="N356" s="877"/>
      <c r="O356" s="877"/>
      <c r="P356" s="877"/>
      <c r="Q356" s="877"/>
      <c r="R356" s="877"/>
      <c r="S356" s="877"/>
      <c r="T356" s="877"/>
      <c r="U356" s="877"/>
    </row>
    <row r="357" spans="1:22" ht="75" customHeight="1">
      <c r="A357" s="797">
        <v>310</v>
      </c>
      <c r="B357" s="798">
        <v>8715999</v>
      </c>
      <c r="C357" s="816" t="s">
        <v>3210</v>
      </c>
      <c r="D357" s="798" t="s">
        <v>2519</v>
      </c>
      <c r="E357" s="798">
        <v>0</v>
      </c>
      <c r="F357" s="799">
        <v>1</v>
      </c>
      <c r="G357" s="799">
        <v>0</v>
      </c>
      <c r="H357" s="799">
        <v>0</v>
      </c>
      <c r="I357" s="799">
        <v>0</v>
      </c>
      <c r="J357" s="799">
        <v>0</v>
      </c>
      <c r="K357" s="799">
        <v>0</v>
      </c>
      <c r="L357" s="799">
        <v>0</v>
      </c>
      <c r="M357" s="799">
        <v>0</v>
      </c>
      <c r="N357" s="800">
        <v>0</v>
      </c>
      <c r="O357" s="800">
        <v>0</v>
      </c>
      <c r="P357" s="800">
        <v>0</v>
      </c>
      <c r="Q357" s="799">
        <v>0</v>
      </c>
      <c r="R357" s="801">
        <f>SUM(F357:M357)</f>
        <v>1</v>
      </c>
      <c r="S357" s="799">
        <v>73152101</v>
      </c>
      <c r="T357" s="801" t="s">
        <v>926</v>
      </c>
      <c r="U357" s="797" t="s">
        <v>926</v>
      </c>
      <c r="V357" s="778"/>
    </row>
    <row r="358" spans="1:22" ht="75" customHeight="1">
      <c r="A358" s="797">
        <f t="shared" ref="A358:A401" si="22">1+A357</f>
        <v>311</v>
      </c>
      <c r="B358" s="798">
        <v>8715999</v>
      </c>
      <c r="C358" s="816" t="s">
        <v>3211</v>
      </c>
      <c r="D358" s="798" t="s">
        <v>2519</v>
      </c>
      <c r="E358" s="798">
        <v>0</v>
      </c>
      <c r="F358" s="799">
        <v>1</v>
      </c>
      <c r="G358" s="799">
        <v>0</v>
      </c>
      <c r="H358" s="799">
        <v>0</v>
      </c>
      <c r="I358" s="799">
        <v>0</v>
      </c>
      <c r="J358" s="799">
        <v>0</v>
      </c>
      <c r="K358" s="799">
        <v>0</v>
      </c>
      <c r="L358" s="799">
        <v>0</v>
      </c>
      <c r="M358" s="799">
        <v>0</v>
      </c>
      <c r="N358" s="800">
        <v>0</v>
      </c>
      <c r="O358" s="800">
        <v>0</v>
      </c>
      <c r="P358" s="800">
        <v>0</v>
      </c>
      <c r="Q358" s="799">
        <v>0</v>
      </c>
      <c r="R358" s="801">
        <f t="shared" ref="R358:R360" si="23">SUM(F358:M358)</f>
        <v>1</v>
      </c>
      <c r="S358" s="799">
        <v>73152101</v>
      </c>
      <c r="T358" s="801" t="s">
        <v>926</v>
      </c>
      <c r="U358" s="797" t="s">
        <v>926</v>
      </c>
      <c r="V358" s="778"/>
    </row>
    <row r="359" spans="1:22" ht="75" customHeight="1">
      <c r="A359" s="797">
        <f t="shared" si="22"/>
        <v>312</v>
      </c>
      <c r="B359" s="798">
        <v>8715999</v>
      </c>
      <c r="C359" s="816" t="s">
        <v>3212</v>
      </c>
      <c r="D359" s="798" t="s">
        <v>2519</v>
      </c>
      <c r="E359" s="798">
        <v>0</v>
      </c>
      <c r="F359" s="799">
        <v>1</v>
      </c>
      <c r="G359" s="799">
        <v>0</v>
      </c>
      <c r="H359" s="799">
        <v>0</v>
      </c>
      <c r="I359" s="799">
        <v>0</v>
      </c>
      <c r="J359" s="799">
        <v>0</v>
      </c>
      <c r="K359" s="799">
        <v>0</v>
      </c>
      <c r="L359" s="799">
        <v>0</v>
      </c>
      <c r="M359" s="799">
        <v>0</v>
      </c>
      <c r="N359" s="800">
        <v>0</v>
      </c>
      <c r="O359" s="800">
        <v>0</v>
      </c>
      <c r="P359" s="800">
        <v>0</v>
      </c>
      <c r="Q359" s="799">
        <v>0</v>
      </c>
      <c r="R359" s="801">
        <f t="shared" si="23"/>
        <v>1</v>
      </c>
      <c r="S359" s="799">
        <v>73152101</v>
      </c>
      <c r="T359" s="801" t="s">
        <v>926</v>
      </c>
      <c r="U359" s="797" t="s">
        <v>926</v>
      </c>
      <c r="V359" s="778"/>
    </row>
    <row r="360" spans="1:22" ht="75" customHeight="1">
      <c r="A360" s="797">
        <f t="shared" si="22"/>
        <v>313</v>
      </c>
      <c r="B360" s="798">
        <v>8715999</v>
      </c>
      <c r="C360" s="816" t="s">
        <v>3213</v>
      </c>
      <c r="D360" s="798" t="s">
        <v>2519</v>
      </c>
      <c r="E360" s="798">
        <v>0</v>
      </c>
      <c r="F360" s="799">
        <v>1</v>
      </c>
      <c r="G360" s="799">
        <v>0</v>
      </c>
      <c r="H360" s="799">
        <v>0</v>
      </c>
      <c r="I360" s="799">
        <v>0</v>
      </c>
      <c r="J360" s="799">
        <v>0</v>
      </c>
      <c r="K360" s="799">
        <v>0</v>
      </c>
      <c r="L360" s="799">
        <v>0</v>
      </c>
      <c r="M360" s="799">
        <v>0</v>
      </c>
      <c r="N360" s="800">
        <v>0</v>
      </c>
      <c r="O360" s="800">
        <v>0</v>
      </c>
      <c r="P360" s="800">
        <v>0</v>
      </c>
      <c r="Q360" s="799">
        <v>0</v>
      </c>
      <c r="R360" s="801">
        <f t="shared" si="23"/>
        <v>1</v>
      </c>
      <c r="S360" s="799">
        <v>73152101</v>
      </c>
      <c r="T360" s="801" t="s">
        <v>926</v>
      </c>
      <c r="U360" s="797" t="s">
        <v>926</v>
      </c>
      <c r="V360" s="778"/>
    </row>
    <row r="361" spans="1:22" ht="75" customHeight="1">
      <c r="A361" s="797">
        <v>314</v>
      </c>
      <c r="B361" s="798">
        <v>8715999</v>
      </c>
      <c r="C361" s="816" t="s">
        <v>3214</v>
      </c>
      <c r="D361" s="798" t="s">
        <v>2519</v>
      </c>
      <c r="E361" s="798">
        <v>0</v>
      </c>
      <c r="F361" s="799">
        <v>1</v>
      </c>
      <c r="G361" s="799">
        <v>0</v>
      </c>
      <c r="H361" s="799">
        <v>0</v>
      </c>
      <c r="I361" s="799">
        <v>0</v>
      </c>
      <c r="J361" s="799">
        <v>0</v>
      </c>
      <c r="K361" s="799">
        <v>0</v>
      </c>
      <c r="L361" s="799">
        <v>0</v>
      </c>
      <c r="M361" s="799">
        <v>0</v>
      </c>
      <c r="N361" s="800">
        <v>0</v>
      </c>
      <c r="O361" s="800">
        <v>0</v>
      </c>
      <c r="P361" s="800">
        <v>0</v>
      </c>
      <c r="Q361" s="799">
        <v>0</v>
      </c>
      <c r="R361" s="801">
        <f>SUM(F361:M361)</f>
        <v>1</v>
      </c>
      <c r="S361" s="799">
        <v>73152101</v>
      </c>
      <c r="T361" s="801" t="s">
        <v>926</v>
      </c>
      <c r="U361" s="797" t="s">
        <v>926</v>
      </c>
      <c r="V361" s="778"/>
    </row>
    <row r="362" spans="1:22" ht="75" customHeight="1">
      <c r="A362" s="797">
        <f t="shared" si="22"/>
        <v>315</v>
      </c>
      <c r="B362" s="798">
        <v>8715999</v>
      </c>
      <c r="C362" s="816" t="s">
        <v>3347</v>
      </c>
      <c r="D362" s="798" t="s">
        <v>2519</v>
      </c>
      <c r="E362" s="798">
        <v>0</v>
      </c>
      <c r="F362" s="799">
        <v>1</v>
      </c>
      <c r="G362" s="799">
        <v>0</v>
      </c>
      <c r="H362" s="799">
        <v>0</v>
      </c>
      <c r="I362" s="799">
        <v>0</v>
      </c>
      <c r="J362" s="799">
        <v>0</v>
      </c>
      <c r="K362" s="799">
        <v>0</v>
      </c>
      <c r="L362" s="799">
        <v>0</v>
      </c>
      <c r="M362" s="799">
        <v>0</v>
      </c>
      <c r="N362" s="800">
        <v>0</v>
      </c>
      <c r="O362" s="800">
        <v>0</v>
      </c>
      <c r="P362" s="800">
        <v>0</v>
      </c>
      <c r="Q362" s="799">
        <v>0</v>
      </c>
      <c r="R362" s="801">
        <f t="shared" ref="R362:R379" si="24">SUM(F362:M362)</f>
        <v>1</v>
      </c>
      <c r="S362" s="799">
        <v>73152101</v>
      </c>
      <c r="T362" s="801" t="s">
        <v>926</v>
      </c>
      <c r="U362" s="797" t="s">
        <v>926</v>
      </c>
      <c r="V362" s="778"/>
    </row>
    <row r="363" spans="1:22" ht="75" customHeight="1">
      <c r="A363" s="797">
        <f t="shared" si="22"/>
        <v>316</v>
      </c>
      <c r="B363" s="798">
        <v>8715999</v>
      </c>
      <c r="C363" s="816" t="s">
        <v>3216</v>
      </c>
      <c r="D363" s="798" t="s">
        <v>2519</v>
      </c>
      <c r="E363" s="798">
        <v>0</v>
      </c>
      <c r="F363" s="799">
        <v>1</v>
      </c>
      <c r="G363" s="799">
        <v>0</v>
      </c>
      <c r="H363" s="799">
        <v>0</v>
      </c>
      <c r="I363" s="799">
        <v>0</v>
      </c>
      <c r="J363" s="799">
        <v>0</v>
      </c>
      <c r="K363" s="799">
        <v>0</v>
      </c>
      <c r="L363" s="799">
        <v>0</v>
      </c>
      <c r="M363" s="799">
        <v>0</v>
      </c>
      <c r="N363" s="800">
        <v>0</v>
      </c>
      <c r="O363" s="800">
        <v>0</v>
      </c>
      <c r="P363" s="800">
        <v>0</v>
      </c>
      <c r="Q363" s="799">
        <v>0</v>
      </c>
      <c r="R363" s="801">
        <f t="shared" si="24"/>
        <v>1</v>
      </c>
      <c r="S363" s="799">
        <v>73152101</v>
      </c>
      <c r="T363" s="801" t="s">
        <v>926</v>
      </c>
      <c r="U363" s="797" t="s">
        <v>926</v>
      </c>
      <c r="V363" s="778"/>
    </row>
    <row r="364" spans="1:22" ht="75" customHeight="1">
      <c r="A364" s="797">
        <f>1+A363</f>
        <v>317</v>
      </c>
      <c r="B364" s="798">
        <v>8715999</v>
      </c>
      <c r="C364" s="816" t="s">
        <v>3217</v>
      </c>
      <c r="D364" s="798" t="s">
        <v>2519</v>
      </c>
      <c r="E364" s="798">
        <v>0</v>
      </c>
      <c r="F364" s="799">
        <v>1</v>
      </c>
      <c r="G364" s="799">
        <v>0</v>
      </c>
      <c r="H364" s="799">
        <v>0</v>
      </c>
      <c r="I364" s="799">
        <v>0</v>
      </c>
      <c r="J364" s="799">
        <v>0</v>
      </c>
      <c r="K364" s="799">
        <v>0</v>
      </c>
      <c r="L364" s="799">
        <v>0</v>
      </c>
      <c r="M364" s="799">
        <v>0</v>
      </c>
      <c r="N364" s="800">
        <v>0</v>
      </c>
      <c r="O364" s="800">
        <v>0</v>
      </c>
      <c r="P364" s="800">
        <v>0</v>
      </c>
      <c r="Q364" s="799">
        <v>0</v>
      </c>
      <c r="R364" s="801">
        <f t="shared" si="24"/>
        <v>1</v>
      </c>
      <c r="S364" s="799">
        <v>73152101</v>
      </c>
      <c r="T364" s="801" t="s">
        <v>926</v>
      </c>
      <c r="U364" s="797" t="s">
        <v>926</v>
      </c>
      <c r="V364" s="778"/>
    </row>
    <row r="365" spans="1:22" ht="75" customHeight="1">
      <c r="A365" s="797">
        <f t="shared" si="22"/>
        <v>318</v>
      </c>
      <c r="B365" s="798">
        <v>8715999</v>
      </c>
      <c r="C365" s="816" t="s">
        <v>3218</v>
      </c>
      <c r="D365" s="798" t="s">
        <v>2519</v>
      </c>
      <c r="E365" s="798">
        <v>0</v>
      </c>
      <c r="F365" s="799">
        <v>1</v>
      </c>
      <c r="G365" s="799">
        <v>0</v>
      </c>
      <c r="H365" s="799">
        <v>0</v>
      </c>
      <c r="I365" s="799">
        <v>0</v>
      </c>
      <c r="J365" s="799">
        <v>0</v>
      </c>
      <c r="K365" s="799">
        <v>0</v>
      </c>
      <c r="L365" s="799">
        <v>0</v>
      </c>
      <c r="M365" s="799">
        <v>0</v>
      </c>
      <c r="N365" s="800">
        <v>0</v>
      </c>
      <c r="O365" s="800">
        <v>0</v>
      </c>
      <c r="P365" s="800">
        <v>0</v>
      </c>
      <c r="Q365" s="799">
        <v>0</v>
      </c>
      <c r="R365" s="801">
        <f t="shared" si="24"/>
        <v>1</v>
      </c>
      <c r="S365" s="799">
        <v>73152101</v>
      </c>
      <c r="T365" s="801" t="s">
        <v>926</v>
      </c>
      <c r="U365" s="797" t="s">
        <v>926</v>
      </c>
      <c r="V365" s="778"/>
    </row>
    <row r="366" spans="1:22" ht="75" customHeight="1">
      <c r="A366" s="797">
        <f t="shared" si="22"/>
        <v>319</v>
      </c>
      <c r="B366" s="798">
        <v>8715999</v>
      </c>
      <c r="C366" s="816" t="s">
        <v>3219</v>
      </c>
      <c r="D366" s="798" t="s">
        <v>2519</v>
      </c>
      <c r="E366" s="798">
        <v>0</v>
      </c>
      <c r="F366" s="799">
        <v>1</v>
      </c>
      <c r="G366" s="799">
        <v>0</v>
      </c>
      <c r="H366" s="799">
        <v>0</v>
      </c>
      <c r="I366" s="799">
        <v>0</v>
      </c>
      <c r="J366" s="799">
        <v>0</v>
      </c>
      <c r="K366" s="799">
        <v>0</v>
      </c>
      <c r="L366" s="799">
        <v>0</v>
      </c>
      <c r="M366" s="799">
        <v>0</v>
      </c>
      <c r="N366" s="800">
        <v>0</v>
      </c>
      <c r="O366" s="800">
        <v>0</v>
      </c>
      <c r="P366" s="800">
        <v>0</v>
      </c>
      <c r="Q366" s="799">
        <v>0</v>
      </c>
      <c r="R366" s="801">
        <f t="shared" si="24"/>
        <v>1</v>
      </c>
      <c r="S366" s="799">
        <v>73152101</v>
      </c>
      <c r="T366" s="801" t="s">
        <v>926</v>
      </c>
      <c r="U366" s="797" t="s">
        <v>926</v>
      </c>
      <c r="V366" s="778"/>
    </row>
    <row r="367" spans="1:22" ht="75" customHeight="1">
      <c r="A367" s="797">
        <f t="shared" si="22"/>
        <v>320</v>
      </c>
      <c r="B367" s="798">
        <v>8715999</v>
      </c>
      <c r="C367" s="816" t="s">
        <v>3220</v>
      </c>
      <c r="D367" s="798" t="s">
        <v>2519</v>
      </c>
      <c r="E367" s="798">
        <v>0</v>
      </c>
      <c r="F367" s="799">
        <v>1</v>
      </c>
      <c r="G367" s="799">
        <v>0</v>
      </c>
      <c r="H367" s="799">
        <v>0</v>
      </c>
      <c r="I367" s="799">
        <v>0</v>
      </c>
      <c r="J367" s="799">
        <v>0</v>
      </c>
      <c r="K367" s="799">
        <v>0</v>
      </c>
      <c r="L367" s="799">
        <v>0</v>
      </c>
      <c r="M367" s="799">
        <v>0</v>
      </c>
      <c r="N367" s="800">
        <v>0</v>
      </c>
      <c r="O367" s="800">
        <v>0</v>
      </c>
      <c r="P367" s="800">
        <v>0</v>
      </c>
      <c r="Q367" s="799">
        <v>0</v>
      </c>
      <c r="R367" s="801">
        <f t="shared" si="24"/>
        <v>1</v>
      </c>
      <c r="S367" s="799">
        <v>73152101</v>
      </c>
      <c r="T367" s="801" t="s">
        <v>926</v>
      </c>
      <c r="U367" s="797" t="s">
        <v>926</v>
      </c>
      <c r="V367" s="778"/>
    </row>
    <row r="368" spans="1:22" ht="75" customHeight="1">
      <c r="A368" s="797">
        <f t="shared" si="22"/>
        <v>321</v>
      </c>
      <c r="B368" s="798">
        <v>8715999</v>
      </c>
      <c r="C368" s="816" t="s">
        <v>3221</v>
      </c>
      <c r="D368" s="798" t="s">
        <v>2519</v>
      </c>
      <c r="E368" s="798">
        <v>0</v>
      </c>
      <c r="F368" s="799">
        <v>1</v>
      </c>
      <c r="G368" s="799">
        <v>0</v>
      </c>
      <c r="H368" s="799">
        <v>0</v>
      </c>
      <c r="I368" s="799">
        <v>0</v>
      </c>
      <c r="J368" s="799">
        <v>0</v>
      </c>
      <c r="K368" s="799">
        <v>0</v>
      </c>
      <c r="L368" s="799">
        <v>0</v>
      </c>
      <c r="M368" s="799">
        <v>0</v>
      </c>
      <c r="N368" s="800">
        <v>0</v>
      </c>
      <c r="O368" s="800">
        <v>0</v>
      </c>
      <c r="P368" s="800">
        <v>0</v>
      </c>
      <c r="Q368" s="799">
        <v>0</v>
      </c>
      <c r="R368" s="801">
        <f t="shared" si="24"/>
        <v>1</v>
      </c>
      <c r="S368" s="799">
        <v>73152101</v>
      </c>
      <c r="T368" s="801" t="s">
        <v>926</v>
      </c>
      <c r="U368" s="797" t="s">
        <v>926</v>
      </c>
      <c r="V368" s="778"/>
    </row>
    <row r="369" spans="1:22" ht="75" customHeight="1">
      <c r="A369" s="797">
        <f t="shared" si="22"/>
        <v>322</v>
      </c>
      <c r="B369" s="798">
        <v>8715999</v>
      </c>
      <c r="C369" s="816" t="s">
        <v>3222</v>
      </c>
      <c r="D369" s="798" t="s">
        <v>2519</v>
      </c>
      <c r="E369" s="798">
        <v>0</v>
      </c>
      <c r="F369" s="799">
        <v>1</v>
      </c>
      <c r="G369" s="799">
        <v>0</v>
      </c>
      <c r="H369" s="799">
        <v>0</v>
      </c>
      <c r="I369" s="799">
        <v>0</v>
      </c>
      <c r="J369" s="799">
        <v>0</v>
      </c>
      <c r="K369" s="799">
        <v>0</v>
      </c>
      <c r="L369" s="799">
        <v>0</v>
      </c>
      <c r="M369" s="799">
        <v>0</v>
      </c>
      <c r="N369" s="800">
        <v>0</v>
      </c>
      <c r="O369" s="800">
        <v>0</v>
      </c>
      <c r="P369" s="800">
        <v>0</v>
      </c>
      <c r="Q369" s="799">
        <v>0</v>
      </c>
      <c r="R369" s="801">
        <f t="shared" si="24"/>
        <v>1</v>
      </c>
      <c r="S369" s="799">
        <v>73152101</v>
      </c>
      <c r="T369" s="801" t="s">
        <v>926</v>
      </c>
      <c r="U369" s="797" t="s">
        <v>926</v>
      </c>
      <c r="V369" s="778"/>
    </row>
    <row r="370" spans="1:22" ht="75" customHeight="1">
      <c r="A370" s="797">
        <f t="shared" si="22"/>
        <v>323</v>
      </c>
      <c r="B370" s="798">
        <v>8715999</v>
      </c>
      <c r="C370" s="816" t="s">
        <v>3223</v>
      </c>
      <c r="D370" s="798" t="s">
        <v>2519</v>
      </c>
      <c r="E370" s="798">
        <v>0</v>
      </c>
      <c r="F370" s="799">
        <v>1</v>
      </c>
      <c r="G370" s="799">
        <v>0</v>
      </c>
      <c r="H370" s="799">
        <v>0</v>
      </c>
      <c r="I370" s="799">
        <v>0</v>
      </c>
      <c r="J370" s="799">
        <v>0</v>
      </c>
      <c r="K370" s="799">
        <v>0</v>
      </c>
      <c r="L370" s="799">
        <v>0</v>
      </c>
      <c r="M370" s="799">
        <v>0</v>
      </c>
      <c r="N370" s="800">
        <v>0</v>
      </c>
      <c r="O370" s="800">
        <v>0</v>
      </c>
      <c r="P370" s="800">
        <v>0</v>
      </c>
      <c r="Q370" s="799">
        <v>0</v>
      </c>
      <c r="R370" s="801">
        <f t="shared" si="24"/>
        <v>1</v>
      </c>
      <c r="S370" s="799">
        <v>73152101</v>
      </c>
      <c r="T370" s="801" t="s">
        <v>926</v>
      </c>
      <c r="U370" s="797" t="s">
        <v>926</v>
      </c>
      <c r="V370" s="778"/>
    </row>
    <row r="371" spans="1:22" ht="75" customHeight="1">
      <c r="A371" s="797">
        <f t="shared" si="22"/>
        <v>324</v>
      </c>
      <c r="B371" s="798">
        <v>8715999</v>
      </c>
      <c r="C371" s="816" t="s">
        <v>3224</v>
      </c>
      <c r="D371" s="798" t="s">
        <v>2519</v>
      </c>
      <c r="E371" s="798">
        <v>0</v>
      </c>
      <c r="F371" s="799">
        <v>1</v>
      </c>
      <c r="G371" s="799">
        <v>0</v>
      </c>
      <c r="H371" s="799">
        <v>0</v>
      </c>
      <c r="I371" s="799">
        <v>0</v>
      </c>
      <c r="J371" s="799">
        <v>0</v>
      </c>
      <c r="K371" s="799">
        <v>0</v>
      </c>
      <c r="L371" s="799">
        <v>0</v>
      </c>
      <c r="M371" s="799">
        <v>0</v>
      </c>
      <c r="N371" s="800">
        <v>0</v>
      </c>
      <c r="O371" s="800">
        <v>0</v>
      </c>
      <c r="P371" s="800">
        <v>0</v>
      </c>
      <c r="Q371" s="799">
        <v>0</v>
      </c>
      <c r="R371" s="801">
        <f t="shared" si="24"/>
        <v>1</v>
      </c>
      <c r="S371" s="799">
        <v>73152101</v>
      </c>
      <c r="T371" s="801" t="s">
        <v>926</v>
      </c>
      <c r="U371" s="797" t="s">
        <v>926</v>
      </c>
      <c r="V371" s="778"/>
    </row>
    <row r="372" spans="1:22" ht="75" customHeight="1">
      <c r="A372" s="797">
        <f t="shared" si="22"/>
        <v>325</v>
      </c>
      <c r="B372" s="798">
        <v>8715999</v>
      </c>
      <c r="C372" s="816" t="s">
        <v>3225</v>
      </c>
      <c r="D372" s="798" t="s">
        <v>2519</v>
      </c>
      <c r="E372" s="798">
        <v>0</v>
      </c>
      <c r="F372" s="799">
        <v>1</v>
      </c>
      <c r="G372" s="799">
        <v>0</v>
      </c>
      <c r="H372" s="799">
        <v>0</v>
      </c>
      <c r="I372" s="799">
        <v>0</v>
      </c>
      <c r="J372" s="799">
        <v>0</v>
      </c>
      <c r="K372" s="799">
        <v>0</v>
      </c>
      <c r="L372" s="799">
        <v>0</v>
      </c>
      <c r="M372" s="799">
        <v>0</v>
      </c>
      <c r="N372" s="800">
        <v>0</v>
      </c>
      <c r="O372" s="800">
        <v>0</v>
      </c>
      <c r="P372" s="800">
        <v>0</v>
      </c>
      <c r="Q372" s="799">
        <v>0</v>
      </c>
      <c r="R372" s="801">
        <f t="shared" si="24"/>
        <v>1</v>
      </c>
      <c r="S372" s="799">
        <v>73152101</v>
      </c>
      <c r="T372" s="801" t="s">
        <v>926</v>
      </c>
      <c r="U372" s="797" t="s">
        <v>926</v>
      </c>
      <c r="V372" s="778"/>
    </row>
    <row r="373" spans="1:22" ht="75" customHeight="1">
      <c r="A373" s="797">
        <f t="shared" si="22"/>
        <v>326</v>
      </c>
      <c r="B373" s="798">
        <v>8715999</v>
      </c>
      <c r="C373" s="816" t="s">
        <v>3226</v>
      </c>
      <c r="D373" s="798" t="s">
        <v>2519</v>
      </c>
      <c r="E373" s="798">
        <v>0</v>
      </c>
      <c r="F373" s="799">
        <v>1</v>
      </c>
      <c r="G373" s="799">
        <v>0</v>
      </c>
      <c r="H373" s="799">
        <v>0</v>
      </c>
      <c r="I373" s="799">
        <v>0</v>
      </c>
      <c r="J373" s="799">
        <v>0</v>
      </c>
      <c r="K373" s="799">
        <v>0</v>
      </c>
      <c r="L373" s="799">
        <v>0</v>
      </c>
      <c r="M373" s="799">
        <v>0</v>
      </c>
      <c r="N373" s="800">
        <v>0</v>
      </c>
      <c r="O373" s="800">
        <v>0</v>
      </c>
      <c r="P373" s="800">
        <v>0</v>
      </c>
      <c r="Q373" s="799">
        <v>0</v>
      </c>
      <c r="R373" s="801">
        <f t="shared" si="24"/>
        <v>1</v>
      </c>
      <c r="S373" s="799">
        <v>73152101</v>
      </c>
      <c r="T373" s="801" t="s">
        <v>926</v>
      </c>
      <c r="U373" s="797" t="s">
        <v>926</v>
      </c>
      <c r="V373" s="778"/>
    </row>
    <row r="374" spans="1:22" ht="75" customHeight="1">
      <c r="A374" s="797">
        <f t="shared" si="22"/>
        <v>327</v>
      </c>
      <c r="B374" s="798">
        <v>8715999</v>
      </c>
      <c r="C374" s="816" t="s">
        <v>3227</v>
      </c>
      <c r="D374" s="798" t="s">
        <v>2519</v>
      </c>
      <c r="E374" s="798">
        <v>0</v>
      </c>
      <c r="F374" s="799">
        <v>1</v>
      </c>
      <c r="G374" s="799">
        <v>0</v>
      </c>
      <c r="H374" s="799">
        <v>0</v>
      </c>
      <c r="I374" s="799">
        <v>0</v>
      </c>
      <c r="J374" s="799">
        <v>0</v>
      </c>
      <c r="K374" s="799">
        <v>0</v>
      </c>
      <c r="L374" s="799">
        <v>0</v>
      </c>
      <c r="M374" s="799">
        <v>0</v>
      </c>
      <c r="N374" s="800">
        <v>0</v>
      </c>
      <c r="O374" s="800">
        <v>0</v>
      </c>
      <c r="P374" s="800">
        <v>0</v>
      </c>
      <c r="Q374" s="799">
        <v>0</v>
      </c>
      <c r="R374" s="801">
        <f t="shared" si="24"/>
        <v>1</v>
      </c>
      <c r="S374" s="799">
        <v>73152101</v>
      </c>
      <c r="T374" s="801" t="s">
        <v>926</v>
      </c>
      <c r="U374" s="797" t="s">
        <v>926</v>
      </c>
      <c r="V374" s="778"/>
    </row>
    <row r="375" spans="1:22" ht="75" customHeight="1">
      <c r="A375" s="797">
        <f t="shared" si="22"/>
        <v>328</v>
      </c>
      <c r="B375" s="798">
        <v>8715999</v>
      </c>
      <c r="C375" s="816" t="s">
        <v>3348</v>
      </c>
      <c r="D375" s="798" t="s">
        <v>2519</v>
      </c>
      <c r="E375" s="798">
        <v>0</v>
      </c>
      <c r="F375" s="799">
        <v>1</v>
      </c>
      <c r="G375" s="799">
        <v>0</v>
      </c>
      <c r="H375" s="799">
        <v>0</v>
      </c>
      <c r="I375" s="799">
        <v>0</v>
      </c>
      <c r="J375" s="799">
        <v>0</v>
      </c>
      <c r="K375" s="799">
        <v>0</v>
      </c>
      <c r="L375" s="799">
        <v>0</v>
      </c>
      <c r="M375" s="799">
        <v>0</v>
      </c>
      <c r="N375" s="800">
        <v>0</v>
      </c>
      <c r="O375" s="800">
        <v>0</v>
      </c>
      <c r="P375" s="800">
        <v>0</v>
      </c>
      <c r="Q375" s="799">
        <v>0</v>
      </c>
      <c r="R375" s="801">
        <f t="shared" si="24"/>
        <v>1</v>
      </c>
      <c r="S375" s="799">
        <v>73152101</v>
      </c>
      <c r="T375" s="801" t="s">
        <v>926</v>
      </c>
      <c r="U375" s="797" t="s">
        <v>926</v>
      </c>
      <c r="V375" s="778"/>
    </row>
    <row r="376" spans="1:22" ht="75" customHeight="1">
      <c r="A376" s="797">
        <f t="shared" si="22"/>
        <v>329</v>
      </c>
      <c r="B376" s="798">
        <v>8715999</v>
      </c>
      <c r="C376" s="816" t="s">
        <v>3229</v>
      </c>
      <c r="D376" s="798" t="s">
        <v>2519</v>
      </c>
      <c r="E376" s="798">
        <v>0</v>
      </c>
      <c r="F376" s="799">
        <v>1</v>
      </c>
      <c r="G376" s="799">
        <v>0</v>
      </c>
      <c r="H376" s="799">
        <v>0</v>
      </c>
      <c r="I376" s="799">
        <v>0</v>
      </c>
      <c r="J376" s="799">
        <v>0</v>
      </c>
      <c r="K376" s="799">
        <v>0</v>
      </c>
      <c r="L376" s="799">
        <v>0</v>
      </c>
      <c r="M376" s="799">
        <v>0</v>
      </c>
      <c r="N376" s="800">
        <v>0</v>
      </c>
      <c r="O376" s="800">
        <v>0</v>
      </c>
      <c r="P376" s="800">
        <v>0</v>
      </c>
      <c r="Q376" s="799">
        <v>0</v>
      </c>
      <c r="R376" s="801">
        <f t="shared" si="24"/>
        <v>1</v>
      </c>
      <c r="S376" s="799">
        <v>73152101</v>
      </c>
      <c r="T376" s="801" t="s">
        <v>926</v>
      </c>
      <c r="U376" s="797" t="s">
        <v>926</v>
      </c>
      <c r="V376" s="778"/>
    </row>
    <row r="377" spans="1:22" ht="75" customHeight="1">
      <c r="A377" s="797">
        <f t="shared" si="22"/>
        <v>330</v>
      </c>
      <c r="B377" s="798">
        <v>8715999</v>
      </c>
      <c r="C377" s="816" t="s">
        <v>3349</v>
      </c>
      <c r="D377" s="798" t="s">
        <v>2519</v>
      </c>
      <c r="E377" s="798">
        <v>0</v>
      </c>
      <c r="F377" s="799">
        <v>1</v>
      </c>
      <c r="G377" s="799">
        <v>0</v>
      </c>
      <c r="H377" s="799">
        <v>0</v>
      </c>
      <c r="I377" s="799">
        <v>0</v>
      </c>
      <c r="J377" s="799">
        <v>0</v>
      </c>
      <c r="K377" s="799">
        <v>0</v>
      </c>
      <c r="L377" s="799">
        <v>0</v>
      </c>
      <c r="M377" s="799">
        <v>0</v>
      </c>
      <c r="N377" s="800">
        <v>0</v>
      </c>
      <c r="O377" s="800">
        <v>0</v>
      </c>
      <c r="P377" s="800">
        <v>0</v>
      </c>
      <c r="Q377" s="799">
        <v>0</v>
      </c>
      <c r="R377" s="801">
        <f t="shared" si="24"/>
        <v>1</v>
      </c>
      <c r="S377" s="799">
        <v>73152101</v>
      </c>
      <c r="T377" s="801" t="s">
        <v>926</v>
      </c>
      <c r="U377" s="797" t="s">
        <v>926</v>
      </c>
      <c r="V377" s="778"/>
    </row>
    <row r="378" spans="1:22" ht="75" customHeight="1">
      <c r="A378" s="797">
        <f t="shared" si="22"/>
        <v>331</v>
      </c>
      <c r="B378" s="798">
        <v>8715999</v>
      </c>
      <c r="C378" s="816" t="s">
        <v>3350</v>
      </c>
      <c r="D378" s="798" t="s">
        <v>2519</v>
      </c>
      <c r="E378" s="798">
        <v>0</v>
      </c>
      <c r="F378" s="799">
        <v>1</v>
      </c>
      <c r="G378" s="799">
        <v>0</v>
      </c>
      <c r="H378" s="799">
        <v>0</v>
      </c>
      <c r="I378" s="799">
        <v>0</v>
      </c>
      <c r="J378" s="799">
        <v>0</v>
      </c>
      <c r="K378" s="799">
        <v>0</v>
      </c>
      <c r="L378" s="799">
        <v>0</v>
      </c>
      <c r="M378" s="799">
        <v>0</v>
      </c>
      <c r="N378" s="800">
        <v>0</v>
      </c>
      <c r="O378" s="800">
        <v>0</v>
      </c>
      <c r="P378" s="800">
        <v>0</v>
      </c>
      <c r="Q378" s="799">
        <v>0</v>
      </c>
      <c r="R378" s="801">
        <f t="shared" si="24"/>
        <v>1</v>
      </c>
      <c r="S378" s="799">
        <v>73152101</v>
      </c>
      <c r="T378" s="801" t="s">
        <v>926</v>
      </c>
      <c r="U378" s="797" t="s">
        <v>926</v>
      </c>
      <c r="V378" s="778"/>
    </row>
    <row r="379" spans="1:22" ht="75" customHeight="1">
      <c r="A379" s="797">
        <f t="shared" si="22"/>
        <v>332</v>
      </c>
      <c r="B379" s="798">
        <v>8715999</v>
      </c>
      <c r="C379" s="816" t="s">
        <v>3232</v>
      </c>
      <c r="D379" s="798" t="s">
        <v>2519</v>
      </c>
      <c r="E379" s="798">
        <v>0</v>
      </c>
      <c r="F379" s="799">
        <v>1</v>
      </c>
      <c r="G379" s="799">
        <v>0</v>
      </c>
      <c r="H379" s="799">
        <v>0</v>
      </c>
      <c r="I379" s="799">
        <v>0</v>
      </c>
      <c r="J379" s="799">
        <v>0</v>
      </c>
      <c r="K379" s="799">
        <v>0</v>
      </c>
      <c r="L379" s="799">
        <v>0</v>
      </c>
      <c r="M379" s="799">
        <v>0</v>
      </c>
      <c r="N379" s="800">
        <v>0</v>
      </c>
      <c r="O379" s="800">
        <v>0</v>
      </c>
      <c r="P379" s="800">
        <v>0</v>
      </c>
      <c r="Q379" s="799">
        <v>0</v>
      </c>
      <c r="R379" s="801">
        <f t="shared" si="24"/>
        <v>1</v>
      </c>
      <c r="S379" s="799">
        <v>73152101</v>
      </c>
      <c r="T379" s="801" t="s">
        <v>926</v>
      </c>
      <c r="U379" s="797" t="s">
        <v>926</v>
      </c>
      <c r="V379" s="778"/>
    </row>
    <row r="380" spans="1:22" ht="75" customHeight="1">
      <c r="A380" s="797">
        <v>333</v>
      </c>
      <c r="B380" s="798">
        <v>8715999</v>
      </c>
      <c r="C380" s="816" t="s">
        <v>2704</v>
      </c>
      <c r="D380" s="798" t="s">
        <v>2519</v>
      </c>
      <c r="E380" s="798">
        <v>0</v>
      </c>
      <c r="F380" s="799">
        <v>1</v>
      </c>
      <c r="G380" s="799">
        <v>0</v>
      </c>
      <c r="H380" s="799">
        <v>0</v>
      </c>
      <c r="I380" s="799">
        <v>0</v>
      </c>
      <c r="J380" s="799">
        <v>0</v>
      </c>
      <c r="K380" s="799">
        <v>0</v>
      </c>
      <c r="L380" s="799">
        <v>0</v>
      </c>
      <c r="M380" s="799">
        <v>0</v>
      </c>
      <c r="N380" s="800">
        <v>0</v>
      </c>
      <c r="O380" s="800">
        <v>0</v>
      </c>
      <c r="P380" s="800">
        <v>0</v>
      </c>
      <c r="Q380" s="799">
        <v>0</v>
      </c>
      <c r="R380" s="801">
        <f>SUM(F380:M380)</f>
        <v>1</v>
      </c>
      <c r="S380" s="799">
        <v>73152101</v>
      </c>
      <c r="T380" s="801" t="s">
        <v>926</v>
      </c>
      <c r="U380" s="797" t="s">
        <v>926</v>
      </c>
      <c r="V380" s="778"/>
    </row>
    <row r="381" spans="1:22" ht="75" customHeight="1">
      <c r="A381" s="797">
        <f t="shared" si="22"/>
        <v>334</v>
      </c>
      <c r="B381" s="798">
        <v>8715999</v>
      </c>
      <c r="C381" s="816" t="s">
        <v>2705</v>
      </c>
      <c r="D381" s="798" t="s">
        <v>2519</v>
      </c>
      <c r="E381" s="798">
        <v>0</v>
      </c>
      <c r="F381" s="799">
        <v>1</v>
      </c>
      <c r="G381" s="799">
        <v>0</v>
      </c>
      <c r="H381" s="799">
        <v>0</v>
      </c>
      <c r="I381" s="799">
        <v>0</v>
      </c>
      <c r="J381" s="799">
        <v>0</v>
      </c>
      <c r="K381" s="799">
        <v>0</v>
      </c>
      <c r="L381" s="799">
        <v>0</v>
      </c>
      <c r="M381" s="799">
        <v>0</v>
      </c>
      <c r="N381" s="800">
        <v>0</v>
      </c>
      <c r="O381" s="800">
        <v>0</v>
      </c>
      <c r="P381" s="800">
        <v>0</v>
      </c>
      <c r="Q381" s="799">
        <v>0</v>
      </c>
      <c r="R381" s="801">
        <f t="shared" ref="R381:R397" si="25">SUM(F381:M381)</f>
        <v>1</v>
      </c>
      <c r="S381" s="799">
        <v>73152101</v>
      </c>
      <c r="T381" s="801" t="s">
        <v>926</v>
      </c>
      <c r="U381" s="797" t="s">
        <v>926</v>
      </c>
      <c r="V381" s="778"/>
    </row>
    <row r="382" spans="1:22" ht="75" customHeight="1">
      <c r="A382" s="797">
        <f t="shared" si="22"/>
        <v>335</v>
      </c>
      <c r="B382" s="798">
        <v>8715999</v>
      </c>
      <c r="C382" s="816" t="s">
        <v>2706</v>
      </c>
      <c r="D382" s="798" t="s">
        <v>2519</v>
      </c>
      <c r="E382" s="798">
        <v>0</v>
      </c>
      <c r="F382" s="799">
        <v>1</v>
      </c>
      <c r="G382" s="799">
        <v>0</v>
      </c>
      <c r="H382" s="799">
        <v>0</v>
      </c>
      <c r="I382" s="799">
        <v>0</v>
      </c>
      <c r="J382" s="799">
        <v>0</v>
      </c>
      <c r="K382" s="799">
        <v>0</v>
      </c>
      <c r="L382" s="799">
        <v>0</v>
      </c>
      <c r="M382" s="799">
        <v>0</v>
      </c>
      <c r="N382" s="800">
        <v>0</v>
      </c>
      <c r="O382" s="800">
        <v>0</v>
      </c>
      <c r="P382" s="800">
        <v>0</v>
      </c>
      <c r="Q382" s="799">
        <v>0</v>
      </c>
      <c r="R382" s="801">
        <f t="shared" si="25"/>
        <v>1</v>
      </c>
      <c r="S382" s="799">
        <v>73152101</v>
      </c>
      <c r="T382" s="801" t="s">
        <v>926</v>
      </c>
      <c r="U382" s="797" t="s">
        <v>926</v>
      </c>
      <c r="V382" s="778"/>
    </row>
    <row r="383" spans="1:22" ht="75" customHeight="1">
      <c r="A383" s="797">
        <f t="shared" si="22"/>
        <v>336</v>
      </c>
      <c r="B383" s="798">
        <v>8715999</v>
      </c>
      <c r="C383" s="816" t="s">
        <v>2707</v>
      </c>
      <c r="D383" s="798" t="s">
        <v>2519</v>
      </c>
      <c r="E383" s="798">
        <v>0</v>
      </c>
      <c r="F383" s="799">
        <v>1</v>
      </c>
      <c r="G383" s="799">
        <v>0</v>
      </c>
      <c r="H383" s="799">
        <v>0</v>
      </c>
      <c r="I383" s="799">
        <v>0</v>
      </c>
      <c r="J383" s="799">
        <v>0</v>
      </c>
      <c r="K383" s="799">
        <v>0</v>
      </c>
      <c r="L383" s="799">
        <v>0</v>
      </c>
      <c r="M383" s="799">
        <v>0</v>
      </c>
      <c r="N383" s="800">
        <v>0</v>
      </c>
      <c r="O383" s="800">
        <v>0</v>
      </c>
      <c r="P383" s="800">
        <v>0</v>
      </c>
      <c r="Q383" s="799">
        <v>0</v>
      </c>
      <c r="R383" s="801">
        <f t="shared" si="25"/>
        <v>1</v>
      </c>
      <c r="S383" s="799">
        <v>73152101</v>
      </c>
      <c r="T383" s="801" t="s">
        <v>926</v>
      </c>
      <c r="U383" s="797" t="s">
        <v>926</v>
      </c>
      <c r="V383" s="778"/>
    </row>
    <row r="384" spans="1:22" ht="75" customHeight="1">
      <c r="A384" s="797">
        <f t="shared" si="22"/>
        <v>337</v>
      </c>
      <c r="B384" s="798">
        <v>8715999</v>
      </c>
      <c r="C384" s="816" t="s">
        <v>3234</v>
      </c>
      <c r="D384" s="798" t="s">
        <v>2519</v>
      </c>
      <c r="E384" s="798">
        <v>0</v>
      </c>
      <c r="F384" s="799">
        <v>1</v>
      </c>
      <c r="G384" s="799">
        <v>0</v>
      </c>
      <c r="H384" s="799">
        <v>0</v>
      </c>
      <c r="I384" s="799">
        <v>0</v>
      </c>
      <c r="J384" s="799">
        <v>0</v>
      </c>
      <c r="K384" s="799">
        <v>0</v>
      </c>
      <c r="L384" s="799">
        <v>0</v>
      </c>
      <c r="M384" s="799">
        <v>0</v>
      </c>
      <c r="N384" s="800">
        <v>0</v>
      </c>
      <c r="O384" s="800">
        <v>0</v>
      </c>
      <c r="P384" s="800">
        <v>0</v>
      </c>
      <c r="Q384" s="799">
        <v>0</v>
      </c>
      <c r="R384" s="801">
        <f t="shared" si="25"/>
        <v>1</v>
      </c>
      <c r="S384" s="799">
        <v>73152101</v>
      </c>
      <c r="T384" s="801" t="s">
        <v>926</v>
      </c>
      <c r="U384" s="797" t="s">
        <v>926</v>
      </c>
      <c r="V384" s="778"/>
    </row>
    <row r="385" spans="1:22" ht="75" customHeight="1">
      <c r="A385" s="797">
        <f t="shared" si="22"/>
        <v>338</v>
      </c>
      <c r="B385" s="798">
        <v>8715999</v>
      </c>
      <c r="C385" s="816" t="s">
        <v>3351</v>
      </c>
      <c r="D385" s="798" t="s">
        <v>2519</v>
      </c>
      <c r="E385" s="798">
        <v>0</v>
      </c>
      <c r="F385" s="799">
        <v>1</v>
      </c>
      <c r="G385" s="799">
        <v>0</v>
      </c>
      <c r="H385" s="799">
        <v>0</v>
      </c>
      <c r="I385" s="799">
        <v>0</v>
      </c>
      <c r="J385" s="799">
        <v>0</v>
      </c>
      <c r="K385" s="799">
        <v>0</v>
      </c>
      <c r="L385" s="799">
        <v>0</v>
      </c>
      <c r="M385" s="799">
        <v>0</v>
      </c>
      <c r="N385" s="800">
        <v>0</v>
      </c>
      <c r="O385" s="800">
        <v>0</v>
      </c>
      <c r="P385" s="800">
        <v>0</v>
      </c>
      <c r="Q385" s="799">
        <v>0</v>
      </c>
      <c r="R385" s="801">
        <f t="shared" si="25"/>
        <v>1</v>
      </c>
      <c r="S385" s="799">
        <v>73152101</v>
      </c>
      <c r="T385" s="801" t="s">
        <v>926</v>
      </c>
      <c r="U385" s="797" t="s">
        <v>926</v>
      </c>
      <c r="V385" s="778"/>
    </row>
    <row r="386" spans="1:22" ht="75" customHeight="1">
      <c r="A386" s="797">
        <f t="shared" si="22"/>
        <v>339</v>
      </c>
      <c r="B386" s="798">
        <v>8715999</v>
      </c>
      <c r="C386" s="816" t="s">
        <v>3236</v>
      </c>
      <c r="D386" s="798" t="s">
        <v>2519</v>
      </c>
      <c r="E386" s="798">
        <v>0</v>
      </c>
      <c r="F386" s="799">
        <v>1</v>
      </c>
      <c r="G386" s="799">
        <v>0</v>
      </c>
      <c r="H386" s="799">
        <v>0</v>
      </c>
      <c r="I386" s="799">
        <v>0</v>
      </c>
      <c r="J386" s="799">
        <v>0</v>
      </c>
      <c r="K386" s="799">
        <v>0</v>
      </c>
      <c r="L386" s="799">
        <v>0</v>
      </c>
      <c r="M386" s="799">
        <v>0</v>
      </c>
      <c r="N386" s="800">
        <v>0</v>
      </c>
      <c r="O386" s="800">
        <v>0</v>
      </c>
      <c r="P386" s="800">
        <v>0</v>
      </c>
      <c r="Q386" s="799">
        <v>0</v>
      </c>
      <c r="R386" s="801">
        <f t="shared" si="25"/>
        <v>1</v>
      </c>
      <c r="S386" s="799">
        <v>73152101</v>
      </c>
      <c r="T386" s="801" t="s">
        <v>926</v>
      </c>
      <c r="U386" s="797" t="s">
        <v>926</v>
      </c>
      <c r="V386" s="778"/>
    </row>
    <row r="387" spans="1:22" ht="75" customHeight="1">
      <c r="A387" s="797">
        <f>1+A386</f>
        <v>340</v>
      </c>
      <c r="B387" s="798">
        <v>8715999</v>
      </c>
      <c r="C387" s="816" t="s">
        <v>3237</v>
      </c>
      <c r="D387" s="798" t="s">
        <v>2519</v>
      </c>
      <c r="E387" s="798">
        <v>0</v>
      </c>
      <c r="F387" s="799">
        <v>1</v>
      </c>
      <c r="G387" s="799">
        <v>0</v>
      </c>
      <c r="H387" s="799">
        <v>0</v>
      </c>
      <c r="I387" s="799">
        <v>0</v>
      </c>
      <c r="J387" s="799">
        <v>0</v>
      </c>
      <c r="K387" s="799">
        <v>0</v>
      </c>
      <c r="L387" s="799">
        <v>0</v>
      </c>
      <c r="M387" s="799">
        <v>0</v>
      </c>
      <c r="N387" s="800">
        <v>0</v>
      </c>
      <c r="O387" s="800">
        <v>0</v>
      </c>
      <c r="P387" s="800">
        <v>0</v>
      </c>
      <c r="Q387" s="799">
        <v>0</v>
      </c>
      <c r="R387" s="801">
        <f t="shared" si="25"/>
        <v>1</v>
      </c>
      <c r="S387" s="799">
        <v>73152101</v>
      </c>
      <c r="T387" s="801" t="s">
        <v>926</v>
      </c>
      <c r="U387" s="797" t="s">
        <v>926</v>
      </c>
      <c r="V387" s="778"/>
    </row>
    <row r="388" spans="1:22" ht="75" customHeight="1">
      <c r="A388" s="797">
        <f t="shared" si="22"/>
        <v>341</v>
      </c>
      <c r="B388" s="798">
        <v>8715999</v>
      </c>
      <c r="C388" s="816" t="s">
        <v>3238</v>
      </c>
      <c r="D388" s="798" t="s">
        <v>2519</v>
      </c>
      <c r="E388" s="798">
        <v>0</v>
      </c>
      <c r="F388" s="799">
        <v>1</v>
      </c>
      <c r="G388" s="799">
        <v>0</v>
      </c>
      <c r="H388" s="799">
        <v>0</v>
      </c>
      <c r="I388" s="799">
        <v>0</v>
      </c>
      <c r="J388" s="799">
        <v>0</v>
      </c>
      <c r="K388" s="799">
        <v>0</v>
      </c>
      <c r="L388" s="799">
        <v>0</v>
      </c>
      <c r="M388" s="799">
        <v>0</v>
      </c>
      <c r="N388" s="800">
        <v>0</v>
      </c>
      <c r="O388" s="800">
        <v>0</v>
      </c>
      <c r="P388" s="800">
        <v>0</v>
      </c>
      <c r="Q388" s="799">
        <v>0</v>
      </c>
      <c r="R388" s="801">
        <f t="shared" si="25"/>
        <v>1</v>
      </c>
      <c r="S388" s="799">
        <v>73152101</v>
      </c>
      <c r="T388" s="801" t="s">
        <v>926</v>
      </c>
      <c r="U388" s="797" t="s">
        <v>926</v>
      </c>
      <c r="V388" s="778"/>
    </row>
    <row r="389" spans="1:22" ht="75" customHeight="1">
      <c r="A389" s="797">
        <f t="shared" si="22"/>
        <v>342</v>
      </c>
      <c r="B389" s="798">
        <v>8715999</v>
      </c>
      <c r="C389" s="816" t="s">
        <v>3239</v>
      </c>
      <c r="D389" s="798" t="s">
        <v>2519</v>
      </c>
      <c r="E389" s="798">
        <v>0</v>
      </c>
      <c r="F389" s="799">
        <v>1</v>
      </c>
      <c r="G389" s="799">
        <v>0</v>
      </c>
      <c r="H389" s="799">
        <v>0</v>
      </c>
      <c r="I389" s="799">
        <v>0</v>
      </c>
      <c r="J389" s="799">
        <v>0</v>
      </c>
      <c r="K389" s="799">
        <v>0</v>
      </c>
      <c r="L389" s="799">
        <v>0</v>
      </c>
      <c r="M389" s="799">
        <v>0</v>
      </c>
      <c r="N389" s="800">
        <v>0</v>
      </c>
      <c r="O389" s="800">
        <v>0</v>
      </c>
      <c r="P389" s="800">
        <v>0</v>
      </c>
      <c r="Q389" s="799">
        <v>0</v>
      </c>
      <c r="R389" s="801">
        <f t="shared" si="25"/>
        <v>1</v>
      </c>
      <c r="S389" s="799">
        <v>73152101</v>
      </c>
      <c r="T389" s="801" t="s">
        <v>926</v>
      </c>
      <c r="U389" s="797" t="s">
        <v>926</v>
      </c>
      <c r="V389" s="778"/>
    </row>
    <row r="390" spans="1:22" ht="75" customHeight="1">
      <c r="A390" s="797">
        <f t="shared" si="22"/>
        <v>343</v>
      </c>
      <c r="B390" s="798">
        <v>8715999</v>
      </c>
      <c r="C390" s="816" t="s">
        <v>3240</v>
      </c>
      <c r="D390" s="798" t="s">
        <v>2519</v>
      </c>
      <c r="E390" s="798">
        <v>0</v>
      </c>
      <c r="F390" s="799">
        <v>1</v>
      </c>
      <c r="G390" s="799">
        <v>0</v>
      </c>
      <c r="H390" s="799">
        <v>0</v>
      </c>
      <c r="I390" s="799">
        <v>0</v>
      </c>
      <c r="J390" s="799">
        <v>0</v>
      </c>
      <c r="K390" s="799">
        <v>0</v>
      </c>
      <c r="L390" s="799">
        <v>0</v>
      </c>
      <c r="M390" s="799">
        <v>0</v>
      </c>
      <c r="N390" s="800">
        <v>0</v>
      </c>
      <c r="O390" s="800">
        <v>0</v>
      </c>
      <c r="P390" s="800">
        <v>0</v>
      </c>
      <c r="Q390" s="799">
        <v>0</v>
      </c>
      <c r="R390" s="801">
        <f t="shared" si="25"/>
        <v>1</v>
      </c>
      <c r="S390" s="799">
        <v>73152101</v>
      </c>
      <c r="T390" s="801" t="s">
        <v>926</v>
      </c>
      <c r="U390" s="797" t="s">
        <v>926</v>
      </c>
      <c r="V390" s="778"/>
    </row>
    <row r="391" spans="1:22" ht="75" customHeight="1">
      <c r="A391" s="797">
        <f t="shared" si="22"/>
        <v>344</v>
      </c>
      <c r="B391" s="798">
        <v>8715999</v>
      </c>
      <c r="C391" s="816" t="s">
        <v>3241</v>
      </c>
      <c r="D391" s="798" t="s">
        <v>2519</v>
      </c>
      <c r="E391" s="798">
        <v>0</v>
      </c>
      <c r="F391" s="799">
        <v>1</v>
      </c>
      <c r="G391" s="799">
        <v>0</v>
      </c>
      <c r="H391" s="799">
        <v>0</v>
      </c>
      <c r="I391" s="799">
        <v>0</v>
      </c>
      <c r="J391" s="799">
        <v>0</v>
      </c>
      <c r="K391" s="799">
        <v>0</v>
      </c>
      <c r="L391" s="799">
        <v>0</v>
      </c>
      <c r="M391" s="799">
        <v>0</v>
      </c>
      <c r="N391" s="800">
        <v>0</v>
      </c>
      <c r="O391" s="800">
        <v>0</v>
      </c>
      <c r="P391" s="800">
        <v>0</v>
      </c>
      <c r="Q391" s="799">
        <v>0</v>
      </c>
      <c r="R391" s="801">
        <f t="shared" si="25"/>
        <v>1</v>
      </c>
      <c r="S391" s="799">
        <v>73152101</v>
      </c>
      <c r="T391" s="801" t="s">
        <v>926</v>
      </c>
      <c r="U391" s="797" t="s">
        <v>926</v>
      </c>
      <c r="V391" s="778"/>
    </row>
    <row r="392" spans="1:22" ht="75" customHeight="1">
      <c r="A392" s="797">
        <f t="shared" si="22"/>
        <v>345</v>
      </c>
      <c r="B392" s="798">
        <v>8715999</v>
      </c>
      <c r="C392" s="816" t="s">
        <v>3352</v>
      </c>
      <c r="D392" s="798" t="s">
        <v>2519</v>
      </c>
      <c r="E392" s="798">
        <v>0</v>
      </c>
      <c r="F392" s="799">
        <v>1</v>
      </c>
      <c r="G392" s="799">
        <v>0</v>
      </c>
      <c r="H392" s="799">
        <v>0</v>
      </c>
      <c r="I392" s="799">
        <v>0</v>
      </c>
      <c r="J392" s="799">
        <v>0</v>
      </c>
      <c r="K392" s="799">
        <v>0</v>
      </c>
      <c r="L392" s="799">
        <v>0</v>
      </c>
      <c r="M392" s="799">
        <v>0</v>
      </c>
      <c r="N392" s="800">
        <v>0</v>
      </c>
      <c r="O392" s="800">
        <v>0</v>
      </c>
      <c r="P392" s="800">
        <v>0</v>
      </c>
      <c r="Q392" s="799">
        <v>0</v>
      </c>
      <c r="R392" s="801">
        <f t="shared" si="25"/>
        <v>1</v>
      </c>
      <c r="S392" s="799">
        <v>73152101</v>
      </c>
      <c r="T392" s="801" t="s">
        <v>926</v>
      </c>
      <c r="U392" s="797" t="s">
        <v>926</v>
      </c>
      <c r="V392" s="778"/>
    </row>
    <row r="393" spans="1:22" ht="75" customHeight="1">
      <c r="A393" s="797">
        <f t="shared" si="22"/>
        <v>346</v>
      </c>
      <c r="B393" s="798">
        <v>8715999</v>
      </c>
      <c r="C393" s="816" t="s">
        <v>3353</v>
      </c>
      <c r="D393" s="798" t="s">
        <v>2519</v>
      </c>
      <c r="E393" s="798">
        <v>0</v>
      </c>
      <c r="F393" s="799">
        <v>1</v>
      </c>
      <c r="G393" s="799">
        <v>0</v>
      </c>
      <c r="H393" s="799">
        <v>0</v>
      </c>
      <c r="I393" s="799">
        <v>0</v>
      </c>
      <c r="J393" s="799">
        <v>0</v>
      </c>
      <c r="K393" s="799">
        <v>0</v>
      </c>
      <c r="L393" s="799">
        <v>0</v>
      </c>
      <c r="M393" s="799">
        <v>0</v>
      </c>
      <c r="N393" s="800">
        <v>0</v>
      </c>
      <c r="O393" s="800">
        <v>0</v>
      </c>
      <c r="P393" s="800">
        <v>0</v>
      </c>
      <c r="Q393" s="799">
        <v>0</v>
      </c>
      <c r="R393" s="801">
        <f t="shared" si="25"/>
        <v>1</v>
      </c>
      <c r="S393" s="799">
        <v>73152101</v>
      </c>
      <c r="T393" s="801" t="s">
        <v>926</v>
      </c>
      <c r="U393" s="797" t="s">
        <v>926</v>
      </c>
      <c r="V393" s="778"/>
    </row>
    <row r="394" spans="1:22" ht="75" customHeight="1">
      <c r="A394" s="797">
        <f t="shared" si="22"/>
        <v>347</v>
      </c>
      <c r="B394" s="798">
        <v>8715999</v>
      </c>
      <c r="C394" s="816" t="s">
        <v>3244</v>
      </c>
      <c r="D394" s="798" t="s">
        <v>2519</v>
      </c>
      <c r="E394" s="798">
        <v>0</v>
      </c>
      <c r="F394" s="799">
        <v>1</v>
      </c>
      <c r="G394" s="799">
        <v>0</v>
      </c>
      <c r="H394" s="799">
        <v>0</v>
      </c>
      <c r="I394" s="799">
        <v>0</v>
      </c>
      <c r="J394" s="799">
        <v>0</v>
      </c>
      <c r="K394" s="799">
        <v>0</v>
      </c>
      <c r="L394" s="799">
        <v>0</v>
      </c>
      <c r="M394" s="799">
        <v>0</v>
      </c>
      <c r="N394" s="800">
        <v>0</v>
      </c>
      <c r="O394" s="800">
        <v>0</v>
      </c>
      <c r="P394" s="800">
        <v>0</v>
      </c>
      <c r="Q394" s="799">
        <v>0</v>
      </c>
      <c r="R394" s="801">
        <f t="shared" si="25"/>
        <v>1</v>
      </c>
      <c r="S394" s="799">
        <v>73152108</v>
      </c>
      <c r="T394" s="801" t="s">
        <v>926</v>
      </c>
      <c r="U394" s="797" t="s">
        <v>926</v>
      </c>
      <c r="V394" s="778"/>
    </row>
    <row r="395" spans="1:22" ht="75" customHeight="1">
      <c r="A395" s="797">
        <f t="shared" si="22"/>
        <v>348</v>
      </c>
      <c r="B395" s="798">
        <v>8715999</v>
      </c>
      <c r="C395" s="816" t="s">
        <v>3245</v>
      </c>
      <c r="D395" s="798" t="s">
        <v>2519</v>
      </c>
      <c r="E395" s="798">
        <v>0</v>
      </c>
      <c r="F395" s="799">
        <v>1</v>
      </c>
      <c r="G395" s="799">
        <v>0</v>
      </c>
      <c r="H395" s="799">
        <v>0</v>
      </c>
      <c r="I395" s="799">
        <v>0</v>
      </c>
      <c r="J395" s="799">
        <v>0</v>
      </c>
      <c r="K395" s="799">
        <v>0</v>
      </c>
      <c r="L395" s="799">
        <v>0</v>
      </c>
      <c r="M395" s="799">
        <v>0</v>
      </c>
      <c r="N395" s="800">
        <v>0</v>
      </c>
      <c r="O395" s="800">
        <v>0</v>
      </c>
      <c r="P395" s="800">
        <v>0</v>
      </c>
      <c r="Q395" s="799">
        <v>0</v>
      </c>
      <c r="R395" s="801">
        <f t="shared" si="25"/>
        <v>1</v>
      </c>
      <c r="S395" s="799">
        <v>73152108</v>
      </c>
      <c r="T395" s="801" t="s">
        <v>926</v>
      </c>
      <c r="U395" s="797" t="s">
        <v>926</v>
      </c>
      <c r="V395" s="778"/>
    </row>
    <row r="396" spans="1:22" ht="75" customHeight="1">
      <c r="A396" s="797">
        <f t="shared" si="22"/>
        <v>349</v>
      </c>
      <c r="B396" s="798">
        <v>8715999</v>
      </c>
      <c r="C396" s="816" t="s">
        <v>3246</v>
      </c>
      <c r="D396" s="798" t="s">
        <v>2519</v>
      </c>
      <c r="E396" s="798">
        <v>0</v>
      </c>
      <c r="F396" s="799">
        <v>1</v>
      </c>
      <c r="G396" s="799">
        <v>0</v>
      </c>
      <c r="H396" s="799">
        <v>0</v>
      </c>
      <c r="I396" s="799">
        <v>0</v>
      </c>
      <c r="J396" s="799">
        <v>0</v>
      </c>
      <c r="K396" s="799">
        <v>0</v>
      </c>
      <c r="L396" s="799">
        <v>0</v>
      </c>
      <c r="M396" s="799">
        <v>0</v>
      </c>
      <c r="N396" s="800">
        <v>0</v>
      </c>
      <c r="O396" s="800">
        <v>0</v>
      </c>
      <c r="P396" s="800">
        <v>0</v>
      </c>
      <c r="Q396" s="799">
        <v>0</v>
      </c>
      <c r="R396" s="801">
        <f t="shared" si="25"/>
        <v>1</v>
      </c>
      <c r="S396" s="799">
        <v>73152108</v>
      </c>
      <c r="T396" s="801" t="s">
        <v>926</v>
      </c>
      <c r="U396" s="797" t="s">
        <v>926</v>
      </c>
      <c r="V396" s="778"/>
    </row>
    <row r="397" spans="1:22" ht="75" customHeight="1">
      <c r="A397" s="797">
        <f t="shared" si="22"/>
        <v>350</v>
      </c>
      <c r="B397" s="798">
        <v>8715999</v>
      </c>
      <c r="C397" s="816" t="s">
        <v>3247</v>
      </c>
      <c r="D397" s="798" t="s">
        <v>2519</v>
      </c>
      <c r="E397" s="798">
        <v>0</v>
      </c>
      <c r="F397" s="799">
        <v>1</v>
      </c>
      <c r="G397" s="799">
        <v>0</v>
      </c>
      <c r="H397" s="799">
        <v>0</v>
      </c>
      <c r="I397" s="799">
        <v>0</v>
      </c>
      <c r="J397" s="799">
        <v>0</v>
      </c>
      <c r="K397" s="799">
        <v>0</v>
      </c>
      <c r="L397" s="799">
        <v>0</v>
      </c>
      <c r="M397" s="799">
        <v>0</v>
      </c>
      <c r="N397" s="800">
        <v>0</v>
      </c>
      <c r="O397" s="800">
        <v>0</v>
      </c>
      <c r="P397" s="800">
        <v>0</v>
      </c>
      <c r="Q397" s="799">
        <v>0</v>
      </c>
      <c r="R397" s="801">
        <f t="shared" si="25"/>
        <v>1</v>
      </c>
      <c r="S397" s="799">
        <v>73152108</v>
      </c>
      <c r="T397" s="801" t="s">
        <v>926</v>
      </c>
      <c r="U397" s="797" t="s">
        <v>926</v>
      </c>
      <c r="V397" s="778"/>
    </row>
    <row r="398" spans="1:22" ht="75" customHeight="1">
      <c r="A398" s="797">
        <v>351</v>
      </c>
      <c r="B398" s="798">
        <v>8715999</v>
      </c>
      <c r="C398" s="816" t="s">
        <v>2708</v>
      </c>
      <c r="D398" s="798" t="s">
        <v>2519</v>
      </c>
      <c r="E398" s="798">
        <v>0</v>
      </c>
      <c r="F398" s="799">
        <v>1</v>
      </c>
      <c r="G398" s="799">
        <v>0</v>
      </c>
      <c r="H398" s="799">
        <v>0</v>
      </c>
      <c r="I398" s="799">
        <v>0</v>
      </c>
      <c r="J398" s="799">
        <v>0</v>
      </c>
      <c r="K398" s="799">
        <v>0</v>
      </c>
      <c r="L398" s="799">
        <v>0</v>
      </c>
      <c r="M398" s="799">
        <v>0</v>
      </c>
      <c r="N398" s="800">
        <v>0</v>
      </c>
      <c r="O398" s="800">
        <v>0</v>
      </c>
      <c r="P398" s="800">
        <v>0</v>
      </c>
      <c r="Q398" s="799">
        <v>0</v>
      </c>
      <c r="R398" s="801">
        <f>SUM(F397:M397)</f>
        <v>1</v>
      </c>
      <c r="S398" s="799">
        <v>73152108</v>
      </c>
      <c r="T398" s="801" t="s">
        <v>926</v>
      </c>
      <c r="U398" s="797" t="s">
        <v>926</v>
      </c>
      <c r="V398" s="778"/>
    </row>
    <row r="399" spans="1:22" ht="72.75" customHeight="1">
      <c r="A399" s="797">
        <f t="shared" si="22"/>
        <v>352</v>
      </c>
      <c r="B399" s="798">
        <v>8715999</v>
      </c>
      <c r="C399" s="816" t="s">
        <v>3354</v>
      </c>
      <c r="D399" s="798" t="s">
        <v>2519</v>
      </c>
      <c r="E399" s="798">
        <v>0</v>
      </c>
      <c r="F399" s="799">
        <v>1</v>
      </c>
      <c r="G399" s="799">
        <v>0</v>
      </c>
      <c r="H399" s="799">
        <v>0</v>
      </c>
      <c r="I399" s="799">
        <v>0</v>
      </c>
      <c r="J399" s="799">
        <v>0</v>
      </c>
      <c r="K399" s="799">
        <v>0</v>
      </c>
      <c r="L399" s="799">
        <v>0</v>
      </c>
      <c r="M399" s="799">
        <v>0</v>
      </c>
      <c r="N399" s="800">
        <v>0</v>
      </c>
      <c r="O399" s="800">
        <v>0</v>
      </c>
      <c r="P399" s="800">
        <v>0</v>
      </c>
      <c r="Q399" s="799">
        <v>0</v>
      </c>
      <c r="R399" s="801">
        <v>1</v>
      </c>
      <c r="S399" s="799">
        <v>73152108</v>
      </c>
      <c r="T399" s="801" t="s">
        <v>926</v>
      </c>
      <c r="U399" s="797" t="s">
        <v>926</v>
      </c>
      <c r="V399" s="778"/>
    </row>
    <row r="400" spans="1:22" ht="75" customHeight="1">
      <c r="A400" s="797">
        <f t="shared" si="22"/>
        <v>353</v>
      </c>
      <c r="B400" s="798">
        <v>8715999</v>
      </c>
      <c r="C400" s="816" t="s">
        <v>3201</v>
      </c>
      <c r="D400" s="798" t="s">
        <v>2519</v>
      </c>
      <c r="E400" s="798">
        <v>0</v>
      </c>
      <c r="F400" s="799">
        <v>1</v>
      </c>
      <c r="G400" s="799">
        <v>0</v>
      </c>
      <c r="H400" s="799">
        <v>0</v>
      </c>
      <c r="I400" s="799">
        <v>0</v>
      </c>
      <c r="J400" s="799">
        <v>0</v>
      </c>
      <c r="K400" s="799">
        <v>0</v>
      </c>
      <c r="L400" s="799">
        <v>0</v>
      </c>
      <c r="M400" s="799">
        <v>0</v>
      </c>
      <c r="N400" s="800">
        <v>0</v>
      </c>
      <c r="O400" s="800">
        <v>0</v>
      </c>
      <c r="P400" s="800">
        <v>0</v>
      </c>
      <c r="Q400" s="799">
        <v>0</v>
      </c>
      <c r="R400" s="801">
        <v>1</v>
      </c>
      <c r="S400" s="799">
        <v>73152101</v>
      </c>
      <c r="T400" s="801" t="s">
        <v>926</v>
      </c>
      <c r="U400" s="797" t="s">
        <v>926</v>
      </c>
      <c r="V400" s="778"/>
    </row>
    <row r="401" spans="1:22" ht="75" customHeight="1">
      <c r="A401" s="797">
        <f t="shared" si="22"/>
        <v>354</v>
      </c>
      <c r="B401" s="798">
        <v>8715999</v>
      </c>
      <c r="C401" s="816" t="s">
        <v>2521</v>
      </c>
      <c r="D401" s="798" t="s">
        <v>2519</v>
      </c>
      <c r="E401" s="798">
        <v>0</v>
      </c>
      <c r="F401" s="799">
        <v>1</v>
      </c>
      <c r="G401" s="799">
        <v>0</v>
      </c>
      <c r="H401" s="799">
        <v>0</v>
      </c>
      <c r="I401" s="799">
        <v>0</v>
      </c>
      <c r="J401" s="799">
        <v>0</v>
      </c>
      <c r="K401" s="799">
        <v>0</v>
      </c>
      <c r="L401" s="799">
        <v>0</v>
      </c>
      <c r="M401" s="799">
        <v>0</v>
      </c>
      <c r="N401" s="800">
        <v>0</v>
      </c>
      <c r="O401" s="800">
        <v>0</v>
      </c>
      <c r="P401" s="800">
        <v>0</v>
      </c>
      <c r="Q401" s="799">
        <v>0</v>
      </c>
      <c r="R401" s="801">
        <v>1</v>
      </c>
      <c r="S401" s="799">
        <v>73152101</v>
      </c>
      <c r="T401" s="801" t="s">
        <v>926</v>
      </c>
      <c r="U401" s="797" t="s">
        <v>926</v>
      </c>
      <c r="V401" s="778"/>
    </row>
    <row r="402" spans="1:22" ht="23.25" customHeight="1">
      <c r="A402" s="877" t="s">
        <v>3355</v>
      </c>
      <c r="B402" s="877"/>
      <c r="C402" s="877"/>
      <c r="D402" s="877"/>
      <c r="E402" s="877"/>
      <c r="F402" s="877"/>
      <c r="G402" s="877"/>
      <c r="H402" s="877"/>
      <c r="I402" s="877"/>
      <c r="J402" s="877"/>
      <c r="K402" s="877"/>
      <c r="L402" s="877"/>
      <c r="M402" s="877"/>
      <c r="N402" s="877"/>
      <c r="O402" s="877"/>
      <c r="P402" s="877"/>
      <c r="Q402" s="877"/>
      <c r="R402" s="877"/>
      <c r="S402" s="877"/>
      <c r="T402" s="877"/>
      <c r="U402" s="877"/>
    </row>
    <row r="403" spans="1:22" ht="75" customHeight="1">
      <c r="A403" s="798">
        <v>355</v>
      </c>
      <c r="B403" s="798">
        <v>8715699</v>
      </c>
      <c r="C403" s="816" t="s">
        <v>3356</v>
      </c>
      <c r="D403" s="798" t="s">
        <v>2519</v>
      </c>
      <c r="E403" s="798">
        <v>0</v>
      </c>
      <c r="F403" s="799">
        <v>1</v>
      </c>
      <c r="G403" s="799">
        <v>0</v>
      </c>
      <c r="H403" s="799">
        <v>0</v>
      </c>
      <c r="I403" s="799">
        <v>0</v>
      </c>
      <c r="J403" s="799">
        <v>0</v>
      </c>
      <c r="K403" s="799">
        <v>0</v>
      </c>
      <c r="L403" s="799">
        <v>0</v>
      </c>
      <c r="M403" s="799">
        <v>0</v>
      </c>
      <c r="N403" s="800">
        <v>0</v>
      </c>
      <c r="O403" s="800">
        <v>0</v>
      </c>
      <c r="P403" s="800">
        <v>0</v>
      </c>
      <c r="Q403" s="799">
        <v>0</v>
      </c>
      <c r="R403" s="799">
        <f>SUM(F403:M403)</f>
        <v>1</v>
      </c>
      <c r="S403" s="799">
        <v>73152108</v>
      </c>
      <c r="T403" s="799" t="s">
        <v>926</v>
      </c>
      <c r="U403" s="798" t="s">
        <v>926</v>
      </c>
      <c r="V403" s="778"/>
    </row>
    <row r="404" spans="1:22" ht="75" customHeight="1">
      <c r="A404" s="798">
        <f t="shared" ref="A404:A409" si="26">1+A403</f>
        <v>356</v>
      </c>
      <c r="B404" s="798">
        <v>8715699</v>
      </c>
      <c r="C404" s="816" t="s">
        <v>2548</v>
      </c>
      <c r="D404" s="798" t="s">
        <v>2519</v>
      </c>
      <c r="E404" s="798">
        <v>0</v>
      </c>
      <c r="F404" s="799">
        <v>1</v>
      </c>
      <c r="G404" s="799">
        <v>0</v>
      </c>
      <c r="H404" s="799">
        <v>0</v>
      </c>
      <c r="I404" s="799">
        <v>0</v>
      </c>
      <c r="J404" s="799">
        <v>0</v>
      </c>
      <c r="K404" s="799">
        <v>0</v>
      </c>
      <c r="L404" s="799">
        <v>0</v>
      </c>
      <c r="M404" s="799">
        <v>0</v>
      </c>
      <c r="N404" s="800">
        <v>0</v>
      </c>
      <c r="O404" s="800">
        <v>0</v>
      </c>
      <c r="P404" s="800">
        <v>0</v>
      </c>
      <c r="Q404" s="799">
        <v>0</v>
      </c>
      <c r="R404" s="799">
        <f t="shared" ref="R404:R409" si="27">SUM(F404:M404)</f>
        <v>1</v>
      </c>
      <c r="S404" s="799">
        <v>73152108</v>
      </c>
      <c r="T404" s="799" t="s">
        <v>926</v>
      </c>
      <c r="U404" s="798" t="s">
        <v>926</v>
      </c>
      <c r="V404" s="778"/>
    </row>
    <row r="405" spans="1:22" ht="75" customHeight="1">
      <c r="A405" s="798">
        <f t="shared" si="26"/>
        <v>357</v>
      </c>
      <c r="B405" s="798">
        <v>8715699</v>
      </c>
      <c r="C405" s="816" t="s">
        <v>3357</v>
      </c>
      <c r="D405" s="798" t="s">
        <v>2519</v>
      </c>
      <c r="E405" s="798">
        <v>0</v>
      </c>
      <c r="F405" s="799">
        <v>1</v>
      </c>
      <c r="G405" s="799">
        <v>0</v>
      </c>
      <c r="H405" s="799">
        <v>0</v>
      </c>
      <c r="I405" s="799">
        <v>0</v>
      </c>
      <c r="J405" s="799">
        <v>0</v>
      </c>
      <c r="K405" s="799">
        <v>0</v>
      </c>
      <c r="L405" s="799">
        <v>0</v>
      </c>
      <c r="M405" s="799">
        <v>0</v>
      </c>
      <c r="N405" s="800">
        <v>0</v>
      </c>
      <c r="O405" s="800">
        <v>0</v>
      </c>
      <c r="P405" s="800">
        <v>0</v>
      </c>
      <c r="Q405" s="799">
        <v>0</v>
      </c>
      <c r="R405" s="799">
        <f t="shared" si="27"/>
        <v>1</v>
      </c>
      <c r="S405" s="799">
        <v>73152108</v>
      </c>
      <c r="T405" s="799" t="s">
        <v>926</v>
      </c>
      <c r="U405" s="798" t="s">
        <v>926</v>
      </c>
      <c r="V405" s="778"/>
    </row>
    <row r="406" spans="1:22" ht="75" customHeight="1">
      <c r="A406" s="798">
        <f t="shared" si="26"/>
        <v>358</v>
      </c>
      <c r="B406" s="798">
        <v>8715699</v>
      </c>
      <c r="C406" s="816" t="s">
        <v>2549</v>
      </c>
      <c r="D406" s="798" t="s">
        <v>2519</v>
      </c>
      <c r="E406" s="798">
        <v>0</v>
      </c>
      <c r="F406" s="799">
        <v>1</v>
      </c>
      <c r="G406" s="799">
        <v>0</v>
      </c>
      <c r="H406" s="799">
        <v>0</v>
      </c>
      <c r="I406" s="799">
        <v>0</v>
      </c>
      <c r="J406" s="799">
        <v>0</v>
      </c>
      <c r="K406" s="799">
        <v>0</v>
      </c>
      <c r="L406" s="799">
        <v>0</v>
      </c>
      <c r="M406" s="799">
        <v>0</v>
      </c>
      <c r="N406" s="800">
        <v>0</v>
      </c>
      <c r="O406" s="800">
        <v>0</v>
      </c>
      <c r="P406" s="800">
        <v>0</v>
      </c>
      <c r="Q406" s="799">
        <v>0</v>
      </c>
      <c r="R406" s="799">
        <f t="shared" si="27"/>
        <v>1</v>
      </c>
      <c r="S406" s="799">
        <v>73152108</v>
      </c>
      <c r="T406" s="799" t="s">
        <v>926</v>
      </c>
      <c r="U406" s="798" t="s">
        <v>926</v>
      </c>
      <c r="V406" s="778"/>
    </row>
    <row r="407" spans="1:22" ht="75" customHeight="1">
      <c r="A407" s="798">
        <f t="shared" si="26"/>
        <v>359</v>
      </c>
      <c r="B407" s="798">
        <v>8715699</v>
      </c>
      <c r="C407" s="816" t="s">
        <v>2550</v>
      </c>
      <c r="D407" s="798" t="s">
        <v>2519</v>
      </c>
      <c r="E407" s="798">
        <v>0</v>
      </c>
      <c r="F407" s="799">
        <v>1</v>
      </c>
      <c r="G407" s="799">
        <v>0</v>
      </c>
      <c r="H407" s="799">
        <v>0</v>
      </c>
      <c r="I407" s="799">
        <v>0</v>
      </c>
      <c r="J407" s="799">
        <v>0</v>
      </c>
      <c r="K407" s="799">
        <v>0</v>
      </c>
      <c r="L407" s="799">
        <v>0</v>
      </c>
      <c r="M407" s="799">
        <v>0</v>
      </c>
      <c r="N407" s="800">
        <v>0</v>
      </c>
      <c r="O407" s="800">
        <v>0</v>
      </c>
      <c r="P407" s="800">
        <v>0</v>
      </c>
      <c r="Q407" s="799">
        <v>0</v>
      </c>
      <c r="R407" s="799">
        <f t="shared" si="27"/>
        <v>1</v>
      </c>
      <c r="S407" s="799">
        <v>73152108</v>
      </c>
      <c r="T407" s="799" t="s">
        <v>926</v>
      </c>
      <c r="U407" s="798" t="s">
        <v>926</v>
      </c>
      <c r="V407" s="778"/>
    </row>
    <row r="408" spans="1:22" ht="75" customHeight="1">
      <c r="A408" s="798">
        <f t="shared" si="26"/>
        <v>360</v>
      </c>
      <c r="B408" s="798">
        <v>8715699</v>
      </c>
      <c r="C408" s="816" t="s">
        <v>3358</v>
      </c>
      <c r="D408" s="798" t="s">
        <v>2519</v>
      </c>
      <c r="E408" s="798">
        <v>0</v>
      </c>
      <c r="F408" s="799">
        <v>1</v>
      </c>
      <c r="G408" s="799">
        <v>0</v>
      </c>
      <c r="H408" s="799">
        <v>0</v>
      </c>
      <c r="I408" s="799">
        <v>0</v>
      </c>
      <c r="J408" s="799">
        <v>0</v>
      </c>
      <c r="K408" s="799">
        <v>0</v>
      </c>
      <c r="L408" s="799">
        <v>0</v>
      </c>
      <c r="M408" s="799">
        <v>0</v>
      </c>
      <c r="N408" s="800">
        <v>0</v>
      </c>
      <c r="O408" s="800">
        <v>0</v>
      </c>
      <c r="P408" s="800">
        <v>0</v>
      </c>
      <c r="Q408" s="799">
        <v>0</v>
      </c>
      <c r="R408" s="799">
        <f t="shared" si="27"/>
        <v>1</v>
      </c>
      <c r="S408" s="799">
        <v>73152108</v>
      </c>
      <c r="T408" s="799" t="s">
        <v>926</v>
      </c>
      <c r="U408" s="798" t="s">
        <v>926</v>
      </c>
      <c r="V408" s="778"/>
    </row>
    <row r="409" spans="1:22" ht="75" customHeight="1">
      <c r="A409" s="798">
        <f t="shared" si="26"/>
        <v>361</v>
      </c>
      <c r="B409" s="798">
        <v>8715699</v>
      </c>
      <c r="C409" s="816" t="s">
        <v>3359</v>
      </c>
      <c r="D409" s="798" t="s">
        <v>2519</v>
      </c>
      <c r="E409" s="798">
        <v>0</v>
      </c>
      <c r="F409" s="799">
        <v>1</v>
      </c>
      <c r="G409" s="799">
        <v>0</v>
      </c>
      <c r="H409" s="799">
        <v>0</v>
      </c>
      <c r="I409" s="799">
        <v>0</v>
      </c>
      <c r="J409" s="799">
        <v>0</v>
      </c>
      <c r="K409" s="799">
        <v>0</v>
      </c>
      <c r="L409" s="799">
        <v>0</v>
      </c>
      <c r="M409" s="799">
        <v>0</v>
      </c>
      <c r="N409" s="800">
        <v>0</v>
      </c>
      <c r="O409" s="800">
        <v>0</v>
      </c>
      <c r="P409" s="800">
        <v>0</v>
      </c>
      <c r="Q409" s="799">
        <v>0</v>
      </c>
      <c r="R409" s="799">
        <f t="shared" si="27"/>
        <v>1</v>
      </c>
      <c r="S409" s="799">
        <v>73152108</v>
      </c>
      <c r="T409" s="799" t="s">
        <v>926</v>
      </c>
      <c r="U409" s="798" t="s">
        <v>926</v>
      </c>
      <c r="V409" s="778"/>
    </row>
    <row r="410" spans="1:22" ht="19.5" customHeight="1">
      <c r="A410" s="877" t="s">
        <v>3360</v>
      </c>
      <c r="B410" s="877"/>
      <c r="C410" s="877"/>
      <c r="D410" s="877"/>
      <c r="E410" s="877"/>
      <c r="F410" s="877"/>
      <c r="G410" s="877"/>
      <c r="H410" s="877"/>
      <c r="I410" s="877"/>
      <c r="J410" s="877"/>
      <c r="K410" s="877"/>
      <c r="L410" s="877"/>
      <c r="M410" s="877"/>
      <c r="N410" s="877"/>
      <c r="O410" s="877"/>
      <c r="P410" s="877"/>
      <c r="Q410" s="877"/>
      <c r="R410" s="877"/>
      <c r="S410" s="877"/>
      <c r="T410" s="877"/>
      <c r="U410" s="877"/>
    </row>
    <row r="411" spans="1:22" ht="75" customHeight="1">
      <c r="A411" s="797">
        <v>362</v>
      </c>
      <c r="B411" s="797">
        <v>8715699</v>
      </c>
      <c r="C411" s="816" t="s">
        <v>3315</v>
      </c>
      <c r="D411" s="798" t="s">
        <v>2519</v>
      </c>
      <c r="E411" s="798">
        <v>0</v>
      </c>
      <c r="F411" s="799">
        <v>1</v>
      </c>
      <c r="G411" s="799">
        <v>0</v>
      </c>
      <c r="H411" s="799">
        <v>0</v>
      </c>
      <c r="I411" s="799">
        <v>0</v>
      </c>
      <c r="J411" s="799">
        <v>0</v>
      </c>
      <c r="K411" s="799">
        <v>0</v>
      </c>
      <c r="L411" s="799">
        <v>0</v>
      </c>
      <c r="M411" s="799">
        <v>0</v>
      </c>
      <c r="N411" s="800">
        <v>0</v>
      </c>
      <c r="O411" s="800">
        <v>0</v>
      </c>
      <c r="P411" s="800">
        <v>0</v>
      </c>
      <c r="Q411" s="799">
        <v>0</v>
      </c>
      <c r="R411" s="799">
        <f t="shared" ref="R411:R417" si="28">SUM(F411:M411)</f>
        <v>1</v>
      </c>
      <c r="S411" s="801">
        <v>73152101</v>
      </c>
      <c r="T411" s="801" t="s">
        <v>926</v>
      </c>
      <c r="U411" s="797" t="s">
        <v>2542</v>
      </c>
      <c r="V411" s="778"/>
    </row>
    <row r="412" spans="1:22" ht="75" customHeight="1">
      <c r="A412" s="797">
        <f t="shared" ref="A412:A417" si="29">1+A411</f>
        <v>363</v>
      </c>
      <c r="B412" s="797">
        <v>8715699</v>
      </c>
      <c r="C412" s="816" t="s">
        <v>2551</v>
      </c>
      <c r="D412" s="798" t="s">
        <v>2519</v>
      </c>
      <c r="E412" s="798">
        <v>0</v>
      </c>
      <c r="F412" s="799">
        <v>1</v>
      </c>
      <c r="G412" s="799">
        <v>0</v>
      </c>
      <c r="H412" s="799">
        <v>0</v>
      </c>
      <c r="I412" s="799">
        <v>0</v>
      </c>
      <c r="J412" s="799">
        <v>0</v>
      </c>
      <c r="K412" s="799">
        <v>0</v>
      </c>
      <c r="L412" s="799">
        <v>0</v>
      </c>
      <c r="M412" s="799">
        <v>0</v>
      </c>
      <c r="N412" s="800">
        <v>0</v>
      </c>
      <c r="O412" s="800">
        <v>0</v>
      </c>
      <c r="P412" s="800">
        <v>0</v>
      </c>
      <c r="Q412" s="799">
        <v>0</v>
      </c>
      <c r="R412" s="799">
        <f t="shared" si="28"/>
        <v>1</v>
      </c>
      <c r="S412" s="801">
        <v>73152101</v>
      </c>
      <c r="T412" s="801" t="s">
        <v>926</v>
      </c>
      <c r="U412" s="797" t="s">
        <v>2542</v>
      </c>
      <c r="V412" s="778"/>
    </row>
    <row r="413" spans="1:22" ht="75" customHeight="1">
      <c r="A413" s="797">
        <v>364</v>
      </c>
      <c r="B413" s="797">
        <v>8715699</v>
      </c>
      <c r="C413" s="816" t="s">
        <v>3318</v>
      </c>
      <c r="D413" s="798" t="s">
        <v>2519</v>
      </c>
      <c r="E413" s="798">
        <v>0</v>
      </c>
      <c r="F413" s="799">
        <v>1</v>
      </c>
      <c r="G413" s="799">
        <v>0</v>
      </c>
      <c r="H413" s="799">
        <v>0</v>
      </c>
      <c r="I413" s="799">
        <v>0</v>
      </c>
      <c r="J413" s="799">
        <v>0</v>
      </c>
      <c r="K413" s="799">
        <v>0</v>
      </c>
      <c r="L413" s="799">
        <v>0</v>
      </c>
      <c r="M413" s="799">
        <v>0</v>
      </c>
      <c r="N413" s="800">
        <v>0</v>
      </c>
      <c r="O413" s="800">
        <v>0</v>
      </c>
      <c r="P413" s="800">
        <v>0</v>
      </c>
      <c r="Q413" s="799">
        <v>0</v>
      </c>
      <c r="R413" s="799">
        <f t="shared" si="28"/>
        <v>1</v>
      </c>
      <c r="S413" s="801">
        <v>73152101</v>
      </c>
      <c r="T413" s="801" t="s">
        <v>926</v>
      </c>
      <c r="U413" s="797" t="s">
        <v>2542</v>
      </c>
      <c r="V413" s="778"/>
    </row>
    <row r="414" spans="1:22" ht="75" customHeight="1">
      <c r="A414" s="797">
        <f t="shared" si="29"/>
        <v>365</v>
      </c>
      <c r="B414" s="797">
        <v>8715699</v>
      </c>
      <c r="C414" s="816" t="s">
        <v>3319</v>
      </c>
      <c r="D414" s="798" t="s">
        <v>2519</v>
      </c>
      <c r="E414" s="798">
        <v>0</v>
      </c>
      <c r="F414" s="799">
        <v>1</v>
      </c>
      <c r="G414" s="799">
        <v>0</v>
      </c>
      <c r="H414" s="799">
        <v>0</v>
      </c>
      <c r="I414" s="799">
        <v>0</v>
      </c>
      <c r="J414" s="799">
        <v>0</v>
      </c>
      <c r="K414" s="799">
        <v>0</v>
      </c>
      <c r="L414" s="799">
        <v>0</v>
      </c>
      <c r="M414" s="799">
        <v>0</v>
      </c>
      <c r="N414" s="800">
        <v>0</v>
      </c>
      <c r="O414" s="800">
        <v>0</v>
      </c>
      <c r="P414" s="800">
        <v>0</v>
      </c>
      <c r="Q414" s="799">
        <v>0</v>
      </c>
      <c r="R414" s="799">
        <f t="shared" si="28"/>
        <v>1</v>
      </c>
      <c r="S414" s="801">
        <v>73152101</v>
      </c>
      <c r="T414" s="801" t="s">
        <v>926</v>
      </c>
      <c r="U414" s="797" t="s">
        <v>2542</v>
      </c>
      <c r="V414" s="778"/>
    </row>
    <row r="415" spans="1:22" ht="75" customHeight="1">
      <c r="A415" s="797">
        <f t="shared" si="29"/>
        <v>366</v>
      </c>
      <c r="B415" s="797">
        <v>8715699</v>
      </c>
      <c r="C415" s="816" t="s">
        <v>3320</v>
      </c>
      <c r="D415" s="798" t="s">
        <v>2519</v>
      </c>
      <c r="E415" s="798">
        <v>0</v>
      </c>
      <c r="F415" s="799">
        <v>1</v>
      </c>
      <c r="G415" s="799">
        <v>0</v>
      </c>
      <c r="H415" s="799">
        <v>0</v>
      </c>
      <c r="I415" s="799">
        <v>0</v>
      </c>
      <c r="J415" s="799">
        <v>0</v>
      </c>
      <c r="K415" s="799">
        <v>0</v>
      </c>
      <c r="L415" s="799">
        <v>0</v>
      </c>
      <c r="M415" s="799">
        <v>0</v>
      </c>
      <c r="N415" s="800">
        <v>0</v>
      </c>
      <c r="O415" s="800">
        <v>0</v>
      </c>
      <c r="P415" s="800">
        <v>0</v>
      </c>
      <c r="Q415" s="799">
        <v>0</v>
      </c>
      <c r="R415" s="799">
        <f t="shared" si="28"/>
        <v>1</v>
      </c>
      <c r="S415" s="801">
        <v>73152101</v>
      </c>
      <c r="T415" s="801" t="s">
        <v>926</v>
      </c>
      <c r="U415" s="797" t="s">
        <v>2542</v>
      </c>
      <c r="V415" s="778"/>
    </row>
    <row r="416" spans="1:22" ht="75" customHeight="1">
      <c r="A416" s="797">
        <f t="shared" si="29"/>
        <v>367</v>
      </c>
      <c r="B416" s="797">
        <v>8715699</v>
      </c>
      <c r="C416" s="816" t="s">
        <v>3321</v>
      </c>
      <c r="D416" s="798" t="s">
        <v>2519</v>
      </c>
      <c r="E416" s="798">
        <v>0</v>
      </c>
      <c r="F416" s="799">
        <v>1</v>
      </c>
      <c r="G416" s="799">
        <v>0</v>
      </c>
      <c r="H416" s="799">
        <v>0</v>
      </c>
      <c r="I416" s="799">
        <v>0</v>
      </c>
      <c r="J416" s="799">
        <v>0</v>
      </c>
      <c r="K416" s="799">
        <v>0</v>
      </c>
      <c r="L416" s="799">
        <v>0</v>
      </c>
      <c r="M416" s="799">
        <v>0</v>
      </c>
      <c r="N416" s="800">
        <v>0</v>
      </c>
      <c r="O416" s="800">
        <v>0</v>
      </c>
      <c r="P416" s="800">
        <v>0</v>
      </c>
      <c r="Q416" s="799">
        <v>0</v>
      </c>
      <c r="R416" s="799">
        <f t="shared" si="28"/>
        <v>1</v>
      </c>
      <c r="S416" s="801">
        <v>73152101</v>
      </c>
      <c r="T416" s="801" t="s">
        <v>926</v>
      </c>
      <c r="U416" s="797" t="s">
        <v>2542</v>
      </c>
      <c r="V416" s="778"/>
    </row>
    <row r="417" spans="1:22" ht="75" customHeight="1">
      <c r="A417" s="797">
        <f t="shared" si="29"/>
        <v>368</v>
      </c>
      <c r="B417" s="797">
        <v>8715699</v>
      </c>
      <c r="C417" s="816" t="s">
        <v>3322</v>
      </c>
      <c r="D417" s="798" t="s">
        <v>2519</v>
      </c>
      <c r="E417" s="798">
        <v>0</v>
      </c>
      <c r="F417" s="799">
        <v>1</v>
      </c>
      <c r="G417" s="799">
        <v>0</v>
      </c>
      <c r="H417" s="799">
        <v>0</v>
      </c>
      <c r="I417" s="799">
        <v>0</v>
      </c>
      <c r="J417" s="799">
        <v>0</v>
      </c>
      <c r="K417" s="799">
        <v>0</v>
      </c>
      <c r="L417" s="799">
        <v>0</v>
      </c>
      <c r="M417" s="799">
        <v>0</v>
      </c>
      <c r="N417" s="800">
        <v>0</v>
      </c>
      <c r="O417" s="800">
        <v>0</v>
      </c>
      <c r="P417" s="800">
        <v>0</v>
      </c>
      <c r="Q417" s="799">
        <v>0</v>
      </c>
      <c r="R417" s="799">
        <f t="shared" si="28"/>
        <v>1</v>
      </c>
      <c r="S417" s="801">
        <v>73152101</v>
      </c>
      <c r="T417" s="801" t="s">
        <v>926</v>
      </c>
      <c r="U417" s="797" t="s">
        <v>2542</v>
      </c>
      <c r="V417" s="778"/>
    </row>
    <row r="418" spans="1:22" ht="20.25" customHeight="1">
      <c r="A418" s="863" t="s">
        <v>3361</v>
      </c>
      <c r="B418" s="863"/>
      <c r="C418" s="863"/>
      <c r="D418" s="863"/>
      <c r="E418" s="863"/>
      <c r="F418" s="863"/>
      <c r="G418" s="863"/>
      <c r="H418" s="863"/>
      <c r="I418" s="863"/>
      <c r="J418" s="863"/>
      <c r="K418" s="863"/>
      <c r="L418" s="863"/>
      <c r="M418" s="863"/>
      <c r="N418" s="863"/>
      <c r="O418" s="863"/>
      <c r="P418" s="863"/>
      <c r="Q418" s="863"/>
      <c r="R418" s="863"/>
      <c r="S418" s="863"/>
      <c r="T418" s="863"/>
      <c r="U418" s="863"/>
    </row>
    <row r="419" spans="1:22" ht="75" customHeight="1">
      <c r="A419" s="798">
        <v>369</v>
      </c>
      <c r="B419" s="798">
        <v>8715202</v>
      </c>
      <c r="C419" s="816" t="s">
        <v>3362</v>
      </c>
      <c r="D419" s="798" t="s">
        <v>2541</v>
      </c>
      <c r="E419" s="798">
        <v>0</v>
      </c>
      <c r="F419" s="799">
        <v>0</v>
      </c>
      <c r="G419" s="799">
        <v>0</v>
      </c>
      <c r="H419" s="799">
        <v>0</v>
      </c>
      <c r="I419" s="799">
        <v>1</v>
      </c>
      <c r="J419" s="799">
        <v>0</v>
      </c>
      <c r="K419" s="799">
        <v>0</v>
      </c>
      <c r="L419" s="799">
        <v>0</v>
      </c>
      <c r="M419" s="799">
        <v>1</v>
      </c>
      <c r="N419" s="800">
        <v>0</v>
      </c>
      <c r="O419" s="800">
        <v>0</v>
      </c>
      <c r="P419" s="800">
        <v>0</v>
      </c>
      <c r="Q419" s="799">
        <v>0</v>
      </c>
      <c r="R419" s="799">
        <v>1</v>
      </c>
      <c r="S419" s="799">
        <v>72151800</v>
      </c>
      <c r="T419" s="804">
        <v>2000231</v>
      </c>
      <c r="U419" s="798" t="s">
        <v>926</v>
      </c>
      <c r="V419" s="778"/>
    </row>
    <row r="420" spans="1:22" ht="75" customHeight="1">
      <c r="A420" s="798">
        <v>370</v>
      </c>
      <c r="B420" s="798">
        <v>8715202</v>
      </c>
      <c r="C420" s="816" t="s">
        <v>3363</v>
      </c>
      <c r="D420" s="798" t="s">
        <v>2541</v>
      </c>
      <c r="E420" s="798">
        <v>0</v>
      </c>
      <c r="F420" s="799">
        <v>0</v>
      </c>
      <c r="G420" s="799">
        <v>0</v>
      </c>
      <c r="H420" s="799">
        <v>0</v>
      </c>
      <c r="I420" s="799">
        <v>1</v>
      </c>
      <c r="J420" s="799">
        <v>0</v>
      </c>
      <c r="K420" s="799">
        <v>0</v>
      </c>
      <c r="L420" s="799">
        <v>0</v>
      </c>
      <c r="M420" s="799">
        <v>1</v>
      </c>
      <c r="N420" s="800">
        <v>0</v>
      </c>
      <c r="O420" s="800">
        <v>0</v>
      </c>
      <c r="P420" s="800">
        <v>0</v>
      </c>
      <c r="Q420" s="799">
        <v>0</v>
      </c>
      <c r="R420" s="799">
        <v>1</v>
      </c>
      <c r="S420" s="799">
        <v>72151800</v>
      </c>
      <c r="T420" s="804">
        <v>2000231</v>
      </c>
      <c r="U420" s="798" t="s">
        <v>926</v>
      </c>
      <c r="V420" s="778"/>
    </row>
    <row r="421" spans="1:22" ht="75" customHeight="1">
      <c r="A421" s="798">
        <v>371</v>
      </c>
      <c r="B421" s="798">
        <v>8715202</v>
      </c>
      <c r="C421" s="816" t="s">
        <v>3364</v>
      </c>
      <c r="D421" s="798" t="s">
        <v>2541</v>
      </c>
      <c r="E421" s="798">
        <v>0</v>
      </c>
      <c r="F421" s="799">
        <v>0</v>
      </c>
      <c r="G421" s="799">
        <v>0</v>
      </c>
      <c r="H421" s="799">
        <v>0</v>
      </c>
      <c r="I421" s="799">
        <v>1</v>
      </c>
      <c r="J421" s="799">
        <v>0</v>
      </c>
      <c r="K421" s="799">
        <v>0</v>
      </c>
      <c r="L421" s="799">
        <v>0</v>
      </c>
      <c r="M421" s="799">
        <v>1</v>
      </c>
      <c r="N421" s="800">
        <v>0</v>
      </c>
      <c r="O421" s="800">
        <v>0</v>
      </c>
      <c r="P421" s="800">
        <v>0</v>
      </c>
      <c r="Q421" s="799">
        <v>0</v>
      </c>
      <c r="R421" s="799">
        <v>1</v>
      </c>
      <c r="S421" s="799">
        <v>72151800</v>
      </c>
      <c r="T421" s="804">
        <v>2000231</v>
      </c>
      <c r="U421" s="798" t="s">
        <v>926</v>
      </c>
      <c r="V421" s="778"/>
    </row>
    <row r="422" spans="1:22" ht="75" customHeight="1">
      <c r="A422" s="798">
        <v>372</v>
      </c>
      <c r="B422" s="798">
        <v>8715202</v>
      </c>
      <c r="C422" s="816" t="s">
        <v>3365</v>
      </c>
      <c r="D422" s="798" t="s">
        <v>2541</v>
      </c>
      <c r="E422" s="798">
        <v>0</v>
      </c>
      <c r="F422" s="799">
        <v>0</v>
      </c>
      <c r="G422" s="799">
        <v>0</v>
      </c>
      <c r="H422" s="799">
        <v>0</v>
      </c>
      <c r="I422" s="799">
        <v>1</v>
      </c>
      <c r="J422" s="799">
        <v>0</v>
      </c>
      <c r="K422" s="799">
        <v>0</v>
      </c>
      <c r="L422" s="799">
        <v>0</v>
      </c>
      <c r="M422" s="799">
        <v>1</v>
      </c>
      <c r="N422" s="800">
        <v>0</v>
      </c>
      <c r="O422" s="800">
        <v>0</v>
      </c>
      <c r="P422" s="800">
        <v>0</v>
      </c>
      <c r="Q422" s="799">
        <v>0</v>
      </c>
      <c r="R422" s="799">
        <v>1</v>
      </c>
      <c r="S422" s="799">
        <v>72151800</v>
      </c>
      <c r="T422" s="804">
        <v>2000231</v>
      </c>
      <c r="U422" s="798" t="s">
        <v>926</v>
      </c>
      <c r="V422" s="778"/>
    </row>
    <row r="423" spans="1:22" ht="75" customHeight="1">
      <c r="A423" s="798">
        <v>373</v>
      </c>
      <c r="B423" s="798">
        <v>8715202</v>
      </c>
      <c r="C423" s="816" t="s">
        <v>3366</v>
      </c>
      <c r="D423" s="798" t="s">
        <v>2541</v>
      </c>
      <c r="E423" s="798">
        <v>0</v>
      </c>
      <c r="F423" s="799">
        <v>0</v>
      </c>
      <c r="G423" s="799">
        <v>0</v>
      </c>
      <c r="H423" s="799">
        <v>0</v>
      </c>
      <c r="I423" s="799">
        <v>1</v>
      </c>
      <c r="J423" s="799">
        <v>0</v>
      </c>
      <c r="K423" s="799">
        <v>0</v>
      </c>
      <c r="L423" s="799">
        <v>0</v>
      </c>
      <c r="M423" s="799">
        <v>1</v>
      </c>
      <c r="N423" s="800">
        <v>0</v>
      </c>
      <c r="O423" s="800">
        <v>0</v>
      </c>
      <c r="P423" s="800">
        <v>0</v>
      </c>
      <c r="Q423" s="799">
        <v>0</v>
      </c>
      <c r="R423" s="799">
        <v>1</v>
      </c>
      <c r="S423" s="799">
        <v>72151800</v>
      </c>
      <c r="T423" s="804">
        <v>2000231</v>
      </c>
      <c r="U423" s="798" t="s">
        <v>926</v>
      </c>
      <c r="V423" s="778"/>
    </row>
    <row r="424" spans="1:22" ht="75" customHeight="1">
      <c r="A424" s="798">
        <v>374</v>
      </c>
      <c r="B424" s="798">
        <v>8715202</v>
      </c>
      <c r="C424" s="816" t="s">
        <v>3367</v>
      </c>
      <c r="D424" s="798" t="s">
        <v>2541</v>
      </c>
      <c r="E424" s="798">
        <v>0</v>
      </c>
      <c r="F424" s="799">
        <v>0</v>
      </c>
      <c r="G424" s="799">
        <v>0</v>
      </c>
      <c r="H424" s="799">
        <v>0</v>
      </c>
      <c r="I424" s="799">
        <v>1</v>
      </c>
      <c r="J424" s="799">
        <v>0</v>
      </c>
      <c r="K424" s="799">
        <v>0</v>
      </c>
      <c r="L424" s="799">
        <v>0</v>
      </c>
      <c r="M424" s="799">
        <v>1</v>
      </c>
      <c r="N424" s="800">
        <v>0</v>
      </c>
      <c r="O424" s="800">
        <v>0</v>
      </c>
      <c r="P424" s="800">
        <v>0</v>
      </c>
      <c r="Q424" s="799">
        <v>0</v>
      </c>
      <c r="R424" s="799">
        <v>1</v>
      </c>
      <c r="S424" s="799">
        <v>72151800</v>
      </c>
      <c r="T424" s="804">
        <v>2000231</v>
      </c>
      <c r="U424" s="798" t="s">
        <v>926</v>
      </c>
      <c r="V424" s="778"/>
    </row>
    <row r="425" spans="1:22" ht="75" customHeight="1">
      <c r="A425" s="798">
        <v>375</v>
      </c>
      <c r="B425" s="798">
        <v>8715202</v>
      </c>
      <c r="C425" s="816" t="s">
        <v>3368</v>
      </c>
      <c r="D425" s="798" t="s">
        <v>2541</v>
      </c>
      <c r="E425" s="798">
        <v>0</v>
      </c>
      <c r="F425" s="799">
        <v>0</v>
      </c>
      <c r="G425" s="799">
        <v>0</v>
      </c>
      <c r="H425" s="799">
        <v>0</v>
      </c>
      <c r="I425" s="799">
        <v>1</v>
      </c>
      <c r="J425" s="799">
        <v>0</v>
      </c>
      <c r="K425" s="799">
        <v>0</v>
      </c>
      <c r="L425" s="799">
        <v>0</v>
      </c>
      <c r="M425" s="799">
        <v>1</v>
      </c>
      <c r="N425" s="800">
        <v>0</v>
      </c>
      <c r="O425" s="800">
        <v>0</v>
      </c>
      <c r="P425" s="800">
        <v>0</v>
      </c>
      <c r="Q425" s="799">
        <v>0</v>
      </c>
      <c r="R425" s="799">
        <v>1</v>
      </c>
      <c r="S425" s="799">
        <v>72151800</v>
      </c>
      <c r="T425" s="804">
        <v>2000231</v>
      </c>
      <c r="U425" s="798" t="s">
        <v>926</v>
      </c>
      <c r="V425" s="778"/>
    </row>
    <row r="426" spans="1:22" ht="75" customHeight="1">
      <c r="A426" s="798">
        <v>376</v>
      </c>
      <c r="B426" s="798">
        <v>8715202</v>
      </c>
      <c r="C426" s="816" t="s">
        <v>3369</v>
      </c>
      <c r="D426" s="798" t="s">
        <v>2541</v>
      </c>
      <c r="E426" s="798">
        <v>0</v>
      </c>
      <c r="F426" s="799">
        <v>0</v>
      </c>
      <c r="G426" s="799">
        <v>0</v>
      </c>
      <c r="H426" s="799">
        <v>0</v>
      </c>
      <c r="I426" s="799">
        <v>1</v>
      </c>
      <c r="J426" s="799">
        <v>0</v>
      </c>
      <c r="K426" s="799">
        <v>0</v>
      </c>
      <c r="L426" s="799">
        <v>0</v>
      </c>
      <c r="M426" s="799">
        <v>1</v>
      </c>
      <c r="N426" s="800">
        <v>0</v>
      </c>
      <c r="O426" s="800">
        <v>0</v>
      </c>
      <c r="P426" s="800">
        <v>0</v>
      </c>
      <c r="Q426" s="799">
        <v>0</v>
      </c>
      <c r="R426" s="799">
        <v>1</v>
      </c>
      <c r="S426" s="799">
        <v>72151800</v>
      </c>
      <c r="T426" s="804">
        <v>2000231</v>
      </c>
      <c r="U426" s="798" t="s">
        <v>926</v>
      </c>
      <c r="V426" s="778"/>
    </row>
    <row r="427" spans="1:22" ht="75" customHeight="1">
      <c r="A427" s="798">
        <v>377</v>
      </c>
      <c r="B427" s="798">
        <v>8715202</v>
      </c>
      <c r="C427" s="816" t="s">
        <v>3370</v>
      </c>
      <c r="D427" s="798" t="s">
        <v>2541</v>
      </c>
      <c r="E427" s="798">
        <v>0</v>
      </c>
      <c r="F427" s="799">
        <v>0</v>
      </c>
      <c r="G427" s="799">
        <v>0</v>
      </c>
      <c r="H427" s="799">
        <v>0</v>
      </c>
      <c r="I427" s="799">
        <v>1</v>
      </c>
      <c r="J427" s="799">
        <v>0</v>
      </c>
      <c r="K427" s="799">
        <v>0</v>
      </c>
      <c r="L427" s="799">
        <v>0</v>
      </c>
      <c r="M427" s="799">
        <v>1</v>
      </c>
      <c r="N427" s="800">
        <v>0</v>
      </c>
      <c r="O427" s="800">
        <v>0</v>
      </c>
      <c r="P427" s="800">
        <v>0</v>
      </c>
      <c r="Q427" s="799">
        <v>0</v>
      </c>
      <c r="R427" s="799">
        <v>1</v>
      </c>
      <c r="S427" s="799">
        <v>72151800</v>
      </c>
      <c r="T427" s="804">
        <v>2000231</v>
      </c>
      <c r="U427" s="798" t="s">
        <v>926</v>
      </c>
      <c r="V427" s="778"/>
    </row>
    <row r="428" spans="1:22" ht="75" customHeight="1">
      <c r="A428" s="798">
        <v>378</v>
      </c>
      <c r="B428" s="798">
        <v>8715202</v>
      </c>
      <c r="C428" s="816" t="s">
        <v>3371</v>
      </c>
      <c r="D428" s="798" t="s">
        <v>2541</v>
      </c>
      <c r="E428" s="798">
        <v>0</v>
      </c>
      <c r="F428" s="799">
        <v>0</v>
      </c>
      <c r="G428" s="799">
        <v>0</v>
      </c>
      <c r="H428" s="799">
        <v>0</v>
      </c>
      <c r="I428" s="799">
        <v>1</v>
      </c>
      <c r="J428" s="799">
        <v>0</v>
      </c>
      <c r="K428" s="799">
        <v>0</v>
      </c>
      <c r="L428" s="799">
        <v>0</v>
      </c>
      <c r="M428" s="799">
        <v>1</v>
      </c>
      <c r="N428" s="800">
        <v>0</v>
      </c>
      <c r="O428" s="800">
        <v>0</v>
      </c>
      <c r="P428" s="800">
        <v>0</v>
      </c>
      <c r="Q428" s="799">
        <v>0</v>
      </c>
      <c r="R428" s="799">
        <v>1</v>
      </c>
      <c r="S428" s="799">
        <v>72151800</v>
      </c>
      <c r="T428" s="804">
        <v>2000231</v>
      </c>
      <c r="U428" s="798" t="s">
        <v>926</v>
      </c>
      <c r="V428" s="778"/>
    </row>
    <row r="429" spans="1:22" ht="75" customHeight="1">
      <c r="A429" s="798">
        <v>379</v>
      </c>
      <c r="B429" s="798">
        <v>8715202</v>
      </c>
      <c r="C429" s="816" t="s">
        <v>3372</v>
      </c>
      <c r="D429" s="798" t="s">
        <v>2541</v>
      </c>
      <c r="E429" s="798">
        <v>0</v>
      </c>
      <c r="F429" s="799">
        <v>0</v>
      </c>
      <c r="G429" s="799">
        <v>0</v>
      </c>
      <c r="H429" s="799">
        <v>0</v>
      </c>
      <c r="I429" s="799">
        <v>1</v>
      </c>
      <c r="J429" s="799">
        <v>0</v>
      </c>
      <c r="K429" s="799">
        <v>0</v>
      </c>
      <c r="L429" s="799">
        <v>0</v>
      </c>
      <c r="M429" s="799">
        <v>1</v>
      </c>
      <c r="N429" s="800">
        <v>0</v>
      </c>
      <c r="O429" s="800">
        <v>0</v>
      </c>
      <c r="P429" s="800">
        <v>0</v>
      </c>
      <c r="Q429" s="799">
        <v>0</v>
      </c>
      <c r="R429" s="799">
        <v>1</v>
      </c>
      <c r="S429" s="799">
        <v>72151802</v>
      </c>
      <c r="T429" s="804">
        <v>2000231</v>
      </c>
      <c r="U429" s="798" t="s">
        <v>926</v>
      </c>
      <c r="V429" s="778"/>
    </row>
    <row r="430" spans="1:22" ht="75" customHeight="1">
      <c r="A430" s="798">
        <v>380</v>
      </c>
      <c r="B430" s="798">
        <v>8715202</v>
      </c>
      <c r="C430" s="816" t="s">
        <v>3373</v>
      </c>
      <c r="D430" s="798" t="s">
        <v>2541</v>
      </c>
      <c r="E430" s="798">
        <v>0</v>
      </c>
      <c r="F430" s="799">
        <v>0</v>
      </c>
      <c r="G430" s="799">
        <v>0</v>
      </c>
      <c r="H430" s="799">
        <v>0</v>
      </c>
      <c r="I430" s="799">
        <v>1</v>
      </c>
      <c r="J430" s="799">
        <v>0</v>
      </c>
      <c r="K430" s="799">
        <v>0</v>
      </c>
      <c r="L430" s="799">
        <v>0</v>
      </c>
      <c r="M430" s="799">
        <v>1</v>
      </c>
      <c r="N430" s="800">
        <v>0</v>
      </c>
      <c r="O430" s="800">
        <v>0</v>
      </c>
      <c r="P430" s="800">
        <v>0</v>
      </c>
      <c r="Q430" s="799">
        <v>0</v>
      </c>
      <c r="R430" s="799">
        <v>1</v>
      </c>
      <c r="S430" s="799">
        <v>72151802</v>
      </c>
      <c r="T430" s="804">
        <v>2000231</v>
      </c>
      <c r="U430" s="798" t="s">
        <v>926</v>
      </c>
      <c r="V430" s="778"/>
    </row>
    <row r="431" spans="1:22" ht="75" customHeight="1">
      <c r="A431" s="798">
        <v>381</v>
      </c>
      <c r="B431" s="798">
        <v>8715202</v>
      </c>
      <c r="C431" s="816" t="s">
        <v>3374</v>
      </c>
      <c r="D431" s="798" t="s">
        <v>2541</v>
      </c>
      <c r="E431" s="798">
        <v>0</v>
      </c>
      <c r="F431" s="799">
        <v>0</v>
      </c>
      <c r="G431" s="799">
        <v>0</v>
      </c>
      <c r="H431" s="799">
        <v>0</v>
      </c>
      <c r="I431" s="799">
        <v>1</v>
      </c>
      <c r="J431" s="799">
        <v>0</v>
      </c>
      <c r="K431" s="799">
        <v>0</v>
      </c>
      <c r="L431" s="799">
        <v>0</v>
      </c>
      <c r="M431" s="799">
        <v>1</v>
      </c>
      <c r="N431" s="800">
        <v>0</v>
      </c>
      <c r="O431" s="800">
        <v>0</v>
      </c>
      <c r="P431" s="800">
        <v>0</v>
      </c>
      <c r="Q431" s="799">
        <v>0</v>
      </c>
      <c r="R431" s="799">
        <v>1</v>
      </c>
      <c r="S431" s="799">
        <v>72151802</v>
      </c>
      <c r="T431" s="804">
        <v>2000231</v>
      </c>
      <c r="U431" s="798" t="s">
        <v>926</v>
      </c>
      <c r="V431" s="778"/>
    </row>
    <row r="432" spans="1:22" ht="75" customHeight="1">
      <c r="A432" s="798">
        <v>382</v>
      </c>
      <c r="B432" s="798">
        <v>8715202</v>
      </c>
      <c r="C432" s="816" t="s">
        <v>3375</v>
      </c>
      <c r="D432" s="798" t="s">
        <v>2541</v>
      </c>
      <c r="E432" s="798">
        <v>0</v>
      </c>
      <c r="F432" s="799">
        <v>0</v>
      </c>
      <c r="G432" s="799">
        <v>0</v>
      </c>
      <c r="H432" s="799">
        <v>0</v>
      </c>
      <c r="I432" s="799">
        <v>1</v>
      </c>
      <c r="J432" s="799">
        <v>0</v>
      </c>
      <c r="K432" s="799">
        <v>0</v>
      </c>
      <c r="L432" s="799">
        <v>0</v>
      </c>
      <c r="M432" s="799">
        <v>1</v>
      </c>
      <c r="N432" s="800">
        <v>0</v>
      </c>
      <c r="O432" s="800">
        <v>0</v>
      </c>
      <c r="P432" s="800">
        <v>0</v>
      </c>
      <c r="Q432" s="799">
        <v>0</v>
      </c>
      <c r="R432" s="799">
        <v>1</v>
      </c>
      <c r="S432" s="799">
        <v>72151802</v>
      </c>
      <c r="T432" s="804">
        <v>2000231</v>
      </c>
      <c r="U432" s="798" t="s">
        <v>926</v>
      </c>
      <c r="V432" s="778"/>
    </row>
    <row r="433" spans="1:22" ht="75" customHeight="1">
      <c r="A433" s="798">
        <v>383</v>
      </c>
      <c r="B433" s="798">
        <v>8715202</v>
      </c>
      <c r="C433" s="816" t="s">
        <v>3376</v>
      </c>
      <c r="D433" s="798" t="s">
        <v>2541</v>
      </c>
      <c r="E433" s="798">
        <v>0</v>
      </c>
      <c r="F433" s="799">
        <v>0</v>
      </c>
      <c r="G433" s="799">
        <v>0</v>
      </c>
      <c r="H433" s="799">
        <v>0</v>
      </c>
      <c r="I433" s="799">
        <v>1</v>
      </c>
      <c r="J433" s="799">
        <v>0</v>
      </c>
      <c r="K433" s="799">
        <v>0</v>
      </c>
      <c r="L433" s="799">
        <v>0</v>
      </c>
      <c r="M433" s="799">
        <v>1</v>
      </c>
      <c r="N433" s="800">
        <v>0</v>
      </c>
      <c r="O433" s="800">
        <v>0</v>
      </c>
      <c r="P433" s="800">
        <v>0</v>
      </c>
      <c r="Q433" s="799">
        <v>0</v>
      </c>
      <c r="R433" s="799">
        <v>1</v>
      </c>
      <c r="S433" s="799">
        <v>72151802</v>
      </c>
      <c r="T433" s="804">
        <v>2000231</v>
      </c>
      <c r="U433" s="798" t="s">
        <v>926</v>
      </c>
      <c r="V433" s="778"/>
    </row>
    <row r="434" spans="1:22" ht="75" customHeight="1">
      <c r="A434" s="798">
        <v>384</v>
      </c>
      <c r="B434" s="798">
        <v>8715202</v>
      </c>
      <c r="C434" s="816" t="s">
        <v>3377</v>
      </c>
      <c r="D434" s="798" t="s">
        <v>2541</v>
      </c>
      <c r="E434" s="798">
        <v>0</v>
      </c>
      <c r="F434" s="799">
        <v>0</v>
      </c>
      <c r="G434" s="799">
        <v>0</v>
      </c>
      <c r="H434" s="799">
        <v>0</v>
      </c>
      <c r="I434" s="799">
        <v>1</v>
      </c>
      <c r="J434" s="799">
        <v>0</v>
      </c>
      <c r="K434" s="799">
        <v>0</v>
      </c>
      <c r="L434" s="799">
        <v>0</v>
      </c>
      <c r="M434" s="799">
        <v>1</v>
      </c>
      <c r="N434" s="800">
        <v>0</v>
      </c>
      <c r="O434" s="800">
        <v>0</v>
      </c>
      <c r="P434" s="800">
        <v>0</v>
      </c>
      <c r="Q434" s="799">
        <v>0</v>
      </c>
      <c r="R434" s="799">
        <v>1</v>
      </c>
      <c r="S434" s="799">
        <v>72151802</v>
      </c>
      <c r="T434" s="804">
        <v>2000231</v>
      </c>
      <c r="U434" s="798" t="s">
        <v>926</v>
      </c>
      <c r="V434" s="778"/>
    </row>
    <row r="435" spans="1:22" ht="75" customHeight="1">
      <c r="A435" s="798">
        <v>385</v>
      </c>
      <c r="B435" s="798">
        <v>8715202</v>
      </c>
      <c r="C435" s="816" t="s">
        <v>3378</v>
      </c>
      <c r="D435" s="798" t="s">
        <v>2541</v>
      </c>
      <c r="E435" s="798">
        <v>0</v>
      </c>
      <c r="F435" s="799">
        <v>0</v>
      </c>
      <c r="G435" s="799">
        <v>0</v>
      </c>
      <c r="H435" s="799">
        <v>0</v>
      </c>
      <c r="I435" s="799">
        <v>1</v>
      </c>
      <c r="J435" s="799">
        <v>0</v>
      </c>
      <c r="K435" s="799">
        <v>0</v>
      </c>
      <c r="L435" s="799">
        <v>0</v>
      </c>
      <c r="M435" s="799">
        <v>1</v>
      </c>
      <c r="N435" s="800">
        <v>0</v>
      </c>
      <c r="O435" s="800">
        <v>0</v>
      </c>
      <c r="P435" s="800">
        <v>0</v>
      </c>
      <c r="Q435" s="799">
        <v>0</v>
      </c>
      <c r="R435" s="799">
        <v>1</v>
      </c>
      <c r="S435" s="799">
        <v>72151802</v>
      </c>
      <c r="T435" s="804">
        <v>2000231</v>
      </c>
      <c r="U435" s="798" t="s">
        <v>926</v>
      </c>
      <c r="V435" s="778"/>
    </row>
    <row r="436" spans="1:22" ht="75" customHeight="1">
      <c r="A436" s="798">
        <v>386</v>
      </c>
      <c r="B436" s="798">
        <v>8715202</v>
      </c>
      <c r="C436" s="816" t="s">
        <v>3379</v>
      </c>
      <c r="D436" s="798" t="s">
        <v>2541</v>
      </c>
      <c r="E436" s="798">
        <v>0</v>
      </c>
      <c r="F436" s="799">
        <v>0</v>
      </c>
      <c r="G436" s="799">
        <v>0</v>
      </c>
      <c r="H436" s="799">
        <v>0</v>
      </c>
      <c r="I436" s="799">
        <v>1</v>
      </c>
      <c r="J436" s="799">
        <v>0</v>
      </c>
      <c r="K436" s="799">
        <v>0</v>
      </c>
      <c r="L436" s="799">
        <v>0</v>
      </c>
      <c r="M436" s="799">
        <v>1</v>
      </c>
      <c r="N436" s="800">
        <v>0</v>
      </c>
      <c r="O436" s="800">
        <v>0</v>
      </c>
      <c r="P436" s="800">
        <v>0</v>
      </c>
      <c r="Q436" s="799">
        <v>0</v>
      </c>
      <c r="R436" s="799">
        <v>1</v>
      </c>
      <c r="S436" s="799">
        <v>72151802</v>
      </c>
      <c r="T436" s="804">
        <v>2000231</v>
      </c>
      <c r="U436" s="798" t="s">
        <v>926</v>
      </c>
      <c r="V436" s="778"/>
    </row>
    <row r="437" spans="1:22" ht="75" customHeight="1">
      <c r="A437" s="798">
        <v>387</v>
      </c>
      <c r="B437" s="798">
        <v>8715202</v>
      </c>
      <c r="C437" s="816" t="s">
        <v>3380</v>
      </c>
      <c r="D437" s="798" t="s">
        <v>2541</v>
      </c>
      <c r="E437" s="798">
        <v>0</v>
      </c>
      <c r="F437" s="799">
        <v>0</v>
      </c>
      <c r="G437" s="799">
        <v>0</v>
      </c>
      <c r="H437" s="799">
        <v>0</v>
      </c>
      <c r="I437" s="799">
        <v>1</v>
      </c>
      <c r="J437" s="799">
        <v>0</v>
      </c>
      <c r="K437" s="799">
        <v>0</v>
      </c>
      <c r="L437" s="799">
        <v>0</v>
      </c>
      <c r="M437" s="799">
        <v>1</v>
      </c>
      <c r="N437" s="800">
        <v>0</v>
      </c>
      <c r="O437" s="800">
        <v>0</v>
      </c>
      <c r="P437" s="800">
        <v>0</v>
      </c>
      <c r="Q437" s="799">
        <v>0</v>
      </c>
      <c r="R437" s="799">
        <v>1</v>
      </c>
      <c r="S437" s="799">
        <v>72151802</v>
      </c>
      <c r="T437" s="804">
        <v>2000231</v>
      </c>
      <c r="U437" s="798" t="s">
        <v>926</v>
      </c>
      <c r="V437" s="778"/>
    </row>
    <row r="438" spans="1:22" ht="75" customHeight="1">
      <c r="A438" s="798">
        <v>388</v>
      </c>
      <c r="B438" s="798">
        <v>8715202</v>
      </c>
      <c r="C438" s="816" t="s">
        <v>3381</v>
      </c>
      <c r="D438" s="798" t="s">
        <v>2541</v>
      </c>
      <c r="E438" s="798">
        <v>0</v>
      </c>
      <c r="F438" s="799">
        <v>0</v>
      </c>
      <c r="G438" s="799">
        <v>0</v>
      </c>
      <c r="H438" s="799">
        <v>0</v>
      </c>
      <c r="I438" s="799">
        <v>1</v>
      </c>
      <c r="J438" s="799">
        <v>0</v>
      </c>
      <c r="K438" s="799">
        <v>0</v>
      </c>
      <c r="L438" s="799">
        <v>0</v>
      </c>
      <c r="M438" s="799">
        <v>1</v>
      </c>
      <c r="N438" s="800">
        <v>0</v>
      </c>
      <c r="O438" s="800">
        <v>0</v>
      </c>
      <c r="P438" s="800">
        <v>0</v>
      </c>
      <c r="Q438" s="799">
        <v>0</v>
      </c>
      <c r="R438" s="799">
        <v>1</v>
      </c>
      <c r="S438" s="799">
        <v>72151802</v>
      </c>
      <c r="T438" s="804">
        <v>2000231</v>
      </c>
      <c r="U438" s="798" t="s">
        <v>926</v>
      </c>
      <c r="V438" s="778"/>
    </row>
    <row r="439" spans="1:22" ht="75" customHeight="1">
      <c r="A439" s="798">
        <v>389</v>
      </c>
      <c r="B439" s="798">
        <v>8715202</v>
      </c>
      <c r="C439" s="816" t="s">
        <v>3382</v>
      </c>
      <c r="D439" s="798" t="s">
        <v>2541</v>
      </c>
      <c r="E439" s="798">
        <v>0</v>
      </c>
      <c r="F439" s="799">
        <v>0</v>
      </c>
      <c r="G439" s="799">
        <v>0</v>
      </c>
      <c r="H439" s="799">
        <v>0</v>
      </c>
      <c r="I439" s="799">
        <v>1</v>
      </c>
      <c r="J439" s="799">
        <v>0</v>
      </c>
      <c r="K439" s="799">
        <v>0</v>
      </c>
      <c r="L439" s="799">
        <v>0</v>
      </c>
      <c r="M439" s="799">
        <v>1</v>
      </c>
      <c r="N439" s="800">
        <v>0</v>
      </c>
      <c r="O439" s="800">
        <v>0</v>
      </c>
      <c r="P439" s="800">
        <v>0</v>
      </c>
      <c r="Q439" s="799">
        <v>0</v>
      </c>
      <c r="R439" s="799">
        <v>1</v>
      </c>
      <c r="S439" s="799">
        <v>72151802</v>
      </c>
      <c r="T439" s="804">
        <v>2000231</v>
      </c>
      <c r="U439" s="798" t="s">
        <v>926</v>
      </c>
      <c r="V439" s="778"/>
    </row>
    <row r="440" spans="1:22" ht="75" customHeight="1">
      <c r="A440" s="798">
        <v>390</v>
      </c>
      <c r="B440" s="798">
        <v>8715202</v>
      </c>
      <c r="C440" s="816" t="s">
        <v>3383</v>
      </c>
      <c r="D440" s="798" t="s">
        <v>2541</v>
      </c>
      <c r="E440" s="798">
        <v>0</v>
      </c>
      <c r="F440" s="799">
        <v>0</v>
      </c>
      <c r="G440" s="799">
        <v>0</v>
      </c>
      <c r="H440" s="799">
        <v>0</v>
      </c>
      <c r="I440" s="799">
        <v>1</v>
      </c>
      <c r="J440" s="799">
        <v>0</v>
      </c>
      <c r="K440" s="799">
        <v>0</v>
      </c>
      <c r="L440" s="799">
        <v>0</v>
      </c>
      <c r="M440" s="799">
        <v>1</v>
      </c>
      <c r="N440" s="800">
        <v>0</v>
      </c>
      <c r="O440" s="800">
        <v>0</v>
      </c>
      <c r="P440" s="800">
        <v>0</v>
      </c>
      <c r="Q440" s="799">
        <v>0</v>
      </c>
      <c r="R440" s="799">
        <v>1</v>
      </c>
      <c r="S440" s="799">
        <v>72151802</v>
      </c>
      <c r="T440" s="804">
        <v>2000231</v>
      </c>
      <c r="U440" s="798" t="s">
        <v>926</v>
      </c>
      <c r="V440" s="778"/>
    </row>
    <row r="441" spans="1:22" ht="75" customHeight="1">
      <c r="A441" s="798">
        <v>391</v>
      </c>
      <c r="B441" s="798">
        <v>8715202</v>
      </c>
      <c r="C441" s="816" t="s">
        <v>3384</v>
      </c>
      <c r="D441" s="798" t="s">
        <v>2541</v>
      </c>
      <c r="E441" s="798">
        <v>0</v>
      </c>
      <c r="F441" s="799">
        <v>0</v>
      </c>
      <c r="G441" s="799">
        <v>0</v>
      </c>
      <c r="H441" s="799">
        <v>0</v>
      </c>
      <c r="I441" s="799">
        <v>1</v>
      </c>
      <c r="J441" s="799">
        <v>0</v>
      </c>
      <c r="K441" s="799">
        <v>0</v>
      </c>
      <c r="L441" s="799">
        <v>0</v>
      </c>
      <c r="M441" s="799">
        <v>1</v>
      </c>
      <c r="N441" s="800">
        <v>0</v>
      </c>
      <c r="O441" s="800">
        <v>0</v>
      </c>
      <c r="P441" s="800">
        <v>0</v>
      </c>
      <c r="Q441" s="799">
        <v>0</v>
      </c>
      <c r="R441" s="799">
        <v>1</v>
      </c>
      <c r="S441" s="799">
        <v>72151802</v>
      </c>
      <c r="T441" s="804">
        <v>2000231</v>
      </c>
      <c r="U441" s="798" t="s">
        <v>926</v>
      </c>
      <c r="V441" s="778"/>
    </row>
    <row r="442" spans="1:22" ht="75" customHeight="1">
      <c r="A442" s="798">
        <v>392</v>
      </c>
      <c r="B442" s="798">
        <v>8715202</v>
      </c>
      <c r="C442" s="816" t="s">
        <v>3385</v>
      </c>
      <c r="D442" s="798" t="s">
        <v>2541</v>
      </c>
      <c r="E442" s="798">
        <v>0</v>
      </c>
      <c r="F442" s="799">
        <v>0</v>
      </c>
      <c r="G442" s="799">
        <v>0</v>
      </c>
      <c r="H442" s="799">
        <v>0</v>
      </c>
      <c r="I442" s="799">
        <v>1</v>
      </c>
      <c r="J442" s="799">
        <v>0</v>
      </c>
      <c r="K442" s="799">
        <v>0</v>
      </c>
      <c r="L442" s="799">
        <v>0</v>
      </c>
      <c r="M442" s="799">
        <v>1</v>
      </c>
      <c r="N442" s="800">
        <v>0</v>
      </c>
      <c r="O442" s="800">
        <v>0</v>
      </c>
      <c r="P442" s="800">
        <v>0</v>
      </c>
      <c r="Q442" s="799">
        <v>0</v>
      </c>
      <c r="R442" s="799">
        <v>1</v>
      </c>
      <c r="S442" s="799">
        <v>72151802</v>
      </c>
      <c r="T442" s="804">
        <v>2000231</v>
      </c>
      <c r="U442" s="798" t="s">
        <v>926</v>
      </c>
      <c r="V442" s="778"/>
    </row>
    <row r="443" spans="1:22" ht="75" customHeight="1">
      <c r="A443" s="798">
        <v>393</v>
      </c>
      <c r="B443" s="798">
        <v>8715202</v>
      </c>
      <c r="C443" s="816" t="s">
        <v>3386</v>
      </c>
      <c r="D443" s="798" t="s">
        <v>2541</v>
      </c>
      <c r="E443" s="798">
        <v>0</v>
      </c>
      <c r="F443" s="799">
        <v>0</v>
      </c>
      <c r="G443" s="799">
        <v>0</v>
      </c>
      <c r="H443" s="799">
        <v>0</v>
      </c>
      <c r="I443" s="799">
        <v>1</v>
      </c>
      <c r="J443" s="799">
        <v>0</v>
      </c>
      <c r="K443" s="799">
        <v>0</v>
      </c>
      <c r="L443" s="799">
        <v>0</v>
      </c>
      <c r="M443" s="799">
        <v>1</v>
      </c>
      <c r="N443" s="800">
        <v>0</v>
      </c>
      <c r="O443" s="800">
        <v>0</v>
      </c>
      <c r="P443" s="800">
        <v>0</v>
      </c>
      <c r="Q443" s="799">
        <v>0</v>
      </c>
      <c r="R443" s="799">
        <v>1</v>
      </c>
      <c r="S443" s="799">
        <v>72151802</v>
      </c>
      <c r="T443" s="804">
        <v>2000231</v>
      </c>
      <c r="U443" s="798" t="s">
        <v>926</v>
      </c>
      <c r="V443" s="778"/>
    </row>
    <row r="444" spans="1:22" ht="75" customHeight="1">
      <c r="A444" s="798">
        <v>394</v>
      </c>
      <c r="B444" s="798">
        <v>8715202</v>
      </c>
      <c r="C444" s="816" t="s">
        <v>3387</v>
      </c>
      <c r="D444" s="798" t="s">
        <v>2541</v>
      </c>
      <c r="E444" s="798">
        <v>0</v>
      </c>
      <c r="F444" s="799">
        <v>0</v>
      </c>
      <c r="G444" s="799">
        <v>0</v>
      </c>
      <c r="H444" s="799">
        <v>0</v>
      </c>
      <c r="I444" s="799">
        <v>1</v>
      </c>
      <c r="J444" s="799">
        <v>0</v>
      </c>
      <c r="K444" s="799">
        <v>0</v>
      </c>
      <c r="L444" s="799">
        <v>0</v>
      </c>
      <c r="M444" s="799">
        <v>1</v>
      </c>
      <c r="N444" s="800">
        <v>0</v>
      </c>
      <c r="O444" s="800">
        <v>0</v>
      </c>
      <c r="P444" s="800">
        <v>0</v>
      </c>
      <c r="Q444" s="799">
        <v>0</v>
      </c>
      <c r="R444" s="799">
        <v>1</v>
      </c>
      <c r="S444" s="799">
        <v>72151802</v>
      </c>
      <c r="T444" s="804">
        <v>2000231</v>
      </c>
      <c r="U444" s="798" t="s">
        <v>926</v>
      </c>
      <c r="V444" s="778"/>
    </row>
    <row r="445" spans="1:22" ht="75" customHeight="1">
      <c r="A445" s="798">
        <v>395</v>
      </c>
      <c r="B445" s="798">
        <v>8711001</v>
      </c>
      <c r="C445" s="816" t="s">
        <v>3388</v>
      </c>
      <c r="D445" s="798" t="s">
        <v>2541</v>
      </c>
      <c r="E445" s="798">
        <v>0</v>
      </c>
      <c r="F445" s="799">
        <v>0</v>
      </c>
      <c r="G445" s="799">
        <v>0</v>
      </c>
      <c r="H445" s="799">
        <v>0</v>
      </c>
      <c r="I445" s="799">
        <v>1</v>
      </c>
      <c r="J445" s="799">
        <v>0</v>
      </c>
      <c r="K445" s="799">
        <v>0</v>
      </c>
      <c r="L445" s="799">
        <v>0</v>
      </c>
      <c r="M445" s="799">
        <v>1</v>
      </c>
      <c r="N445" s="800">
        <v>0</v>
      </c>
      <c r="O445" s="800">
        <v>0</v>
      </c>
      <c r="P445" s="800">
        <v>0</v>
      </c>
      <c r="Q445" s="799">
        <v>0</v>
      </c>
      <c r="R445" s="799">
        <v>1</v>
      </c>
      <c r="S445" s="799">
        <v>72101517</v>
      </c>
      <c r="T445" s="799" t="s">
        <v>926</v>
      </c>
      <c r="U445" s="798" t="s">
        <v>926</v>
      </c>
      <c r="V445" s="778"/>
    </row>
    <row r="446" spans="1:22" ht="18" customHeight="1">
      <c r="A446" s="915" t="s">
        <v>2905</v>
      </c>
      <c r="B446" s="915"/>
      <c r="C446" s="915"/>
      <c r="D446" s="915"/>
      <c r="E446" s="915"/>
      <c r="F446" s="915"/>
      <c r="G446" s="915"/>
      <c r="H446" s="915"/>
      <c r="I446" s="915"/>
      <c r="J446" s="915"/>
      <c r="K446" s="915"/>
      <c r="L446" s="915"/>
      <c r="M446" s="915"/>
      <c r="N446" s="915"/>
      <c r="O446" s="915"/>
      <c r="P446" s="915"/>
      <c r="Q446" s="915"/>
      <c r="R446" s="915"/>
      <c r="S446" s="915"/>
      <c r="T446" s="915"/>
      <c r="U446" s="915"/>
    </row>
    <row r="447" spans="1:22" ht="75" customHeight="1">
      <c r="A447" s="798">
        <v>396</v>
      </c>
      <c r="B447" s="798">
        <v>8715602</v>
      </c>
      <c r="C447" s="816" t="s">
        <v>3389</v>
      </c>
      <c r="D447" s="798" t="s">
        <v>2541</v>
      </c>
      <c r="E447" s="798">
        <v>0</v>
      </c>
      <c r="F447" s="799">
        <v>0</v>
      </c>
      <c r="G447" s="799">
        <v>0</v>
      </c>
      <c r="H447" s="799">
        <v>0</v>
      </c>
      <c r="I447" s="799">
        <v>0</v>
      </c>
      <c r="J447" s="799">
        <v>0</v>
      </c>
      <c r="K447" s="799">
        <v>0</v>
      </c>
      <c r="L447" s="799">
        <v>1</v>
      </c>
      <c r="M447" s="799">
        <v>0</v>
      </c>
      <c r="N447" s="800">
        <v>0</v>
      </c>
      <c r="O447" s="800">
        <v>0</v>
      </c>
      <c r="P447" s="800">
        <v>0</v>
      </c>
      <c r="Q447" s="799">
        <v>0</v>
      </c>
      <c r="R447" s="799">
        <v>1</v>
      </c>
      <c r="S447" s="799">
        <v>72151500</v>
      </c>
      <c r="T447" s="799" t="s">
        <v>926</v>
      </c>
      <c r="U447" s="798" t="s">
        <v>926</v>
      </c>
      <c r="V447" s="778"/>
    </row>
    <row r="448" spans="1:22" ht="75" customHeight="1">
      <c r="A448" s="798">
        <v>397</v>
      </c>
      <c r="B448" s="798">
        <v>8715602</v>
      </c>
      <c r="C448" s="816" t="s">
        <v>3390</v>
      </c>
      <c r="D448" s="798" t="s">
        <v>2541</v>
      </c>
      <c r="E448" s="798">
        <v>0</v>
      </c>
      <c r="F448" s="799">
        <v>0</v>
      </c>
      <c r="G448" s="799">
        <v>0</v>
      </c>
      <c r="H448" s="799">
        <v>0</v>
      </c>
      <c r="I448" s="799">
        <v>0</v>
      </c>
      <c r="J448" s="799">
        <v>0</v>
      </c>
      <c r="K448" s="799">
        <v>0</v>
      </c>
      <c r="L448" s="799">
        <v>1</v>
      </c>
      <c r="M448" s="799">
        <v>0</v>
      </c>
      <c r="N448" s="800">
        <v>0</v>
      </c>
      <c r="O448" s="800">
        <v>0</v>
      </c>
      <c r="P448" s="800">
        <v>0</v>
      </c>
      <c r="Q448" s="799">
        <v>0</v>
      </c>
      <c r="R448" s="799">
        <v>1</v>
      </c>
      <c r="S448" s="799">
        <v>72151500</v>
      </c>
      <c r="T448" s="799" t="s">
        <v>926</v>
      </c>
      <c r="U448" s="798" t="s">
        <v>926</v>
      </c>
      <c r="V448" s="778"/>
    </row>
    <row r="449" spans="1:22" ht="75" customHeight="1">
      <c r="A449" s="798">
        <v>398</v>
      </c>
      <c r="B449" s="798">
        <v>8715602</v>
      </c>
      <c r="C449" s="816" t="s">
        <v>3391</v>
      </c>
      <c r="D449" s="798" t="s">
        <v>2541</v>
      </c>
      <c r="E449" s="798">
        <v>0</v>
      </c>
      <c r="F449" s="799">
        <v>0</v>
      </c>
      <c r="G449" s="799">
        <v>0</v>
      </c>
      <c r="H449" s="799">
        <v>0</v>
      </c>
      <c r="I449" s="799">
        <v>0</v>
      </c>
      <c r="J449" s="799">
        <v>0</v>
      </c>
      <c r="K449" s="799">
        <v>0</v>
      </c>
      <c r="L449" s="799">
        <v>1</v>
      </c>
      <c r="M449" s="799">
        <v>0</v>
      </c>
      <c r="N449" s="800">
        <v>0</v>
      </c>
      <c r="O449" s="800">
        <v>0</v>
      </c>
      <c r="P449" s="800">
        <v>0</v>
      </c>
      <c r="Q449" s="799">
        <v>0</v>
      </c>
      <c r="R449" s="799">
        <v>1</v>
      </c>
      <c r="S449" s="799">
        <v>78181507</v>
      </c>
      <c r="T449" s="799" t="s">
        <v>926</v>
      </c>
      <c r="U449" s="798" t="s">
        <v>926</v>
      </c>
      <c r="V449" s="778"/>
    </row>
    <row r="450" spans="1:22" ht="75" customHeight="1">
      <c r="A450" s="798">
        <v>399</v>
      </c>
      <c r="B450" s="798">
        <v>8715602</v>
      </c>
      <c r="C450" s="816" t="s">
        <v>3392</v>
      </c>
      <c r="D450" s="798" t="s">
        <v>2541</v>
      </c>
      <c r="E450" s="798">
        <v>0</v>
      </c>
      <c r="F450" s="799">
        <v>0</v>
      </c>
      <c r="G450" s="799">
        <v>0</v>
      </c>
      <c r="H450" s="799">
        <v>0</v>
      </c>
      <c r="I450" s="799">
        <v>0</v>
      </c>
      <c r="J450" s="799">
        <v>0</v>
      </c>
      <c r="K450" s="799">
        <v>0</v>
      </c>
      <c r="L450" s="799">
        <v>1</v>
      </c>
      <c r="M450" s="799">
        <v>0</v>
      </c>
      <c r="N450" s="800">
        <v>0</v>
      </c>
      <c r="O450" s="800">
        <v>0</v>
      </c>
      <c r="P450" s="800">
        <v>0</v>
      </c>
      <c r="Q450" s="799">
        <v>0</v>
      </c>
      <c r="R450" s="799">
        <v>1</v>
      </c>
      <c r="S450" s="799">
        <v>78181507</v>
      </c>
      <c r="T450" s="799" t="s">
        <v>926</v>
      </c>
      <c r="U450" s="798" t="s">
        <v>926</v>
      </c>
      <c r="V450" s="778"/>
    </row>
    <row r="451" spans="1:22" ht="75" customHeight="1">
      <c r="A451" s="798">
        <v>400</v>
      </c>
      <c r="B451" s="798">
        <v>8715602</v>
      </c>
      <c r="C451" s="816" t="s">
        <v>3393</v>
      </c>
      <c r="D451" s="798" t="s">
        <v>2541</v>
      </c>
      <c r="E451" s="798">
        <v>0</v>
      </c>
      <c r="F451" s="799">
        <v>0</v>
      </c>
      <c r="G451" s="799">
        <v>0</v>
      </c>
      <c r="H451" s="799">
        <v>0</v>
      </c>
      <c r="I451" s="799">
        <v>0</v>
      </c>
      <c r="J451" s="799">
        <v>0</v>
      </c>
      <c r="K451" s="799">
        <v>0</v>
      </c>
      <c r="L451" s="799">
        <v>1</v>
      </c>
      <c r="M451" s="799">
        <v>0</v>
      </c>
      <c r="N451" s="800">
        <v>0</v>
      </c>
      <c r="O451" s="800">
        <v>0</v>
      </c>
      <c r="P451" s="800">
        <v>0</v>
      </c>
      <c r="Q451" s="799">
        <v>0</v>
      </c>
      <c r="R451" s="799">
        <v>1</v>
      </c>
      <c r="S451" s="799">
        <v>78181507</v>
      </c>
      <c r="T451" s="799" t="s">
        <v>926</v>
      </c>
      <c r="U451" s="798" t="s">
        <v>926</v>
      </c>
      <c r="V451" s="778"/>
    </row>
    <row r="452" spans="1:22" ht="75" customHeight="1">
      <c r="A452" s="798">
        <v>401</v>
      </c>
      <c r="B452" s="798">
        <v>8715602</v>
      </c>
      <c r="C452" s="816" t="s">
        <v>3394</v>
      </c>
      <c r="D452" s="798" t="s">
        <v>2541</v>
      </c>
      <c r="E452" s="798">
        <v>0</v>
      </c>
      <c r="F452" s="799">
        <v>0</v>
      </c>
      <c r="G452" s="799">
        <v>0</v>
      </c>
      <c r="H452" s="799">
        <v>0</v>
      </c>
      <c r="I452" s="799">
        <v>0</v>
      </c>
      <c r="J452" s="799">
        <v>0</v>
      </c>
      <c r="K452" s="799">
        <v>0</v>
      </c>
      <c r="L452" s="799">
        <v>1</v>
      </c>
      <c r="M452" s="799">
        <v>0</v>
      </c>
      <c r="N452" s="800">
        <v>0</v>
      </c>
      <c r="O452" s="800">
        <v>0</v>
      </c>
      <c r="P452" s="800">
        <v>0</v>
      </c>
      <c r="Q452" s="799">
        <v>0</v>
      </c>
      <c r="R452" s="799">
        <v>1</v>
      </c>
      <c r="S452" s="799">
        <v>78181507</v>
      </c>
      <c r="T452" s="799" t="s">
        <v>926</v>
      </c>
      <c r="U452" s="798" t="s">
        <v>926</v>
      </c>
      <c r="V452" s="778"/>
    </row>
    <row r="453" spans="1:22" ht="75" customHeight="1">
      <c r="A453" s="798">
        <v>402</v>
      </c>
      <c r="B453" s="798">
        <v>8715202</v>
      </c>
      <c r="C453" s="816" t="s">
        <v>3363</v>
      </c>
      <c r="D453" s="798" t="s">
        <v>2541</v>
      </c>
      <c r="E453" s="798">
        <v>0</v>
      </c>
      <c r="F453" s="799">
        <v>0</v>
      </c>
      <c r="G453" s="799">
        <v>0</v>
      </c>
      <c r="H453" s="799">
        <v>0</v>
      </c>
      <c r="I453" s="799">
        <v>0</v>
      </c>
      <c r="J453" s="799">
        <v>0</v>
      </c>
      <c r="K453" s="799">
        <v>0</v>
      </c>
      <c r="L453" s="799">
        <v>1</v>
      </c>
      <c r="M453" s="799">
        <v>0</v>
      </c>
      <c r="N453" s="800">
        <v>0</v>
      </c>
      <c r="O453" s="800">
        <v>0</v>
      </c>
      <c r="P453" s="800">
        <v>0</v>
      </c>
      <c r="Q453" s="799">
        <v>0</v>
      </c>
      <c r="R453" s="799">
        <v>1</v>
      </c>
      <c r="S453" s="799">
        <v>72151800</v>
      </c>
      <c r="T453" s="799" t="s">
        <v>926</v>
      </c>
      <c r="U453" s="798" t="s">
        <v>926</v>
      </c>
      <c r="V453" s="778"/>
    </row>
    <row r="454" spans="1:22" ht="75" customHeight="1">
      <c r="A454" s="798">
        <v>403</v>
      </c>
      <c r="B454" s="798">
        <v>8715202</v>
      </c>
      <c r="C454" s="816" t="s">
        <v>3364</v>
      </c>
      <c r="D454" s="798" t="s">
        <v>2541</v>
      </c>
      <c r="E454" s="798">
        <v>0</v>
      </c>
      <c r="F454" s="799">
        <v>0</v>
      </c>
      <c r="G454" s="799">
        <v>0</v>
      </c>
      <c r="H454" s="799">
        <v>0</v>
      </c>
      <c r="I454" s="799">
        <v>0</v>
      </c>
      <c r="J454" s="799">
        <v>0</v>
      </c>
      <c r="K454" s="799">
        <v>0</v>
      </c>
      <c r="L454" s="799">
        <v>1</v>
      </c>
      <c r="M454" s="799">
        <v>0</v>
      </c>
      <c r="N454" s="800">
        <v>0</v>
      </c>
      <c r="O454" s="800">
        <v>0</v>
      </c>
      <c r="P454" s="800">
        <v>0</v>
      </c>
      <c r="Q454" s="799">
        <v>0</v>
      </c>
      <c r="R454" s="799">
        <v>1</v>
      </c>
      <c r="S454" s="799">
        <v>72151800</v>
      </c>
      <c r="T454" s="799" t="s">
        <v>926</v>
      </c>
      <c r="U454" s="798" t="s">
        <v>926</v>
      </c>
      <c r="V454" s="778"/>
    </row>
    <row r="455" spans="1:22" ht="75" customHeight="1">
      <c r="A455" s="798">
        <v>404</v>
      </c>
      <c r="B455" s="798">
        <v>8715202</v>
      </c>
      <c r="C455" s="816" t="s">
        <v>3395</v>
      </c>
      <c r="D455" s="798" t="s">
        <v>2541</v>
      </c>
      <c r="E455" s="798">
        <v>0</v>
      </c>
      <c r="F455" s="799">
        <v>0</v>
      </c>
      <c r="G455" s="799">
        <v>0</v>
      </c>
      <c r="H455" s="799">
        <v>0</v>
      </c>
      <c r="I455" s="799">
        <v>0</v>
      </c>
      <c r="J455" s="799">
        <v>0</v>
      </c>
      <c r="K455" s="799">
        <v>0</v>
      </c>
      <c r="L455" s="799">
        <v>1</v>
      </c>
      <c r="M455" s="799">
        <v>0</v>
      </c>
      <c r="N455" s="800">
        <v>0</v>
      </c>
      <c r="O455" s="800">
        <v>0</v>
      </c>
      <c r="P455" s="800">
        <v>0</v>
      </c>
      <c r="Q455" s="799">
        <v>0</v>
      </c>
      <c r="R455" s="799">
        <v>1</v>
      </c>
      <c r="S455" s="799">
        <v>72151800</v>
      </c>
      <c r="T455" s="799" t="s">
        <v>926</v>
      </c>
      <c r="U455" s="798" t="s">
        <v>926</v>
      </c>
      <c r="V455" s="778"/>
    </row>
    <row r="456" spans="1:22" ht="75" customHeight="1">
      <c r="A456" s="798">
        <v>405</v>
      </c>
      <c r="B456" s="798">
        <v>8715202</v>
      </c>
      <c r="C456" s="816" t="s">
        <v>3396</v>
      </c>
      <c r="D456" s="798" t="s">
        <v>2541</v>
      </c>
      <c r="E456" s="798">
        <v>0</v>
      </c>
      <c r="F456" s="799">
        <v>0</v>
      </c>
      <c r="G456" s="799">
        <v>0</v>
      </c>
      <c r="H456" s="799">
        <v>0</v>
      </c>
      <c r="I456" s="799">
        <v>0</v>
      </c>
      <c r="J456" s="799">
        <v>0</v>
      </c>
      <c r="K456" s="799">
        <v>0</v>
      </c>
      <c r="L456" s="799">
        <v>1</v>
      </c>
      <c r="M456" s="799">
        <v>0</v>
      </c>
      <c r="N456" s="800">
        <v>0</v>
      </c>
      <c r="O456" s="800">
        <v>0</v>
      </c>
      <c r="P456" s="800">
        <v>0</v>
      </c>
      <c r="Q456" s="799">
        <v>0</v>
      </c>
      <c r="R456" s="799">
        <v>1</v>
      </c>
      <c r="S456" s="799">
        <v>72151800</v>
      </c>
      <c r="T456" s="799" t="s">
        <v>926</v>
      </c>
      <c r="U456" s="798" t="s">
        <v>926</v>
      </c>
      <c r="V456" s="778"/>
    </row>
    <row r="457" spans="1:22" ht="75" customHeight="1">
      <c r="A457" s="798">
        <v>406</v>
      </c>
      <c r="B457" s="798">
        <v>8715202</v>
      </c>
      <c r="C457" s="816" t="s">
        <v>3397</v>
      </c>
      <c r="D457" s="798" t="s">
        <v>2541</v>
      </c>
      <c r="E457" s="798">
        <v>0</v>
      </c>
      <c r="F457" s="799">
        <v>0</v>
      </c>
      <c r="G457" s="799">
        <v>0</v>
      </c>
      <c r="H457" s="799">
        <v>0</v>
      </c>
      <c r="I457" s="799">
        <v>0</v>
      </c>
      <c r="J457" s="799">
        <v>0</v>
      </c>
      <c r="K457" s="799">
        <v>0</v>
      </c>
      <c r="L457" s="799">
        <v>1</v>
      </c>
      <c r="M457" s="799">
        <v>0</v>
      </c>
      <c r="N457" s="800">
        <v>0</v>
      </c>
      <c r="O457" s="800">
        <v>0</v>
      </c>
      <c r="P457" s="800">
        <v>0</v>
      </c>
      <c r="Q457" s="799">
        <v>0</v>
      </c>
      <c r="R457" s="799">
        <v>1</v>
      </c>
      <c r="S457" s="799">
        <v>72151800</v>
      </c>
      <c r="T457" s="799" t="s">
        <v>926</v>
      </c>
      <c r="U457" s="798" t="s">
        <v>926</v>
      </c>
      <c r="V457" s="778"/>
    </row>
    <row r="458" spans="1:22" ht="75" customHeight="1">
      <c r="A458" s="798">
        <v>407</v>
      </c>
      <c r="B458" s="798">
        <v>8715202</v>
      </c>
      <c r="C458" s="816" t="s">
        <v>3398</v>
      </c>
      <c r="D458" s="798" t="s">
        <v>2541</v>
      </c>
      <c r="E458" s="798">
        <v>0</v>
      </c>
      <c r="F458" s="799">
        <v>0</v>
      </c>
      <c r="G458" s="799">
        <v>0</v>
      </c>
      <c r="H458" s="799">
        <v>0</v>
      </c>
      <c r="I458" s="799">
        <v>0</v>
      </c>
      <c r="J458" s="799">
        <v>0</v>
      </c>
      <c r="K458" s="799">
        <v>0</v>
      </c>
      <c r="L458" s="799">
        <v>1</v>
      </c>
      <c r="M458" s="799">
        <v>0</v>
      </c>
      <c r="N458" s="800">
        <v>0</v>
      </c>
      <c r="O458" s="800">
        <v>0</v>
      </c>
      <c r="P458" s="800">
        <v>0</v>
      </c>
      <c r="Q458" s="799">
        <v>0</v>
      </c>
      <c r="R458" s="799">
        <v>1</v>
      </c>
      <c r="S458" s="799">
        <v>72151800</v>
      </c>
      <c r="T458" s="799" t="s">
        <v>926</v>
      </c>
      <c r="U458" s="798" t="s">
        <v>926</v>
      </c>
      <c r="V458" s="778"/>
    </row>
    <row r="459" spans="1:22" ht="75" customHeight="1">
      <c r="A459" s="798">
        <v>408</v>
      </c>
      <c r="B459" s="798">
        <v>8715202</v>
      </c>
      <c r="C459" s="816" t="s">
        <v>3232</v>
      </c>
      <c r="D459" s="798" t="s">
        <v>2541</v>
      </c>
      <c r="E459" s="798">
        <v>0</v>
      </c>
      <c r="F459" s="799">
        <v>0</v>
      </c>
      <c r="G459" s="799">
        <v>0</v>
      </c>
      <c r="H459" s="799">
        <v>0</v>
      </c>
      <c r="I459" s="799">
        <v>0</v>
      </c>
      <c r="J459" s="799">
        <v>0</v>
      </c>
      <c r="K459" s="799">
        <v>0</v>
      </c>
      <c r="L459" s="799">
        <v>1</v>
      </c>
      <c r="M459" s="799">
        <v>0</v>
      </c>
      <c r="N459" s="800">
        <v>0</v>
      </c>
      <c r="O459" s="800">
        <v>0</v>
      </c>
      <c r="P459" s="800">
        <v>0</v>
      </c>
      <c r="Q459" s="799">
        <v>0</v>
      </c>
      <c r="R459" s="799">
        <v>1</v>
      </c>
      <c r="S459" s="799">
        <v>72151800</v>
      </c>
      <c r="T459" s="799" t="s">
        <v>926</v>
      </c>
      <c r="U459" s="798" t="s">
        <v>926</v>
      </c>
      <c r="V459" s="778"/>
    </row>
    <row r="460" spans="1:22" ht="75" customHeight="1">
      <c r="A460" s="798">
        <v>409</v>
      </c>
      <c r="B460" s="798">
        <v>8715202</v>
      </c>
      <c r="C460" s="816" t="s">
        <v>3399</v>
      </c>
      <c r="D460" s="798" t="s">
        <v>2541</v>
      </c>
      <c r="E460" s="798">
        <v>0</v>
      </c>
      <c r="F460" s="799">
        <v>0</v>
      </c>
      <c r="G460" s="799">
        <v>0</v>
      </c>
      <c r="H460" s="799">
        <v>0</v>
      </c>
      <c r="I460" s="799">
        <v>0</v>
      </c>
      <c r="J460" s="799">
        <v>0</v>
      </c>
      <c r="K460" s="799">
        <v>0</v>
      </c>
      <c r="L460" s="799">
        <v>1</v>
      </c>
      <c r="M460" s="799">
        <v>0</v>
      </c>
      <c r="N460" s="800">
        <v>0</v>
      </c>
      <c r="O460" s="800">
        <v>0</v>
      </c>
      <c r="P460" s="800">
        <v>0</v>
      </c>
      <c r="Q460" s="799">
        <v>0</v>
      </c>
      <c r="R460" s="799">
        <v>1</v>
      </c>
      <c r="S460" s="799">
        <v>72151800</v>
      </c>
      <c r="T460" s="799" t="s">
        <v>926</v>
      </c>
      <c r="U460" s="798" t="s">
        <v>926</v>
      </c>
      <c r="V460" s="778"/>
    </row>
    <row r="461" spans="1:22" ht="75" customHeight="1">
      <c r="A461" s="798">
        <v>410</v>
      </c>
      <c r="B461" s="798">
        <v>8715202</v>
      </c>
      <c r="C461" s="816" t="s">
        <v>3400</v>
      </c>
      <c r="D461" s="798" t="s">
        <v>2541</v>
      </c>
      <c r="E461" s="798">
        <v>0</v>
      </c>
      <c r="F461" s="799">
        <v>0</v>
      </c>
      <c r="G461" s="799">
        <v>0</v>
      </c>
      <c r="H461" s="799">
        <v>0</v>
      </c>
      <c r="I461" s="799">
        <v>0</v>
      </c>
      <c r="J461" s="799">
        <v>0</v>
      </c>
      <c r="K461" s="799">
        <v>0</v>
      </c>
      <c r="L461" s="799">
        <v>1</v>
      </c>
      <c r="M461" s="799">
        <v>0</v>
      </c>
      <c r="N461" s="800">
        <v>0</v>
      </c>
      <c r="O461" s="800">
        <v>0</v>
      </c>
      <c r="P461" s="800">
        <v>0</v>
      </c>
      <c r="Q461" s="799">
        <v>0</v>
      </c>
      <c r="R461" s="799">
        <v>1</v>
      </c>
      <c r="S461" s="799">
        <v>72151800</v>
      </c>
      <c r="T461" s="799" t="s">
        <v>926</v>
      </c>
      <c r="U461" s="798" t="s">
        <v>926</v>
      </c>
      <c r="V461" s="778"/>
    </row>
    <row r="462" spans="1:22" ht="75" customHeight="1">
      <c r="A462" s="798">
        <v>411</v>
      </c>
      <c r="B462" s="798">
        <v>8715202</v>
      </c>
      <c r="C462" s="816" t="s">
        <v>3401</v>
      </c>
      <c r="D462" s="798" t="s">
        <v>2541</v>
      </c>
      <c r="E462" s="798">
        <v>0</v>
      </c>
      <c r="F462" s="799">
        <v>0</v>
      </c>
      <c r="G462" s="799">
        <v>0</v>
      </c>
      <c r="H462" s="799">
        <v>0</v>
      </c>
      <c r="I462" s="799">
        <v>0</v>
      </c>
      <c r="J462" s="799">
        <v>0</v>
      </c>
      <c r="K462" s="799">
        <v>0</v>
      </c>
      <c r="L462" s="799">
        <v>1</v>
      </c>
      <c r="M462" s="799">
        <v>0</v>
      </c>
      <c r="N462" s="800">
        <v>0</v>
      </c>
      <c r="O462" s="800">
        <v>0</v>
      </c>
      <c r="P462" s="800">
        <v>0</v>
      </c>
      <c r="Q462" s="799">
        <v>0</v>
      </c>
      <c r="R462" s="799">
        <v>1</v>
      </c>
      <c r="S462" s="799">
        <v>72151800</v>
      </c>
      <c r="T462" s="799" t="s">
        <v>926</v>
      </c>
      <c r="U462" s="798" t="s">
        <v>926</v>
      </c>
      <c r="V462" s="778"/>
    </row>
    <row r="463" spans="1:22" ht="75" customHeight="1">
      <c r="A463" s="798">
        <v>412</v>
      </c>
      <c r="B463" s="798">
        <v>8715202</v>
      </c>
      <c r="C463" s="816" t="s">
        <v>3362</v>
      </c>
      <c r="D463" s="798" t="s">
        <v>2541</v>
      </c>
      <c r="E463" s="798">
        <v>0</v>
      </c>
      <c r="F463" s="799">
        <v>0</v>
      </c>
      <c r="G463" s="799">
        <v>0</v>
      </c>
      <c r="H463" s="799">
        <v>0</v>
      </c>
      <c r="I463" s="799">
        <v>0</v>
      </c>
      <c r="J463" s="799">
        <v>0</v>
      </c>
      <c r="K463" s="799">
        <v>0</v>
      </c>
      <c r="L463" s="799">
        <v>1</v>
      </c>
      <c r="M463" s="799">
        <v>0</v>
      </c>
      <c r="N463" s="800">
        <v>0</v>
      </c>
      <c r="O463" s="800">
        <v>0</v>
      </c>
      <c r="P463" s="800">
        <v>0</v>
      </c>
      <c r="Q463" s="799">
        <v>0</v>
      </c>
      <c r="R463" s="799">
        <v>1</v>
      </c>
      <c r="S463" s="799">
        <v>72151800</v>
      </c>
      <c r="T463" s="799" t="s">
        <v>926</v>
      </c>
      <c r="U463" s="798" t="s">
        <v>926</v>
      </c>
      <c r="V463" s="778"/>
    </row>
    <row r="464" spans="1:22" ht="75" customHeight="1">
      <c r="A464" s="798">
        <v>413</v>
      </c>
      <c r="B464" s="798">
        <v>8715202</v>
      </c>
      <c r="C464" s="816" t="s">
        <v>3367</v>
      </c>
      <c r="D464" s="798" t="s">
        <v>2541</v>
      </c>
      <c r="E464" s="798">
        <v>0</v>
      </c>
      <c r="F464" s="799">
        <v>0</v>
      </c>
      <c r="G464" s="799">
        <v>0</v>
      </c>
      <c r="H464" s="799">
        <v>0</v>
      </c>
      <c r="I464" s="799">
        <v>0</v>
      </c>
      <c r="J464" s="799">
        <v>0</v>
      </c>
      <c r="K464" s="799">
        <v>0</v>
      </c>
      <c r="L464" s="799">
        <v>1</v>
      </c>
      <c r="M464" s="799">
        <v>0</v>
      </c>
      <c r="N464" s="800">
        <v>0</v>
      </c>
      <c r="O464" s="800">
        <v>0</v>
      </c>
      <c r="P464" s="800">
        <v>0</v>
      </c>
      <c r="Q464" s="799">
        <v>0</v>
      </c>
      <c r="R464" s="799">
        <v>1</v>
      </c>
      <c r="S464" s="799">
        <v>72151800</v>
      </c>
      <c r="T464" s="799" t="s">
        <v>926</v>
      </c>
      <c r="U464" s="798" t="s">
        <v>926</v>
      </c>
      <c r="V464" s="778"/>
    </row>
    <row r="465" spans="1:22" ht="75" customHeight="1">
      <c r="A465" s="798">
        <v>414</v>
      </c>
      <c r="B465" s="798">
        <v>8715202</v>
      </c>
      <c r="C465" s="816" t="s">
        <v>3371</v>
      </c>
      <c r="D465" s="798" t="s">
        <v>2541</v>
      </c>
      <c r="E465" s="798">
        <v>0</v>
      </c>
      <c r="F465" s="799">
        <v>0</v>
      </c>
      <c r="G465" s="799">
        <v>0</v>
      </c>
      <c r="H465" s="799">
        <v>0</v>
      </c>
      <c r="I465" s="799">
        <v>0</v>
      </c>
      <c r="J465" s="799">
        <v>0</v>
      </c>
      <c r="K465" s="799">
        <v>0</v>
      </c>
      <c r="L465" s="799">
        <v>1</v>
      </c>
      <c r="M465" s="799">
        <v>0</v>
      </c>
      <c r="N465" s="800">
        <v>0</v>
      </c>
      <c r="O465" s="800">
        <v>0</v>
      </c>
      <c r="P465" s="800">
        <v>0</v>
      </c>
      <c r="Q465" s="799">
        <v>0</v>
      </c>
      <c r="R465" s="799">
        <v>1</v>
      </c>
      <c r="S465" s="799">
        <v>72151800</v>
      </c>
      <c r="T465" s="799" t="s">
        <v>926</v>
      </c>
      <c r="U465" s="798" t="s">
        <v>926</v>
      </c>
      <c r="V465" s="778"/>
    </row>
    <row r="466" spans="1:22" ht="75" customHeight="1">
      <c r="A466" s="798">
        <v>415</v>
      </c>
      <c r="B466" s="798">
        <v>8715202</v>
      </c>
      <c r="C466" s="816" t="s">
        <v>3372</v>
      </c>
      <c r="D466" s="798" t="s">
        <v>2541</v>
      </c>
      <c r="E466" s="798">
        <v>0</v>
      </c>
      <c r="F466" s="799">
        <v>0</v>
      </c>
      <c r="G466" s="799">
        <v>0</v>
      </c>
      <c r="H466" s="799">
        <v>0</v>
      </c>
      <c r="I466" s="799">
        <v>0</v>
      </c>
      <c r="J466" s="799">
        <v>0</v>
      </c>
      <c r="K466" s="799">
        <v>0</v>
      </c>
      <c r="L466" s="799">
        <v>1</v>
      </c>
      <c r="M466" s="799">
        <v>0</v>
      </c>
      <c r="N466" s="800">
        <v>0</v>
      </c>
      <c r="O466" s="800">
        <v>0</v>
      </c>
      <c r="P466" s="800">
        <v>0</v>
      </c>
      <c r="Q466" s="799">
        <v>0</v>
      </c>
      <c r="R466" s="799">
        <v>1</v>
      </c>
      <c r="S466" s="799">
        <v>72151802</v>
      </c>
      <c r="T466" s="799" t="s">
        <v>926</v>
      </c>
      <c r="U466" s="798" t="s">
        <v>926</v>
      </c>
      <c r="V466" s="778"/>
    </row>
    <row r="467" spans="1:22" ht="75" customHeight="1">
      <c r="A467" s="798">
        <v>416</v>
      </c>
      <c r="B467" s="798">
        <v>8715202</v>
      </c>
      <c r="C467" s="816" t="s">
        <v>3373</v>
      </c>
      <c r="D467" s="798" t="s">
        <v>2541</v>
      </c>
      <c r="E467" s="798">
        <v>0</v>
      </c>
      <c r="F467" s="799">
        <v>0</v>
      </c>
      <c r="G467" s="799">
        <v>0</v>
      </c>
      <c r="H467" s="799">
        <v>0</v>
      </c>
      <c r="I467" s="799">
        <v>0</v>
      </c>
      <c r="J467" s="799">
        <v>0</v>
      </c>
      <c r="K467" s="799">
        <v>0</v>
      </c>
      <c r="L467" s="799">
        <v>1</v>
      </c>
      <c r="M467" s="799">
        <v>0</v>
      </c>
      <c r="N467" s="800">
        <v>0</v>
      </c>
      <c r="O467" s="800">
        <v>0</v>
      </c>
      <c r="P467" s="800">
        <v>0</v>
      </c>
      <c r="Q467" s="799">
        <v>0</v>
      </c>
      <c r="R467" s="799">
        <v>1</v>
      </c>
      <c r="S467" s="799">
        <v>72151802</v>
      </c>
      <c r="T467" s="799" t="s">
        <v>926</v>
      </c>
      <c r="U467" s="798" t="s">
        <v>926</v>
      </c>
      <c r="V467" s="778"/>
    </row>
    <row r="468" spans="1:22" ht="75" customHeight="1">
      <c r="A468" s="798">
        <v>417</v>
      </c>
      <c r="B468" s="798">
        <v>8715202</v>
      </c>
      <c r="C468" s="816" t="s">
        <v>3374</v>
      </c>
      <c r="D468" s="798" t="s">
        <v>2541</v>
      </c>
      <c r="E468" s="798">
        <v>0</v>
      </c>
      <c r="F468" s="799">
        <v>0</v>
      </c>
      <c r="G468" s="799">
        <v>0</v>
      </c>
      <c r="H468" s="799">
        <v>0</v>
      </c>
      <c r="I468" s="799">
        <v>0</v>
      </c>
      <c r="J468" s="799">
        <v>0</v>
      </c>
      <c r="K468" s="799">
        <v>0</v>
      </c>
      <c r="L468" s="799">
        <v>1</v>
      </c>
      <c r="M468" s="799">
        <v>0</v>
      </c>
      <c r="N468" s="800">
        <v>0</v>
      </c>
      <c r="O468" s="800">
        <v>0</v>
      </c>
      <c r="P468" s="800">
        <v>0</v>
      </c>
      <c r="Q468" s="799">
        <v>0</v>
      </c>
      <c r="R468" s="799">
        <v>1</v>
      </c>
      <c r="S468" s="799">
        <v>72151802</v>
      </c>
      <c r="T468" s="799" t="s">
        <v>926</v>
      </c>
      <c r="U468" s="798" t="s">
        <v>926</v>
      </c>
      <c r="V468" s="778"/>
    </row>
    <row r="469" spans="1:22" ht="75" customHeight="1">
      <c r="A469" s="798">
        <v>418</v>
      </c>
      <c r="B469" s="798">
        <v>8715202</v>
      </c>
      <c r="C469" s="816" t="s">
        <v>3375</v>
      </c>
      <c r="D469" s="798" t="s">
        <v>2541</v>
      </c>
      <c r="E469" s="798">
        <v>0</v>
      </c>
      <c r="F469" s="799">
        <v>0</v>
      </c>
      <c r="G469" s="799">
        <v>0</v>
      </c>
      <c r="H469" s="799">
        <v>0</v>
      </c>
      <c r="I469" s="799">
        <v>0</v>
      </c>
      <c r="J469" s="799">
        <v>0</v>
      </c>
      <c r="K469" s="799">
        <v>0</v>
      </c>
      <c r="L469" s="799">
        <v>1</v>
      </c>
      <c r="M469" s="799">
        <v>0</v>
      </c>
      <c r="N469" s="800">
        <v>0</v>
      </c>
      <c r="O469" s="800">
        <v>0</v>
      </c>
      <c r="P469" s="800">
        <v>0</v>
      </c>
      <c r="Q469" s="799">
        <v>0</v>
      </c>
      <c r="R469" s="799">
        <v>1</v>
      </c>
      <c r="S469" s="799">
        <v>72151802</v>
      </c>
      <c r="T469" s="799" t="s">
        <v>926</v>
      </c>
      <c r="U469" s="798" t="s">
        <v>926</v>
      </c>
      <c r="V469" s="778"/>
    </row>
    <row r="470" spans="1:22" ht="75" customHeight="1">
      <c r="A470" s="798">
        <v>419</v>
      </c>
      <c r="B470" s="798">
        <v>8715202</v>
      </c>
      <c r="C470" s="816" t="s">
        <v>3376</v>
      </c>
      <c r="D470" s="798" t="s">
        <v>2541</v>
      </c>
      <c r="E470" s="798">
        <v>0</v>
      </c>
      <c r="F470" s="799">
        <v>0</v>
      </c>
      <c r="G470" s="799">
        <v>0</v>
      </c>
      <c r="H470" s="799">
        <v>0</v>
      </c>
      <c r="I470" s="799">
        <v>0</v>
      </c>
      <c r="J470" s="799">
        <v>0</v>
      </c>
      <c r="K470" s="799">
        <v>0</v>
      </c>
      <c r="L470" s="799">
        <v>1</v>
      </c>
      <c r="M470" s="799">
        <v>0</v>
      </c>
      <c r="N470" s="800">
        <v>0</v>
      </c>
      <c r="O470" s="800">
        <v>0</v>
      </c>
      <c r="P470" s="800">
        <v>0</v>
      </c>
      <c r="Q470" s="799">
        <v>0</v>
      </c>
      <c r="R470" s="799">
        <v>1</v>
      </c>
      <c r="S470" s="799">
        <v>72151802</v>
      </c>
      <c r="T470" s="799" t="s">
        <v>926</v>
      </c>
      <c r="U470" s="798" t="s">
        <v>926</v>
      </c>
      <c r="V470" s="778"/>
    </row>
    <row r="471" spans="1:22" ht="75" customHeight="1">
      <c r="A471" s="798">
        <v>420</v>
      </c>
      <c r="B471" s="798">
        <v>8715202</v>
      </c>
      <c r="C471" s="816" t="s">
        <v>3377</v>
      </c>
      <c r="D471" s="798" t="s">
        <v>2541</v>
      </c>
      <c r="E471" s="798">
        <v>0</v>
      </c>
      <c r="F471" s="799">
        <v>0</v>
      </c>
      <c r="G471" s="799">
        <v>0</v>
      </c>
      <c r="H471" s="799">
        <v>0</v>
      </c>
      <c r="I471" s="799">
        <v>0</v>
      </c>
      <c r="J471" s="799">
        <v>0</v>
      </c>
      <c r="K471" s="799">
        <v>0</v>
      </c>
      <c r="L471" s="799">
        <v>1</v>
      </c>
      <c r="M471" s="799">
        <v>0</v>
      </c>
      <c r="N471" s="800">
        <v>0</v>
      </c>
      <c r="O471" s="800">
        <v>0</v>
      </c>
      <c r="P471" s="800">
        <v>0</v>
      </c>
      <c r="Q471" s="799">
        <v>0</v>
      </c>
      <c r="R471" s="799">
        <v>1</v>
      </c>
      <c r="S471" s="799">
        <v>72151802</v>
      </c>
      <c r="T471" s="799" t="s">
        <v>926</v>
      </c>
      <c r="U471" s="798" t="s">
        <v>926</v>
      </c>
      <c r="V471" s="778"/>
    </row>
    <row r="472" spans="1:22" ht="75" customHeight="1">
      <c r="A472" s="798">
        <v>421</v>
      </c>
      <c r="B472" s="798">
        <v>8715202</v>
      </c>
      <c r="C472" s="816" t="s">
        <v>3378</v>
      </c>
      <c r="D472" s="798" t="s">
        <v>2541</v>
      </c>
      <c r="E472" s="798">
        <v>0</v>
      </c>
      <c r="F472" s="799">
        <v>0</v>
      </c>
      <c r="G472" s="799">
        <v>0</v>
      </c>
      <c r="H472" s="799">
        <v>0</v>
      </c>
      <c r="I472" s="799">
        <v>0</v>
      </c>
      <c r="J472" s="799">
        <v>0</v>
      </c>
      <c r="K472" s="799">
        <v>0</v>
      </c>
      <c r="L472" s="799">
        <v>1</v>
      </c>
      <c r="M472" s="799">
        <v>0</v>
      </c>
      <c r="N472" s="800">
        <v>0</v>
      </c>
      <c r="O472" s="800">
        <v>0</v>
      </c>
      <c r="P472" s="800">
        <v>0</v>
      </c>
      <c r="Q472" s="799">
        <v>0</v>
      </c>
      <c r="R472" s="799">
        <v>1</v>
      </c>
      <c r="S472" s="799">
        <v>72151802</v>
      </c>
      <c r="T472" s="799" t="s">
        <v>926</v>
      </c>
      <c r="U472" s="798" t="s">
        <v>926</v>
      </c>
      <c r="V472" s="778"/>
    </row>
    <row r="473" spans="1:22" ht="75" customHeight="1">
      <c r="A473" s="798">
        <v>422</v>
      </c>
      <c r="B473" s="798">
        <v>8715202</v>
      </c>
      <c r="C473" s="816" t="s">
        <v>3379</v>
      </c>
      <c r="D473" s="798" t="s">
        <v>2541</v>
      </c>
      <c r="E473" s="798">
        <v>0</v>
      </c>
      <c r="F473" s="799">
        <v>0</v>
      </c>
      <c r="G473" s="799">
        <v>0</v>
      </c>
      <c r="H473" s="799">
        <v>0</v>
      </c>
      <c r="I473" s="799">
        <v>0</v>
      </c>
      <c r="J473" s="799">
        <v>0</v>
      </c>
      <c r="K473" s="799">
        <v>0</v>
      </c>
      <c r="L473" s="799">
        <v>1</v>
      </c>
      <c r="M473" s="799">
        <v>0</v>
      </c>
      <c r="N473" s="800">
        <v>0</v>
      </c>
      <c r="O473" s="800">
        <v>0</v>
      </c>
      <c r="P473" s="800">
        <v>0</v>
      </c>
      <c r="Q473" s="799">
        <v>0</v>
      </c>
      <c r="R473" s="799">
        <v>1</v>
      </c>
      <c r="S473" s="799">
        <v>72151802</v>
      </c>
      <c r="T473" s="799" t="s">
        <v>926</v>
      </c>
      <c r="U473" s="798" t="s">
        <v>926</v>
      </c>
      <c r="V473" s="778"/>
    </row>
    <row r="474" spans="1:22" ht="75" customHeight="1">
      <c r="A474" s="798">
        <v>423</v>
      </c>
      <c r="B474" s="798">
        <v>8715202</v>
      </c>
      <c r="C474" s="816" t="s">
        <v>3380</v>
      </c>
      <c r="D474" s="798" t="s">
        <v>2541</v>
      </c>
      <c r="E474" s="798">
        <v>0</v>
      </c>
      <c r="F474" s="799">
        <v>0</v>
      </c>
      <c r="G474" s="799">
        <v>0</v>
      </c>
      <c r="H474" s="799">
        <v>0</v>
      </c>
      <c r="I474" s="799">
        <v>0</v>
      </c>
      <c r="J474" s="799">
        <v>0</v>
      </c>
      <c r="K474" s="799">
        <v>0</v>
      </c>
      <c r="L474" s="799">
        <v>1</v>
      </c>
      <c r="M474" s="799">
        <v>0</v>
      </c>
      <c r="N474" s="800">
        <v>0</v>
      </c>
      <c r="O474" s="800">
        <v>0</v>
      </c>
      <c r="P474" s="800">
        <v>0</v>
      </c>
      <c r="Q474" s="799">
        <v>0</v>
      </c>
      <c r="R474" s="799">
        <v>1</v>
      </c>
      <c r="S474" s="799">
        <v>72151802</v>
      </c>
      <c r="T474" s="799" t="s">
        <v>926</v>
      </c>
      <c r="U474" s="798" t="s">
        <v>926</v>
      </c>
      <c r="V474" s="778"/>
    </row>
    <row r="475" spans="1:22" ht="75" customHeight="1">
      <c r="A475" s="798">
        <v>424</v>
      </c>
      <c r="B475" s="798">
        <v>8715202</v>
      </c>
      <c r="C475" s="816" t="s">
        <v>3381</v>
      </c>
      <c r="D475" s="798" t="s">
        <v>2541</v>
      </c>
      <c r="E475" s="798">
        <v>0</v>
      </c>
      <c r="F475" s="799">
        <v>0</v>
      </c>
      <c r="G475" s="799">
        <v>0</v>
      </c>
      <c r="H475" s="799">
        <v>0</v>
      </c>
      <c r="I475" s="799">
        <v>0</v>
      </c>
      <c r="J475" s="799">
        <v>0</v>
      </c>
      <c r="K475" s="799">
        <v>0</v>
      </c>
      <c r="L475" s="799">
        <v>1</v>
      </c>
      <c r="M475" s="799">
        <v>0</v>
      </c>
      <c r="N475" s="800">
        <v>0</v>
      </c>
      <c r="O475" s="800">
        <v>0</v>
      </c>
      <c r="P475" s="800">
        <v>0</v>
      </c>
      <c r="Q475" s="799">
        <v>0</v>
      </c>
      <c r="R475" s="799">
        <v>1</v>
      </c>
      <c r="S475" s="799">
        <v>72151802</v>
      </c>
      <c r="T475" s="799" t="s">
        <v>926</v>
      </c>
      <c r="U475" s="798" t="s">
        <v>926</v>
      </c>
      <c r="V475" s="778"/>
    </row>
    <row r="476" spans="1:22" ht="75" customHeight="1">
      <c r="A476" s="798">
        <v>425</v>
      </c>
      <c r="B476" s="798">
        <v>8715202</v>
      </c>
      <c r="C476" s="816" t="s">
        <v>3382</v>
      </c>
      <c r="D476" s="798" t="s">
        <v>2541</v>
      </c>
      <c r="E476" s="798">
        <v>0</v>
      </c>
      <c r="F476" s="799">
        <v>0</v>
      </c>
      <c r="G476" s="799">
        <v>0</v>
      </c>
      <c r="H476" s="799">
        <v>0</v>
      </c>
      <c r="I476" s="799">
        <v>0</v>
      </c>
      <c r="J476" s="799">
        <v>0</v>
      </c>
      <c r="K476" s="799">
        <v>0</v>
      </c>
      <c r="L476" s="799">
        <v>1</v>
      </c>
      <c r="M476" s="799">
        <v>0</v>
      </c>
      <c r="N476" s="800">
        <v>0</v>
      </c>
      <c r="O476" s="800">
        <v>0</v>
      </c>
      <c r="P476" s="800">
        <v>0</v>
      </c>
      <c r="Q476" s="799">
        <v>0</v>
      </c>
      <c r="R476" s="799">
        <v>1</v>
      </c>
      <c r="S476" s="799">
        <v>72151802</v>
      </c>
      <c r="T476" s="799" t="s">
        <v>926</v>
      </c>
      <c r="U476" s="798" t="s">
        <v>926</v>
      </c>
      <c r="V476" s="778"/>
    </row>
    <row r="477" spans="1:22" ht="75" customHeight="1">
      <c r="A477" s="798">
        <v>426</v>
      </c>
      <c r="B477" s="798">
        <v>8715202</v>
      </c>
      <c r="C477" s="816" t="s">
        <v>3383</v>
      </c>
      <c r="D477" s="798" t="s">
        <v>2541</v>
      </c>
      <c r="E477" s="798">
        <v>0</v>
      </c>
      <c r="F477" s="799">
        <v>0</v>
      </c>
      <c r="G477" s="799">
        <v>0</v>
      </c>
      <c r="H477" s="799">
        <v>0</v>
      </c>
      <c r="I477" s="799">
        <v>0</v>
      </c>
      <c r="J477" s="799">
        <v>0</v>
      </c>
      <c r="K477" s="799">
        <v>0</v>
      </c>
      <c r="L477" s="799">
        <v>1</v>
      </c>
      <c r="M477" s="799">
        <v>0</v>
      </c>
      <c r="N477" s="800">
        <v>0</v>
      </c>
      <c r="O477" s="800">
        <v>0</v>
      </c>
      <c r="P477" s="800">
        <v>0</v>
      </c>
      <c r="Q477" s="799">
        <v>0</v>
      </c>
      <c r="R477" s="799">
        <v>1</v>
      </c>
      <c r="S477" s="799">
        <v>72151802</v>
      </c>
      <c r="T477" s="799" t="s">
        <v>926</v>
      </c>
      <c r="U477" s="798" t="s">
        <v>926</v>
      </c>
      <c r="V477" s="778"/>
    </row>
    <row r="478" spans="1:22" ht="75" customHeight="1">
      <c r="A478" s="798">
        <v>427</v>
      </c>
      <c r="B478" s="798">
        <v>8715202</v>
      </c>
      <c r="C478" s="816" t="s">
        <v>3385</v>
      </c>
      <c r="D478" s="798" t="s">
        <v>2541</v>
      </c>
      <c r="E478" s="798">
        <v>0</v>
      </c>
      <c r="F478" s="799">
        <v>0</v>
      </c>
      <c r="G478" s="799">
        <v>0</v>
      </c>
      <c r="H478" s="799">
        <v>0</v>
      </c>
      <c r="I478" s="799">
        <v>0</v>
      </c>
      <c r="J478" s="799">
        <v>0</v>
      </c>
      <c r="K478" s="799">
        <v>0</v>
      </c>
      <c r="L478" s="799">
        <v>1</v>
      </c>
      <c r="M478" s="799">
        <v>0</v>
      </c>
      <c r="N478" s="800">
        <v>0</v>
      </c>
      <c r="O478" s="800">
        <v>0</v>
      </c>
      <c r="P478" s="800">
        <v>0</v>
      </c>
      <c r="Q478" s="799">
        <v>0</v>
      </c>
      <c r="R478" s="799">
        <v>1</v>
      </c>
      <c r="S478" s="799">
        <v>72151802</v>
      </c>
      <c r="T478" s="799" t="s">
        <v>926</v>
      </c>
      <c r="U478" s="798" t="s">
        <v>926</v>
      </c>
      <c r="V478" s="778"/>
    </row>
    <row r="479" spans="1:22" ht="75" customHeight="1">
      <c r="A479" s="798">
        <v>428</v>
      </c>
      <c r="B479" s="798">
        <v>8715202</v>
      </c>
      <c r="C479" s="816" t="s">
        <v>3386</v>
      </c>
      <c r="D479" s="798" t="s">
        <v>2541</v>
      </c>
      <c r="E479" s="798">
        <v>0</v>
      </c>
      <c r="F479" s="799">
        <v>0</v>
      </c>
      <c r="G479" s="799">
        <v>0</v>
      </c>
      <c r="H479" s="799">
        <v>0</v>
      </c>
      <c r="I479" s="799">
        <v>0</v>
      </c>
      <c r="J479" s="799">
        <v>0</v>
      </c>
      <c r="K479" s="799">
        <v>0</v>
      </c>
      <c r="L479" s="799">
        <v>1</v>
      </c>
      <c r="M479" s="799">
        <v>0</v>
      </c>
      <c r="N479" s="800">
        <v>0</v>
      </c>
      <c r="O479" s="800">
        <v>0</v>
      </c>
      <c r="P479" s="800">
        <v>0</v>
      </c>
      <c r="Q479" s="799">
        <v>0</v>
      </c>
      <c r="R479" s="799">
        <v>1</v>
      </c>
      <c r="S479" s="799">
        <v>72151802</v>
      </c>
      <c r="T479" s="799" t="s">
        <v>926</v>
      </c>
      <c r="U479" s="798" t="s">
        <v>926</v>
      </c>
      <c r="V479" s="778"/>
    </row>
    <row r="480" spans="1:22" ht="23.25" customHeight="1">
      <c r="A480" s="819"/>
      <c r="B480" s="820"/>
      <c r="C480" s="904" t="s">
        <v>1703</v>
      </c>
      <c r="D480" s="905"/>
      <c r="E480" s="905"/>
      <c r="F480" s="905"/>
      <c r="G480" s="905"/>
      <c r="H480" s="906"/>
      <c r="I480" s="907" t="s">
        <v>1707</v>
      </c>
      <c r="J480" s="907"/>
      <c r="K480" s="907"/>
      <c r="L480" s="907"/>
      <c r="M480" s="907"/>
      <c r="N480" s="907"/>
      <c r="O480" s="907"/>
      <c r="P480" s="907"/>
      <c r="Q480" s="907"/>
      <c r="R480" s="907"/>
      <c r="S480" s="908" t="s">
        <v>3627</v>
      </c>
      <c r="T480" s="908"/>
      <c r="U480" s="908"/>
      <c r="V480" s="908"/>
    </row>
    <row r="481" spans="1:22">
      <c r="A481" s="819"/>
      <c r="B481" s="820"/>
      <c r="C481" s="774" t="s">
        <v>1704</v>
      </c>
      <c r="D481" s="775"/>
      <c r="E481" s="775"/>
      <c r="F481" s="775"/>
      <c r="G481" s="775"/>
      <c r="H481" s="776"/>
      <c r="I481" s="777"/>
      <c r="J481" s="777"/>
      <c r="K481" s="777"/>
      <c r="L481" s="777"/>
      <c r="M481" s="777"/>
      <c r="N481" s="777"/>
      <c r="O481" s="777"/>
      <c r="P481" s="777"/>
      <c r="Q481" s="777"/>
      <c r="R481" s="777"/>
      <c r="S481" s="818" t="s">
        <v>3629</v>
      </c>
      <c r="T481" s="818"/>
      <c r="U481" s="818"/>
      <c r="V481" s="818"/>
    </row>
    <row r="482" spans="1:22">
      <c r="A482" s="819"/>
      <c r="B482" s="820"/>
      <c r="C482" s="779" t="s">
        <v>1705</v>
      </c>
      <c r="D482" s="780"/>
      <c r="E482" s="780"/>
      <c r="F482" s="780"/>
      <c r="G482" s="780"/>
      <c r="H482" s="781"/>
      <c r="I482" s="777"/>
      <c r="J482" s="777"/>
      <c r="K482" s="777"/>
      <c r="L482" s="777"/>
      <c r="M482" s="777"/>
      <c r="N482" s="777"/>
      <c r="O482" s="777"/>
      <c r="P482" s="777"/>
      <c r="Q482" s="777"/>
      <c r="R482" s="777"/>
      <c r="S482" s="818" t="s">
        <v>3630</v>
      </c>
      <c r="T482" s="818"/>
      <c r="U482" s="818"/>
      <c r="V482" s="818"/>
    </row>
    <row r="483" spans="1:22" ht="27" customHeight="1">
      <c r="A483" s="819"/>
      <c r="B483" s="820"/>
      <c r="C483" s="878" t="s">
        <v>3019</v>
      </c>
      <c r="D483" s="879"/>
      <c r="E483" s="879"/>
      <c r="F483" s="879"/>
      <c r="G483" s="879"/>
      <c r="H483" s="880"/>
      <c r="I483" s="881"/>
      <c r="J483" s="881"/>
      <c r="K483" s="881"/>
      <c r="L483" s="881"/>
      <c r="M483" s="881"/>
      <c r="N483" s="881"/>
      <c r="O483" s="881"/>
      <c r="P483" s="881"/>
      <c r="Q483" s="881"/>
      <c r="R483" s="881"/>
      <c r="S483" s="882" t="s">
        <v>3631</v>
      </c>
      <c r="T483" s="882"/>
      <c r="U483" s="882"/>
      <c r="V483" s="882"/>
    </row>
    <row r="484" spans="1:22" ht="75" customHeight="1">
      <c r="A484" s="798">
        <v>429</v>
      </c>
      <c r="B484" s="798">
        <v>8715202</v>
      </c>
      <c r="C484" s="816" t="s">
        <v>3387</v>
      </c>
      <c r="D484" s="798" t="s">
        <v>2541</v>
      </c>
      <c r="E484" s="798">
        <v>0</v>
      </c>
      <c r="F484" s="799">
        <v>0</v>
      </c>
      <c r="G484" s="799">
        <v>0</v>
      </c>
      <c r="H484" s="799">
        <v>0</v>
      </c>
      <c r="I484" s="799">
        <v>0</v>
      </c>
      <c r="J484" s="799">
        <v>0</v>
      </c>
      <c r="K484" s="799">
        <v>0</v>
      </c>
      <c r="L484" s="799">
        <v>1</v>
      </c>
      <c r="M484" s="799">
        <v>0</v>
      </c>
      <c r="N484" s="800">
        <v>0</v>
      </c>
      <c r="O484" s="800">
        <v>0</v>
      </c>
      <c r="P484" s="800">
        <v>0</v>
      </c>
      <c r="Q484" s="799">
        <v>0</v>
      </c>
      <c r="R484" s="799">
        <v>1</v>
      </c>
      <c r="S484" s="799">
        <v>72151802</v>
      </c>
      <c r="T484" s="799" t="s">
        <v>926</v>
      </c>
      <c r="U484" s="798" t="s">
        <v>926</v>
      </c>
      <c r="V484" s="778"/>
    </row>
    <row r="485" spans="1:22" ht="75" customHeight="1">
      <c r="A485" s="798">
        <v>430</v>
      </c>
      <c r="B485" s="798">
        <v>8715602</v>
      </c>
      <c r="C485" s="816" t="s">
        <v>3402</v>
      </c>
      <c r="D485" s="798" t="s">
        <v>2541</v>
      </c>
      <c r="E485" s="798">
        <v>0</v>
      </c>
      <c r="F485" s="799">
        <v>0</v>
      </c>
      <c r="G485" s="799">
        <v>0</v>
      </c>
      <c r="H485" s="799">
        <v>0</v>
      </c>
      <c r="I485" s="799">
        <v>0</v>
      </c>
      <c r="J485" s="799">
        <v>0</v>
      </c>
      <c r="K485" s="799">
        <v>0</v>
      </c>
      <c r="L485" s="799">
        <v>1</v>
      </c>
      <c r="M485" s="799">
        <v>0</v>
      </c>
      <c r="N485" s="800">
        <v>0</v>
      </c>
      <c r="O485" s="800">
        <v>0</v>
      </c>
      <c r="P485" s="800">
        <v>0</v>
      </c>
      <c r="Q485" s="799">
        <v>0</v>
      </c>
      <c r="R485" s="799">
        <v>1</v>
      </c>
      <c r="S485" s="799">
        <v>72151500</v>
      </c>
      <c r="T485" s="799" t="s">
        <v>926</v>
      </c>
      <c r="U485" s="798" t="s">
        <v>926</v>
      </c>
      <c r="V485" s="778"/>
    </row>
    <row r="486" spans="1:22" ht="75" customHeight="1">
      <c r="A486" s="798">
        <v>431</v>
      </c>
      <c r="B486" s="798">
        <v>8715602</v>
      </c>
      <c r="C486" s="816" t="s">
        <v>3403</v>
      </c>
      <c r="D486" s="798" t="s">
        <v>2541</v>
      </c>
      <c r="E486" s="798">
        <v>0</v>
      </c>
      <c r="F486" s="799">
        <v>0</v>
      </c>
      <c r="G486" s="799">
        <v>0</v>
      </c>
      <c r="H486" s="799">
        <v>0</v>
      </c>
      <c r="I486" s="799">
        <v>0</v>
      </c>
      <c r="J486" s="799">
        <v>0</v>
      </c>
      <c r="K486" s="799">
        <v>0</v>
      </c>
      <c r="L486" s="799">
        <v>1</v>
      </c>
      <c r="M486" s="799">
        <v>0</v>
      </c>
      <c r="N486" s="800">
        <v>0</v>
      </c>
      <c r="O486" s="800">
        <v>0</v>
      </c>
      <c r="P486" s="800">
        <v>0</v>
      </c>
      <c r="Q486" s="799">
        <v>0</v>
      </c>
      <c r="R486" s="799">
        <v>1</v>
      </c>
      <c r="S486" s="799">
        <v>78181507</v>
      </c>
      <c r="T486" s="799" t="s">
        <v>926</v>
      </c>
      <c r="U486" s="798" t="s">
        <v>926</v>
      </c>
      <c r="V486" s="778"/>
    </row>
    <row r="487" spans="1:22" ht="75" customHeight="1">
      <c r="A487" s="798">
        <v>432</v>
      </c>
      <c r="B487" s="798">
        <v>8715602</v>
      </c>
      <c r="C487" s="816" t="s">
        <v>3404</v>
      </c>
      <c r="D487" s="798" t="s">
        <v>2541</v>
      </c>
      <c r="E487" s="798">
        <v>0</v>
      </c>
      <c r="F487" s="799">
        <v>0</v>
      </c>
      <c r="G487" s="799">
        <v>0</v>
      </c>
      <c r="H487" s="799">
        <v>0</v>
      </c>
      <c r="I487" s="799">
        <v>0</v>
      </c>
      <c r="J487" s="799">
        <v>0</v>
      </c>
      <c r="K487" s="799">
        <v>0</v>
      </c>
      <c r="L487" s="799">
        <v>1</v>
      </c>
      <c r="M487" s="799">
        <v>0</v>
      </c>
      <c r="N487" s="800">
        <v>0</v>
      </c>
      <c r="O487" s="800">
        <v>0</v>
      </c>
      <c r="P487" s="800">
        <v>0</v>
      </c>
      <c r="Q487" s="799">
        <v>0</v>
      </c>
      <c r="R487" s="799">
        <v>1</v>
      </c>
      <c r="S487" s="799">
        <v>78181507</v>
      </c>
      <c r="T487" s="799" t="s">
        <v>926</v>
      </c>
      <c r="U487" s="798" t="s">
        <v>926</v>
      </c>
      <c r="V487" s="778"/>
    </row>
    <row r="488" spans="1:22" ht="75" customHeight="1">
      <c r="A488" s="798">
        <v>433</v>
      </c>
      <c r="B488" s="798">
        <v>8715602</v>
      </c>
      <c r="C488" s="816" t="s">
        <v>3405</v>
      </c>
      <c r="D488" s="798" t="s">
        <v>2541</v>
      </c>
      <c r="E488" s="798">
        <v>0</v>
      </c>
      <c r="F488" s="799">
        <v>0</v>
      </c>
      <c r="G488" s="799">
        <v>0</v>
      </c>
      <c r="H488" s="799">
        <v>0</v>
      </c>
      <c r="I488" s="799">
        <v>0</v>
      </c>
      <c r="J488" s="799">
        <v>0</v>
      </c>
      <c r="K488" s="799">
        <v>0</v>
      </c>
      <c r="L488" s="799">
        <v>1</v>
      </c>
      <c r="M488" s="799">
        <v>0</v>
      </c>
      <c r="N488" s="800">
        <v>0</v>
      </c>
      <c r="O488" s="800">
        <v>0</v>
      </c>
      <c r="P488" s="800">
        <v>0</v>
      </c>
      <c r="Q488" s="799">
        <v>0</v>
      </c>
      <c r="R488" s="799">
        <v>1</v>
      </c>
      <c r="S488" s="799">
        <v>78181507</v>
      </c>
      <c r="T488" s="799" t="s">
        <v>926</v>
      </c>
      <c r="U488" s="798" t="s">
        <v>926</v>
      </c>
      <c r="V488" s="778"/>
    </row>
    <row r="489" spans="1:22" ht="18.75" customHeight="1">
      <c r="A489" s="916" t="s">
        <v>3406</v>
      </c>
      <c r="B489" s="916"/>
      <c r="C489" s="916"/>
      <c r="D489" s="916"/>
      <c r="E489" s="916"/>
      <c r="F489" s="916"/>
      <c r="G489" s="916"/>
      <c r="H489" s="916"/>
      <c r="I489" s="916"/>
      <c r="J489" s="916"/>
      <c r="K489" s="916"/>
      <c r="L489" s="916"/>
      <c r="M489" s="916"/>
      <c r="N489" s="916"/>
      <c r="O489" s="916"/>
      <c r="P489" s="916"/>
      <c r="Q489" s="916"/>
      <c r="R489" s="916"/>
      <c r="S489" s="916"/>
      <c r="T489" s="916"/>
      <c r="U489" s="916"/>
    </row>
    <row r="490" spans="1:22" ht="20.25" customHeight="1">
      <c r="A490" s="886" t="s">
        <v>2964</v>
      </c>
      <c r="B490" s="886"/>
      <c r="C490" s="886"/>
      <c r="D490" s="886"/>
      <c r="E490" s="886"/>
      <c r="F490" s="886"/>
      <c r="G490" s="886"/>
      <c r="H490" s="886"/>
      <c r="I490" s="886"/>
      <c r="J490" s="886"/>
      <c r="K490" s="886"/>
      <c r="L490" s="886"/>
      <c r="M490" s="886"/>
      <c r="N490" s="886"/>
      <c r="O490" s="886"/>
      <c r="P490" s="886"/>
      <c r="Q490" s="886"/>
      <c r="R490" s="886"/>
      <c r="S490" s="886"/>
      <c r="T490" s="886"/>
      <c r="U490" s="886"/>
    </row>
    <row r="491" spans="1:22" ht="75" customHeight="1">
      <c r="A491" s="798">
        <v>434</v>
      </c>
      <c r="B491" s="798">
        <v>87159</v>
      </c>
      <c r="C491" s="816" t="s">
        <v>3407</v>
      </c>
      <c r="D491" s="798" t="s">
        <v>2541</v>
      </c>
      <c r="E491" s="798">
        <v>0</v>
      </c>
      <c r="F491" s="799">
        <v>0</v>
      </c>
      <c r="G491" s="799">
        <v>0</v>
      </c>
      <c r="H491" s="799">
        <v>0</v>
      </c>
      <c r="I491" s="799">
        <v>0</v>
      </c>
      <c r="J491" s="799">
        <v>0</v>
      </c>
      <c r="K491" s="799">
        <v>0</v>
      </c>
      <c r="L491" s="799">
        <v>0</v>
      </c>
      <c r="M491" s="799">
        <v>0</v>
      </c>
      <c r="N491" s="800">
        <v>1</v>
      </c>
      <c r="O491" s="800">
        <v>0</v>
      </c>
      <c r="P491" s="800">
        <v>0</v>
      </c>
      <c r="Q491" s="799">
        <v>0</v>
      </c>
      <c r="R491" s="799">
        <v>1</v>
      </c>
      <c r="S491" s="799">
        <v>72101511</v>
      </c>
      <c r="T491" s="799" t="s">
        <v>926</v>
      </c>
      <c r="U491" s="798" t="s">
        <v>926</v>
      </c>
      <c r="V491" s="778"/>
    </row>
    <row r="492" spans="1:22" ht="75" customHeight="1">
      <c r="A492" s="798">
        <f t="shared" ref="A492:A516" si="30">A491+1</f>
        <v>435</v>
      </c>
      <c r="B492" s="798">
        <v>87159</v>
      </c>
      <c r="C492" s="816" t="s">
        <v>2965</v>
      </c>
      <c r="D492" s="798" t="s">
        <v>2541</v>
      </c>
      <c r="E492" s="798">
        <v>0</v>
      </c>
      <c r="F492" s="799">
        <v>0</v>
      </c>
      <c r="G492" s="799">
        <v>0</v>
      </c>
      <c r="H492" s="799">
        <v>0</v>
      </c>
      <c r="I492" s="799">
        <v>0</v>
      </c>
      <c r="J492" s="799">
        <v>0</v>
      </c>
      <c r="K492" s="799">
        <v>0</v>
      </c>
      <c r="L492" s="799">
        <v>0</v>
      </c>
      <c r="M492" s="799">
        <v>0</v>
      </c>
      <c r="N492" s="800">
        <v>1</v>
      </c>
      <c r="O492" s="800">
        <v>0</v>
      </c>
      <c r="P492" s="800">
        <v>0</v>
      </c>
      <c r="Q492" s="799">
        <v>0</v>
      </c>
      <c r="R492" s="799">
        <v>1</v>
      </c>
      <c r="S492" s="799">
        <v>72101511</v>
      </c>
      <c r="T492" s="799" t="s">
        <v>926</v>
      </c>
      <c r="U492" s="798" t="s">
        <v>926</v>
      </c>
      <c r="V492" s="778"/>
    </row>
    <row r="493" spans="1:22" ht="75" customHeight="1">
      <c r="A493" s="798">
        <f t="shared" si="30"/>
        <v>436</v>
      </c>
      <c r="B493" s="798">
        <v>87159</v>
      </c>
      <c r="C493" s="816" t="s">
        <v>3408</v>
      </c>
      <c r="D493" s="798" t="s">
        <v>2541</v>
      </c>
      <c r="E493" s="798">
        <v>0</v>
      </c>
      <c r="F493" s="799">
        <v>0</v>
      </c>
      <c r="G493" s="799">
        <v>0</v>
      </c>
      <c r="H493" s="799">
        <v>0</v>
      </c>
      <c r="I493" s="799">
        <v>0</v>
      </c>
      <c r="J493" s="799">
        <v>0</v>
      </c>
      <c r="K493" s="799">
        <v>0</v>
      </c>
      <c r="L493" s="799">
        <v>0</v>
      </c>
      <c r="M493" s="799">
        <v>0</v>
      </c>
      <c r="N493" s="800">
        <v>1</v>
      </c>
      <c r="O493" s="800">
        <v>0</v>
      </c>
      <c r="P493" s="800">
        <v>0</v>
      </c>
      <c r="Q493" s="799">
        <v>0</v>
      </c>
      <c r="R493" s="799">
        <v>1</v>
      </c>
      <c r="S493" s="799">
        <v>72101511</v>
      </c>
      <c r="T493" s="799" t="s">
        <v>926</v>
      </c>
      <c r="U493" s="798" t="s">
        <v>926</v>
      </c>
      <c r="V493" s="778"/>
    </row>
    <row r="494" spans="1:22" ht="75" customHeight="1">
      <c r="A494" s="798">
        <f t="shared" si="30"/>
        <v>437</v>
      </c>
      <c r="B494" s="798">
        <v>87159</v>
      </c>
      <c r="C494" s="816" t="s">
        <v>3409</v>
      </c>
      <c r="D494" s="798" t="s">
        <v>2541</v>
      </c>
      <c r="E494" s="798">
        <v>0</v>
      </c>
      <c r="F494" s="799">
        <v>0</v>
      </c>
      <c r="G494" s="799">
        <v>0</v>
      </c>
      <c r="H494" s="799">
        <v>0</v>
      </c>
      <c r="I494" s="799">
        <v>0</v>
      </c>
      <c r="J494" s="799">
        <v>0</v>
      </c>
      <c r="K494" s="799">
        <v>0</v>
      </c>
      <c r="L494" s="799">
        <v>0</v>
      </c>
      <c r="M494" s="799">
        <v>0</v>
      </c>
      <c r="N494" s="800">
        <v>1</v>
      </c>
      <c r="O494" s="800">
        <v>0</v>
      </c>
      <c r="P494" s="800">
        <v>0</v>
      </c>
      <c r="Q494" s="799">
        <v>0</v>
      </c>
      <c r="R494" s="799">
        <v>1</v>
      </c>
      <c r="S494" s="799">
        <v>72101511</v>
      </c>
      <c r="T494" s="799" t="s">
        <v>926</v>
      </c>
      <c r="U494" s="798" t="s">
        <v>926</v>
      </c>
      <c r="V494" s="778"/>
    </row>
    <row r="495" spans="1:22" ht="75" customHeight="1">
      <c r="A495" s="798">
        <f t="shared" si="30"/>
        <v>438</v>
      </c>
      <c r="B495" s="798">
        <v>87159</v>
      </c>
      <c r="C495" s="816" t="s">
        <v>3410</v>
      </c>
      <c r="D495" s="798" t="s">
        <v>2541</v>
      </c>
      <c r="E495" s="798">
        <v>0</v>
      </c>
      <c r="F495" s="799">
        <v>0</v>
      </c>
      <c r="G495" s="799">
        <v>0</v>
      </c>
      <c r="H495" s="799">
        <v>0</v>
      </c>
      <c r="I495" s="799">
        <v>0</v>
      </c>
      <c r="J495" s="799">
        <v>0</v>
      </c>
      <c r="K495" s="799">
        <v>0</v>
      </c>
      <c r="L495" s="799">
        <v>0</v>
      </c>
      <c r="M495" s="799">
        <v>0</v>
      </c>
      <c r="N495" s="800">
        <v>1</v>
      </c>
      <c r="O495" s="800">
        <v>0</v>
      </c>
      <c r="P495" s="800">
        <v>0</v>
      </c>
      <c r="Q495" s="799">
        <v>0</v>
      </c>
      <c r="R495" s="799">
        <v>1</v>
      </c>
      <c r="S495" s="799">
        <v>72101511</v>
      </c>
      <c r="T495" s="799" t="s">
        <v>926</v>
      </c>
      <c r="U495" s="798" t="s">
        <v>926</v>
      </c>
      <c r="V495" s="778"/>
    </row>
    <row r="496" spans="1:22" ht="75" customHeight="1">
      <c r="A496" s="798">
        <f t="shared" si="30"/>
        <v>439</v>
      </c>
      <c r="B496" s="798">
        <v>87159</v>
      </c>
      <c r="C496" s="816" t="s">
        <v>3411</v>
      </c>
      <c r="D496" s="798" t="s">
        <v>2541</v>
      </c>
      <c r="E496" s="798">
        <v>0</v>
      </c>
      <c r="F496" s="799">
        <v>0</v>
      </c>
      <c r="G496" s="799">
        <v>0</v>
      </c>
      <c r="H496" s="799">
        <v>0</v>
      </c>
      <c r="I496" s="799">
        <v>0</v>
      </c>
      <c r="J496" s="799">
        <v>0</v>
      </c>
      <c r="K496" s="799">
        <v>0</v>
      </c>
      <c r="L496" s="799">
        <v>0</v>
      </c>
      <c r="M496" s="799">
        <v>0</v>
      </c>
      <c r="N496" s="800">
        <v>1</v>
      </c>
      <c r="O496" s="800">
        <v>0</v>
      </c>
      <c r="P496" s="800">
        <v>0</v>
      </c>
      <c r="Q496" s="799">
        <v>0</v>
      </c>
      <c r="R496" s="799">
        <v>1</v>
      </c>
      <c r="S496" s="799">
        <v>72101511</v>
      </c>
      <c r="T496" s="799" t="s">
        <v>926</v>
      </c>
      <c r="U496" s="798" t="s">
        <v>926</v>
      </c>
      <c r="V496" s="778"/>
    </row>
    <row r="497" spans="1:22" ht="75" customHeight="1">
      <c r="A497" s="798">
        <f t="shared" si="30"/>
        <v>440</v>
      </c>
      <c r="B497" s="798">
        <v>87159</v>
      </c>
      <c r="C497" s="816" t="s">
        <v>3412</v>
      </c>
      <c r="D497" s="798" t="s">
        <v>2541</v>
      </c>
      <c r="E497" s="798">
        <v>0</v>
      </c>
      <c r="F497" s="799">
        <v>0</v>
      </c>
      <c r="G497" s="799">
        <v>0</v>
      </c>
      <c r="H497" s="799">
        <v>0</v>
      </c>
      <c r="I497" s="799">
        <v>0</v>
      </c>
      <c r="J497" s="799">
        <v>0</v>
      </c>
      <c r="K497" s="799">
        <v>0</v>
      </c>
      <c r="L497" s="799">
        <v>0</v>
      </c>
      <c r="M497" s="799">
        <v>0</v>
      </c>
      <c r="N497" s="800">
        <v>1</v>
      </c>
      <c r="O497" s="800">
        <v>0</v>
      </c>
      <c r="P497" s="800">
        <v>0</v>
      </c>
      <c r="Q497" s="799">
        <v>0</v>
      </c>
      <c r="R497" s="799">
        <v>1</v>
      </c>
      <c r="S497" s="799">
        <v>72101511</v>
      </c>
      <c r="T497" s="799" t="s">
        <v>926</v>
      </c>
      <c r="U497" s="798" t="s">
        <v>926</v>
      </c>
      <c r="V497" s="778"/>
    </row>
    <row r="498" spans="1:22" ht="75" customHeight="1">
      <c r="A498" s="798">
        <f t="shared" si="30"/>
        <v>441</v>
      </c>
      <c r="B498" s="798">
        <v>87159</v>
      </c>
      <c r="C498" s="816" t="s">
        <v>3413</v>
      </c>
      <c r="D498" s="798" t="s">
        <v>2541</v>
      </c>
      <c r="E498" s="798">
        <v>0</v>
      </c>
      <c r="F498" s="799">
        <v>0</v>
      </c>
      <c r="G498" s="799">
        <v>0</v>
      </c>
      <c r="H498" s="799">
        <v>0</v>
      </c>
      <c r="I498" s="799">
        <v>0</v>
      </c>
      <c r="J498" s="799">
        <v>0</v>
      </c>
      <c r="K498" s="799">
        <v>0</v>
      </c>
      <c r="L498" s="799">
        <v>0</v>
      </c>
      <c r="M498" s="799">
        <v>0</v>
      </c>
      <c r="N498" s="800">
        <v>1</v>
      </c>
      <c r="O498" s="800">
        <v>0</v>
      </c>
      <c r="P498" s="800">
        <v>0</v>
      </c>
      <c r="Q498" s="799">
        <v>0</v>
      </c>
      <c r="R498" s="799">
        <v>1</v>
      </c>
      <c r="S498" s="799">
        <v>72101511</v>
      </c>
      <c r="T498" s="799" t="s">
        <v>926</v>
      </c>
      <c r="U498" s="798" t="s">
        <v>926</v>
      </c>
      <c r="V498" s="778"/>
    </row>
    <row r="499" spans="1:22" ht="75" customHeight="1">
      <c r="A499" s="798">
        <f t="shared" si="30"/>
        <v>442</v>
      </c>
      <c r="B499" s="798">
        <v>87159</v>
      </c>
      <c r="C499" s="816" t="s">
        <v>3414</v>
      </c>
      <c r="D499" s="798" t="s">
        <v>2541</v>
      </c>
      <c r="E499" s="798">
        <v>0</v>
      </c>
      <c r="F499" s="799">
        <v>0</v>
      </c>
      <c r="G499" s="799">
        <v>0</v>
      </c>
      <c r="H499" s="799">
        <v>0</v>
      </c>
      <c r="I499" s="799">
        <v>0</v>
      </c>
      <c r="J499" s="799">
        <v>0</v>
      </c>
      <c r="K499" s="799">
        <v>0</v>
      </c>
      <c r="L499" s="799">
        <v>0</v>
      </c>
      <c r="M499" s="799">
        <v>0</v>
      </c>
      <c r="N499" s="800">
        <v>1</v>
      </c>
      <c r="O499" s="800">
        <v>0</v>
      </c>
      <c r="P499" s="800">
        <v>0</v>
      </c>
      <c r="Q499" s="799">
        <v>0</v>
      </c>
      <c r="R499" s="799">
        <v>1</v>
      </c>
      <c r="S499" s="799">
        <v>72101511</v>
      </c>
      <c r="T499" s="799" t="s">
        <v>926</v>
      </c>
      <c r="U499" s="798" t="s">
        <v>926</v>
      </c>
      <c r="V499" s="778"/>
    </row>
    <row r="500" spans="1:22" ht="75" customHeight="1">
      <c r="A500" s="798">
        <f t="shared" si="30"/>
        <v>443</v>
      </c>
      <c r="B500" s="798">
        <v>87159</v>
      </c>
      <c r="C500" s="816" t="s">
        <v>3415</v>
      </c>
      <c r="D500" s="798" t="s">
        <v>2541</v>
      </c>
      <c r="E500" s="798">
        <v>0</v>
      </c>
      <c r="F500" s="799">
        <v>0</v>
      </c>
      <c r="G500" s="799">
        <v>0</v>
      </c>
      <c r="H500" s="799">
        <v>0</v>
      </c>
      <c r="I500" s="799">
        <v>0</v>
      </c>
      <c r="J500" s="799">
        <v>0</v>
      </c>
      <c r="K500" s="799">
        <v>0</v>
      </c>
      <c r="L500" s="799">
        <v>0</v>
      </c>
      <c r="M500" s="799">
        <v>0</v>
      </c>
      <c r="N500" s="800">
        <v>1</v>
      </c>
      <c r="O500" s="800">
        <v>0</v>
      </c>
      <c r="P500" s="800">
        <v>0</v>
      </c>
      <c r="Q500" s="799">
        <v>0</v>
      </c>
      <c r="R500" s="799">
        <v>1</v>
      </c>
      <c r="S500" s="799">
        <v>72101511</v>
      </c>
      <c r="T500" s="799" t="s">
        <v>926</v>
      </c>
      <c r="U500" s="798" t="s">
        <v>926</v>
      </c>
      <c r="V500" s="778"/>
    </row>
    <row r="501" spans="1:22" ht="75" customHeight="1">
      <c r="A501" s="798">
        <f t="shared" si="30"/>
        <v>444</v>
      </c>
      <c r="B501" s="798">
        <v>87159</v>
      </c>
      <c r="C501" s="816" t="s">
        <v>3416</v>
      </c>
      <c r="D501" s="798" t="s">
        <v>2541</v>
      </c>
      <c r="E501" s="798">
        <v>0</v>
      </c>
      <c r="F501" s="799">
        <v>0</v>
      </c>
      <c r="G501" s="799">
        <v>0</v>
      </c>
      <c r="H501" s="799">
        <v>0</v>
      </c>
      <c r="I501" s="799">
        <v>0</v>
      </c>
      <c r="J501" s="799">
        <v>0</v>
      </c>
      <c r="K501" s="799">
        <v>0</v>
      </c>
      <c r="L501" s="799">
        <v>0</v>
      </c>
      <c r="M501" s="799">
        <v>0</v>
      </c>
      <c r="N501" s="800">
        <v>1</v>
      </c>
      <c r="O501" s="800">
        <v>0</v>
      </c>
      <c r="P501" s="800">
        <v>0</v>
      </c>
      <c r="Q501" s="799">
        <v>0</v>
      </c>
      <c r="R501" s="799">
        <v>1</v>
      </c>
      <c r="S501" s="799">
        <v>72101511</v>
      </c>
      <c r="T501" s="799" t="s">
        <v>926</v>
      </c>
      <c r="U501" s="798" t="s">
        <v>926</v>
      </c>
      <c r="V501" s="778"/>
    </row>
    <row r="502" spans="1:22" ht="75" customHeight="1">
      <c r="A502" s="798">
        <f t="shared" si="30"/>
        <v>445</v>
      </c>
      <c r="B502" s="798">
        <v>87159</v>
      </c>
      <c r="C502" s="816" t="s">
        <v>3417</v>
      </c>
      <c r="D502" s="798" t="s">
        <v>2541</v>
      </c>
      <c r="E502" s="798">
        <v>0</v>
      </c>
      <c r="F502" s="799">
        <v>0</v>
      </c>
      <c r="G502" s="799">
        <v>0</v>
      </c>
      <c r="H502" s="799">
        <v>0</v>
      </c>
      <c r="I502" s="799">
        <v>0</v>
      </c>
      <c r="J502" s="799">
        <v>0</v>
      </c>
      <c r="K502" s="799">
        <v>0</v>
      </c>
      <c r="L502" s="799">
        <v>0</v>
      </c>
      <c r="M502" s="799">
        <v>0</v>
      </c>
      <c r="N502" s="800">
        <v>1</v>
      </c>
      <c r="O502" s="800">
        <v>0</v>
      </c>
      <c r="P502" s="800">
        <v>0</v>
      </c>
      <c r="Q502" s="799">
        <v>0</v>
      </c>
      <c r="R502" s="799">
        <v>1</v>
      </c>
      <c r="S502" s="799">
        <v>72101511</v>
      </c>
      <c r="T502" s="799" t="s">
        <v>926</v>
      </c>
      <c r="U502" s="798" t="s">
        <v>926</v>
      </c>
      <c r="V502" s="778"/>
    </row>
    <row r="503" spans="1:22" ht="75" customHeight="1">
      <c r="A503" s="798">
        <f t="shared" si="30"/>
        <v>446</v>
      </c>
      <c r="B503" s="798">
        <v>87159</v>
      </c>
      <c r="C503" s="816" t="s">
        <v>3418</v>
      </c>
      <c r="D503" s="798" t="s">
        <v>2541</v>
      </c>
      <c r="E503" s="798">
        <v>0</v>
      </c>
      <c r="F503" s="799">
        <v>0</v>
      </c>
      <c r="G503" s="799">
        <v>0</v>
      </c>
      <c r="H503" s="799">
        <v>0</v>
      </c>
      <c r="I503" s="799">
        <v>0</v>
      </c>
      <c r="J503" s="799">
        <v>0</v>
      </c>
      <c r="K503" s="799">
        <v>0</v>
      </c>
      <c r="L503" s="799">
        <v>0</v>
      </c>
      <c r="M503" s="799">
        <v>0</v>
      </c>
      <c r="N503" s="800">
        <v>1</v>
      </c>
      <c r="O503" s="800">
        <v>0</v>
      </c>
      <c r="P503" s="800">
        <v>0</v>
      </c>
      <c r="Q503" s="799">
        <v>0</v>
      </c>
      <c r="R503" s="799">
        <v>1</v>
      </c>
      <c r="S503" s="799">
        <v>72101511</v>
      </c>
      <c r="T503" s="799" t="s">
        <v>926</v>
      </c>
      <c r="U503" s="798" t="s">
        <v>926</v>
      </c>
      <c r="V503" s="778"/>
    </row>
    <row r="504" spans="1:22" ht="75" customHeight="1">
      <c r="A504" s="798">
        <f t="shared" si="30"/>
        <v>447</v>
      </c>
      <c r="B504" s="798">
        <v>87159</v>
      </c>
      <c r="C504" s="816" t="s">
        <v>3419</v>
      </c>
      <c r="D504" s="798" t="s">
        <v>2541</v>
      </c>
      <c r="E504" s="798">
        <v>0</v>
      </c>
      <c r="F504" s="799">
        <v>0</v>
      </c>
      <c r="G504" s="799">
        <v>0</v>
      </c>
      <c r="H504" s="799">
        <v>0</v>
      </c>
      <c r="I504" s="799">
        <v>0</v>
      </c>
      <c r="J504" s="799">
        <v>0</v>
      </c>
      <c r="K504" s="799">
        <v>0</v>
      </c>
      <c r="L504" s="799">
        <v>0</v>
      </c>
      <c r="M504" s="799">
        <v>0</v>
      </c>
      <c r="N504" s="800">
        <v>1</v>
      </c>
      <c r="O504" s="800">
        <v>0</v>
      </c>
      <c r="P504" s="800">
        <v>0</v>
      </c>
      <c r="Q504" s="799">
        <v>0</v>
      </c>
      <c r="R504" s="799">
        <v>1</v>
      </c>
      <c r="S504" s="799">
        <v>72101511</v>
      </c>
      <c r="T504" s="799" t="s">
        <v>926</v>
      </c>
      <c r="U504" s="798" t="s">
        <v>926</v>
      </c>
      <c r="V504" s="778"/>
    </row>
    <row r="505" spans="1:22" ht="75" customHeight="1">
      <c r="A505" s="798">
        <f t="shared" si="30"/>
        <v>448</v>
      </c>
      <c r="B505" s="798">
        <v>87159</v>
      </c>
      <c r="C505" s="816" t="s">
        <v>3420</v>
      </c>
      <c r="D505" s="798" t="s">
        <v>2541</v>
      </c>
      <c r="E505" s="798">
        <v>0</v>
      </c>
      <c r="F505" s="799">
        <v>0</v>
      </c>
      <c r="G505" s="799">
        <v>0</v>
      </c>
      <c r="H505" s="799">
        <v>0</v>
      </c>
      <c r="I505" s="799">
        <v>0</v>
      </c>
      <c r="J505" s="799">
        <v>0</v>
      </c>
      <c r="K505" s="799">
        <v>0</v>
      </c>
      <c r="L505" s="799">
        <v>0</v>
      </c>
      <c r="M505" s="799">
        <v>0</v>
      </c>
      <c r="N505" s="800">
        <v>1</v>
      </c>
      <c r="O505" s="800">
        <v>0</v>
      </c>
      <c r="P505" s="800">
        <v>0</v>
      </c>
      <c r="Q505" s="799">
        <v>0</v>
      </c>
      <c r="R505" s="799">
        <v>1</v>
      </c>
      <c r="S505" s="799">
        <v>72101511</v>
      </c>
      <c r="T505" s="799" t="s">
        <v>926</v>
      </c>
      <c r="U505" s="798" t="s">
        <v>926</v>
      </c>
      <c r="V505" s="778"/>
    </row>
    <row r="506" spans="1:22" ht="75" customHeight="1">
      <c r="A506" s="798">
        <f t="shared" si="30"/>
        <v>449</v>
      </c>
      <c r="B506" s="798">
        <v>87159</v>
      </c>
      <c r="C506" s="816" t="s">
        <v>3421</v>
      </c>
      <c r="D506" s="798" t="s">
        <v>2541</v>
      </c>
      <c r="E506" s="798">
        <v>0</v>
      </c>
      <c r="F506" s="799">
        <v>0</v>
      </c>
      <c r="G506" s="799">
        <v>0</v>
      </c>
      <c r="H506" s="799">
        <v>0</v>
      </c>
      <c r="I506" s="799">
        <v>0</v>
      </c>
      <c r="J506" s="799">
        <v>0</v>
      </c>
      <c r="K506" s="799">
        <v>0</v>
      </c>
      <c r="L506" s="799">
        <v>0</v>
      </c>
      <c r="M506" s="799">
        <v>0</v>
      </c>
      <c r="N506" s="800">
        <v>1</v>
      </c>
      <c r="O506" s="800">
        <v>0</v>
      </c>
      <c r="P506" s="800">
        <v>0</v>
      </c>
      <c r="Q506" s="799">
        <v>0</v>
      </c>
      <c r="R506" s="799">
        <v>1</v>
      </c>
      <c r="S506" s="799">
        <v>72101511</v>
      </c>
      <c r="T506" s="799" t="s">
        <v>926</v>
      </c>
      <c r="U506" s="798" t="s">
        <v>926</v>
      </c>
      <c r="V506" s="778"/>
    </row>
    <row r="507" spans="1:22" ht="75" customHeight="1">
      <c r="A507" s="798">
        <f t="shared" si="30"/>
        <v>450</v>
      </c>
      <c r="B507" s="798">
        <v>87159</v>
      </c>
      <c r="C507" s="816" t="s">
        <v>3422</v>
      </c>
      <c r="D507" s="798" t="s">
        <v>2541</v>
      </c>
      <c r="E507" s="798">
        <v>0</v>
      </c>
      <c r="F507" s="799">
        <v>0</v>
      </c>
      <c r="G507" s="799">
        <v>0</v>
      </c>
      <c r="H507" s="799">
        <v>0</v>
      </c>
      <c r="I507" s="799">
        <v>0</v>
      </c>
      <c r="J507" s="799">
        <v>0</v>
      </c>
      <c r="K507" s="799">
        <v>0</v>
      </c>
      <c r="L507" s="799">
        <v>0</v>
      </c>
      <c r="M507" s="799">
        <v>0</v>
      </c>
      <c r="N507" s="800">
        <v>1</v>
      </c>
      <c r="O507" s="800">
        <v>0</v>
      </c>
      <c r="P507" s="800">
        <v>0</v>
      </c>
      <c r="Q507" s="799">
        <v>0</v>
      </c>
      <c r="R507" s="799">
        <v>1</v>
      </c>
      <c r="S507" s="799">
        <v>72101511</v>
      </c>
      <c r="T507" s="799" t="s">
        <v>926</v>
      </c>
      <c r="U507" s="798" t="s">
        <v>926</v>
      </c>
      <c r="V507" s="778"/>
    </row>
    <row r="508" spans="1:22" ht="75" customHeight="1">
      <c r="A508" s="798">
        <f>A507+1</f>
        <v>451</v>
      </c>
      <c r="B508" s="798">
        <v>87159</v>
      </c>
      <c r="C508" s="816" t="s">
        <v>3423</v>
      </c>
      <c r="D508" s="798" t="s">
        <v>2541</v>
      </c>
      <c r="E508" s="798">
        <v>0</v>
      </c>
      <c r="F508" s="799">
        <v>0</v>
      </c>
      <c r="G508" s="799">
        <v>0</v>
      </c>
      <c r="H508" s="799">
        <v>0</v>
      </c>
      <c r="I508" s="799">
        <v>0</v>
      </c>
      <c r="J508" s="799">
        <v>0</v>
      </c>
      <c r="K508" s="799">
        <v>0</v>
      </c>
      <c r="L508" s="799">
        <v>0</v>
      </c>
      <c r="M508" s="799">
        <v>0</v>
      </c>
      <c r="N508" s="800">
        <v>1</v>
      </c>
      <c r="O508" s="800">
        <v>0</v>
      </c>
      <c r="P508" s="800">
        <v>0</v>
      </c>
      <c r="Q508" s="799">
        <v>0</v>
      </c>
      <c r="R508" s="799">
        <v>1</v>
      </c>
      <c r="S508" s="799">
        <v>72101511</v>
      </c>
      <c r="T508" s="799" t="s">
        <v>926</v>
      </c>
      <c r="U508" s="798" t="s">
        <v>926</v>
      </c>
      <c r="V508" s="778"/>
    </row>
    <row r="509" spans="1:22" ht="75" customHeight="1">
      <c r="A509" s="798">
        <f t="shared" si="30"/>
        <v>452</v>
      </c>
      <c r="B509" s="798">
        <v>87159</v>
      </c>
      <c r="C509" s="816" t="s">
        <v>3424</v>
      </c>
      <c r="D509" s="798" t="s">
        <v>2541</v>
      </c>
      <c r="E509" s="798">
        <v>0</v>
      </c>
      <c r="F509" s="799">
        <v>0</v>
      </c>
      <c r="G509" s="799">
        <v>0</v>
      </c>
      <c r="H509" s="799">
        <v>0</v>
      </c>
      <c r="I509" s="799">
        <v>0</v>
      </c>
      <c r="J509" s="799">
        <v>0</v>
      </c>
      <c r="K509" s="799">
        <v>0</v>
      </c>
      <c r="L509" s="799">
        <v>0</v>
      </c>
      <c r="M509" s="799">
        <v>0</v>
      </c>
      <c r="N509" s="800">
        <v>1</v>
      </c>
      <c r="O509" s="800">
        <v>0</v>
      </c>
      <c r="P509" s="800">
        <v>0</v>
      </c>
      <c r="Q509" s="799">
        <v>0</v>
      </c>
      <c r="R509" s="799">
        <v>1</v>
      </c>
      <c r="S509" s="799">
        <v>72101511</v>
      </c>
      <c r="T509" s="799" t="s">
        <v>926</v>
      </c>
      <c r="U509" s="798" t="s">
        <v>926</v>
      </c>
      <c r="V509" s="778"/>
    </row>
    <row r="510" spans="1:22" ht="75" customHeight="1">
      <c r="A510" s="798">
        <f t="shared" si="30"/>
        <v>453</v>
      </c>
      <c r="B510" s="798">
        <v>87159</v>
      </c>
      <c r="C510" s="816" t="s">
        <v>3425</v>
      </c>
      <c r="D510" s="798" t="s">
        <v>2541</v>
      </c>
      <c r="E510" s="798">
        <v>0</v>
      </c>
      <c r="F510" s="799">
        <v>0</v>
      </c>
      <c r="G510" s="799">
        <v>0</v>
      </c>
      <c r="H510" s="799">
        <v>0</v>
      </c>
      <c r="I510" s="799">
        <v>0</v>
      </c>
      <c r="J510" s="799">
        <v>0</v>
      </c>
      <c r="K510" s="799">
        <v>0</v>
      </c>
      <c r="L510" s="799">
        <v>0</v>
      </c>
      <c r="M510" s="799">
        <v>0</v>
      </c>
      <c r="N510" s="800">
        <v>1</v>
      </c>
      <c r="O510" s="800">
        <v>0</v>
      </c>
      <c r="P510" s="800">
        <v>0</v>
      </c>
      <c r="Q510" s="799">
        <v>0</v>
      </c>
      <c r="R510" s="799">
        <v>1</v>
      </c>
      <c r="S510" s="799">
        <v>72101511</v>
      </c>
      <c r="T510" s="799" t="s">
        <v>926</v>
      </c>
      <c r="U510" s="798" t="s">
        <v>926</v>
      </c>
      <c r="V510" s="778"/>
    </row>
    <row r="511" spans="1:22" ht="75" customHeight="1">
      <c r="A511" s="798">
        <f t="shared" si="30"/>
        <v>454</v>
      </c>
      <c r="B511" s="798">
        <v>87159</v>
      </c>
      <c r="C511" s="816" t="s">
        <v>3426</v>
      </c>
      <c r="D511" s="798" t="s">
        <v>2541</v>
      </c>
      <c r="E511" s="798">
        <v>0</v>
      </c>
      <c r="F511" s="799">
        <v>0</v>
      </c>
      <c r="G511" s="799">
        <v>0</v>
      </c>
      <c r="H511" s="799">
        <v>0</v>
      </c>
      <c r="I511" s="799">
        <v>0</v>
      </c>
      <c r="J511" s="799">
        <v>0</v>
      </c>
      <c r="K511" s="799">
        <v>0</v>
      </c>
      <c r="L511" s="799">
        <v>0</v>
      </c>
      <c r="M511" s="799">
        <v>0</v>
      </c>
      <c r="N511" s="800">
        <v>1</v>
      </c>
      <c r="O511" s="800">
        <v>0</v>
      </c>
      <c r="P511" s="800">
        <v>0</v>
      </c>
      <c r="Q511" s="799">
        <v>0</v>
      </c>
      <c r="R511" s="799">
        <v>1</v>
      </c>
      <c r="S511" s="799">
        <v>72101511</v>
      </c>
      <c r="T511" s="799" t="s">
        <v>926</v>
      </c>
      <c r="U511" s="798" t="s">
        <v>926</v>
      </c>
      <c r="V511" s="778"/>
    </row>
    <row r="512" spans="1:22" ht="75" customHeight="1">
      <c r="A512" s="798">
        <f t="shared" si="30"/>
        <v>455</v>
      </c>
      <c r="B512" s="798">
        <v>87159</v>
      </c>
      <c r="C512" s="816" t="s">
        <v>3427</v>
      </c>
      <c r="D512" s="798" t="s">
        <v>2541</v>
      </c>
      <c r="E512" s="798">
        <v>0</v>
      </c>
      <c r="F512" s="799">
        <v>0</v>
      </c>
      <c r="G512" s="799">
        <v>0</v>
      </c>
      <c r="H512" s="799">
        <v>0</v>
      </c>
      <c r="I512" s="799">
        <v>0</v>
      </c>
      <c r="J512" s="799">
        <v>0</v>
      </c>
      <c r="K512" s="799">
        <v>0</v>
      </c>
      <c r="L512" s="799">
        <v>0</v>
      </c>
      <c r="M512" s="799">
        <v>0</v>
      </c>
      <c r="N512" s="800">
        <v>1</v>
      </c>
      <c r="O512" s="800">
        <v>0</v>
      </c>
      <c r="P512" s="800">
        <v>0</v>
      </c>
      <c r="Q512" s="799">
        <v>0</v>
      </c>
      <c r="R512" s="799">
        <v>1</v>
      </c>
      <c r="S512" s="799">
        <v>72101511</v>
      </c>
      <c r="T512" s="799" t="s">
        <v>926</v>
      </c>
      <c r="U512" s="798" t="s">
        <v>926</v>
      </c>
      <c r="V512" s="778"/>
    </row>
    <row r="513" spans="1:22" ht="75" customHeight="1">
      <c r="A513" s="798">
        <f t="shared" si="30"/>
        <v>456</v>
      </c>
      <c r="B513" s="798">
        <v>87159</v>
      </c>
      <c r="C513" s="816" t="s">
        <v>3428</v>
      </c>
      <c r="D513" s="798" t="s">
        <v>2541</v>
      </c>
      <c r="E513" s="798">
        <v>0</v>
      </c>
      <c r="F513" s="799">
        <v>0</v>
      </c>
      <c r="G513" s="799">
        <v>0</v>
      </c>
      <c r="H513" s="799">
        <v>0</v>
      </c>
      <c r="I513" s="799">
        <v>0</v>
      </c>
      <c r="J513" s="799">
        <v>0</v>
      </c>
      <c r="K513" s="799">
        <v>0</v>
      </c>
      <c r="L513" s="799">
        <v>0</v>
      </c>
      <c r="M513" s="799">
        <v>0</v>
      </c>
      <c r="N513" s="800">
        <v>1</v>
      </c>
      <c r="O513" s="800">
        <v>0</v>
      </c>
      <c r="P513" s="800">
        <v>0</v>
      </c>
      <c r="Q513" s="799">
        <v>0</v>
      </c>
      <c r="R513" s="799">
        <v>1</v>
      </c>
      <c r="S513" s="799">
        <v>72101511</v>
      </c>
      <c r="T513" s="799" t="s">
        <v>926</v>
      </c>
      <c r="U513" s="798" t="s">
        <v>926</v>
      </c>
      <c r="V513" s="778"/>
    </row>
    <row r="514" spans="1:22" ht="75" customHeight="1">
      <c r="A514" s="798">
        <f t="shared" si="30"/>
        <v>457</v>
      </c>
      <c r="B514" s="798">
        <v>87159</v>
      </c>
      <c r="C514" s="816" t="s">
        <v>3429</v>
      </c>
      <c r="D514" s="798" t="s">
        <v>2541</v>
      </c>
      <c r="E514" s="798">
        <v>0</v>
      </c>
      <c r="F514" s="799">
        <v>0</v>
      </c>
      <c r="G514" s="799">
        <v>0</v>
      </c>
      <c r="H514" s="799">
        <v>0</v>
      </c>
      <c r="I514" s="799">
        <v>0</v>
      </c>
      <c r="J514" s="799">
        <v>0</v>
      </c>
      <c r="K514" s="799">
        <v>0</v>
      </c>
      <c r="L514" s="799">
        <v>0</v>
      </c>
      <c r="M514" s="799">
        <v>0</v>
      </c>
      <c r="N514" s="800">
        <v>1</v>
      </c>
      <c r="O514" s="800">
        <v>0</v>
      </c>
      <c r="P514" s="800">
        <v>0</v>
      </c>
      <c r="Q514" s="799">
        <v>0</v>
      </c>
      <c r="R514" s="799">
        <v>1</v>
      </c>
      <c r="S514" s="799">
        <v>72101511</v>
      </c>
      <c r="T514" s="799" t="s">
        <v>926</v>
      </c>
      <c r="U514" s="798" t="s">
        <v>926</v>
      </c>
      <c r="V514" s="778"/>
    </row>
    <row r="515" spans="1:22" ht="75" customHeight="1">
      <c r="A515" s="798">
        <f t="shared" si="30"/>
        <v>458</v>
      </c>
      <c r="B515" s="798">
        <v>87159</v>
      </c>
      <c r="C515" s="816" t="s">
        <v>3430</v>
      </c>
      <c r="D515" s="798" t="s">
        <v>2541</v>
      </c>
      <c r="E515" s="798">
        <v>0</v>
      </c>
      <c r="F515" s="799">
        <v>0</v>
      </c>
      <c r="G515" s="799">
        <v>0</v>
      </c>
      <c r="H515" s="799">
        <v>0</v>
      </c>
      <c r="I515" s="799">
        <v>0</v>
      </c>
      <c r="J515" s="799">
        <v>0</v>
      </c>
      <c r="K515" s="799">
        <v>0</v>
      </c>
      <c r="L515" s="799">
        <v>0</v>
      </c>
      <c r="M515" s="799">
        <v>0</v>
      </c>
      <c r="N515" s="800">
        <v>1</v>
      </c>
      <c r="O515" s="800">
        <v>0</v>
      </c>
      <c r="P515" s="800">
        <v>0</v>
      </c>
      <c r="Q515" s="799">
        <v>0</v>
      </c>
      <c r="R515" s="799">
        <v>1</v>
      </c>
      <c r="S515" s="799">
        <v>72101511</v>
      </c>
      <c r="T515" s="799" t="s">
        <v>926</v>
      </c>
      <c r="U515" s="798" t="s">
        <v>926</v>
      </c>
      <c r="V515" s="778"/>
    </row>
    <row r="516" spans="1:22" ht="75" customHeight="1">
      <c r="A516" s="798">
        <f t="shared" si="30"/>
        <v>459</v>
      </c>
      <c r="B516" s="798">
        <v>87159</v>
      </c>
      <c r="C516" s="816" t="s">
        <v>3431</v>
      </c>
      <c r="D516" s="798" t="s">
        <v>2541</v>
      </c>
      <c r="E516" s="798">
        <v>0</v>
      </c>
      <c r="F516" s="799">
        <v>0</v>
      </c>
      <c r="G516" s="799">
        <v>0</v>
      </c>
      <c r="H516" s="799">
        <v>0</v>
      </c>
      <c r="I516" s="799">
        <v>0</v>
      </c>
      <c r="J516" s="799">
        <v>0</v>
      </c>
      <c r="K516" s="799">
        <v>0</v>
      </c>
      <c r="L516" s="799">
        <v>0</v>
      </c>
      <c r="M516" s="799">
        <v>0</v>
      </c>
      <c r="N516" s="800">
        <v>1</v>
      </c>
      <c r="O516" s="800">
        <v>0</v>
      </c>
      <c r="P516" s="800">
        <v>0</v>
      </c>
      <c r="Q516" s="799">
        <v>0</v>
      </c>
      <c r="R516" s="799">
        <v>1</v>
      </c>
      <c r="S516" s="799">
        <v>72101511</v>
      </c>
      <c r="T516" s="799" t="s">
        <v>926</v>
      </c>
      <c r="U516" s="798" t="s">
        <v>926</v>
      </c>
      <c r="V516" s="778"/>
    </row>
    <row r="517" spans="1:22" ht="14.25" customHeight="1">
      <c r="A517" s="830" t="s">
        <v>2966</v>
      </c>
      <c r="B517" s="831"/>
      <c r="C517" s="831"/>
      <c r="D517" s="831"/>
      <c r="E517" s="831"/>
      <c r="F517" s="831"/>
      <c r="G517" s="831"/>
      <c r="H517" s="831"/>
      <c r="I517" s="831"/>
      <c r="J517" s="831"/>
      <c r="K517" s="831"/>
      <c r="L517" s="831"/>
      <c r="M517" s="831"/>
      <c r="N517" s="831"/>
      <c r="O517" s="831"/>
      <c r="P517" s="831"/>
      <c r="Q517" s="831"/>
      <c r="R517" s="831"/>
      <c r="S517" s="831"/>
      <c r="T517" s="831"/>
      <c r="U517" s="831"/>
    </row>
    <row r="518" spans="1:22" ht="75" customHeight="1">
      <c r="A518" s="832">
        <v>460</v>
      </c>
      <c r="B518" s="832">
        <v>87159</v>
      </c>
      <c r="C518" s="816" t="s">
        <v>3432</v>
      </c>
      <c r="D518" s="798" t="s">
        <v>2519</v>
      </c>
      <c r="E518" s="798">
        <v>0</v>
      </c>
      <c r="F518" s="799">
        <v>0</v>
      </c>
      <c r="G518" s="799">
        <v>0</v>
      </c>
      <c r="H518" s="799">
        <v>0</v>
      </c>
      <c r="I518" s="799">
        <v>0</v>
      </c>
      <c r="J518" s="799">
        <v>0</v>
      </c>
      <c r="K518" s="799">
        <v>0</v>
      </c>
      <c r="L518" s="799">
        <v>0</v>
      </c>
      <c r="M518" s="832">
        <v>0</v>
      </c>
      <c r="N518" s="832">
        <v>1</v>
      </c>
      <c r="O518" s="832">
        <v>0</v>
      </c>
      <c r="P518" s="832">
        <v>0</v>
      </c>
      <c r="Q518" s="832">
        <v>0</v>
      </c>
      <c r="R518" s="832">
        <v>1</v>
      </c>
      <c r="S518" s="832">
        <v>72101511</v>
      </c>
      <c r="T518" s="832" t="s">
        <v>926</v>
      </c>
      <c r="U518" s="832" t="s">
        <v>926</v>
      </c>
      <c r="V518" s="778"/>
    </row>
    <row r="519" spans="1:22" ht="75" customHeight="1">
      <c r="A519" s="832">
        <v>461</v>
      </c>
      <c r="B519" s="832">
        <v>87159</v>
      </c>
      <c r="C519" s="816" t="s">
        <v>3433</v>
      </c>
      <c r="D519" s="798" t="s">
        <v>2519</v>
      </c>
      <c r="E519" s="798">
        <v>0</v>
      </c>
      <c r="F519" s="799">
        <v>0</v>
      </c>
      <c r="G519" s="799">
        <v>0</v>
      </c>
      <c r="H519" s="799">
        <v>0</v>
      </c>
      <c r="I519" s="799">
        <v>0</v>
      </c>
      <c r="J519" s="799">
        <v>0</v>
      </c>
      <c r="K519" s="799">
        <v>0</v>
      </c>
      <c r="L519" s="799">
        <v>0</v>
      </c>
      <c r="M519" s="832">
        <v>0</v>
      </c>
      <c r="N519" s="832">
        <v>1</v>
      </c>
      <c r="O519" s="832">
        <v>0</v>
      </c>
      <c r="P519" s="832">
        <v>0</v>
      </c>
      <c r="Q519" s="832">
        <v>0</v>
      </c>
      <c r="R519" s="832">
        <v>1</v>
      </c>
      <c r="S519" s="832">
        <v>72101511</v>
      </c>
      <c r="T519" s="832" t="s">
        <v>926</v>
      </c>
      <c r="U519" s="832" t="s">
        <v>926</v>
      </c>
      <c r="V519" s="778"/>
    </row>
    <row r="520" spans="1:22" ht="75" customHeight="1">
      <c r="A520" s="832">
        <v>462</v>
      </c>
      <c r="B520" s="832">
        <v>87159</v>
      </c>
      <c r="C520" s="816" t="s">
        <v>3434</v>
      </c>
      <c r="D520" s="798" t="s">
        <v>2519</v>
      </c>
      <c r="E520" s="798">
        <v>0</v>
      </c>
      <c r="F520" s="799">
        <v>0</v>
      </c>
      <c r="G520" s="799">
        <v>0</v>
      </c>
      <c r="H520" s="799">
        <v>0</v>
      </c>
      <c r="I520" s="799">
        <v>0</v>
      </c>
      <c r="J520" s="799">
        <v>0</v>
      </c>
      <c r="K520" s="799">
        <v>0</v>
      </c>
      <c r="L520" s="799">
        <v>0</v>
      </c>
      <c r="M520" s="832">
        <v>0</v>
      </c>
      <c r="N520" s="832">
        <v>1</v>
      </c>
      <c r="O520" s="832">
        <v>0</v>
      </c>
      <c r="P520" s="832">
        <v>0</v>
      </c>
      <c r="Q520" s="832">
        <v>0</v>
      </c>
      <c r="R520" s="832">
        <v>1</v>
      </c>
      <c r="S520" s="832">
        <v>72101511</v>
      </c>
      <c r="T520" s="832" t="s">
        <v>926</v>
      </c>
      <c r="U520" s="832" t="s">
        <v>926</v>
      </c>
      <c r="V520" s="778"/>
    </row>
    <row r="521" spans="1:22" ht="75" customHeight="1">
      <c r="A521" s="832">
        <v>463</v>
      </c>
      <c r="B521" s="832">
        <v>87159</v>
      </c>
      <c r="C521" s="816" t="s">
        <v>3435</v>
      </c>
      <c r="D521" s="798" t="s">
        <v>2519</v>
      </c>
      <c r="E521" s="798">
        <v>0</v>
      </c>
      <c r="F521" s="799">
        <v>0</v>
      </c>
      <c r="G521" s="799">
        <v>0</v>
      </c>
      <c r="H521" s="799">
        <v>0</v>
      </c>
      <c r="I521" s="799">
        <v>0</v>
      </c>
      <c r="J521" s="799">
        <v>0</v>
      </c>
      <c r="K521" s="799">
        <v>0</v>
      </c>
      <c r="L521" s="799">
        <v>0</v>
      </c>
      <c r="M521" s="832">
        <v>0</v>
      </c>
      <c r="N521" s="832">
        <v>1</v>
      </c>
      <c r="O521" s="832">
        <v>0</v>
      </c>
      <c r="P521" s="832">
        <v>0</v>
      </c>
      <c r="Q521" s="832">
        <v>0</v>
      </c>
      <c r="R521" s="832">
        <v>1</v>
      </c>
      <c r="S521" s="832">
        <v>72101511</v>
      </c>
      <c r="T521" s="832" t="s">
        <v>926</v>
      </c>
      <c r="U521" s="832" t="s">
        <v>926</v>
      </c>
      <c r="V521" s="778"/>
    </row>
    <row r="522" spans="1:22" ht="75" customHeight="1">
      <c r="A522" s="832">
        <v>464</v>
      </c>
      <c r="B522" s="832">
        <v>87159</v>
      </c>
      <c r="C522" s="816" t="s">
        <v>3436</v>
      </c>
      <c r="D522" s="798" t="s">
        <v>2519</v>
      </c>
      <c r="E522" s="798">
        <v>0</v>
      </c>
      <c r="F522" s="799">
        <v>0</v>
      </c>
      <c r="G522" s="799">
        <v>0</v>
      </c>
      <c r="H522" s="799">
        <v>0</v>
      </c>
      <c r="I522" s="799">
        <v>0</v>
      </c>
      <c r="J522" s="799">
        <v>0</v>
      </c>
      <c r="K522" s="799">
        <v>0</v>
      </c>
      <c r="L522" s="799">
        <v>0</v>
      </c>
      <c r="M522" s="832">
        <v>0</v>
      </c>
      <c r="N522" s="832">
        <v>1</v>
      </c>
      <c r="O522" s="832">
        <v>0</v>
      </c>
      <c r="P522" s="832">
        <v>0</v>
      </c>
      <c r="Q522" s="832">
        <v>0</v>
      </c>
      <c r="R522" s="832">
        <v>1</v>
      </c>
      <c r="S522" s="832">
        <v>72101511</v>
      </c>
      <c r="T522" s="832" t="s">
        <v>926</v>
      </c>
      <c r="U522" s="832" t="s">
        <v>926</v>
      </c>
      <c r="V522" s="778"/>
    </row>
    <row r="523" spans="1:22" ht="75" customHeight="1">
      <c r="A523" s="832">
        <v>465</v>
      </c>
      <c r="B523" s="832">
        <v>87159</v>
      </c>
      <c r="C523" s="816" t="s">
        <v>3437</v>
      </c>
      <c r="D523" s="798" t="s">
        <v>2519</v>
      </c>
      <c r="E523" s="798">
        <v>0</v>
      </c>
      <c r="F523" s="799">
        <v>0</v>
      </c>
      <c r="G523" s="799">
        <v>0</v>
      </c>
      <c r="H523" s="799">
        <v>0</v>
      </c>
      <c r="I523" s="799">
        <v>0</v>
      </c>
      <c r="J523" s="799">
        <v>0</v>
      </c>
      <c r="K523" s="799">
        <v>0</v>
      </c>
      <c r="L523" s="799">
        <v>0</v>
      </c>
      <c r="M523" s="832">
        <v>0</v>
      </c>
      <c r="N523" s="832">
        <v>1</v>
      </c>
      <c r="O523" s="832">
        <v>0</v>
      </c>
      <c r="P523" s="832">
        <v>0</v>
      </c>
      <c r="Q523" s="832">
        <v>0</v>
      </c>
      <c r="R523" s="832">
        <v>1</v>
      </c>
      <c r="S523" s="832">
        <v>72101511</v>
      </c>
      <c r="T523" s="832" t="s">
        <v>926</v>
      </c>
      <c r="U523" s="832" t="s">
        <v>926</v>
      </c>
      <c r="V523" s="778"/>
    </row>
    <row r="524" spans="1:22" ht="75" customHeight="1">
      <c r="A524" s="832">
        <v>466</v>
      </c>
      <c r="B524" s="832">
        <v>87159</v>
      </c>
      <c r="C524" s="816" t="s">
        <v>3438</v>
      </c>
      <c r="D524" s="798" t="s">
        <v>2519</v>
      </c>
      <c r="E524" s="798">
        <v>0</v>
      </c>
      <c r="F524" s="799">
        <v>0</v>
      </c>
      <c r="G524" s="799">
        <v>0</v>
      </c>
      <c r="H524" s="799">
        <v>0</v>
      </c>
      <c r="I524" s="799">
        <v>0</v>
      </c>
      <c r="J524" s="799">
        <v>0</v>
      </c>
      <c r="K524" s="799">
        <v>0</v>
      </c>
      <c r="L524" s="799">
        <v>0</v>
      </c>
      <c r="M524" s="832">
        <v>0</v>
      </c>
      <c r="N524" s="832">
        <v>1</v>
      </c>
      <c r="O524" s="832">
        <v>0</v>
      </c>
      <c r="P524" s="832">
        <v>0</v>
      </c>
      <c r="Q524" s="832">
        <v>0</v>
      </c>
      <c r="R524" s="832">
        <v>1</v>
      </c>
      <c r="S524" s="832">
        <v>72101511</v>
      </c>
      <c r="T524" s="832" t="s">
        <v>926</v>
      </c>
      <c r="U524" s="832" t="s">
        <v>926</v>
      </c>
      <c r="V524" s="778"/>
    </row>
    <row r="525" spans="1:22" ht="75" customHeight="1">
      <c r="A525" s="832">
        <v>467</v>
      </c>
      <c r="B525" s="832">
        <v>87159</v>
      </c>
      <c r="C525" s="816" t="s">
        <v>3439</v>
      </c>
      <c r="D525" s="798" t="s">
        <v>2519</v>
      </c>
      <c r="E525" s="798">
        <v>0</v>
      </c>
      <c r="F525" s="799">
        <v>0</v>
      </c>
      <c r="G525" s="799">
        <v>0</v>
      </c>
      <c r="H525" s="799">
        <v>0</v>
      </c>
      <c r="I525" s="799">
        <v>0</v>
      </c>
      <c r="J525" s="799">
        <v>0</v>
      </c>
      <c r="K525" s="799">
        <v>0</v>
      </c>
      <c r="L525" s="799">
        <v>0</v>
      </c>
      <c r="M525" s="832">
        <v>0</v>
      </c>
      <c r="N525" s="832">
        <v>1</v>
      </c>
      <c r="O525" s="832">
        <v>0</v>
      </c>
      <c r="P525" s="832">
        <v>0</v>
      </c>
      <c r="Q525" s="832">
        <v>0</v>
      </c>
      <c r="R525" s="832">
        <v>1</v>
      </c>
      <c r="S525" s="832">
        <v>72101511</v>
      </c>
      <c r="T525" s="832" t="s">
        <v>926</v>
      </c>
      <c r="U525" s="832" t="s">
        <v>926</v>
      </c>
      <c r="V525" s="778"/>
    </row>
    <row r="526" spans="1:22" ht="75" customHeight="1">
      <c r="A526" s="832">
        <v>468</v>
      </c>
      <c r="B526" s="832">
        <v>87159</v>
      </c>
      <c r="C526" s="816" t="s">
        <v>3440</v>
      </c>
      <c r="D526" s="798" t="s">
        <v>2519</v>
      </c>
      <c r="E526" s="798">
        <v>0</v>
      </c>
      <c r="F526" s="799">
        <v>0</v>
      </c>
      <c r="G526" s="799">
        <v>0</v>
      </c>
      <c r="H526" s="799">
        <v>0</v>
      </c>
      <c r="I526" s="799">
        <v>0</v>
      </c>
      <c r="J526" s="799">
        <v>0</v>
      </c>
      <c r="K526" s="799">
        <v>0</v>
      </c>
      <c r="L526" s="799">
        <v>0</v>
      </c>
      <c r="M526" s="832">
        <v>0</v>
      </c>
      <c r="N526" s="832">
        <v>1</v>
      </c>
      <c r="O526" s="832">
        <v>0</v>
      </c>
      <c r="P526" s="832">
        <v>0</v>
      </c>
      <c r="Q526" s="832">
        <v>0</v>
      </c>
      <c r="R526" s="832">
        <v>1</v>
      </c>
      <c r="S526" s="832">
        <v>72101511</v>
      </c>
      <c r="T526" s="832" t="s">
        <v>926</v>
      </c>
      <c r="U526" s="832" t="s">
        <v>926</v>
      </c>
      <c r="V526" s="778"/>
    </row>
    <row r="527" spans="1:22" ht="75" customHeight="1">
      <c r="A527" s="832">
        <v>469</v>
      </c>
      <c r="B527" s="832">
        <v>87159</v>
      </c>
      <c r="C527" s="816" t="s">
        <v>3441</v>
      </c>
      <c r="D527" s="798" t="s">
        <v>2519</v>
      </c>
      <c r="E527" s="798">
        <v>0</v>
      </c>
      <c r="F527" s="799">
        <v>0</v>
      </c>
      <c r="G527" s="799">
        <v>0</v>
      </c>
      <c r="H527" s="799">
        <v>0</v>
      </c>
      <c r="I527" s="799">
        <v>0</v>
      </c>
      <c r="J527" s="799">
        <v>0</v>
      </c>
      <c r="K527" s="799">
        <v>0</v>
      </c>
      <c r="L527" s="799">
        <v>0</v>
      </c>
      <c r="M527" s="832">
        <v>0</v>
      </c>
      <c r="N527" s="832">
        <v>1</v>
      </c>
      <c r="O527" s="832">
        <v>0</v>
      </c>
      <c r="P527" s="832">
        <v>0</v>
      </c>
      <c r="Q527" s="832">
        <v>0</v>
      </c>
      <c r="R527" s="832">
        <v>1</v>
      </c>
      <c r="S527" s="832">
        <v>72101511</v>
      </c>
      <c r="T527" s="832" t="s">
        <v>926</v>
      </c>
      <c r="U527" s="832" t="s">
        <v>926</v>
      </c>
      <c r="V527" s="778"/>
    </row>
    <row r="528" spans="1:22" ht="75" customHeight="1">
      <c r="A528" s="832">
        <v>470</v>
      </c>
      <c r="B528" s="832">
        <v>87159</v>
      </c>
      <c r="C528" s="816" t="s">
        <v>3442</v>
      </c>
      <c r="D528" s="798" t="s">
        <v>2519</v>
      </c>
      <c r="E528" s="798">
        <v>0</v>
      </c>
      <c r="F528" s="799">
        <v>0</v>
      </c>
      <c r="G528" s="799">
        <v>0</v>
      </c>
      <c r="H528" s="799">
        <v>0</v>
      </c>
      <c r="I528" s="799">
        <v>0</v>
      </c>
      <c r="J528" s="799">
        <v>0</v>
      </c>
      <c r="K528" s="799">
        <v>0</v>
      </c>
      <c r="L528" s="799">
        <v>0</v>
      </c>
      <c r="M528" s="832">
        <v>0</v>
      </c>
      <c r="N528" s="832">
        <v>1</v>
      </c>
      <c r="O528" s="832">
        <v>0</v>
      </c>
      <c r="P528" s="832">
        <v>0</v>
      </c>
      <c r="Q528" s="832">
        <v>0</v>
      </c>
      <c r="R528" s="832">
        <v>1</v>
      </c>
      <c r="S528" s="832">
        <v>72101511</v>
      </c>
      <c r="T528" s="832" t="s">
        <v>926</v>
      </c>
      <c r="U528" s="832" t="s">
        <v>926</v>
      </c>
      <c r="V528" s="778"/>
    </row>
    <row r="529" spans="1:22" ht="75" customHeight="1">
      <c r="A529" s="832">
        <v>471</v>
      </c>
      <c r="B529" s="832">
        <v>87159</v>
      </c>
      <c r="C529" s="816" t="s">
        <v>3443</v>
      </c>
      <c r="D529" s="798" t="s">
        <v>2519</v>
      </c>
      <c r="E529" s="798">
        <v>0</v>
      </c>
      <c r="F529" s="799">
        <v>0</v>
      </c>
      <c r="G529" s="799">
        <v>0</v>
      </c>
      <c r="H529" s="799">
        <v>0</v>
      </c>
      <c r="I529" s="799">
        <v>0</v>
      </c>
      <c r="J529" s="799">
        <v>0</v>
      </c>
      <c r="K529" s="799">
        <v>0</v>
      </c>
      <c r="L529" s="799">
        <v>0</v>
      </c>
      <c r="M529" s="832">
        <v>0</v>
      </c>
      <c r="N529" s="832">
        <v>1</v>
      </c>
      <c r="O529" s="832">
        <v>0</v>
      </c>
      <c r="P529" s="832">
        <v>0</v>
      </c>
      <c r="Q529" s="832">
        <v>0</v>
      </c>
      <c r="R529" s="832">
        <v>1</v>
      </c>
      <c r="S529" s="832">
        <v>72101511</v>
      </c>
      <c r="T529" s="832" t="s">
        <v>926</v>
      </c>
      <c r="U529" s="832" t="s">
        <v>926</v>
      </c>
      <c r="V529" s="778"/>
    </row>
    <row r="530" spans="1:22" ht="75" customHeight="1">
      <c r="A530" s="832">
        <v>472</v>
      </c>
      <c r="B530" s="832">
        <v>87159</v>
      </c>
      <c r="C530" s="816" t="s">
        <v>3444</v>
      </c>
      <c r="D530" s="798" t="s">
        <v>2519</v>
      </c>
      <c r="E530" s="798">
        <v>0</v>
      </c>
      <c r="F530" s="799">
        <v>0</v>
      </c>
      <c r="G530" s="799">
        <v>0</v>
      </c>
      <c r="H530" s="799">
        <v>0</v>
      </c>
      <c r="I530" s="799">
        <v>0</v>
      </c>
      <c r="J530" s="799">
        <v>0</v>
      </c>
      <c r="K530" s="799">
        <v>0</v>
      </c>
      <c r="L530" s="799">
        <v>0</v>
      </c>
      <c r="M530" s="832">
        <v>0</v>
      </c>
      <c r="N530" s="832">
        <v>1</v>
      </c>
      <c r="O530" s="832">
        <v>0</v>
      </c>
      <c r="P530" s="832">
        <v>0</v>
      </c>
      <c r="Q530" s="832">
        <v>0</v>
      </c>
      <c r="R530" s="832">
        <v>1</v>
      </c>
      <c r="S530" s="832">
        <v>72101511</v>
      </c>
      <c r="T530" s="832" t="s">
        <v>926</v>
      </c>
      <c r="U530" s="832" t="s">
        <v>926</v>
      </c>
      <c r="V530" s="778"/>
    </row>
    <row r="531" spans="1:22" ht="75" customHeight="1">
      <c r="A531" s="832">
        <v>473</v>
      </c>
      <c r="B531" s="832">
        <v>87159</v>
      </c>
      <c r="C531" s="816" t="s">
        <v>3445</v>
      </c>
      <c r="D531" s="798" t="s">
        <v>2519</v>
      </c>
      <c r="E531" s="798">
        <v>0</v>
      </c>
      <c r="F531" s="799">
        <v>0</v>
      </c>
      <c r="G531" s="799">
        <v>0</v>
      </c>
      <c r="H531" s="799">
        <v>0</v>
      </c>
      <c r="I531" s="799">
        <v>0</v>
      </c>
      <c r="J531" s="799">
        <v>0</v>
      </c>
      <c r="K531" s="799">
        <v>0</v>
      </c>
      <c r="L531" s="799">
        <v>0</v>
      </c>
      <c r="M531" s="832">
        <v>0</v>
      </c>
      <c r="N531" s="832">
        <v>1</v>
      </c>
      <c r="O531" s="832">
        <v>0</v>
      </c>
      <c r="P531" s="832">
        <v>0</v>
      </c>
      <c r="Q531" s="832">
        <v>0</v>
      </c>
      <c r="R531" s="832">
        <v>1</v>
      </c>
      <c r="S531" s="832">
        <v>72101511</v>
      </c>
      <c r="T531" s="832" t="s">
        <v>926</v>
      </c>
      <c r="U531" s="832" t="s">
        <v>926</v>
      </c>
      <c r="V531" s="778"/>
    </row>
    <row r="532" spans="1:22" ht="75" customHeight="1">
      <c r="A532" s="832">
        <v>474</v>
      </c>
      <c r="B532" s="832">
        <v>87159</v>
      </c>
      <c r="C532" s="816" t="s">
        <v>3446</v>
      </c>
      <c r="D532" s="798" t="s">
        <v>2519</v>
      </c>
      <c r="E532" s="798">
        <v>0</v>
      </c>
      <c r="F532" s="799">
        <v>0</v>
      </c>
      <c r="G532" s="799">
        <v>0</v>
      </c>
      <c r="H532" s="799">
        <v>0</v>
      </c>
      <c r="I532" s="799">
        <v>0</v>
      </c>
      <c r="J532" s="799">
        <v>0</v>
      </c>
      <c r="K532" s="799">
        <v>0</v>
      </c>
      <c r="L532" s="799">
        <v>0</v>
      </c>
      <c r="M532" s="832">
        <v>0</v>
      </c>
      <c r="N532" s="832">
        <v>1</v>
      </c>
      <c r="O532" s="832">
        <v>0</v>
      </c>
      <c r="P532" s="832">
        <v>0</v>
      </c>
      <c r="Q532" s="832">
        <v>0</v>
      </c>
      <c r="R532" s="832">
        <v>1</v>
      </c>
      <c r="S532" s="832">
        <v>72101511</v>
      </c>
      <c r="T532" s="832" t="s">
        <v>926</v>
      </c>
      <c r="U532" s="832" t="s">
        <v>926</v>
      </c>
      <c r="V532" s="778"/>
    </row>
    <row r="533" spans="1:22" ht="75" customHeight="1">
      <c r="A533" s="832">
        <v>475</v>
      </c>
      <c r="B533" s="832">
        <v>87159</v>
      </c>
      <c r="C533" s="816" t="s">
        <v>3447</v>
      </c>
      <c r="D533" s="798" t="s">
        <v>2519</v>
      </c>
      <c r="E533" s="798">
        <v>0</v>
      </c>
      <c r="F533" s="799">
        <v>0</v>
      </c>
      <c r="G533" s="799">
        <v>0</v>
      </c>
      <c r="H533" s="799">
        <v>0</v>
      </c>
      <c r="I533" s="799">
        <v>0</v>
      </c>
      <c r="J533" s="799">
        <v>0</v>
      </c>
      <c r="K533" s="799">
        <v>0</v>
      </c>
      <c r="L533" s="799">
        <v>0</v>
      </c>
      <c r="M533" s="832">
        <v>0</v>
      </c>
      <c r="N533" s="832">
        <v>1</v>
      </c>
      <c r="O533" s="832">
        <v>0</v>
      </c>
      <c r="P533" s="832">
        <v>0</v>
      </c>
      <c r="Q533" s="832">
        <v>0</v>
      </c>
      <c r="R533" s="832">
        <v>1</v>
      </c>
      <c r="S533" s="832">
        <v>72101511</v>
      </c>
      <c r="T533" s="832" t="s">
        <v>926</v>
      </c>
      <c r="U533" s="832" t="s">
        <v>926</v>
      </c>
      <c r="V533" s="778"/>
    </row>
    <row r="534" spans="1:22" ht="75" customHeight="1">
      <c r="A534" s="832">
        <v>476</v>
      </c>
      <c r="B534" s="832">
        <v>87159</v>
      </c>
      <c r="C534" s="816" t="s">
        <v>3448</v>
      </c>
      <c r="D534" s="798" t="s">
        <v>2519</v>
      </c>
      <c r="E534" s="798">
        <v>0</v>
      </c>
      <c r="F534" s="799">
        <v>0</v>
      </c>
      <c r="G534" s="799">
        <v>0</v>
      </c>
      <c r="H534" s="799">
        <v>0</v>
      </c>
      <c r="I534" s="799">
        <v>0</v>
      </c>
      <c r="J534" s="799">
        <v>0</v>
      </c>
      <c r="K534" s="799">
        <v>0</v>
      </c>
      <c r="L534" s="799">
        <v>0</v>
      </c>
      <c r="M534" s="832">
        <v>0</v>
      </c>
      <c r="N534" s="832">
        <v>1</v>
      </c>
      <c r="O534" s="832">
        <v>0</v>
      </c>
      <c r="P534" s="832">
        <v>0</v>
      </c>
      <c r="Q534" s="832">
        <v>0</v>
      </c>
      <c r="R534" s="832">
        <v>1</v>
      </c>
      <c r="S534" s="832">
        <v>72101511</v>
      </c>
      <c r="T534" s="832" t="s">
        <v>926</v>
      </c>
      <c r="U534" s="832" t="s">
        <v>926</v>
      </c>
      <c r="V534" s="778"/>
    </row>
    <row r="535" spans="1:22" ht="75" customHeight="1">
      <c r="A535" s="832">
        <v>477</v>
      </c>
      <c r="B535" s="832">
        <v>87159</v>
      </c>
      <c r="C535" s="816" t="s">
        <v>3449</v>
      </c>
      <c r="D535" s="798" t="s">
        <v>2519</v>
      </c>
      <c r="E535" s="798">
        <v>0</v>
      </c>
      <c r="F535" s="799">
        <v>0</v>
      </c>
      <c r="G535" s="799">
        <v>0</v>
      </c>
      <c r="H535" s="799">
        <v>0</v>
      </c>
      <c r="I535" s="799">
        <v>0</v>
      </c>
      <c r="J535" s="799">
        <v>0</v>
      </c>
      <c r="K535" s="799">
        <v>0</v>
      </c>
      <c r="L535" s="799">
        <v>0</v>
      </c>
      <c r="M535" s="832">
        <v>0</v>
      </c>
      <c r="N535" s="832">
        <v>1</v>
      </c>
      <c r="O535" s="832">
        <v>0</v>
      </c>
      <c r="P535" s="832">
        <v>0</v>
      </c>
      <c r="Q535" s="832">
        <v>0</v>
      </c>
      <c r="R535" s="832">
        <v>1</v>
      </c>
      <c r="S535" s="832">
        <v>72101511</v>
      </c>
      <c r="T535" s="832" t="s">
        <v>926</v>
      </c>
      <c r="U535" s="832" t="s">
        <v>926</v>
      </c>
      <c r="V535" s="778"/>
    </row>
    <row r="536" spans="1:22" ht="75" customHeight="1">
      <c r="A536" s="832">
        <v>478</v>
      </c>
      <c r="B536" s="832">
        <v>87159</v>
      </c>
      <c r="C536" s="816" t="s">
        <v>3450</v>
      </c>
      <c r="D536" s="798" t="s">
        <v>2519</v>
      </c>
      <c r="E536" s="798">
        <v>0</v>
      </c>
      <c r="F536" s="799">
        <v>0</v>
      </c>
      <c r="G536" s="799">
        <v>0</v>
      </c>
      <c r="H536" s="799">
        <v>0</v>
      </c>
      <c r="I536" s="799">
        <v>0</v>
      </c>
      <c r="J536" s="799">
        <v>0</v>
      </c>
      <c r="K536" s="799">
        <v>0</v>
      </c>
      <c r="L536" s="799">
        <v>0</v>
      </c>
      <c r="M536" s="832">
        <v>0</v>
      </c>
      <c r="N536" s="832">
        <v>1</v>
      </c>
      <c r="O536" s="832">
        <v>0</v>
      </c>
      <c r="P536" s="832">
        <v>0</v>
      </c>
      <c r="Q536" s="832">
        <v>0</v>
      </c>
      <c r="R536" s="832">
        <v>1</v>
      </c>
      <c r="S536" s="832">
        <v>72101511</v>
      </c>
      <c r="T536" s="832" t="s">
        <v>926</v>
      </c>
      <c r="U536" s="832" t="s">
        <v>926</v>
      </c>
      <c r="V536" s="778"/>
    </row>
    <row r="537" spans="1:22" ht="75" customHeight="1">
      <c r="A537" s="832">
        <v>479</v>
      </c>
      <c r="B537" s="832">
        <v>87159</v>
      </c>
      <c r="C537" s="816" t="s">
        <v>3451</v>
      </c>
      <c r="D537" s="798" t="s">
        <v>2519</v>
      </c>
      <c r="E537" s="798">
        <v>0</v>
      </c>
      <c r="F537" s="799">
        <v>0</v>
      </c>
      <c r="G537" s="799">
        <v>0</v>
      </c>
      <c r="H537" s="799">
        <v>0</v>
      </c>
      <c r="I537" s="799">
        <v>0</v>
      </c>
      <c r="J537" s="799">
        <v>0</v>
      </c>
      <c r="K537" s="799">
        <v>0</v>
      </c>
      <c r="L537" s="799">
        <v>0</v>
      </c>
      <c r="M537" s="832">
        <v>0</v>
      </c>
      <c r="N537" s="832">
        <v>1</v>
      </c>
      <c r="O537" s="832">
        <v>0</v>
      </c>
      <c r="P537" s="832">
        <v>0</v>
      </c>
      <c r="Q537" s="832">
        <v>0</v>
      </c>
      <c r="R537" s="832">
        <v>1</v>
      </c>
      <c r="S537" s="832">
        <v>72101511</v>
      </c>
      <c r="T537" s="832" t="s">
        <v>926</v>
      </c>
      <c r="U537" s="832" t="s">
        <v>926</v>
      </c>
      <c r="V537" s="778"/>
    </row>
    <row r="538" spans="1:22" ht="75" customHeight="1">
      <c r="A538" s="832">
        <v>480</v>
      </c>
      <c r="B538" s="832">
        <v>87159</v>
      </c>
      <c r="C538" s="816" t="s">
        <v>3452</v>
      </c>
      <c r="D538" s="798" t="s">
        <v>2519</v>
      </c>
      <c r="E538" s="798">
        <v>0</v>
      </c>
      <c r="F538" s="799">
        <v>0</v>
      </c>
      <c r="G538" s="799">
        <v>0</v>
      </c>
      <c r="H538" s="799">
        <v>0</v>
      </c>
      <c r="I538" s="799">
        <v>0</v>
      </c>
      <c r="J538" s="799">
        <v>0</v>
      </c>
      <c r="K538" s="799">
        <v>0</v>
      </c>
      <c r="L538" s="799">
        <v>0</v>
      </c>
      <c r="M538" s="832">
        <v>0</v>
      </c>
      <c r="N538" s="832">
        <v>1</v>
      </c>
      <c r="O538" s="832">
        <v>0</v>
      </c>
      <c r="P538" s="832">
        <v>0</v>
      </c>
      <c r="Q538" s="832">
        <v>0</v>
      </c>
      <c r="R538" s="832">
        <v>1</v>
      </c>
      <c r="S538" s="832">
        <v>72101511</v>
      </c>
      <c r="T538" s="832" t="s">
        <v>926</v>
      </c>
      <c r="U538" s="832" t="s">
        <v>926</v>
      </c>
      <c r="V538" s="778"/>
    </row>
    <row r="539" spans="1:22" ht="75" customHeight="1">
      <c r="A539" s="832">
        <v>481</v>
      </c>
      <c r="B539" s="832">
        <v>87159</v>
      </c>
      <c r="C539" s="816" t="s">
        <v>3453</v>
      </c>
      <c r="D539" s="798" t="s">
        <v>2519</v>
      </c>
      <c r="E539" s="798">
        <v>0</v>
      </c>
      <c r="F539" s="799">
        <v>0</v>
      </c>
      <c r="G539" s="799">
        <v>0</v>
      </c>
      <c r="H539" s="799">
        <v>0</v>
      </c>
      <c r="I539" s="799">
        <v>0</v>
      </c>
      <c r="J539" s="799">
        <v>0</v>
      </c>
      <c r="K539" s="799">
        <v>0</v>
      </c>
      <c r="L539" s="799">
        <v>0</v>
      </c>
      <c r="M539" s="832">
        <v>0</v>
      </c>
      <c r="N539" s="832">
        <v>1</v>
      </c>
      <c r="O539" s="832">
        <v>0</v>
      </c>
      <c r="P539" s="832">
        <v>0</v>
      </c>
      <c r="Q539" s="832">
        <v>0</v>
      </c>
      <c r="R539" s="832">
        <v>1</v>
      </c>
      <c r="S539" s="832">
        <v>72101511</v>
      </c>
      <c r="T539" s="832" t="s">
        <v>926</v>
      </c>
      <c r="U539" s="832" t="s">
        <v>926</v>
      </c>
      <c r="V539" s="778"/>
    </row>
    <row r="540" spans="1:22" ht="75" customHeight="1">
      <c r="A540" s="832">
        <v>482</v>
      </c>
      <c r="B540" s="832">
        <v>87159</v>
      </c>
      <c r="C540" s="816" t="s">
        <v>3454</v>
      </c>
      <c r="D540" s="798" t="s">
        <v>2519</v>
      </c>
      <c r="E540" s="798">
        <v>0</v>
      </c>
      <c r="F540" s="799">
        <v>0</v>
      </c>
      <c r="G540" s="799">
        <v>0</v>
      </c>
      <c r="H540" s="799">
        <v>0</v>
      </c>
      <c r="I540" s="799">
        <v>0</v>
      </c>
      <c r="J540" s="799">
        <v>0</v>
      </c>
      <c r="K540" s="799">
        <v>0</v>
      </c>
      <c r="L540" s="799">
        <v>0</v>
      </c>
      <c r="M540" s="832">
        <v>0</v>
      </c>
      <c r="N540" s="832">
        <v>1</v>
      </c>
      <c r="O540" s="832">
        <v>0</v>
      </c>
      <c r="P540" s="832">
        <v>0</v>
      </c>
      <c r="Q540" s="832">
        <v>0</v>
      </c>
      <c r="R540" s="832">
        <v>1</v>
      </c>
      <c r="S540" s="832">
        <v>72101511</v>
      </c>
      <c r="T540" s="832" t="s">
        <v>926</v>
      </c>
      <c r="U540" s="832" t="s">
        <v>926</v>
      </c>
      <c r="V540" s="778"/>
    </row>
    <row r="541" spans="1:22" ht="75" customHeight="1">
      <c r="A541" s="832">
        <v>483</v>
      </c>
      <c r="B541" s="832">
        <v>87159</v>
      </c>
      <c r="C541" s="816" t="s">
        <v>3455</v>
      </c>
      <c r="D541" s="798" t="s">
        <v>2519</v>
      </c>
      <c r="E541" s="798">
        <v>0</v>
      </c>
      <c r="F541" s="799">
        <v>0</v>
      </c>
      <c r="G541" s="799">
        <v>0</v>
      </c>
      <c r="H541" s="799">
        <v>0</v>
      </c>
      <c r="I541" s="799">
        <v>0</v>
      </c>
      <c r="J541" s="799">
        <v>0</v>
      </c>
      <c r="K541" s="799">
        <v>0</v>
      </c>
      <c r="L541" s="799">
        <v>0</v>
      </c>
      <c r="M541" s="832">
        <v>0</v>
      </c>
      <c r="N541" s="832">
        <v>1</v>
      </c>
      <c r="O541" s="832">
        <v>0</v>
      </c>
      <c r="P541" s="832">
        <v>0</v>
      </c>
      <c r="Q541" s="832">
        <v>0</v>
      </c>
      <c r="R541" s="832">
        <v>1</v>
      </c>
      <c r="S541" s="832">
        <v>72101511</v>
      </c>
      <c r="T541" s="832" t="s">
        <v>926</v>
      </c>
      <c r="U541" s="832" t="s">
        <v>926</v>
      </c>
      <c r="V541" s="778"/>
    </row>
    <row r="542" spans="1:22" ht="27" customHeight="1">
      <c r="A542" s="917" t="s">
        <v>2967</v>
      </c>
      <c r="B542" s="917"/>
      <c r="C542" s="917"/>
      <c r="D542" s="917"/>
      <c r="E542" s="917"/>
      <c r="F542" s="917"/>
      <c r="G542" s="917"/>
      <c r="H542" s="917"/>
      <c r="I542" s="917"/>
      <c r="J542" s="917"/>
      <c r="K542" s="917"/>
      <c r="L542" s="917"/>
      <c r="M542" s="917"/>
      <c r="N542" s="917"/>
      <c r="O542" s="917"/>
      <c r="P542" s="917"/>
      <c r="Q542" s="917"/>
      <c r="R542" s="917"/>
      <c r="S542" s="917"/>
      <c r="T542" s="917"/>
      <c r="U542" s="917"/>
    </row>
    <row r="543" spans="1:22" ht="75" customHeight="1">
      <c r="A543" s="832">
        <v>484</v>
      </c>
      <c r="B543" s="832">
        <v>87159</v>
      </c>
      <c r="C543" s="816" t="s">
        <v>3456</v>
      </c>
      <c r="D543" s="798" t="s">
        <v>2519</v>
      </c>
      <c r="E543" s="798">
        <v>0</v>
      </c>
      <c r="F543" s="799">
        <v>0</v>
      </c>
      <c r="G543" s="799">
        <v>0</v>
      </c>
      <c r="H543" s="799">
        <v>0</v>
      </c>
      <c r="I543" s="799">
        <v>0</v>
      </c>
      <c r="J543" s="799">
        <v>0</v>
      </c>
      <c r="K543" s="799">
        <v>0</v>
      </c>
      <c r="L543" s="799">
        <v>0</v>
      </c>
      <c r="M543" s="832">
        <v>0</v>
      </c>
      <c r="N543" s="832">
        <v>1</v>
      </c>
      <c r="O543" s="832">
        <v>0</v>
      </c>
      <c r="P543" s="832">
        <v>0</v>
      </c>
      <c r="Q543" s="832">
        <v>0</v>
      </c>
      <c r="R543" s="832">
        <v>1</v>
      </c>
      <c r="S543" s="832">
        <v>72101511</v>
      </c>
      <c r="T543" s="832" t="s">
        <v>926</v>
      </c>
      <c r="U543" s="832" t="s">
        <v>926</v>
      </c>
      <c r="V543" s="778"/>
    </row>
    <row r="544" spans="1:22" ht="75" customHeight="1">
      <c r="A544" s="832">
        <v>485</v>
      </c>
      <c r="B544" s="832">
        <v>87159</v>
      </c>
      <c r="C544" s="816" t="s">
        <v>3457</v>
      </c>
      <c r="D544" s="798" t="s">
        <v>2519</v>
      </c>
      <c r="E544" s="798">
        <v>0</v>
      </c>
      <c r="F544" s="799">
        <v>0</v>
      </c>
      <c r="G544" s="799">
        <v>0</v>
      </c>
      <c r="H544" s="799">
        <v>0</v>
      </c>
      <c r="I544" s="799">
        <v>0</v>
      </c>
      <c r="J544" s="799">
        <v>0</v>
      </c>
      <c r="K544" s="799">
        <v>0</v>
      </c>
      <c r="L544" s="799">
        <v>0</v>
      </c>
      <c r="M544" s="832">
        <v>0</v>
      </c>
      <c r="N544" s="832">
        <v>1</v>
      </c>
      <c r="O544" s="832">
        <v>0</v>
      </c>
      <c r="P544" s="832">
        <v>0</v>
      </c>
      <c r="Q544" s="832">
        <v>0</v>
      </c>
      <c r="R544" s="832">
        <v>1</v>
      </c>
      <c r="S544" s="832">
        <v>72101511</v>
      </c>
      <c r="T544" s="832" t="s">
        <v>926</v>
      </c>
      <c r="U544" s="832" t="s">
        <v>926</v>
      </c>
      <c r="V544" s="778"/>
    </row>
    <row r="545" spans="1:22" ht="75" customHeight="1">
      <c r="A545" s="832">
        <v>486</v>
      </c>
      <c r="B545" s="832">
        <v>87159</v>
      </c>
      <c r="C545" s="816" t="s">
        <v>3458</v>
      </c>
      <c r="D545" s="798" t="s">
        <v>2519</v>
      </c>
      <c r="E545" s="798">
        <v>0</v>
      </c>
      <c r="F545" s="799">
        <v>0</v>
      </c>
      <c r="G545" s="799">
        <v>0</v>
      </c>
      <c r="H545" s="799">
        <v>0</v>
      </c>
      <c r="I545" s="799">
        <v>0</v>
      </c>
      <c r="J545" s="799">
        <v>0</v>
      </c>
      <c r="K545" s="799">
        <v>0</v>
      </c>
      <c r="L545" s="799">
        <v>0</v>
      </c>
      <c r="M545" s="832">
        <v>0</v>
      </c>
      <c r="N545" s="832">
        <v>1</v>
      </c>
      <c r="O545" s="832">
        <v>0</v>
      </c>
      <c r="P545" s="832">
        <v>0</v>
      </c>
      <c r="Q545" s="832">
        <v>0</v>
      </c>
      <c r="R545" s="832">
        <v>1</v>
      </c>
      <c r="S545" s="832">
        <v>72101511</v>
      </c>
      <c r="T545" s="832" t="s">
        <v>926</v>
      </c>
      <c r="U545" s="832" t="s">
        <v>926</v>
      </c>
      <c r="V545" s="778"/>
    </row>
    <row r="546" spans="1:22" ht="75" customHeight="1">
      <c r="A546" s="832">
        <v>487</v>
      </c>
      <c r="B546" s="832">
        <v>87159</v>
      </c>
      <c r="C546" s="816" t="s">
        <v>3459</v>
      </c>
      <c r="D546" s="798" t="s">
        <v>2519</v>
      </c>
      <c r="E546" s="798">
        <v>0</v>
      </c>
      <c r="F546" s="799">
        <v>0</v>
      </c>
      <c r="G546" s="799">
        <v>0</v>
      </c>
      <c r="H546" s="799">
        <v>0</v>
      </c>
      <c r="I546" s="799">
        <v>0</v>
      </c>
      <c r="J546" s="799">
        <v>0</v>
      </c>
      <c r="K546" s="799">
        <v>0</v>
      </c>
      <c r="L546" s="799">
        <v>0</v>
      </c>
      <c r="M546" s="832">
        <v>0</v>
      </c>
      <c r="N546" s="832">
        <v>1</v>
      </c>
      <c r="O546" s="832">
        <v>0</v>
      </c>
      <c r="P546" s="832">
        <v>0</v>
      </c>
      <c r="Q546" s="832">
        <v>0</v>
      </c>
      <c r="R546" s="832">
        <v>1</v>
      </c>
      <c r="S546" s="832">
        <v>72101511</v>
      </c>
      <c r="T546" s="832" t="s">
        <v>926</v>
      </c>
      <c r="U546" s="832" t="s">
        <v>926</v>
      </c>
      <c r="V546" s="778"/>
    </row>
    <row r="547" spans="1:22" ht="75" customHeight="1">
      <c r="A547" s="832">
        <v>488</v>
      </c>
      <c r="B547" s="832">
        <v>87159</v>
      </c>
      <c r="C547" s="816" t="s">
        <v>3460</v>
      </c>
      <c r="D547" s="798" t="s">
        <v>2519</v>
      </c>
      <c r="E547" s="798">
        <v>0</v>
      </c>
      <c r="F547" s="799">
        <v>0</v>
      </c>
      <c r="G547" s="799">
        <v>0</v>
      </c>
      <c r="H547" s="799">
        <v>0</v>
      </c>
      <c r="I547" s="799">
        <v>0</v>
      </c>
      <c r="J547" s="799">
        <v>0</v>
      </c>
      <c r="K547" s="799">
        <v>0</v>
      </c>
      <c r="L547" s="799">
        <v>0</v>
      </c>
      <c r="M547" s="832">
        <v>0</v>
      </c>
      <c r="N547" s="832">
        <v>1</v>
      </c>
      <c r="O547" s="832">
        <v>0</v>
      </c>
      <c r="P547" s="832">
        <v>0</v>
      </c>
      <c r="Q547" s="832">
        <v>0</v>
      </c>
      <c r="R547" s="832">
        <v>1</v>
      </c>
      <c r="S547" s="832">
        <v>72101511</v>
      </c>
      <c r="T547" s="832" t="s">
        <v>926</v>
      </c>
      <c r="U547" s="832" t="s">
        <v>926</v>
      </c>
      <c r="V547" s="778"/>
    </row>
    <row r="548" spans="1:22" ht="75" customHeight="1">
      <c r="A548" s="832">
        <v>489</v>
      </c>
      <c r="B548" s="832">
        <v>87159</v>
      </c>
      <c r="C548" s="816" t="s">
        <v>3461</v>
      </c>
      <c r="D548" s="798" t="s">
        <v>2519</v>
      </c>
      <c r="E548" s="798">
        <v>0</v>
      </c>
      <c r="F548" s="799">
        <v>0</v>
      </c>
      <c r="G548" s="799">
        <v>0</v>
      </c>
      <c r="H548" s="799">
        <v>0</v>
      </c>
      <c r="I548" s="799">
        <v>0</v>
      </c>
      <c r="J548" s="799">
        <v>0</v>
      </c>
      <c r="K548" s="799">
        <v>0</v>
      </c>
      <c r="L548" s="799">
        <v>0</v>
      </c>
      <c r="M548" s="832">
        <v>0</v>
      </c>
      <c r="N548" s="832">
        <v>1</v>
      </c>
      <c r="O548" s="832">
        <v>0</v>
      </c>
      <c r="P548" s="832">
        <v>0</v>
      </c>
      <c r="Q548" s="832">
        <v>0</v>
      </c>
      <c r="R548" s="832">
        <v>1</v>
      </c>
      <c r="S548" s="832">
        <v>72101511</v>
      </c>
      <c r="T548" s="832" t="s">
        <v>926</v>
      </c>
      <c r="U548" s="832" t="s">
        <v>926</v>
      </c>
      <c r="V548" s="778"/>
    </row>
    <row r="549" spans="1:22" ht="75" customHeight="1">
      <c r="A549" s="832">
        <v>490</v>
      </c>
      <c r="B549" s="832">
        <v>87159</v>
      </c>
      <c r="C549" s="816" t="s">
        <v>3462</v>
      </c>
      <c r="D549" s="798" t="s">
        <v>2519</v>
      </c>
      <c r="E549" s="798">
        <v>0</v>
      </c>
      <c r="F549" s="799">
        <v>0</v>
      </c>
      <c r="G549" s="799">
        <v>0</v>
      </c>
      <c r="H549" s="799">
        <v>0</v>
      </c>
      <c r="I549" s="799">
        <v>0</v>
      </c>
      <c r="J549" s="799">
        <v>0</v>
      </c>
      <c r="K549" s="799">
        <v>0</v>
      </c>
      <c r="L549" s="799">
        <v>0</v>
      </c>
      <c r="M549" s="832">
        <v>0</v>
      </c>
      <c r="N549" s="832">
        <v>1</v>
      </c>
      <c r="O549" s="832">
        <v>0</v>
      </c>
      <c r="P549" s="832">
        <v>0</v>
      </c>
      <c r="Q549" s="832">
        <v>0</v>
      </c>
      <c r="R549" s="832">
        <v>1</v>
      </c>
      <c r="S549" s="832">
        <v>72101511</v>
      </c>
      <c r="T549" s="832" t="s">
        <v>926</v>
      </c>
      <c r="U549" s="832" t="s">
        <v>926</v>
      </c>
      <c r="V549" s="778"/>
    </row>
    <row r="550" spans="1:22" ht="75" customHeight="1">
      <c r="A550" s="832">
        <v>491</v>
      </c>
      <c r="B550" s="832">
        <v>87159</v>
      </c>
      <c r="C550" s="816" t="s">
        <v>3463</v>
      </c>
      <c r="D550" s="798" t="s">
        <v>2519</v>
      </c>
      <c r="E550" s="798">
        <v>0</v>
      </c>
      <c r="F550" s="799">
        <v>0</v>
      </c>
      <c r="G550" s="799">
        <v>0</v>
      </c>
      <c r="H550" s="799">
        <v>0</v>
      </c>
      <c r="I550" s="799">
        <v>0</v>
      </c>
      <c r="J550" s="799">
        <v>0</v>
      </c>
      <c r="K550" s="799">
        <v>0</v>
      </c>
      <c r="L550" s="799">
        <v>0</v>
      </c>
      <c r="M550" s="832">
        <v>0</v>
      </c>
      <c r="N550" s="832">
        <v>1</v>
      </c>
      <c r="O550" s="832">
        <v>0</v>
      </c>
      <c r="P550" s="832">
        <v>0</v>
      </c>
      <c r="Q550" s="832">
        <v>0</v>
      </c>
      <c r="R550" s="832">
        <v>1</v>
      </c>
      <c r="S550" s="832">
        <v>72101511</v>
      </c>
      <c r="T550" s="832" t="s">
        <v>926</v>
      </c>
      <c r="U550" s="832" t="s">
        <v>926</v>
      </c>
      <c r="V550" s="778"/>
    </row>
    <row r="551" spans="1:22" ht="75" customHeight="1">
      <c r="A551" s="832">
        <v>492</v>
      </c>
      <c r="B551" s="832">
        <v>87159</v>
      </c>
      <c r="C551" s="816" t="s">
        <v>3464</v>
      </c>
      <c r="D551" s="798" t="s">
        <v>2519</v>
      </c>
      <c r="E551" s="798">
        <v>0</v>
      </c>
      <c r="F551" s="799">
        <v>0</v>
      </c>
      <c r="G551" s="799">
        <v>0</v>
      </c>
      <c r="H551" s="799">
        <v>0</v>
      </c>
      <c r="I551" s="799">
        <v>0</v>
      </c>
      <c r="J551" s="799">
        <v>0</v>
      </c>
      <c r="K551" s="799">
        <v>0</v>
      </c>
      <c r="L551" s="799">
        <v>0</v>
      </c>
      <c r="M551" s="832">
        <v>0</v>
      </c>
      <c r="N551" s="832">
        <v>1</v>
      </c>
      <c r="O551" s="832">
        <v>0</v>
      </c>
      <c r="P551" s="832">
        <v>0</v>
      </c>
      <c r="Q551" s="832">
        <v>0</v>
      </c>
      <c r="R551" s="832">
        <v>1</v>
      </c>
      <c r="S551" s="832">
        <v>72101511</v>
      </c>
      <c r="T551" s="832" t="s">
        <v>926</v>
      </c>
      <c r="U551" s="832" t="s">
        <v>926</v>
      </c>
      <c r="V551" s="778"/>
    </row>
    <row r="552" spans="1:22" ht="75" customHeight="1">
      <c r="A552" s="832">
        <v>493</v>
      </c>
      <c r="B552" s="832">
        <v>87159</v>
      </c>
      <c r="C552" s="816" t="s">
        <v>3465</v>
      </c>
      <c r="D552" s="798" t="s">
        <v>2519</v>
      </c>
      <c r="E552" s="798">
        <v>0</v>
      </c>
      <c r="F552" s="799">
        <v>0</v>
      </c>
      <c r="G552" s="799">
        <v>0</v>
      </c>
      <c r="H552" s="799">
        <v>0</v>
      </c>
      <c r="I552" s="799">
        <v>0</v>
      </c>
      <c r="J552" s="799">
        <v>0</v>
      </c>
      <c r="K552" s="799">
        <v>0</v>
      </c>
      <c r="L552" s="799">
        <v>0</v>
      </c>
      <c r="M552" s="832">
        <v>0</v>
      </c>
      <c r="N552" s="832">
        <v>1</v>
      </c>
      <c r="O552" s="832">
        <v>0</v>
      </c>
      <c r="P552" s="832">
        <v>0</v>
      </c>
      <c r="Q552" s="832">
        <v>0</v>
      </c>
      <c r="R552" s="832">
        <v>1</v>
      </c>
      <c r="S552" s="832">
        <v>72101511</v>
      </c>
      <c r="T552" s="832" t="s">
        <v>926</v>
      </c>
      <c r="U552" s="832" t="s">
        <v>926</v>
      </c>
      <c r="V552" s="778"/>
    </row>
    <row r="553" spans="1:22" ht="75" customHeight="1">
      <c r="A553" s="832">
        <v>494</v>
      </c>
      <c r="B553" s="832">
        <v>87159</v>
      </c>
      <c r="C553" s="816" t="s">
        <v>3466</v>
      </c>
      <c r="D553" s="798" t="s">
        <v>2519</v>
      </c>
      <c r="E553" s="798">
        <v>0</v>
      </c>
      <c r="F553" s="799">
        <v>0</v>
      </c>
      <c r="G553" s="799">
        <v>0</v>
      </c>
      <c r="H553" s="799">
        <v>0</v>
      </c>
      <c r="I553" s="799">
        <v>0</v>
      </c>
      <c r="J553" s="799">
        <v>0</v>
      </c>
      <c r="K553" s="799">
        <v>0</v>
      </c>
      <c r="L553" s="799">
        <v>0</v>
      </c>
      <c r="M553" s="832">
        <v>0</v>
      </c>
      <c r="N553" s="832">
        <v>1</v>
      </c>
      <c r="O553" s="832">
        <v>0</v>
      </c>
      <c r="P553" s="832">
        <v>0</v>
      </c>
      <c r="Q553" s="832">
        <v>0</v>
      </c>
      <c r="R553" s="832">
        <v>1</v>
      </c>
      <c r="S553" s="832">
        <v>72101511</v>
      </c>
      <c r="T553" s="832" t="s">
        <v>926</v>
      </c>
      <c r="U553" s="832" t="s">
        <v>926</v>
      </c>
      <c r="V553" s="778"/>
    </row>
    <row r="554" spans="1:22" ht="75" customHeight="1">
      <c r="A554" s="832">
        <v>495</v>
      </c>
      <c r="B554" s="832">
        <v>87159</v>
      </c>
      <c r="C554" s="816" t="s">
        <v>3467</v>
      </c>
      <c r="D554" s="798" t="s">
        <v>2519</v>
      </c>
      <c r="E554" s="798">
        <v>0</v>
      </c>
      <c r="F554" s="799">
        <v>0</v>
      </c>
      <c r="G554" s="799">
        <v>0</v>
      </c>
      <c r="H554" s="799">
        <v>0</v>
      </c>
      <c r="I554" s="799">
        <v>0</v>
      </c>
      <c r="J554" s="799">
        <v>0</v>
      </c>
      <c r="K554" s="799">
        <v>0</v>
      </c>
      <c r="L554" s="799">
        <v>0</v>
      </c>
      <c r="M554" s="832">
        <v>0</v>
      </c>
      <c r="N554" s="832">
        <v>1</v>
      </c>
      <c r="O554" s="832">
        <v>0</v>
      </c>
      <c r="P554" s="832">
        <v>0</v>
      </c>
      <c r="Q554" s="832">
        <v>0</v>
      </c>
      <c r="R554" s="832">
        <v>1</v>
      </c>
      <c r="S554" s="832">
        <v>72101511</v>
      </c>
      <c r="T554" s="832" t="s">
        <v>926</v>
      </c>
      <c r="U554" s="832" t="s">
        <v>926</v>
      </c>
      <c r="V554" s="778"/>
    </row>
    <row r="555" spans="1:22" ht="75" customHeight="1">
      <c r="A555" s="832">
        <v>496</v>
      </c>
      <c r="B555" s="832">
        <v>87159</v>
      </c>
      <c r="C555" s="816" t="s">
        <v>3468</v>
      </c>
      <c r="D555" s="798" t="s">
        <v>2519</v>
      </c>
      <c r="E555" s="798">
        <v>0</v>
      </c>
      <c r="F555" s="799">
        <v>0</v>
      </c>
      <c r="G555" s="799">
        <v>0</v>
      </c>
      <c r="H555" s="799">
        <v>0</v>
      </c>
      <c r="I555" s="799">
        <v>0</v>
      </c>
      <c r="J555" s="799">
        <v>0</v>
      </c>
      <c r="K555" s="799">
        <v>0</v>
      </c>
      <c r="L555" s="799">
        <v>0</v>
      </c>
      <c r="M555" s="832">
        <v>0</v>
      </c>
      <c r="N555" s="832">
        <v>1</v>
      </c>
      <c r="O555" s="832">
        <v>0</v>
      </c>
      <c r="P555" s="832">
        <v>0</v>
      </c>
      <c r="Q555" s="832">
        <v>0</v>
      </c>
      <c r="R555" s="832">
        <v>1</v>
      </c>
      <c r="S555" s="832">
        <v>72101511</v>
      </c>
      <c r="T555" s="832" t="s">
        <v>926</v>
      </c>
      <c r="U555" s="832" t="s">
        <v>926</v>
      </c>
      <c r="V555" s="778"/>
    </row>
    <row r="556" spans="1:22" ht="75" customHeight="1">
      <c r="A556" s="832">
        <v>497</v>
      </c>
      <c r="B556" s="832">
        <v>87159</v>
      </c>
      <c r="C556" s="816" t="s">
        <v>3469</v>
      </c>
      <c r="D556" s="798" t="s">
        <v>2519</v>
      </c>
      <c r="E556" s="798">
        <v>0</v>
      </c>
      <c r="F556" s="799">
        <v>0</v>
      </c>
      <c r="G556" s="799">
        <v>0</v>
      </c>
      <c r="H556" s="799">
        <v>0</v>
      </c>
      <c r="I556" s="799">
        <v>0</v>
      </c>
      <c r="J556" s="799">
        <v>0</v>
      </c>
      <c r="K556" s="799">
        <v>0</v>
      </c>
      <c r="L556" s="799">
        <v>0</v>
      </c>
      <c r="M556" s="832">
        <v>0</v>
      </c>
      <c r="N556" s="832">
        <v>1</v>
      </c>
      <c r="O556" s="832">
        <v>0</v>
      </c>
      <c r="P556" s="832">
        <v>0</v>
      </c>
      <c r="Q556" s="832">
        <v>0</v>
      </c>
      <c r="R556" s="832">
        <v>1</v>
      </c>
      <c r="S556" s="832">
        <v>72101511</v>
      </c>
      <c r="T556" s="832" t="s">
        <v>926</v>
      </c>
      <c r="U556" s="832" t="s">
        <v>926</v>
      </c>
      <c r="V556" s="778"/>
    </row>
    <row r="557" spans="1:22" ht="75" customHeight="1">
      <c r="A557" s="832">
        <v>498</v>
      </c>
      <c r="B557" s="832">
        <v>87159</v>
      </c>
      <c r="C557" s="816" t="s">
        <v>3470</v>
      </c>
      <c r="D557" s="798" t="s">
        <v>2519</v>
      </c>
      <c r="E557" s="798">
        <v>0</v>
      </c>
      <c r="F557" s="799">
        <v>0</v>
      </c>
      <c r="G557" s="799">
        <v>0</v>
      </c>
      <c r="H557" s="799">
        <v>0</v>
      </c>
      <c r="I557" s="799">
        <v>0</v>
      </c>
      <c r="J557" s="799">
        <v>0</v>
      </c>
      <c r="K557" s="799">
        <v>0</v>
      </c>
      <c r="L557" s="799">
        <v>0</v>
      </c>
      <c r="M557" s="832">
        <v>0</v>
      </c>
      <c r="N557" s="832">
        <v>1</v>
      </c>
      <c r="O557" s="832">
        <v>0</v>
      </c>
      <c r="P557" s="832">
        <v>0</v>
      </c>
      <c r="Q557" s="832">
        <v>0</v>
      </c>
      <c r="R557" s="832">
        <v>1</v>
      </c>
      <c r="S557" s="832">
        <v>72101511</v>
      </c>
      <c r="T557" s="832" t="s">
        <v>926</v>
      </c>
      <c r="U557" s="832" t="s">
        <v>926</v>
      </c>
      <c r="V557" s="778"/>
    </row>
    <row r="558" spans="1:22" ht="75" customHeight="1">
      <c r="A558" s="832">
        <v>499</v>
      </c>
      <c r="B558" s="832">
        <v>87159</v>
      </c>
      <c r="C558" s="816" t="s">
        <v>3471</v>
      </c>
      <c r="D558" s="798" t="s">
        <v>2519</v>
      </c>
      <c r="E558" s="798">
        <v>0</v>
      </c>
      <c r="F558" s="799">
        <v>0</v>
      </c>
      <c r="G558" s="799">
        <v>0</v>
      </c>
      <c r="H558" s="799">
        <v>0</v>
      </c>
      <c r="I558" s="799">
        <v>0</v>
      </c>
      <c r="J558" s="799">
        <v>0</v>
      </c>
      <c r="K558" s="799">
        <v>0</v>
      </c>
      <c r="L558" s="799">
        <v>0</v>
      </c>
      <c r="M558" s="832">
        <v>0</v>
      </c>
      <c r="N558" s="832">
        <v>1</v>
      </c>
      <c r="O558" s="832">
        <v>0</v>
      </c>
      <c r="P558" s="832">
        <v>0</v>
      </c>
      <c r="Q558" s="832">
        <v>0</v>
      </c>
      <c r="R558" s="832">
        <v>1</v>
      </c>
      <c r="S558" s="832">
        <v>72101511</v>
      </c>
      <c r="T558" s="832" t="s">
        <v>926</v>
      </c>
      <c r="U558" s="832" t="s">
        <v>926</v>
      </c>
      <c r="V558" s="778"/>
    </row>
    <row r="559" spans="1:22" ht="75" customHeight="1">
      <c r="A559" s="832">
        <v>500</v>
      </c>
      <c r="B559" s="832">
        <v>87159</v>
      </c>
      <c r="C559" s="816" t="s">
        <v>3472</v>
      </c>
      <c r="D559" s="798" t="s">
        <v>2519</v>
      </c>
      <c r="E559" s="798">
        <v>0</v>
      </c>
      <c r="F559" s="799">
        <v>0</v>
      </c>
      <c r="G559" s="799">
        <v>0</v>
      </c>
      <c r="H559" s="799">
        <v>0</v>
      </c>
      <c r="I559" s="799">
        <v>0</v>
      </c>
      <c r="J559" s="799">
        <v>0</v>
      </c>
      <c r="K559" s="799">
        <v>0</v>
      </c>
      <c r="L559" s="799">
        <v>0</v>
      </c>
      <c r="M559" s="832">
        <v>0</v>
      </c>
      <c r="N559" s="832">
        <v>1</v>
      </c>
      <c r="O559" s="832">
        <v>0</v>
      </c>
      <c r="P559" s="832">
        <v>0</v>
      </c>
      <c r="Q559" s="832">
        <v>0</v>
      </c>
      <c r="R559" s="832">
        <v>1</v>
      </c>
      <c r="S559" s="832">
        <v>72101511</v>
      </c>
      <c r="T559" s="832" t="s">
        <v>926</v>
      </c>
      <c r="U559" s="832" t="s">
        <v>926</v>
      </c>
      <c r="V559" s="778"/>
    </row>
    <row r="560" spans="1:22" ht="21.75" customHeight="1">
      <c r="A560" s="830" t="s">
        <v>2968</v>
      </c>
      <c r="B560" s="918"/>
      <c r="C560" s="918"/>
      <c r="D560" s="918"/>
      <c r="E560" s="918"/>
      <c r="F560" s="918"/>
      <c r="G560" s="918"/>
      <c r="H560" s="918"/>
      <c r="I560" s="918"/>
      <c r="J560" s="918"/>
      <c r="K560" s="918"/>
      <c r="L560" s="918"/>
      <c r="M560" s="918"/>
      <c r="N560" s="918"/>
      <c r="O560" s="918"/>
      <c r="P560" s="918"/>
      <c r="Q560" s="918"/>
      <c r="R560" s="918"/>
      <c r="S560" s="918"/>
      <c r="T560" s="918"/>
      <c r="U560" s="918"/>
    </row>
    <row r="561" spans="1:22" ht="75" customHeight="1">
      <c r="A561" s="832">
        <v>501</v>
      </c>
      <c r="B561" s="832">
        <v>87159</v>
      </c>
      <c r="C561" s="816" t="s">
        <v>3473</v>
      </c>
      <c r="D561" s="798" t="s">
        <v>2519</v>
      </c>
      <c r="E561" s="798">
        <v>0</v>
      </c>
      <c r="F561" s="799">
        <v>0</v>
      </c>
      <c r="G561" s="799">
        <v>0</v>
      </c>
      <c r="H561" s="799">
        <v>0</v>
      </c>
      <c r="I561" s="799">
        <v>0</v>
      </c>
      <c r="J561" s="799">
        <v>0</v>
      </c>
      <c r="K561" s="799">
        <v>0</v>
      </c>
      <c r="L561" s="799">
        <v>0</v>
      </c>
      <c r="M561" s="832">
        <v>0</v>
      </c>
      <c r="N561" s="832">
        <v>1</v>
      </c>
      <c r="O561" s="832">
        <v>0</v>
      </c>
      <c r="P561" s="832">
        <v>0</v>
      </c>
      <c r="Q561" s="832">
        <v>0</v>
      </c>
      <c r="R561" s="832">
        <v>1</v>
      </c>
      <c r="S561" s="832">
        <v>72101511</v>
      </c>
      <c r="T561" s="832" t="s">
        <v>926</v>
      </c>
      <c r="U561" s="832" t="s">
        <v>926</v>
      </c>
      <c r="V561" s="778"/>
    </row>
    <row r="562" spans="1:22" ht="75" customHeight="1">
      <c r="A562" s="832">
        <v>502</v>
      </c>
      <c r="B562" s="832">
        <v>87159</v>
      </c>
      <c r="C562" s="816" t="s">
        <v>3474</v>
      </c>
      <c r="D562" s="798" t="s">
        <v>2519</v>
      </c>
      <c r="E562" s="798">
        <v>0</v>
      </c>
      <c r="F562" s="799">
        <v>0</v>
      </c>
      <c r="G562" s="799">
        <v>0</v>
      </c>
      <c r="H562" s="799">
        <v>0</v>
      </c>
      <c r="I562" s="799">
        <v>0</v>
      </c>
      <c r="J562" s="799">
        <v>0</v>
      </c>
      <c r="K562" s="799">
        <v>0</v>
      </c>
      <c r="L562" s="799">
        <v>0</v>
      </c>
      <c r="M562" s="832">
        <v>0</v>
      </c>
      <c r="N562" s="832">
        <v>1</v>
      </c>
      <c r="O562" s="832">
        <v>0</v>
      </c>
      <c r="P562" s="832">
        <v>0</v>
      </c>
      <c r="Q562" s="832">
        <v>0</v>
      </c>
      <c r="R562" s="832">
        <v>1</v>
      </c>
      <c r="S562" s="832">
        <v>72101511</v>
      </c>
      <c r="T562" s="832" t="s">
        <v>926</v>
      </c>
      <c r="U562" s="832" t="s">
        <v>926</v>
      </c>
      <c r="V562" s="778"/>
    </row>
    <row r="563" spans="1:22" ht="75" customHeight="1">
      <c r="A563" s="832">
        <v>503</v>
      </c>
      <c r="B563" s="832">
        <v>87159</v>
      </c>
      <c r="C563" s="816" t="s">
        <v>3475</v>
      </c>
      <c r="D563" s="798" t="s">
        <v>2519</v>
      </c>
      <c r="E563" s="798">
        <v>0</v>
      </c>
      <c r="F563" s="799">
        <v>0</v>
      </c>
      <c r="G563" s="799">
        <v>0</v>
      </c>
      <c r="H563" s="799">
        <v>0</v>
      </c>
      <c r="I563" s="799">
        <v>0</v>
      </c>
      <c r="J563" s="799">
        <v>0</v>
      </c>
      <c r="K563" s="799">
        <v>0</v>
      </c>
      <c r="L563" s="799">
        <v>0</v>
      </c>
      <c r="M563" s="832">
        <v>0</v>
      </c>
      <c r="N563" s="832">
        <v>1</v>
      </c>
      <c r="O563" s="832">
        <v>0</v>
      </c>
      <c r="P563" s="832">
        <v>0</v>
      </c>
      <c r="Q563" s="832">
        <v>0</v>
      </c>
      <c r="R563" s="832">
        <v>1</v>
      </c>
      <c r="S563" s="832">
        <v>72101511</v>
      </c>
      <c r="T563" s="832" t="s">
        <v>926</v>
      </c>
      <c r="U563" s="832" t="s">
        <v>926</v>
      </c>
      <c r="V563" s="778"/>
    </row>
    <row r="564" spans="1:22" ht="75" customHeight="1">
      <c r="A564" s="832">
        <v>504</v>
      </c>
      <c r="B564" s="832">
        <v>87159</v>
      </c>
      <c r="C564" s="816" t="s">
        <v>3476</v>
      </c>
      <c r="D564" s="798" t="s">
        <v>2519</v>
      </c>
      <c r="E564" s="798">
        <v>0</v>
      </c>
      <c r="F564" s="799">
        <v>0</v>
      </c>
      <c r="G564" s="799">
        <v>0</v>
      </c>
      <c r="H564" s="799">
        <v>0</v>
      </c>
      <c r="I564" s="799">
        <v>0</v>
      </c>
      <c r="J564" s="799">
        <v>0</v>
      </c>
      <c r="K564" s="799">
        <v>0</v>
      </c>
      <c r="L564" s="799">
        <v>0</v>
      </c>
      <c r="M564" s="832">
        <v>0</v>
      </c>
      <c r="N564" s="832">
        <v>1</v>
      </c>
      <c r="O564" s="832">
        <v>0</v>
      </c>
      <c r="P564" s="832">
        <v>0</v>
      </c>
      <c r="Q564" s="832">
        <v>0</v>
      </c>
      <c r="R564" s="832">
        <v>1</v>
      </c>
      <c r="S564" s="832">
        <v>72101511</v>
      </c>
      <c r="T564" s="832" t="s">
        <v>926</v>
      </c>
      <c r="U564" s="832" t="s">
        <v>926</v>
      </c>
      <c r="V564" s="778"/>
    </row>
    <row r="565" spans="1:22" ht="17.25" customHeight="1">
      <c r="A565" s="917" t="s">
        <v>2969</v>
      </c>
      <c r="B565" s="917"/>
      <c r="C565" s="917"/>
      <c r="D565" s="917"/>
      <c r="E565" s="917"/>
      <c r="F565" s="917"/>
      <c r="G565" s="917"/>
      <c r="H565" s="917"/>
      <c r="I565" s="917"/>
      <c r="J565" s="917"/>
      <c r="K565" s="917"/>
      <c r="L565" s="917"/>
      <c r="M565" s="917"/>
      <c r="N565" s="917"/>
      <c r="O565" s="917"/>
      <c r="P565" s="917"/>
      <c r="Q565" s="917"/>
      <c r="R565" s="917"/>
      <c r="S565" s="917"/>
      <c r="T565" s="917"/>
      <c r="U565" s="917"/>
    </row>
    <row r="566" spans="1:22" ht="75" customHeight="1">
      <c r="A566" s="832">
        <v>505</v>
      </c>
      <c r="B566" s="832">
        <v>87159</v>
      </c>
      <c r="C566" s="816" t="s">
        <v>3477</v>
      </c>
      <c r="D566" s="798" t="s">
        <v>2519</v>
      </c>
      <c r="E566" s="798">
        <v>0</v>
      </c>
      <c r="F566" s="799">
        <v>0</v>
      </c>
      <c r="G566" s="799">
        <v>0</v>
      </c>
      <c r="H566" s="799">
        <v>0</v>
      </c>
      <c r="I566" s="799">
        <v>0</v>
      </c>
      <c r="J566" s="799">
        <v>0</v>
      </c>
      <c r="K566" s="799">
        <v>0</v>
      </c>
      <c r="L566" s="799">
        <v>0</v>
      </c>
      <c r="M566" s="832">
        <v>0</v>
      </c>
      <c r="N566" s="832">
        <v>1</v>
      </c>
      <c r="O566" s="832">
        <v>0</v>
      </c>
      <c r="P566" s="832">
        <v>0</v>
      </c>
      <c r="Q566" s="832">
        <v>0</v>
      </c>
      <c r="R566" s="832">
        <v>1</v>
      </c>
      <c r="S566" s="832">
        <v>72101511</v>
      </c>
      <c r="T566" s="832" t="s">
        <v>926</v>
      </c>
      <c r="U566" s="832" t="s">
        <v>926</v>
      </c>
      <c r="V566" s="778"/>
    </row>
    <row r="567" spans="1:22" ht="75" customHeight="1">
      <c r="A567" s="832">
        <v>506</v>
      </c>
      <c r="B567" s="832">
        <v>87159</v>
      </c>
      <c r="C567" s="816" t="s">
        <v>3478</v>
      </c>
      <c r="D567" s="798" t="s">
        <v>2519</v>
      </c>
      <c r="E567" s="798">
        <v>0</v>
      </c>
      <c r="F567" s="799">
        <v>0</v>
      </c>
      <c r="G567" s="799">
        <v>0</v>
      </c>
      <c r="H567" s="799">
        <v>0</v>
      </c>
      <c r="I567" s="799">
        <v>0</v>
      </c>
      <c r="J567" s="799">
        <v>0</v>
      </c>
      <c r="K567" s="799">
        <v>0</v>
      </c>
      <c r="L567" s="799">
        <v>0</v>
      </c>
      <c r="M567" s="832">
        <v>0</v>
      </c>
      <c r="N567" s="832">
        <v>1</v>
      </c>
      <c r="O567" s="832">
        <v>0</v>
      </c>
      <c r="P567" s="832">
        <v>0</v>
      </c>
      <c r="Q567" s="832">
        <v>0</v>
      </c>
      <c r="R567" s="832">
        <v>1</v>
      </c>
      <c r="S567" s="832">
        <v>72101511</v>
      </c>
      <c r="T567" s="832" t="s">
        <v>926</v>
      </c>
      <c r="U567" s="832" t="s">
        <v>926</v>
      </c>
      <c r="V567" s="778"/>
    </row>
    <row r="568" spans="1:22" ht="75" customHeight="1">
      <c r="A568" s="832">
        <v>507</v>
      </c>
      <c r="B568" s="832">
        <v>87159</v>
      </c>
      <c r="C568" s="816" t="s">
        <v>3479</v>
      </c>
      <c r="D568" s="798" t="s">
        <v>2519</v>
      </c>
      <c r="E568" s="798">
        <v>0</v>
      </c>
      <c r="F568" s="799">
        <v>0</v>
      </c>
      <c r="G568" s="799">
        <v>0</v>
      </c>
      <c r="H568" s="799">
        <v>0</v>
      </c>
      <c r="I568" s="799">
        <v>0</v>
      </c>
      <c r="J568" s="799">
        <v>0</v>
      </c>
      <c r="K568" s="799">
        <v>0</v>
      </c>
      <c r="L568" s="799">
        <v>0</v>
      </c>
      <c r="M568" s="832">
        <v>0</v>
      </c>
      <c r="N568" s="832">
        <v>1</v>
      </c>
      <c r="O568" s="832">
        <v>0</v>
      </c>
      <c r="P568" s="832">
        <v>0</v>
      </c>
      <c r="Q568" s="832">
        <v>0</v>
      </c>
      <c r="R568" s="832">
        <v>1</v>
      </c>
      <c r="S568" s="832">
        <v>72101511</v>
      </c>
      <c r="T568" s="832" t="s">
        <v>926</v>
      </c>
      <c r="U568" s="832" t="s">
        <v>926</v>
      </c>
      <c r="V568" s="778"/>
    </row>
    <row r="569" spans="1:22" ht="75" customHeight="1">
      <c r="A569" s="832">
        <v>508</v>
      </c>
      <c r="B569" s="832">
        <v>87159</v>
      </c>
      <c r="C569" s="816" t="s">
        <v>3480</v>
      </c>
      <c r="D569" s="798" t="s">
        <v>2519</v>
      </c>
      <c r="E569" s="798">
        <v>0</v>
      </c>
      <c r="F569" s="799">
        <v>0</v>
      </c>
      <c r="G569" s="799">
        <v>0</v>
      </c>
      <c r="H569" s="799">
        <v>0</v>
      </c>
      <c r="I569" s="799">
        <v>0</v>
      </c>
      <c r="J569" s="799">
        <v>0</v>
      </c>
      <c r="K569" s="799">
        <v>0</v>
      </c>
      <c r="L569" s="799">
        <v>0</v>
      </c>
      <c r="M569" s="832">
        <v>0</v>
      </c>
      <c r="N569" s="832">
        <v>1</v>
      </c>
      <c r="O569" s="832">
        <v>0</v>
      </c>
      <c r="P569" s="832">
        <v>0</v>
      </c>
      <c r="Q569" s="832">
        <v>0</v>
      </c>
      <c r="R569" s="832">
        <v>1</v>
      </c>
      <c r="S569" s="832">
        <v>72101511</v>
      </c>
      <c r="T569" s="832" t="s">
        <v>926</v>
      </c>
      <c r="U569" s="832" t="s">
        <v>926</v>
      </c>
      <c r="V569" s="778"/>
    </row>
    <row r="570" spans="1:22" ht="75" customHeight="1">
      <c r="A570" s="832">
        <v>509</v>
      </c>
      <c r="B570" s="832">
        <v>87159</v>
      </c>
      <c r="C570" s="816" t="s">
        <v>3481</v>
      </c>
      <c r="D570" s="798" t="s">
        <v>2519</v>
      </c>
      <c r="E570" s="798">
        <v>0</v>
      </c>
      <c r="F570" s="799">
        <v>0</v>
      </c>
      <c r="G570" s="799">
        <v>0</v>
      </c>
      <c r="H570" s="799">
        <v>0</v>
      </c>
      <c r="I570" s="799">
        <v>0</v>
      </c>
      <c r="J570" s="799">
        <v>0</v>
      </c>
      <c r="K570" s="799">
        <v>0</v>
      </c>
      <c r="L570" s="799">
        <v>0</v>
      </c>
      <c r="M570" s="832">
        <v>0</v>
      </c>
      <c r="N570" s="832">
        <v>1</v>
      </c>
      <c r="O570" s="832">
        <v>0</v>
      </c>
      <c r="P570" s="832">
        <v>0</v>
      </c>
      <c r="Q570" s="832">
        <v>0</v>
      </c>
      <c r="R570" s="832">
        <v>1</v>
      </c>
      <c r="S570" s="832">
        <v>72101511</v>
      </c>
      <c r="T570" s="832" t="s">
        <v>926</v>
      </c>
      <c r="U570" s="832" t="s">
        <v>926</v>
      </c>
      <c r="V570" s="778"/>
    </row>
    <row r="571" spans="1:22" ht="75" customHeight="1">
      <c r="A571" s="832">
        <v>510</v>
      </c>
      <c r="B571" s="832">
        <v>87159</v>
      </c>
      <c r="C571" s="816" t="s">
        <v>3482</v>
      </c>
      <c r="D571" s="798" t="s">
        <v>2519</v>
      </c>
      <c r="E571" s="798">
        <v>0</v>
      </c>
      <c r="F571" s="799">
        <v>0</v>
      </c>
      <c r="G571" s="799">
        <v>0</v>
      </c>
      <c r="H571" s="799">
        <v>0</v>
      </c>
      <c r="I571" s="799">
        <v>0</v>
      </c>
      <c r="J571" s="799">
        <v>0</v>
      </c>
      <c r="K571" s="799">
        <v>0</v>
      </c>
      <c r="L571" s="799">
        <v>0</v>
      </c>
      <c r="M571" s="832">
        <v>0</v>
      </c>
      <c r="N571" s="832">
        <v>1</v>
      </c>
      <c r="O571" s="832">
        <v>0</v>
      </c>
      <c r="P571" s="832">
        <v>0</v>
      </c>
      <c r="Q571" s="832">
        <v>0</v>
      </c>
      <c r="R571" s="832">
        <v>1</v>
      </c>
      <c r="S571" s="832">
        <v>72101511</v>
      </c>
      <c r="T571" s="832" t="s">
        <v>926</v>
      </c>
      <c r="U571" s="832" t="s">
        <v>926</v>
      </c>
      <c r="V571" s="778"/>
    </row>
    <row r="572" spans="1:22" ht="18" customHeight="1">
      <c r="A572" s="830" t="s">
        <v>2970</v>
      </c>
      <c r="B572" s="918"/>
      <c r="C572" s="918"/>
      <c r="D572" s="918"/>
      <c r="E572" s="918"/>
      <c r="F572" s="918"/>
      <c r="G572" s="918"/>
      <c r="H572" s="918"/>
      <c r="I572" s="918"/>
      <c r="J572" s="918"/>
      <c r="K572" s="918"/>
      <c r="L572" s="918"/>
      <c r="M572" s="918"/>
      <c r="N572" s="918"/>
      <c r="O572" s="918"/>
      <c r="P572" s="918"/>
      <c r="Q572" s="918"/>
      <c r="R572" s="918"/>
      <c r="S572" s="918"/>
      <c r="T572" s="918"/>
      <c r="U572" s="919"/>
    </row>
    <row r="573" spans="1:22" ht="75" customHeight="1">
      <c r="A573" s="832">
        <v>511</v>
      </c>
      <c r="B573" s="832">
        <v>87159</v>
      </c>
      <c r="C573" s="816" t="s">
        <v>3483</v>
      </c>
      <c r="D573" s="798" t="s">
        <v>2519</v>
      </c>
      <c r="E573" s="798">
        <v>0</v>
      </c>
      <c r="F573" s="799">
        <v>0</v>
      </c>
      <c r="G573" s="799">
        <v>0</v>
      </c>
      <c r="H573" s="799">
        <v>0</v>
      </c>
      <c r="I573" s="799">
        <v>0</v>
      </c>
      <c r="J573" s="799">
        <v>0</v>
      </c>
      <c r="K573" s="799">
        <v>0</v>
      </c>
      <c r="L573" s="799">
        <v>0</v>
      </c>
      <c r="M573" s="832">
        <v>0</v>
      </c>
      <c r="N573" s="832">
        <v>1</v>
      </c>
      <c r="O573" s="832">
        <v>0</v>
      </c>
      <c r="P573" s="832">
        <v>0</v>
      </c>
      <c r="Q573" s="832">
        <v>0</v>
      </c>
      <c r="R573" s="832">
        <v>1</v>
      </c>
      <c r="S573" s="832">
        <v>72101511</v>
      </c>
      <c r="T573" s="832" t="s">
        <v>926</v>
      </c>
      <c r="U573" s="832" t="s">
        <v>926</v>
      </c>
      <c r="V573" s="778"/>
    </row>
    <row r="574" spans="1:22" ht="75" customHeight="1">
      <c r="A574" s="832">
        <v>512</v>
      </c>
      <c r="B574" s="832">
        <v>87159</v>
      </c>
      <c r="C574" s="816" t="s">
        <v>3484</v>
      </c>
      <c r="D574" s="798" t="s">
        <v>2519</v>
      </c>
      <c r="E574" s="798">
        <v>0</v>
      </c>
      <c r="F574" s="799">
        <v>0</v>
      </c>
      <c r="G574" s="799">
        <v>0</v>
      </c>
      <c r="H574" s="799">
        <v>0</v>
      </c>
      <c r="I574" s="799">
        <v>0</v>
      </c>
      <c r="J574" s="799">
        <v>0</v>
      </c>
      <c r="K574" s="799">
        <v>0</v>
      </c>
      <c r="L574" s="799">
        <v>0</v>
      </c>
      <c r="M574" s="832">
        <v>0</v>
      </c>
      <c r="N574" s="832">
        <v>1</v>
      </c>
      <c r="O574" s="832">
        <v>0</v>
      </c>
      <c r="P574" s="832">
        <v>0</v>
      </c>
      <c r="Q574" s="832">
        <v>0</v>
      </c>
      <c r="R574" s="832">
        <v>1</v>
      </c>
      <c r="S574" s="832">
        <v>72101511</v>
      </c>
      <c r="T574" s="832" t="s">
        <v>926</v>
      </c>
      <c r="U574" s="832" t="s">
        <v>926</v>
      </c>
      <c r="V574" s="778"/>
    </row>
    <row r="575" spans="1:22" ht="75" customHeight="1">
      <c r="A575" s="832">
        <v>514</v>
      </c>
      <c r="B575" s="832">
        <v>87159</v>
      </c>
      <c r="C575" s="816" t="s">
        <v>3485</v>
      </c>
      <c r="D575" s="798" t="s">
        <v>2519</v>
      </c>
      <c r="E575" s="798">
        <v>0</v>
      </c>
      <c r="F575" s="799">
        <v>0</v>
      </c>
      <c r="G575" s="799">
        <v>0</v>
      </c>
      <c r="H575" s="799">
        <v>0</v>
      </c>
      <c r="I575" s="799">
        <v>0</v>
      </c>
      <c r="J575" s="799">
        <v>0</v>
      </c>
      <c r="K575" s="799">
        <v>0</v>
      </c>
      <c r="L575" s="799">
        <v>0</v>
      </c>
      <c r="M575" s="832">
        <v>0</v>
      </c>
      <c r="N575" s="832">
        <v>1</v>
      </c>
      <c r="O575" s="832">
        <v>0</v>
      </c>
      <c r="P575" s="832">
        <v>0</v>
      </c>
      <c r="Q575" s="832">
        <v>0</v>
      </c>
      <c r="R575" s="832">
        <v>1</v>
      </c>
      <c r="S575" s="832">
        <v>72101511</v>
      </c>
      <c r="T575" s="832" t="s">
        <v>926</v>
      </c>
      <c r="U575" s="832" t="s">
        <v>926</v>
      </c>
      <c r="V575" s="778"/>
    </row>
    <row r="576" spans="1:22" ht="75" customHeight="1">
      <c r="A576" s="832">
        <v>515</v>
      </c>
      <c r="B576" s="832">
        <v>87159</v>
      </c>
      <c r="C576" s="816" t="s">
        <v>3486</v>
      </c>
      <c r="D576" s="798" t="s">
        <v>2519</v>
      </c>
      <c r="E576" s="798">
        <v>0</v>
      </c>
      <c r="F576" s="799">
        <v>0</v>
      </c>
      <c r="G576" s="799">
        <v>0</v>
      </c>
      <c r="H576" s="799">
        <v>0</v>
      </c>
      <c r="I576" s="799">
        <v>0</v>
      </c>
      <c r="J576" s="799">
        <v>0</v>
      </c>
      <c r="K576" s="799">
        <v>0</v>
      </c>
      <c r="L576" s="799">
        <v>0</v>
      </c>
      <c r="M576" s="832">
        <v>0</v>
      </c>
      <c r="N576" s="832">
        <v>1</v>
      </c>
      <c r="O576" s="832">
        <v>0</v>
      </c>
      <c r="P576" s="832">
        <v>0</v>
      </c>
      <c r="Q576" s="832">
        <v>0</v>
      </c>
      <c r="R576" s="832">
        <v>1</v>
      </c>
      <c r="S576" s="832">
        <v>72101511</v>
      </c>
      <c r="T576" s="832" t="s">
        <v>926</v>
      </c>
      <c r="U576" s="832" t="s">
        <v>926</v>
      </c>
      <c r="V576" s="778"/>
    </row>
    <row r="577" spans="1:22" ht="75" customHeight="1">
      <c r="A577" s="832">
        <v>516</v>
      </c>
      <c r="B577" s="832">
        <v>87159</v>
      </c>
      <c r="C577" s="816" t="s">
        <v>3487</v>
      </c>
      <c r="D577" s="798" t="s">
        <v>2519</v>
      </c>
      <c r="E577" s="798">
        <v>0</v>
      </c>
      <c r="F577" s="799">
        <v>0</v>
      </c>
      <c r="G577" s="799">
        <v>0</v>
      </c>
      <c r="H577" s="799">
        <v>0</v>
      </c>
      <c r="I577" s="799">
        <v>0</v>
      </c>
      <c r="J577" s="799">
        <v>0</v>
      </c>
      <c r="K577" s="799">
        <v>0</v>
      </c>
      <c r="L577" s="799">
        <v>0</v>
      </c>
      <c r="M577" s="832">
        <v>0</v>
      </c>
      <c r="N577" s="832">
        <v>1</v>
      </c>
      <c r="O577" s="832">
        <v>0</v>
      </c>
      <c r="P577" s="832">
        <v>0</v>
      </c>
      <c r="Q577" s="832">
        <v>0</v>
      </c>
      <c r="R577" s="832">
        <v>1</v>
      </c>
      <c r="S577" s="832">
        <v>72101511</v>
      </c>
      <c r="T577" s="832" t="s">
        <v>926</v>
      </c>
      <c r="U577" s="832" t="s">
        <v>926</v>
      </c>
      <c r="V577" s="778"/>
    </row>
    <row r="578" spans="1:22" ht="12.75" customHeight="1">
      <c r="A578" s="830" t="s">
        <v>2971</v>
      </c>
      <c r="B578" s="918"/>
      <c r="C578" s="918"/>
      <c r="D578" s="918"/>
      <c r="E578" s="918"/>
      <c r="F578" s="918"/>
      <c r="G578" s="918"/>
      <c r="H578" s="918"/>
      <c r="I578" s="918"/>
      <c r="J578" s="918"/>
      <c r="K578" s="918"/>
      <c r="L578" s="918"/>
      <c r="M578" s="918"/>
      <c r="N578" s="918"/>
      <c r="O578" s="918"/>
      <c r="P578" s="918"/>
      <c r="Q578" s="918"/>
      <c r="R578" s="918"/>
      <c r="S578" s="918"/>
      <c r="T578" s="918"/>
      <c r="U578" s="918"/>
    </row>
    <row r="579" spans="1:22" ht="75" customHeight="1">
      <c r="A579" s="806">
        <v>517</v>
      </c>
      <c r="B579" s="806">
        <v>87159</v>
      </c>
      <c r="C579" s="816" t="s">
        <v>3488</v>
      </c>
      <c r="D579" s="798" t="s">
        <v>2519</v>
      </c>
      <c r="E579" s="798">
        <v>0</v>
      </c>
      <c r="F579" s="799">
        <v>0</v>
      </c>
      <c r="G579" s="799">
        <v>0</v>
      </c>
      <c r="H579" s="799">
        <v>0</v>
      </c>
      <c r="I579" s="799">
        <v>0</v>
      </c>
      <c r="J579" s="799">
        <v>0</v>
      </c>
      <c r="K579" s="799">
        <v>0</v>
      </c>
      <c r="L579" s="799">
        <v>0</v>
      </c>
      <c r="M579" s="807">
        <v>0</v>
      </c>
      <c r="N579" s="832">
        <v>1</v>
      </c>
      <c r="O579" s="832">
        <v>0</v>
      </c>
      <c r="P579" s="832">
        <v>0</v>
      </c>
      <c r="Q579" s="807">
        <v>0</v>
      </c>
      <c r="R579" s="807">
        <v>1</v>
      </c>
      <c r="S579" s="807">
        <v>72101511</v>
      </c>
      <c r="T579" s="807" t="s">
        <v>926</v>
      </c>
      <c r="U579" s="806" t="s">
        <v>926</v>
      </c>
      <c r="V579" s="778"/>
    </row>
    <row r="580" spans="1:22" ht="75" customHeight="1">
      <c r="A580" s="806">
        <f>A579+1</f>
        <v>518</v>
      </c>
      <c r="B580" s="806">
        <v>87159</v>
      </c>
      <c r="C580" s="816" t="s">
        <v>3489</v>
      </c>
      <c r="D580" s="798" t="s">
        <v>2519</v>
      </c>
      <c r="E580" s="798">
        <v>0</v>
      </c>
      <c r="F580" s="799">
        <v>0</v>
      </c>
      <c r="G580" s="799">
        <v>0</v>
      </c>
      <c r="H580" s="799">
        <v>0</v>
      </c>
      <c r="I580" s="799">
        <v>0</v>
      </c>
      <c r="J580" s="799">
        <v>0</v>
      </c>
      <c r="K580" s="799">
        <v>0</v>
      </c>
      <c r="L580" s="799">
        <v>0</v>
      </c>
      <c r="M580" s="807">
        <v>0</v>
      </c>
      <c r="N580" s="832">
        <v>1</v>
      </c>
      <c r="O580" s="832">
        <v>0</v>
      </c>
      <c r="P580" s="832">
        <v>0</v>
      </c>
      <c r="Q580" s="807">
        <v>0</v>
      </c>
      <c r="R580" s="807">
        <v>1</v>
      </c>
      <c r="S580" s="807">
        <v>72101511</v>
      </c>
      <c r="T580" s="807" t="s">
        <v>926</v>
      </c>
      <c r="U580" s="806" t="s">
        <v>926</v>
      </c>
      <c r="V580" s="778"/>
    </row>
    <row r="581" spans="1:22" ht="75" customHeight="1">
      <c r="A581" s="806">
        <f t="shared" ref="A581:A590" si="31">A580+1</f>
        <v>519</v>
      </c>
      <c r="B581" s="806">
        <v>87159</v>
      </c>
      <c r="C581" s="816" t="s">
        <v>3490</v>
      </c>
      <c r="D581" s="798" t="s">
        <v>2519</v>
      </c>
      <c r="E581" s="798">
        <v>0</v>
      </c>
      <c r="F581" s="799">
        <v>0</v>
      </c>
      <c r="G581" s="799">
        <v>0</v>
      </c>
      <c r="H581" s="799">
        <v>0</v>
      </c>
      <c r="I581" s="799">
        <v>0</v>
      </c>
      <c r="J581" s="799">
        <v>0</v>
      </c>
      <c r="K581" s="799">
        <v>0</v>
      </c>
      <c r="L581" s="799">
        <v>0</v>
      </c>
      <c r="M581" s="807">
        <v>0</v>
      </c>
      <c r="N581" s="832">
        <v>1</v>
      </c>
      <c r="O581" s="832">
        <v>0</v>
      </c>
      <c r="P581" s="832">
        <v>0</v>
      </c>
      <c r="Q581" s="807">
        <v>0</v>
      </c>
      <c r="R581" s="807">
        <v>1</v>
      </c>
      <c r="S581" s="807">
        <v>72101511</v>
      </c>
      <c r="T581" s="807" t="s">
        <v>926</v>
      </c>
      <c r="U581" s="806" t="s">
        <v>926</v>
      </c>
      <c r="V581" s="778"/>
    </row>
    <row r="582" spans="1:22" ht="75" customHeight="1">
      <c r="A582" s="806">
        <f t="shared" si="31"/>
        <v>520</v>
      </c>
      <c r="B582" s="806">
        <v>87159</v>
      </c>
      <c r="C582" s="816" t="s">
        <v>3491</v>
      </c>
      <c r="D582" s="798" t="s">
        <v>2519</v>
      </c>
      <c r="E582" s="798">
        <v>0</v>
      </c>
      <c r="F582" s="799">
        <v>0</v>
      </c>
      <c r="G582" s="799">
        <v>0</v>
      </c>
      <c r="H582" s="799">
        <v>0</v>
      </c>
      <c r="I582" s="799">
        <v>0</v>
      </c>
      <c r="J582" s="799">
        <v>0</v>
      </c>
      <c r="K582" s="799">
        <v>0</v>
      </c>
      <c r="L582" s="799">
        <v>0</v>
      </c>
      <c r="M582" s="807">
        <v>0</v>
      </c>
      <c r="N582" s="832">
        <v>1</v>
      </c>
      <c r="O582" s="832">
        <v>0</v>
      </c>
      <c r="P582" s="832">
        <v>0</v>
      </c>
      <c r="Q582" s="807">
        <v>0</v>
      </c>
      <c r="R582" s="807">
        <v>1</v>
      </c>
      <c r="S582" s="807">
        <v>72101511</v>
      </c>
      <c r="T582" s="807" t="s">
        <v>926</v>
      </c>
      <c r="U582" s="806" t="s">
        <v>926</v>
      </c>
      <c r="V582" s="778"/>
    </row>
    <row r="583" spans="1:22" ht="75" customHeight="1">
      <c r="A583" s="806">
        <f t="shared" si="31"/>
        <v>521</v>
      </c>
      <c r="B583" s="806">
        <v>87159</v>
      </c>
      <c r="C583" s="816" t="s">
        <v>3492</v>
      </c>
      <c r="D583" s="798" t="s">
        <v>2519</v>
      </c>
      <c r="E583" s="798">
        <v>0</v>
      </c>
      <c r="F583" s="799">
        <v>0</v>
      </c>
      <c r="G583" s="799">
        <v>0</v>
      </c>
      <c r="H583" s="799">
        <v>0</v>
      </c>
      <c r="I583" s="799">
        <v>0</v>
      </c>
      <c r="J583" s="799">
        <v>0</v>
      </c>
      <c r="K583" s="799">
        <v>0</v>
      </c>
      <c r="L583" s="799">
        <v>0</v>
      </c>
      <c r="M583" s="807">
        <v>0</v>
      </c>
      <c r="N583" s="832">
        <v>1</v>
      </c>
      <c r="O583" s="832">
        <v>0</v>
      </c>
      <c r="P583" s="832">
        <v>0</v>
      </c>
      <c r="Q583" s="807">
        <v>0</v>
      </c>
      <c r="R583" s="807">
        <v>1</v>
      </c>
      <c r="S583" s="807">
        <v>72101511</v>
      </c>
      <c r="T583" s="807" t="s">
        <v>926</v>
      </c>
      <c r="U583" s="806" t="s">
        <v>926</v>
      </c>
      <c r="V583" s="778"/>
    </row>
    <row r="584" spans="1:22" ht="75" customHeight="1">
      <c r="A584" s="806">
        <f t="shared" si="31"/>
        <v>522</v>
      </c>
      <c r="B584" s="806">
        <v>87159</v>
      </c>
      <c r="C584" s="816" t="s">
        <v>3493</v>
      </c>
      <c r="D584" s="798" t="s">
        <v>2519</v>
      </c>
      <c r="E584" s="798">
        <v>0</v>
      </c>
      <c r="F584" s="799">
        <v>0</v>
      </c>
      <c r="G584" s="799">
        <v>0</v>
      </c>
      <c r="H584" s="799">
        <v>0</v>
      </c>
      <c r="I584" s="799">
        <v>0</v>
      </c>
      <c r="J584" s="799">
        <v>0</v>
      </c>
      <c r="K584" s="799">
        <v>0</v>
      </c>
      <c r="L584" s="799">
        <v>0</v>
      </c>
      <c r="M584" s="807">
        <v>0</v>
      </c>
      <c r="N584" s="832">
        <v>1</v>
      </c>
      <c r="O584" s="832">
        <v>0</v>
      </c>
      <c r="P584" s="832">
        <v>0</v>
      </c>
      <c r="Q584" s="807">
        <v>0</v>
      </c>
      <c r="R584" s="807">
        <v>1</v>
      </c>
      <c r="S584" s="807">
        <v>72101511</v>
      </c>
      <c r="T584" s="807" t="s">
        <v>926</v>
      </c>
      <c r="U584" s="806" t="s">
        <v>926</v>
      </c>
      <c r="V584" s="778"/>
    </row>
    <row r="585" spans="1:22" ht="75" customHeight="1">
      <c r="A585" s="806">
        <f t="shared" si="31"/>
        <v>523</v>
      </c>
      <c r="B585" s="806">
        <v>87159</v>
      </c>
      <c r="C585" s="816" t="s">
        <v>3494</v>
      </c>
      <c r="D585" s="798" t="s">
        <v>2519</v>
      </c>
      <c r="E585" s="798">
        <v>0</v>
      </c>
      <c r="F585" s="799">
        <v>0</v>
      </c>
      <c r="G585" s="799">
        <v>0</v>
      </c>
      <c r="H585" s="799">
        <v>0</v>
      </c>
      <c r="I585" s="799">
        <v>0</v>
      </c>
      <c r="J585" s="799">
        <v>0</v>
      </c>
      <c r="K585" s="799">
        <v>0</v>
      </c>
      <c r="L585" s="799">
        <v>0</v>
      </c>
      <c r="M585" s="807">
        <v>0</v>
      </c>
      <c r="N585" s="832">
        <v>1</v>
      </c>
      <c r="O585" s="832">
        <v>0</v>
      </c>
      <c r="P585" s="832">
        <v>0</v>
      </c>
      <c r="Q585" s="807">
        <v>0</v>
      </c>
      <c r="R585" s="807">
        <v>1</v>
      </c>
      <c r="S585" s="807">
        <v>72101511</v>
      </c>
      <c r="T585" s="807" t="s">
        <v>926</v>
      </c>
      <c r="U585" s="806" t="s">
        <v>926</v>
      </c>
      <c r="V585" s="778"/>
    </row>
    <row r="586" spans="1:22" ht="75" customHeight="1">
      <c r="A586" s="806">
        <f t="shared" si="31"/>
        <v>524</v>
      </c>
      <c r="B586" s="806">
        <v>87159</v>
      </c>
      <c r="C586" s="816" t="s">
        <v>3495</v>
      </c>
      <c r="D586" s="798" t="s">
        <v>2519</v>
      </c>
      <c r="E586" s="798">
        <v>0</v>
      </c>
      <c r="F586" s="799">
        <v>0</v>
      </c>
      <c r="G586" s="799">
        <v>0</v>
      </c>
      <c r="H586" s="799">
        <v>0</v>
      </c>
      <c r="I586" s="799">
        <v>0</v>
      </c>
      <c r="J586" s="799">
        <v>0</v>
      </c>
      <c r="K586" s="799">
        <v>0</v>
      </c>
      <c r="L586" s="799">
        <v>0</v>
      </c>
      <c r="M586" s="807">
        <v>0</v>
      </c>
      <c r="N586" s="832">
        <v>1</v>
      </c>
      <c r="O586" s="832">
        <v>0</v>
      </c>
      <c r="P586" s="832">
        <v>0</v>
      </c>
      <c r="Q586" s="807">
        <v>0</v>
      </c>
      <c r="R586" s="807">
        <v>1</v>
      </c>
      <c r="S586" s="807">
        <v>72101511</v>
      </c>
      <c r="T586" s="807" t="s">
        <v>926</v>
      </c>
      <c r="U586" s="806" t="s">
        <v>926</v>
      </c>
      <c r="V586" s="778"/>
    </row>
    <row r="587" spans="1:22" ht="75" customHeight="1">
      <c r="A587" s="806">
        <f t="shared" si="31"/>
        <v>525</v>
      </c>
      <c r="B587" s="806">
        <v>87159</v>
      </c>
      <c r="C587" s="816" t="s">
        <v>3496</v>
      </c>
      <c r="D587" s="798" t="s">
        <v>2519</v>
      </c>
      <c r="E587" s="798">
        <v>0</v>
      </c>
      <c r="F587" s="799">
        <v>0</v>
      </c>
      <c r="G587" s="799">
        <v>0</v>
      </c>
      <c r="H587" s="799">
        <v>0</v>
      </c>
      <c r="I587" s="799">
        <v>0</v>
      </c>
      <c r="J587" s="799">
        <v>0</v>
      </c>
      <c r="K587" s="799">
        <v>0</v>
      </c>
      <c r="L587" s="799">
        <v>0</v>
      </c>
      <c r="M587" s="807">
        <v>0</v>
      </c>
      <c r="N587" s="832">
        <v>1</v>
      </c>
      <c r="O587" s="832">
        <v>0</v>
      </c>
      <c r="P587" s="832">
        <v>0</v>
      </c>
      <c r="Q587" s="807">
        <v>0</v>
      </c>
      <c r="R587" s="807">
        <v>1</v>
      </c>
      <c r="S587" s="807">
        <v>72101511</v>
      </c>
      <c r="T587" s="807" t="s">
        <v>926</v>
      </c>
      <c r="U587" s="806" t="s">
        <v>926</v>
      </c>
      <c r="V587" s="778"/>
    </row>
    <row r="588" spans="1:22" ht="75" customHeight="1">
      <c r="A588" s="806">
        <f t="shared" si="31"/>
        <v>526</v>
      </c>
      <c r="B588" s="806">
        <v>87159</v>
      </c>
      <c r="C588" s="816" t="s">
        <v>3497</v>
      </c>
      <c r="D588" s="798" t="s">
        <v>2519</v>
      </c>
      <c r="E588" s="798">
        <v>0</v>
      </c>
      <c r="F588" s="799">
        <v>0</v>
      </c>
      <c r="G588" s="799">
        <v>0</v>
      </c>
      <c r="H588" s="799">
        <v>0</v>
      </c>
      <c r="I588" s="799">
        <v>0</v>
      </c>
      <c r="J588" s="799">
        <v>0</v>
      </c>
      <c r="K588" s="799">
        <v>0</v>
      </c>
      <c r="L588" s="799">
        <v>0</v>
      </c>
      <c r="M588" s="807">
        <v>0</v>
      </c>
      <c r="N588" s="832">
        <v>1</v>
      </c>
      <c r="O588" s="832">
        <v>0</v>
      </c>
      <c r="P588" s="832">
        <v>0</v>
      </c>
      <c r="Q588" s="807">
        <v>0</v>
      </c>
      <c r="R588" s="807">
        <v>1</v>
      </c>
      <c r="S588" s="807">
        <v>72101511</v>
      </c>
      <c r="T588" s="807" t="s">
        <v>926</v>
      </c>
      <c r="U588" s="806" t="s">
        <v>926</v>
      </c>
      <c r="V588" s="778"/>
    </row>
    <row r="589" spans="1:22" ht="75" customHeight="1">
      <c r="A589" s="806">
        <f t="shared" si="31"/>
        <v>527</v>
      </c>
      <c r="B589" s="806">
        <v>87159</v>
      </c>
      <c r="C589" s="816" t="s">
        <v>3498</v>
      </c>
      <c r="D589" s="798" t="s">
        <v>2519</v>
      </c>
      <c r="E589" s="798">
        <v>0</v>
      </c>
      <c r="F589" s="799">
        <v>0</v>
      </c>
      <c r="G589" s="799">
        <v>0</v>
      </c>
      <c r="H589" s="799">
        <v>0</v>
      </c>
      <c r="I589" s="799">
        <v>0</v>
      </c>
      <c r="J589" s="799">
        <v>0</v>
      </c>
      <c r="K589" s="799">
        <v>0</v>
      </c>
      <c r="L589" s="799">
        <v>0</v>
      </c>
      <c r="M589" s="807">
        <v>0</v>
      </c>
      <c r="N589" s="832">
        <v>1</v>
      </c>
      <c r="O589" s="832">
        <v>0</v>
      </c>
      <c r="P589" s="832">
        <v>0</v>
      </c>
      <c r="Q589" s="807">
        <v>0</v>
      </c>
      <c r="R589" s="807">
        <v>1</v>
      </c>
      <c r="S589" s="807">
        <v>72101511</v>
      </c>
      <c r="T589" s="807" t="s">
        <v>926</v>
      </c>
      <c r="U589" s="806" t="s">
        <v>926</v>
      </c>
      <c r="V589" s="778"/>
    </row>
    <row r="590" spans="1:22" ht="75" customHeight="1">
      <c r="A590" s="806">
        <f t="shared" si="31"/>
        <v>528</v>
      </c>
      <c r="B590" s="806">
        <v>87159</v>
      </c>
      <c r="C590" s="816" t="s">
        <v>3499</v>
      </c>
      <c r="D590" s="798" t="s">
        <v>2519</v>
      </c>
      <c r="E590" s="798">
        <v>0</v>
      </c>
      <c r="F590" s="799">
        <v>0</v>
      </c>
      <c r="G590" s="799">
        <v>0</v>
      </c>
      <c r="H590" s="799">
        <v>0</v>
      </c>
      <c r="I590" s="799">
        <v>0</v>
      </c>
      <c r="J590" s="799">
        <v>0</v>
      </c>
      <c r="K590" s="799">
        <v>0</v>
      </c>
      <c r="L590" s="799">
        <v>0</v>
      </c>
      <c r="M590" s="807">
        <v>0</v>
      </c>
      <c r="N590" s="832">
        <v>1</v>
      </c>
      <c r="O590" s="832">
        <v>0</v>
      </c>
      <c r="P590" s="832">
        <v>0</v>
      </c>
      <c r="Q590" s="807">
        <v>0</v>
      </c>
      <c r="R590" s="807">
        <v>1</v>
      </c>
      <c r="S590" s="807">
        <v>72101511</v>
      </c>
      <c r="T590" s="807" t="s">
        <v>926</v>
      </c>
      <c r="U590" s="806" t="s">
        <v>926</v>
      </c>
      <c r="V590" s="778"/>
    </row>
    <row r="591" spans="1:22" ht="15.75" customHeight="1">
      <c r="A591" s="920" t="s">
        <v>2972</v>
      </c>
      <c r="B591" s="920"/>
      <c r="C591" s="920"/>
      <c r="D591" s="920"/>
      <c r="E591" s="920"/>
      <c r="F591" s="920"/>
      <c r="G591" s="920"/>
      <c r="H591" s="920"/>
      <c r="I591" s="920"/>
      <c r="J591" s="920"/>
      <c r="K591" s="920"/>
      <c r="L591" s="920"/>
      <c r="M591" s="920"/>
      <c r="N591" s="920"/>
      <c r="O591" s="920"/>
      <c r="P591" s="920"/>
      <c r="Q591" s="920"/>
      <c r="R591" s="920"/>
      <c r="S591" s="920"/>
      <c r="T591" s="920"/>
      <c r="U591" s="920"/>
    </row>
    <row r="592" spans="1:22" ht="18" customHeight="1">
      <c r="A592" s="833" t="s">
        <v>2973</v>
      </c>
      <c r="B592" s="833"/>
      <c r="C592" s="833"/>
      <c r="D592" s="833"/>
      <c r="E592" s="833"/>
      <c r="F592" s="833"/>
      <c r="G592" s="833"/>
      <c r="H592" s="833"/>
      <c r="I592" s="833"/>
      <c r="J592" s="833"/>
      <c r="K592" s="833"/>
      <c r="L592" s="833"/>
      <c r="M592" s="833"/>
      <c r="N592" s="833"/>
      <c r="O592" s="833"/>
      <c r="P592" s="833"/>
      <c r="Q592" s="833"/>
      <c r="R592" s="833"/>
      <c r="S592" s="833"/>
      <c r="T592" s="833"/>
      <c r="U592" s="833"/>
    </row>
    <row r="593" spans="1:22" ht="75" customHeight="1">
      <c r="A593" s="798">
        <v>529</v>
      </c>
      <c r="B593" s="798">
        <v>87110</v>
      </c>
      <c r="C593" s="816" t="s">
        <v>3500</v>
      </c>
      <c r="D593" s="798" t="s">
        <v>2541</v>
      </c>
      <c r="E593" s="798">
        <v>0</v>
      </c>
      <c r="F593" s="799">
        <v>0</v>
      </c>
      <c r="G593" s="799">
        <v>0</v>
      </c>
      <c r="H593" s="799">
        <v>0</v>
      </c>
      <c r="I593" s="799">
        <v>0</v>
      </c>
      <c r="J593" s="799">
        <v>0</v>
      </c>
      <c r="K593" s="799">
        <v>0</v>
      </c>
      <c r="L593" s="799">
        <v>0</v>
      </c>
      <c r="M593" s="799">
        <v>0</v>
      </c>
      <c r="N593" s="800">
        <v>1</v>
      </c>
      <c r="O593" s="800">
        <v>0</v>
      </c>
      <c r="P593" s="800">
        <v>0</v>
      </c>
      <c r="Q593" s="799">
        <v>0</v>
      </c>
      <c r="R593" s="799">
        <v>1</v>
      </c>
      <c r="S593" s="799">
        <v>72101509</v>
      </c>
      <c r="T593" s="799" t="s">
        <v>926</v>
      </c>
      <c r="U593" s="798" t="s">
        <v>926</v>
      </c>
      <c r="V593" s="778"/>
    </row>
    <row r="594" spans="1:22" ht="75" customHeight="1">
      <c r="A594" s="798">
        <f t="shared" ref="A594:A613" si="32">A593+1</f>
        <v>530</v>
      </c>
      <c r="B594" s="798">
        <v>87110</v>
      </c>
      <c r="C594" s="816" t="s">
        <v>3501</v>
      </c>
      <c r="D594" s="798" t="s">
        <v>2519</v>
      </c>
      <c r="E594" s="798">
        <v>0</v>
      </c>
      <c r="F594" s="799">
        <v>0</v>
      </c>
      <c r="G594" s="799">
        <v>0</v>
      </c>
      <c r="H594" s="799">
        <v>0</v>
      </c>
      <c r="I594" s="799">
        <v>0</v>
      </c>
      <c r="J594" s="799">
        <v>0</v>
      </c>
      <c r="K594" s="799">
        <v>0</v>
      </c>
      <c r="L594" s="799">
        <v>0</v>
      </c>
      <c r="M594" s="799">
        <v>0</v>
      </c>
      <c r="N594" s="800">
        <v>1</v>
      </c>
      <c r="O594" s="800">
        <v>0</v>
      </c>
      <c r="P594" s="800">
        <v>0</v>
      </c>
      <c r="Q594" s="799">
        <v>0</v>
      </c>
      <c r="R594" s="799">
        <v>1</v>
      </c>
      <c r="S594" s="799">
        <v>72101509</v>
      </c>
      <c r="T594" s="799" t="s">
        <v>926</v>
      </c>
      <c r="U594" s="798" t="s">
        <v>926</v>
      </c>
      <c r="V594" s="778"/>
    </row>
    <row r="595" spans="1:22" ht="75" customHeight="1">
      <c r="A595" s="798">
        <f t="shared" si="32"/>
        <v>531</v>
      </c>
      <c r="B595" s="798">
        <v>87110</v>
      </c>
      <c r="C595" s="816" t="s">
        <v>3502</v>
      </c>
      <c r="D595" s="798" t="s">
        <v>2519</v>
      </c>
      <c r="E595" s="798">
        <v>0</v>
      </c>
      <c r="F595" s="799">
        <v>0</v>
      </c>
      <c r="G595" s="799">
        <v>0</v>
      </c>
      <c r="H595" s="799">
        <v>0</v>
      </c>
      <c r="I595" s="799">
        <v>0</v>
      </c>
      <c r="J595" s="799">
        <v>0</v>
      </c>
      <c r="K595" s="799">
        <v>0</v>
      </c>
      <c r="L595" s="799">
        <v>0</v>
      </c>
      <c r="M595" s="799">
        <v>0</v>
      </c>
      <c r="N595" s="800">
        <v>1</v>
      </c>
      <c r="O595" s="800">
        <v>0</v>
      </c>
      <c r="P595" s="800">
        <v>0</v>
      </c>
      <c r="Q595" s="799">
        <v>0</v>
      </c>
      <c r="R595" s="799">
        <v>1</v>
      </c>
      <c r="S595" s="799">
        <v>72101509</v>
      </c>
      <c r="T595" s="799" t="s">
        <v>926</v>
      </c>
      <c r="U595" s="798" t="s">
        <v>926</v>
      </c>
      <c r="V595" s="778"/>
    </row>
    <row r="596" spans="1:22" ht="75" customHeight="1">
      <c r="A596" s="798">
        <f t="shared" si="32"/>
        <v>532</v>
      </c>
      <c r="B596" s="798">
        <v>87110</v>
      </c>
      <c r="C596" s="816" t="s">
        <v>2974</v>
      </c>
      <c r="D596" s="798" t="s">
        <v>2519</v>
      </c>
      <c r="E596" s="798">
        <v>0</v>
      </c>
      <c r="F596" s="799">
        <v>0</v>
      </c>
      <c r="G596" s="799">
        <v>0</v>
      </c>
      <c r="H596" s="799">
        <v>0</v>
      </c>
      <c r="I596" s="799">
        <v>0</v>
      </c>
      <c r="J596" s="799">
        <v>0</v>
      </c>
      <c r="K596" s="799">
        <v>0</v>
      </c>
      <c r="L596" s="799">
        <v>0</v>
      </c>
      <c r="M596" s="799">
        <v>0</v>
      </c>
      <c r="N596" s="800">
        <v>1</v>
      </c>
      <c r="O596" s="800">
        <v>0</v>
      </c>
      <c r="P596" s="800">
        <v>0</v>
      </c>
      <c r="Q596" s="799">
        <v>0</v>
      </c>
      <c r="R596" s="799">
        <v>1</v>
      </c>
      <c r="S596" s="799">
        <v>72101509</v>
      </c>
      <c r="T596" s="799" t="s">
        <v>926</v>
      </c>
      <c r="U596" s="798" t="s">
        <v>926</v>
      </c>
      <c r="V596" s="778"/>
    </row>
    <row r="597" spans="1:22" ht="75" customHeight="1">
      <c r="A597" s="798">
        <f t="shared" si="32"/>
        <v>533</v>
      </c>
      <c r="B597" s="798">
        <v>87110</v>
      </c>
      <c r="C597" s="816" t="s">
        <v>2975</v>
      </c>
      <c r="D597" s="798" t="s">
        <v>2519</v>
      </c>
      <c r="E597" s="798">
        <v>0</v>
      </c>
      <c r="F597" s="799">
        <v>0</v>
      </c>
      <c r="G597" s="799">
        <v>0</v>
      </c>
      <c r="H597" s="799">
        <v>0</v>
      </c>
      <c r="I597" s="799">
        <v>0</v>
      </c>
      <c r="J597" s="799">
        <v>0</v>
      </c>
      <c r="K597" s="799">
        <v>0</v>
      </c>
      <c r="L597" s="799">
        <v>0</v>
      </c>
      <c r="M597" s="799">
        <v>0</v>
      </c>
      <c r="N597" s="800">
        <v>1</v>
      </c>
      <c r="O597" s="800">
        <v>0</v>
      </c>
      <c r="P597" s="800">
        <v>0</v>
      </c>
      <c r="Q597" s="799">
        <v>0</v>
      </c>
      <c r="R597" s="799">
        <v>1</v>
      </c>
      <c r="S597" s="799">
        <v>72101509</v>
      </c>
      <c r="T597" s="799" t="s">
        <v>926</v>
      </c>
      <c r="U597" s="798" t="s">
        <v>926</v>
      </c>
      <c r="V597" s="778"/>
    </row>
    <row r="598" spans="1:22" ht="75" customHeight="1">
      <c r="A598" s="798">
        <f t="shared" si="32"/>
        <v>534</v>
      </c>
      <c r="B598" s="798">
        <v>87110</v>
      </c>
      <c r="C598" s="816" t="s">
        <v>3503</v>
      </c>
      <c r="D598" s="798" t="s">
        <v>2519</v>
      </c>
      <c r="E598" s="798">
        <v>0</v>
      </c>
      <c r="F598" s="799">
        <v>0</v>
      </c>
      <c r="G598" s="799">
        <v>0</v>
      </c>
      <c r="H598" s="799">
        <v>0</v>
      </c>
      <c r="I598" s="799">
        <v>0</v>
      </c>
      <c r="J598" s="799">
        <v>0</v>
      </c>
      <c r="K598" s="799">
        <v>0</v>
      </c>
      <c r="L598" s="799">
        <v>0</v>
      </c>
      <c r="M598" s="799">
        <v>0</v>
      </c>
      <c r="N598" s="800">
        <v>1</v>
      </c>
      <c r="O598" s="800">
        <v>0</v>
      </c>
      <c r="P598" s="800">
        <v>0</v>
      </c>
      <c r="Q598" s="799">
        <v>0</v>
      </c>
      <c r="R598" s="799">
        <v>1</v>
      </c>
      <c r="S598" s="799">
        <v>72101509</v>
      </c>
      <c r="T598" s="799" t="s">
        <v>926</v>
      </c>
      <c r="U598" s="798" t="s">
        <v>926</v>
      </c>
      <c r="V598" s="778"/>
    </row>
    <row r="599" spans="1:22" ht="75" customHeight="1">
      <c r="A599" s="798">
        <f t="shared" si="32"/>
        <v>535</v>
      </c>
      <c r="B599" s="798">
        <v>87110</v>
      </c>
      <c r="C599" s="816" t="s">
        <v>3504</v>
      </c>
      <c r="D599" s="798" t="s">
        <v>2519</v>
      </c>
      <c r="E599" s="798">
        <v>0</v>
      </c>
      <c r="F599" s="799">
        <v>0</v>
      </c>
      <c r="G599" s="799">
        <v>0</v>
      </c>
      <c r="H599" s="799">
        <v>0</v>
      </c>
      <c r="I599" s="799">
        <v>0</v>
      </c>
      <c r="J599" s="799">
        <v>0</v>
      </c>
      <c r="K599" s="799">
        <v>0</v>
      </c>
      <c r="L599" s="799">
        <v>0</v>
      </c>
      <c r="M599" s="799">
        <v>0</v>
      </c>
      <c r="N599" s="800">
        <v>1</v>
      </c>
      <c r="O599" s="800">
        <v>0</v>
      </c>
      <c r="P599" s="800">
        <v>0</v>
      </c>
      <c r="Q599" s="799">
        <v>0</v>
      </c>
      <c r="R599" s="799">
        <v>1</v>
      </c>
      <c r="S599" s="799">
        <v>72101509</v>
      </c>
      <c r="T599" s="799" t="s">
        <v>926</v>
      </c>
      <c r="U599" s="798" t="s">
        <v>926</v>
      </c>
      <c r="V599" s="778"/>
    </row>
    <row r="600" spans="1:22" ht="75" customHeight="1">
      <c r="A600" s="798">
        <f t="shared" si="32"/>
        <v>536</v>
      </c>
      <c r="B600" s="798">
        <v>87110</v>
      </c>
      <c r="C600" s="816" t="s">
        <v>3505</v>
      </c>
      <c r="D600" s="798" t="s">
        <v>2519</v>
      </c>
      <c r="E600" s="798">
        <v>0</v>
      </c>
      <c r="F600" s="799">
        <v>0</v>
      </c>
      <c r="G600" s="799">
        <v>0</v>
      </c>
      <c r="H600" s="799">
        <v>0</v>
      </c>
      <c r="I600" s="799">
        <v>0</v>
      </c>
      <c r="J600" s="799">
        <v>0</v>
      </c>
      <c r="K600" s="799">
        <v>0</v>
      </c>
      <c r="L600" s="799">
        <v>0</v>
      </c>
      <c r="M600" s="799">
        <v>0</v>
      </c>
      <c r="N600" s="800">
        <v>1</v>
      </c>
      <c r="O600" s="800">
        <v>0</v>
      </c>
      <c r="P600" s="800">
        <v>0</v>
      </c>
      <c r="Q600" s="799">
        <v>0</v>
      </c>
      <c r="R600" s="799">
        <v>1</v>
      </c>
      <c r="S600" s="799">
        <v>72101509</v>
      </c>
      <c r="T600" s="799" t="s">
        <v>926</v>
      </c>
      <c r="U600" s="798" t="s">
        <v>926</v>
      </c>
      <c r="V600" s="778"/>
    </row>
    <row r="601" spans="1:22" ht="75" customHeight="1">
      <c r="A601" s="798">
        <f t="shared" si="32"/>
        <v>537</v>
      </c>
      <c r="B601" s="798">
        <v>87110</v>
      </c>
      <c r="C601" s="816" t="s">
        <v>3506</v>
      </c>
      <c r="D601" s="798" t="s">
        <v>2519</v>
      </c>
      <c r="E601" s="798">
        <v>0</v>
      </c>
      <c r="F601" s="799">
        <v>0</v>
      </c>
      <c r="G601" s="799">
        <v>0</v>
      </c>
      <c r="H601" s="799">
        <v>0</v>
      </c>
      <c r="I601" s="799">
        <v>0</v>
      </c>
      <c r="J601" s="799">
        <v>0</v>
      </c>
      <c r="K601" s="799">
        <v>0</v>
      </c>
      <c r="L601" s="799">
        <v>0</v>
      </c>
      <c r="M601" s="799">
        <v>0</v>
      </c>
      <c r="N601" s="800">
        <v>1</v>
      </c>
      <c r="O601" s="800">
        <v>0</v>
      </c>
      <c r="P601" s="800">
        <v>0</v>
      </c>
      <c r="Q601" s="799">
        <v>0</v>
      </c>
      <c r="R601" s="799">
        <v>1</v>
      </c>
      <c r="S601" s="799">
        <v>72101509</v>
      </c>
      <c r="T601" s="799" t="s">
        <v>926</v>
      </c>
      <c r="U601" s="798" t="s">
        <v>926</v>
      </c>
      <c r="V601" s="778"/>
    </row>
    <row r="602" spans="1:22" ht="75" customHeight="1">
      <c r="A602" s="798">
        <v>538</v>
      </c>
      <c r="B602" s="798">
        <v>87110</v>
      </c>
      <c r="C602" s="816" t="s">
        <v>3507</v>
      </c>
      <c r="D602" s="798" t="s">
        <v>2519</v>
      </c>
      <c r="E602" s="798">
        <v>0</v>
      </c>
      <c r="F602" s="799">
        <v>0</v>
      </c>
      <c r="G602" s="799">
        <v>0</v>
      </c>
      <c r="H602" s="799">
        <v>0</v>
      </c>
      <c r="I602" s="799">
        <v>0</v>
      </c>
      <c r="J602" s="799">
        <v>0</v>
      </c>
      <c r="K602" s="799">
        <v>0</v>
      </c>
      <c r="L602" s="799">
        <v>0</v>
      </c>
      <c r="M602" s="799">
        <v>0</v>
      </c>
      <c r="N602" s="800">
        <v>1</v>
      </c>
      <c r="O602" s="800">
        <v>0</v>
      </c>
      <c r="P602" s="800">
        <v>0</v>
      </c>
      <c r="Q602" s="799">
        <v>0</v>
      </c>
      <c r="R602" s="799">
        <v>1</v>
      </c>
      <c r="S602" s="799">
        <v>72101509</v>
      </c>
      <c r="T602" s="799" t="s">
        <v>926</v>
      </c>
      <c r="U602" s="798" t="s">
        <v>926</v>
      </c>
      <c r="V602" s="778"/>
    </row>
    <row r="603" spans="1:22" ht="75" customHeight="1">
      <c r="A603" s="798">
        <v>539</v>
      </c>
      <c r="B603" s="798">
        <v>87110</v>
      </c>
      <c r="C603" s="816" t="s">
        <v>3508</v>
      </c>
      <c r="D603" s="798" t="s">
        <v>2519</v>
      </c>
      <c r="E603" s="798">
        <v>0</v>
      </c>
      <c r="F603" s="799">
        <v>0</v>
      </c>
      <c r="G603" s="799">
        <v>0</v>
      </c>
      <c r="H603" s="799">
        <v>0</v>
      </c>
      <c r="I603" s="799">
        <v>0</v>
      </c>
      <c r="J603" s="799">
        <v>0</v>
      </c>
      <c r="K603" s="799">
        <v>0</v>
      </c>
      <c r="L603" s="799">
        <v>0</v>
      </c>
      <c r="M603" s="799">
        <v>0</v>
      </c>
      <c r="N603" s="800">
        <v>1</v>
      </c>
      <c r="O603" s="800">
        <v>0</v>
      </c>
      <c r="P603" s="800">
        <v>0</v>
      </c>
      <c r="Q603" s="799">
        <v>0</v>
      </c>
      <c r="R603" s="799">
        <v>1</v>
      </c>
      <c r="S603" s="799">
        <v>72101509</v>
      </c>
      <c r="T603" s="799" t="s">
        <v>926</v>
      </c>
      <c r="U603" s="798" t="s">
        <v>926</v>
      </c>
      <c r="V603" s="778"/>
    </row>
    <row r="604" spans="1:22" ht="75" customHeight="1">
      <c r="A604" s="798">
        <f>A603+1</f>
        <v>540</v>
      </c>
      <c r="B604" s="798">
        <v>87110</v>
      </c>
      <c r="C604" s="816" t="s">
        <v>3509</v>
      </c>
      <c r="D604" s="798" t="s">
        <v>2519</v>
      </c>
      <c r="E604" s="798">
        <v>0</v>
      </c>
      <c r="F604" s="799">
        <v>0</v>
      </c>
      <c r="G604" s="799">
        <v>0</v>
      </c>
      <c r="H604" s="799">
        <v>0</v>
      </c>
      <c r="I604" s="799">
        <v>0</v>
      </c>
      <c r="J604" s="799">
        <v>0</v>
      </c>
      <c r="K604" s="799">
        <v>0</v>
      </c>
      <c r="L604" s="799">
        <v>0</v>
      </c>
      <c r="M604" s="799">
        <v>0</v>
      </c>
      <c r="N604" s="800">
        <v>1</v>
      </c>
      <c r="O604" s="800">
        <v>0</v>
      </c>
      <c r="P604" s="800">
        <v>0</v>
      </c>
      <c r="Q604" s="799">
        <v>0</v>
      </c>
      <c r="R604" s="799">
        <v>1</v>
      </c>
      <c r="S604" s="799">
        <v>72101509</v>
      </c>
      <c r="T604" s="799" t="s">
        <v>926</v>
      </c>
      <c r="U604" s="798" t="s">
        <v>926</v>
      </c>
      <c r="V604" s="778"/>
    </row>
    <row r="605" spans="1:22" ht="75" customHeight="1">
      <c r="A605" s="798">
        <v>541</v>
      </c>
      <c r="B605" s="806">
        <v>87110</v>
      </c>
      <c r="C605" s="816" t="s">
        <v>3510</v>
      </c>
      <c r="D605" s="798" t="s">
        <v>2519</v>
      </c>
      <c r="E605" s="798">
        <v>0</v>
      </c>
      <c r="F605" s="799">
        <v>0</v>
      </c>
      <c r="G605" s="799">
        <v>0</v>
      </c>
      <c r="H605" s="799">
        <v>0</v>
      </c>
      <c r="I605" s="799">
        <v>0</v>
      </c>
      <c r="J605" s="799">
        <v>0</v>
      </c>
      <c r="K605" s="799">
        <v>0</v>
      </c>
      <c r="L605" s="799">
        <v>0</v>
      </c>
      <c r="M605" s="807">
        <v>0</v>
      </c>
      <c r="N605" s="832">
        <v>1</v>
      </c>
      <c r="O605" s="832">
        <v>0</v>
      </c>
      <c r="P605" s="832">
        <v>0</v>
      </c>
      <c r="Q605" s="807">
        <v>0</v>
      </c>
      <c r="R605" s="807">
        <v>1</v>
      </c>
      <c r="S605" s="807">
        <v>72101509</v>
      </c>
      <c r="T605" s="807" t="s">
        <v>926</v>
      </c>
      <c r="U605" s="806" t="s">
        <v>926</v>
      </c>
      <c r="V605" s="778"/>
    </row>
    <row r="606" spans="1:22" ht="75" customHeight="1">
      <c r="A606" s="798">
        <f t="shared" si="32"/>
        <v>542</v>
      </c>
      <c r="B606" s="806">
        <v>87110</v>
      </c>
      <c r="C606" s="816" t="s">
        <v>3511</v>
      </c>
      <c r="D606" s="798" t="s">
        <v>2519</v>
      </c>
      <c r="E606" s="798">
        <v>0</v>
      </c>
      <c r="F606" s="799">
        <v>0</v>
      </c>
      <c r="G606" s="799">
        <v>0</v>
      </c>
      <c r="H606" s="799">
        <v>0</v>
      </c>
      <c r="I606" s="799">
        <v>0</v>
      </c>
      <c r="J606" s="799">
        <v>0</v>
      </c>
      <c r="K606" s="799">
        <v>0</v>
      </c>
      <c r="L606" s="799">
        <v>0</v>
      </c>
      <c r="M606" s="807">
        <v>0</v>
      </c>
      <c r="N606" s="832">
        <v>1</v>
      </c>
      <c r="O606" s="832">
        <v>0</v>
      </c>
      <c r="P606" s="832">
        <v>0</v>
      </c>
      <c r="Q606" s="807">
        <v>0</v>
      </c>
      <c r="R606" s="807">
        <v>1</v>
      </c>
      <c r="S606" s="807">
        <v>72101509</v>
      </c>
      <c r="T606" s="807" t="s">
        <v>926</v>
      </c>
      <c r="U606" s="806" t="s">
        <v>926</v>
      </c>
      <c r="V606" s="778"/>
    </row>
    <row r="607" spans="1:22" ht="75" customHeight="1">
      <c r="A607" s="798">
        <f t="shared" si="32"/>
        <v>543</v>
      </c>
      <c r="B607" s="798">
        <v>87110</v>
      </c>
      <c r="C607" s="816" t="s">
        <v>3512</v>
      </c>
      <c r="D607" s="798" t="s">
        <v>2519</v>
      </c>
      <c r="E607" s="798">
        <v>0</v>
      </c>
      <c r="F607" s="799">
        <v>0</v>
      </c>
      <c r="G607" s="799">
        <v>0</v>
      </c>
      <c r="H607" s="799">
        <v>0</v>
      </c>
      <c r="I607" s="799">
        <v>0</v>
      </c>
      <c r="J607" s="799">
        <v>0</v>
      </c>
      <c r="K607" s="799">
        <v>0</v>
      </c>
      <c r="L607" s="799">
        <v>0</v>
      </c>
      <c r="M607" s="807">
        <v>0</v>
      </c>
      <c r="N607" s="832">
        <v>1</v>
      </c>
      <c r="O607" s="832">
        <v>0</v>
      </c>
      <c r="P607" s="832">
        <v>0</v>
      </c>
      <c r="Q607" s="807">
        <v>0</v>
      </c>
      <c r="R607" s="807">
        <v>1</v>
      </c>
      <c r="S607" s="799">
        <v>72101509</v>
      </c>
      <c r="T607" s="799" t="s">
        <v>926</v>
      </c>
      <c r="U607" s="798" t="s">
        <v>926</v>
      </c>
      <c r="V607" s="778"/>
    </row>
    <row r="608" spans="1:22" ht="75" customHeight="1">
      <c r="A608" s="798">
        <f t="shared" si="32"/>
        <v>544</v>
      </c>
      <c r="B608" s="798">
        <v>87110</v>
      </c>
      <c r="C608" s="816" t="s">
        <v>3513</v>
      </c>
      <c r="D608" s="798" t="s">
        <v>2519</v>
      </c>
      <c r="E608" s="798">
        <v>0</v>
      </c>
      <c r="F608" s="799">
        <v>0</v>
      </c>
      <c r="G608" s="799">
        <v>0</v>
      </c>
      <c r="H608" s="799">
        <v>0</v>
      </c>
      <c r="I608" s="799">
        <v>0</v>
      </c>
      <c r="J608" s="799">
        <v>0</v>
      </c>
      <c r="K608" s="799">
        <v>0</v>
      </c>
      <c r="L608" s="799">
        <v>0</v>
      </c>
      <c r="M608" s="807">
        <v>0</v>
      </c>
      <c r="N608" s="832">
        <v>1</v>
      </c>
      <c r="O608" s="832">
        <v>0</v>
      </c>
      <c r="P608" s="832">
        <v>0</v>
      </c>
      <c r="Q608" s="807">
        <v>0</v>
      </c>
      <c r="R608" s="807">
        <v>1</v>
      </c>
      <c r="S608" s="799">
        <v>72101509</v>
      </c>
      <c r="T608" s="799" t="s">
        <v>926</v>
      </c>
      <c r="U608" s="798" t="s">
        <v>926</v>
      </c>
      <c r="V608" s="778"/>
    </row>
    <row r="609" spans="1:22" ht="75" customHeight="1">
      <c r="A609" s="798">
        <f t="shared" si="32"/>
        <v>545</v>
      </c>
      <c r="B609" s="798">
        <v>87110</v>
      </c>
      <c r="C609" s="816" t="s">
        <v>3514</v>
      </c>
      <c r="D609" s="798" t="s">
        <v>2519</v>
      </c>
      <c r="E609" s="798">
        <v>0</v>
      </c>
      <c r="F609" s="799">
        <v>0</v>
      </c>
      <c r="G609" s="799">
        <v>0</v>
      </c>
      <c r="H609" s="799">
        <v>0</v>
      </c>
      <c r="I609" s="799">
        <v>0</v>
      </c>
      <c r="J609" s="799">
        <v>0</v>
      </c>
      <c r="K609" s="799">
        <v>0</v>
      </c>
      <c r="L609" s="799">
        <v>0</v>
      </c>
      <c r="M609" s="807">
        <v>0</v>
      </c>
      <c r="N609" s="832">
        <v>1</v>
      </c>
      <c r="O609" s="832">
        <v>0</v>
      </c>
      <c r="P609" s="832">
        <v>0</v>
      </c>
      <c r="Q609" s="807">
        <v>0</v>
      </c>
      <c r="R609" s="807">
        <v>1</v>
      </c>
      <c r="S609" s="799">
        <v>72101509</v>
      </c>
      <c r="T609" s="799" t="s">
        <v>926</v>
      </c>
      <c r="U609" s="798" t="s">
        <v>926</v>
      </c>
      <c r="V609" s="778"/>
    </row>
    <row r="610" spans="1:22" ht="75" customHeight="1">
      <c r="A610" s="798">
        <f t="shared" si="32"/>
        <v>546</v>
      </c>
      <c r="B610" s="798">
        <v>87110</v>
      </c>
      <c r="C610" s="816" t="s">
        <v>3515</v>
      </c>
      <c r="D610" s="798" t="s">
        <v>2519</v>
      </c>
      <c r="E610" s="798">
        <v>0</v>
      </c>
      <c r="F610" s="799">
        <v>0</v>
      </c>
      <c r="G610" s="799">
        <v>0</v>
      </c>
      <c r="H610" s="799">
        <v>0</v>
      </c>
      <c r="I610" s="799">
        <v>0</v>
      </c>
      <c r="J610" s="799">
        <v>0</v>
      </c>
      <c r="K610" s="799">
        <v>0</v>
      </c>
      <c r="L610" s="799">
        <v>0</v>
      </c>
      <c r="M610" s="807">
        <v>0</v>
      </c>
      <c r="N610" s="832">
        <v>1</v>
      </c>
      <c r="O610" s="832">
        <v>0</v>
      </c>
      <c r="P610" s="832">
        <v>0</v>
      </c>
      <c r="Q610" s="807">
        <v>0</v>
      </c>
      <c r="R610" s="807">
        <v>1</v>
      </c>
      <c r="S610" s="799">
        <v>72101509</v>
      </c>
      <c r="T610" s="799" t="s">
        <v>926</v>
      </c>
      <c r="U610" s="798" t="s">
        <v>926</v>
      </c>
      <c r="V610" s="778"/>
    </row>
    <row r="611" spans="1:22" ht="75" customHeight="1">
      <c r="A611" s="798">
        <f t="shared" si="32"/>
        <v>547</v>
      </c>
      <c r="B611" s="798">
        <v>87110</v>
      </c>
      <c r="C611" s="816" t="s">
        <v>3516</v>
      </c>
      <c r="D611" s="798" t="s">
        <v>2519</v>
      </c>
      <c r="E611" s="798">
        <v>0</v>
      </c>
      <c r="F611" s="799">
        <v>0</v>
      </c>
      <c r="G611" s="799">
        <v>0</v>
      </c>
      <c r="H611" s="799">
        <v>0</v>
      </c>
      <c r="I611" s="799">
        <v>0</v>
      </c>
      <c r="J611" s="799">
        <v>0</v>
      </c>
      <c r="K611" s="799">
        <v>0</v>
      </c>
      <c r="L611" s="799">
        <v>0</v>
      </c>
      <c r="M611" s="807">
        <v>0</v>
      </c>
      <c r="N611" s="832">
        <v>1</v>
      </c>
      <c r="O611" s="832">
        <v>0</v>
      </c>
      <c r="P611" s="832">
        <v>0</v>
      </c>
      <c r="Q611" s="807">
        <v>0</v>
      </c>
      <c r="R611" s="807">
        <v>1</v>
      </c>
      <c r="S611" s="799">
        <v>72101509</v>
      </c>
      <c r="T611" s="799" t="s">
        <v>926</v>
      </c>
      <c r="U611" s="798" t="s">
        <v>926</v>
      </c>
      <c r="V611" s="778"/>
    </row>
    <row r="612" spans="1:22" ht="75" customHeight="1">
      <c r="A612" s="798">
        <v>548</v>
      </c>
      <c r="B612" s="798">
        <v>87110</v>
      </c>
      <c r="C612" s="816" t="s">
        <v>3517</v>
      </c>
      <c r="D612" s="798" t="s">
        <v>2519</v>
      </c>
      <c r="E612" s="798">
        <v>0</v>
      </c>
      <c r="F612" s="799">
        <v>0</v>
      </c>
      <c r="G612" s="799">
        <v>0</v>
      </c>
      <c r="H612" s="799">
        <v>0</v>
      </c>
      <c r="I612" s="799">
        <v>0</v>
      </c>
      <c r="J612" s="799">
        <v>0</v>
      </c>
      <c r="K612" s="799">
        <v>0</v>
      </c>
      <c r="L612" s="799">
        <v>0</v>
      </c>
      <c r="M612" s="807">
        <v>0</v>
      </c>
      <c r="N612" s="832">
        <v>1</v>
      </c>
      <c r="O612" s="832">
        <v>0</v>
      </c>
      <c r="P612" s="832">
        <v>0</v>
      </c>
      <c r="Q612" s="807">
        <v>0</v>
      </c>
      <c r="R612" s="807">
        <v>1</v>
      </c>
      <c r="S612" s="799">
        <v>72101509</v>
      </c>
      <c r="T612" s="799" t="s">
        <v>926</v>
      </c>
      <c r="U612" s="798" t="s">
        <v>926</v>
      </c>
      <c r="V612" s="778"/>
    </row>
    <row r="613" spans="1:22" ht="75" customHeight="1">
      <c r="A613" s="798">
        <f t="shared" si="32"/>
        <v>549</v>
      </c>
      <c r="B613" s="798">
        <v>87110</v>
      </c>
      <c r="C613" s="816" t="s">
        <v>3518</v>
      </c>
      <c r="D613" s="798" t="s">
        <v>2519</v>
      </c>
      <c r="E613" s="798">
        <v>0</v>
      </c>
      <c r="F613" s="799">
        <v>0</v>
      </c>
      <c r="G613" s="799">
        <v>0</v>
      </c>
      <c r="H613" s="799">
        <v>0</v>
      </c>
      <c r="I613" s="799">
        <v>0</v>
      </c>
      <c r="J613" s="799">
        <v>0</v>
      </c>
      <c r="K613" s="799">
        <v>0</v>
      </c>
      <c r="L613" s="799">
        <v>0</v>
      </c>
      <c r="M613" s="807">
        <v>0</v>
      </c>
      <c r="N613" s="832">
        <v>1</v>
      </c>
      <c r="O613" s="832">
        <v>0</v>
      </c>
      <c r="P613" s="832">
        <v>0</v>
      </c>
      <c r="Q613" s="807">
        <v>0</v>
      </c>
      <c r="R613" s="807">
        <v>1</v>
      </c>
      <c r="S613" s="799">
        <v>72101509</v>
      </c>
      <c r="T613" s="799" t="s">
        <v>926</v>
      </c>
      <c r="U613" s="798" t="s">
        <v>926</v>
      </c>
      <c r="V613" s="778"/>
    </row>
    <row r="614" spans="1:22" ht="75" customHeight="1">
      <c r="A614" s="798">
        <v>450</v>
      </c>
      <c r="B614" s="798">
        <v>87110</v>
      </c>
      <c r="C614" s="816" t="s">
        <v>3519</v>
      </c>
      <c r="D614" s="798" t="s">
        <v>2519</v>
      </c>
      <c r="E614" s="798">
        <v>0</v>
      </c>
      <c r="F614" s="799">
        <v>0</v>
      </c>
      <c r="G614" s="799">
        <v>0</v>
      </c>
      <c r="H614" s="799">
        <v>0</v>
      </c>
      <c r="I614" s="799">
        <v>0</v>
      </c>
      <c r="J614" s="799">
        <v>0</v>
      </c>
      <c r="K614" s="799">
        <v>0</v>
      </c>
      <c r="L614" s="799">
        <v>0</v>
      </c>
      <c r="M614" s="807">
        <v>0</v>
      </c>
      <c r="N614" s="832">
        <v>1</v>
      </c>
      <c r="O614" s="832">
        <v>0</v>
      </c>
      <c r="P614" s="832">
        <v>0</v>
      </c>
      <c r="Q614" s="807">
        <v>0</v>
      </c>
      <c r="R614" s="807">
        <v>1</v>
      </c>
      <c r="S614" s="799">
        <v>72101509</v>
      </c>
      <c r="T614" s="799" t="s">
        <v>926</v>
      </c>
      <c r="U614" s="798" t="s">
        <v>926</v>
      </c>
      <c r="V614" s="778"/>
    </row>
    <row r="615" spans="1:22" ht="54" customHeight="1">
      <c r="A615" s="806">
        <f t="shared" ref="A615" si="33">A614+1</f>
        <v>451</v>
      </c>
      <c r="B615" s="806">
        <v>87110</v>
      </c>
      <c r="C615" s="816" t="s">
        <v>3520</v>
      </c>
      <c r="D615" s="798" t="s">
        <v>2519</v>
      </c>
      <c r="E615" s="798">
        <v>0</v>
      </c>
      <c r="F615" s="799">
        <v>0</v>
      </c>
      <c r="G615" s="799">
        <v>0</v>
      </c>
      <c r="H615" s="799">
        <v>0</v>
      </c>
      <c r="I615" s="799">
        <v>0</v>
      </c>
      <c r="J615" s="799">
        <v>0</v>
      </c>
      <c r="K615" s="799">
        <v>0</v>
      </c>
      <c r="L615" s="799">
        <v>0</v>
      </c>
      <c r="M615" s="807">
        <v>0</v>
      </c>
      <c r="N615" s="832">
        <v>1</v>
      </c>
      <c r="O615" s="832">
        <v>0</v>
      </c>
      <c r="P615" s="832">
        <v>0</v>
      </c>
      <c r="Q615" s="807">
        <v>0</v>
      </c>
      <c r="R615" s="807">
        <v>1</v>
      </c>
      <c r="S615" s="807">
        <v>72101509</v>
      </c>
      <c r="T615" s="807" t="s">
        <v>926</v>
      </c>
      <c r="U615" s="806" t="s">
        <v>926</v>
      </c>
      <c r="V615" s="778"/>
    </row>
    <row r="616" spans="1:22" ht="75" customHeight="1">
      <c r="A616" s="806">
        <v>452</v>
      </c>
      <c r="B616" s="806">
        <v>87110</v>
      </c>
      <c r="C616" s="816" t="s">
        <v>3521</v>
      </c>
      <c r="D616" s="798" t="s">
        <v>2519</v>
      </c>
      <c r="E616" s="798">
        <v>0</v>
      </c>
      <c r="F616" s="799">
        <v>0</v>
      </c>
      <c r="G616" s="799">
        <v>0</v>
      </c>
      <c r="H616" s="799">
        <v>0</v>
      </c>
      <c r="I616" s="799">
        <v>0</v>
      </c>
      <c r="J616" s="799">
        <v>0</v>
      </c>
      <c r="K616" s="799">
        <v>0</v>
      </c>
      <c r="L616" s="799">
        <v>0</v>
      </c>
      <c r="M616" s="807">
        <v>0</v>
      </c>
      <c r="N616" s="832">
        <v>1</v>
      </c>
      <c r="O616" s="832">
        <v>0</v>
      </c>
      <c r="P616" s="832">
        <v>0</v>
      </c>
      <c r="Q616" s="807">
        <v>0</v>
      </c>
      <c r="R616" s="807">
        <v>1</v>
      </c>
      <c r="S616" s="807">
        <v>72101509</v>
      </c>
      <c r="T616" s="807" t="s">
        <v>926</v>
      </c>
      <c r="U616" s="806" t="s">
        <v>926</v>
      </c>
      <c r="V616" s="778"/>
    </row>
    <row r="617" spans="1:22" ht="19.5" customHeight="1">
      <c r="A617" s="920" t="s">
        <v>2976</v>
      </c>
      <c r="B617" s="920"/>
      <c r="C617" s="920"/>
      <c r="D617" s="920"/>
      <c r="E617" s="920"/>
      <c r="F617" s="920"/>
      <c r="G617" s="920"/>
      <c r="H617" s="920"/>
      <c r="I617" s="920"/>
      <c r="J617" s="920"/>
      <c r="K617" s="920"/>
      <c r="L617" s="920"/>
      <c r="M617" s="920"/>
      <c r="N617" s="920"/>
      <c r="O617" s="920"/>
      <c r="P617" s="920"/>
      <c r="Q617" s="920"/>
      <c r="R617" s="920"/>
      <c r="S617" s="920"/>
      <c r="T617" s="920"/>
      <c r="U617" s="920"/>
    </row>
    <row r="618" spans="1:22" ht="17.25" customHeight="1">
      <c r="A618" s="887" t="s">
        <v>2977</v>
      </c>
      <c r="B618" s="887"/>
      <c r="C618" s="887"/>
      <c r="D618" s="887"/>
      <c r="E618" s="887"/>
      <c r="F618" s="887"/>
      <c r="G618" s="887"/>
      <c r="H618" s="887"/>
      <c r="I618" s="887"/>
      <c r="J618" s="887"/>
      <c r="K618" s="887"/>
      <c r="L618" s="887"/>
      <c r="M618" s="887"/>
      <c r="N618" s="887"/>
      <c r="O618" s="887"/>
      <c r="P618" s="887"/>
      <c r="Q618" s="887"/>
      <c r="R618" s="887"/>
      <c r="S618" s="887"/>
      <c r="T618" s="887"/>
      <c r="U618" s="887"/>
    </row>
    <row r="619" spans="1:22" ht="75" customHeight="1">
      <c r="A619" s="798">
        <v>453</v>
      </c>
      <c r="B619" s="798">
        <v>8711001</v>
      </c>
      <c r="C619" s="816" t="s">
        <v>3522</v>
      </c>
      <c r="D619" s="798" t="s">
        <v>2541</v>
      </c>
      <c r="E619" s="798">
        <v>0</v>
      </c>
      <c r="F619" s="799">
        <v>0</v>
      </c>
      <c r="G619" s="799">
        <v>0</v>
      </c>
      <c r="H619" s="799">
        <v>0</v>
      </c>
      <c r="I619" s="799">
        <v>0</v>
      </c>
      <c r="J619" s="799">
        <v>0</v>
      </c>
      <c r="K619" s="799">
        <v>0</v>
      </c>
      <c r="L619" s="799">
        <v>0</v>
      </c>
      <c r="M619" s="799">
        <v>0</v>
      </c>
      <c r="N619" s="800">
        <v>1</v>
      </c>
      <c r="O619" s="800">
        <v>0</v>
      </c>
      <c r="P619" s="800">
        <v>0</v>
      </c>
      <c r="Q619" s="799">
        <v>0</v>
      </c>
      <c r="R619" s="799">
        <v>1</v>
      </c>
      <c r="S619" s="799">
        <v>72101517</v>
      </c>
      <c r="T619" s="799" t="s">
        <v>926</v>
      </c>
      <c r="U619" s="798" t="s">
        <v>926</v>
      </c>
      <c r="V619" s="778"/>
    </row>
    <row r="620" spans="1:22" ht="75" customHeight="1">
      <c r="A620" s="798">
        <f t="shared" ref="A620:A632" si="34">A619+1</f>
        <v>454</v>
      </c>
      <c r="B620" s="798">
        <v>8711001</v>
      </c>
      <c r="C620" s="816" t="s">
        <v>3523</v>
      </c>
      <c r="D620" s="798" t="s">
        <v>2519</v>
      </c>
      <c r="E620" s="798">
        <v>0</v>
      </c>
      <c r="F620" s="799">
        <v>0</v>
      </c>
      <c r="G620" s="799">
        <v>0</v>
      </c>
      <c r="H620" s="799">
        <v>0</v>
      </c>
      <c r="I620" s="799">
        <v>0</v>
      </c>
      <c r="J620" s="799">
        <v>0</v>
      </c>
      <c r="K620" s="799">
        <v>0</v>
      </c>
      <c r="L620" s="799">
        <v>0</v>
      </c>
      <c r="M620" s="799">
        <v>0</v>
      </c>
      <c r="N620" s="800">
        <v>1</v>
      </c>
      <c r="O620" s="800">
        <v>0</v>
      </c>
      <c r="P620" s="800">
        <v>0</v>
      </c>
      <c r="Q620" s="799">
        <v>0</v>
      </c>
      <c r="R620" s="799">
        <v>1</v>
      </c>
      <c r="S620" s="799">
        <v>72101517</v>
      </c>
      <c r="T620" s="799" t="s">
        <v>926</v>
      </c>
      <c r="U620" s="798" t="s">
        <v>926</v>
      </c>
      <c r="V620" s="778"/>
    </row>
    <row r="621" spans="1:22" ht="75" customHeight="1">
      <c r="A621" s="798">
        <f t="shared" si="34"/>
        <v>455</v>
      </c>
      <c r="B621" s="806">
        <v>8711001</v>
      </c>
      <c r="C621" s="816" t="s">
        <v>3524</v>
      </c>
      <c r="D621" s="798" t="s">
        <v>2519</v>
      </c>
      <c r="E621" s="798">
        <v>0</v>
      </c>
      <c r="F621" s="799">
        <v>0</v>
      </c>
      <c r="G621" s="799">
        <v>0</v>
      </c>
      <c r="H621" s="799">
        <v>0</v>
      </c>
      <c r="I621" s="799">
        <v>0</v>
      </c>
      <c r="J621" s="799">
        <v>0</v>
      </c>
      <c r="K621" s="799">
        <v>0</v>
      </c>
      <c r="L621" s="799">
        <v>0</v>
      </c>
      <c r="M621" s="799">
        <v>0</v>
      </c>
      <c r="N621" s="800">
        <v>1</v>
      </c>
      <c r="O621" s="800">
        <v>0</v>
      </c>
      <c r="P621" s="800">
        <v>0</v>
      </c>
      <c r="Q621" s="799">
        <v>0</v>
      </c>
      <c r="R621" s="799">
        <v>1</v>
      </c>
      <c r="S621" s="807">
        <v>72101517</v>
      </c>
      <c r="T621" s="807" t="s">
        <v>926</v>
      </c>
      <c r="U621" s="806" t="s">
        <v>926</v>
      </c>
      <c r="V621" s="778"/>
    </row>
    <row r="622" spans="1:22" ht="75" customHeight="1">
      <c r="A622" s="798">
        <f t="shared" si="34"/>
        <v>456</v>
      </c>
      <c r="B622" s="798">
        <v>8711001</v>
      </c>
      <c r="C622" s="816" t="s">
        <v>3525</v>
      </c>
      <c r="D622" s="798" t="s">
        <v>2519</v>
      </c>
      <c r="E622" s="798">
        <v>0</v>
      </c>
      <c r="F622" s="799">
        <v>0</v>
      </c>
      <c r="G622" s="799">
        <v>0</v>
      </c>
      <c r="H622" s="799">
        <v>0</v>
      </c>
      <c r="I622" s="799">
        <v>0</v>
      </c>
      <c r="J622" s="799">
        <v>0</v>
      </c>
      <c r="K622" s="799">
        <v>0</v>
      </c>
      <c r="L622" s="799">
        <v>0</v>
      </c>
      <c r="M622" s="799">
        <v>0</v>
      </c>
      <c r="N622" s="800">
        <v>1</v>
      </c>
      <c r="O622" s="800">
        <v>0</v>
      </c>
      <c r="P622" s="800">
        <v>0</v>
      </c>
      <c r="Q622" s="799">
        <v>0</v>
      </c>
      <c r="R622" s="799">
        <v>1</v>
      </c>
      <c r="S622" s="799">
        <v>72101517</v>
      </c>
      <c r="T622" s="799" t="s">
        <v>926</v>
      </c>
      <c r="U622" s="798" t="s">
        <v>926</v>
      </c>
      <c r="V622" s="778"/>
    </row>
    <row r="623" spans="1:22" ht="75" customHeight="1">
      <c r="A623" s="798">
        <f t="shared" si="34"/>
        <v>457</v>
      </c>
      <c r="B623" s="798">
        <v>8711001</v>
      </c>
      <c r="C623" s="816" t="s">
        <v>3526</v>
      </c>
      <c r="D623" s="798" t="s">
        <v>2519</v>
      </c>
      <c r="E623" s="798">
        <v>0</v>
      </c>
      <c r="F623" s="799">
        <v>0</v>
      </c>
      <c r="G623" s="799">
        <v>0</v>
      </c>
      <c r="H623" s="799">
        <v>0</v>
      </c>
      <c r="I623" s="799">
        <v>0</v>
      </c>
      <c r="J623" s="799">
        <v>0</v>
      </c>
      <c r="K623" s="799">
        <v>0</v>
      </c>
      <c r="L623" s="799">
        <v>0</v>
      </c>
      <c r="M623" s="799">
        <v>0</v>
      </c>
      <c r="N623" s="800">
        <v>1</v>
      </c>
      <c r="O623" s="800">
        <v>0</v>
      </c>
      <c r="P623" s="800">
        <v>0</v>
      </c>
      <c r="Q623" s="799">
        <v>0</v>
      </c>
      <c r="R623" s="799">
        <v>1</v>
      </c>
      <c r="S623" s="799">
        <v>72101517</v>
      </c>
      <c r="T623" s="799" t="s">
        <v>926</v>
      </c>
      <c r="U623" s="798" t="s">
        <v>926</v>
      </c>
      <c r="V623" s="778"/>
    </row>
    <row r="624" spans="1:22" ht="75" customHeight="1">
      <c r="A624" s="798">
        <f t="shared" si="34"/>
        <v>458</v>
      </c>
      <c r="B624" s="798">
        <v>8711001</v>
      </c>
      <c r="C624" s="816" t="s">
        <v>3527</v>
      </c>
      <c r="D624" s="798" t="s">
        <v>2519</v>
      </c>
      <c r="E624" s="798">
        <v>0</v>
      </c>
      <c r="F624" s="799">
        <v>0</v>
      </c>
      <c r="G624" s="799">
        <v>0</v>
      </c>
      <c r="H624" s="799">
        <v>0</v>
      </c>
      <c r="I624" s="799">
        <v>0</v>
      </c>
      <c r="J624" s="799">
        <v>0</v>
      </c>
      <c r="K624" s="799">
        <v>0</v>
      </c>
      <c r="L624" s="799">
        <v>0</v>
      </c>
      <c r="M624" s="799">
        <v>0</v>
      </c>
      <c r="N624" s="800">
        <v>1</v>
      </c>
      <c r="O624" s="800">
        <v>0</v>
      </c>
      <c r="P624" s="800">
        <v>0</v>
      </c>
      <c r="Q624" s="799">
        <v>0</v>
      </c>
      <c r="R624" s="799">
        <v>1</v>
      </c>
      <c r="S624" s="799">
        <v>72101517</v>
      </c>
      <c r="T624" s="799" t="s">
        <v>926</v>
      </c>
      <c r="U624" s="798" t="s">
        <v>926</v>
      </c>
      <c r="V624" s="778"/>
    </row>
    <row r="625" spans="1:22" ht="75" customHeight="1">
      <c r="A625" s="798">
        <f t="shared" si="34"/>
        <v>459</v>
      </c>
      <c r="B625" s="798">
        <v>8711001</v>
      </c>
      <c r="C625" s="816" t="s">
        <v>3528</v>
      </c>
      <c r="D625" s="798" t="s">
        <v>2519</v>
      </c>
      <c r="E625" s="798">
        <v>0</v>
      </c>
      <c r="F625" s="799">
        <v>0</v>
      </c>
      <c r="G625" s="799">
        <v>0</v>
      </c>
      <c r="H625" s="799">
        <v>0</v>
      </c>
      <c r="I625" s="799">
        <v>0</v>
      </c>
      <c r="J625" s="799">
        <v>0</v>
      </c>
      <c r="K625" s="799">
        <v>0</v>
      </c>
      <c r="L625" s="799">
        <v>0</v>
      </c>
      <c r="M625" s="799">
        <v>0</v>
      </c>
      <c r="N625" s="800">
        <v>1</v>
      </c>
      <c r="O625" s="800">
        <v>0</v>
      </c>
      <c r="P625" s="800">
        <v>0</v>
      </c>
      <c r="Q625" s="799">
        <v>0</v>
      </c>
      <c r="R625" s="799">
        <v>1</v>
      </c>
      <c r="S625" s="799">
        <v>72101517</v>
      </c>
      <c r="T625" s="799" t="s">
        <v>926</v>
      </c>
      <c r="U625" s="798" t="s">
        <v>926</v>
      </c>
      <c r="V625" s="778"/>
    </row>
    <row r="626" spans="1:22" ht="75" customHeight="1">
      <c r="A626" s="798">
        <f t="shared" si="34"/>
        <v>460</v>
      </c>
      <c r="B626" s="798">
        <v>8711001</v>
      </c>
      <c r="C626" s="816" t="s">
        <v>3529</v>
      </c>
      <c r="D626" s="798" t="s">
        <v>2519</v>
      </c>
      <c r="E626" s="798">
        <v>0</v>
      </c>
      <c r="F626" s="799">
        <v>0</v>
      </c>
      <c r="G626" s="799">
        <v>0</v>
      </c>
      <c r="H626" s="799">
        <v>0</v>
      </c>
      <c r="I626" s="799">
        <v>0</v>
      </c>
      <c r="J626" s="799">
        <v>0</v>
      </c>
      <c r="K626" s="799">
        <v>0</v>
      </c>
      <c r="L626" s="799">
        <v>0</v>
      </c>
      <c r="M626" s="799">
        <v>0</v>
      </c>
      <c r="N626" s="800">
        <v>1</v>
      </c>
      <c r="O626" s="800">
        <v>0</v>
      </c>
      <c r="P626" s="800">
        <v>0</v>
      </c>
      <c r="Q626" s="799">
        <v>0</v>
      </c>
      <c r="R626" s="799">
        <v>1</v>
      </c>
      <c r="S626" s="799">
        <v>72101517</v>
      </c>
      <c r="T626" s="799" t="s">
        <v>926</v>
      </c>
      <c r="U626" s="798" t="s">
        <v>926</v>
      </c>
      <c r="V626" s="778"/>
    </row>
    <row r="627" spans="1:22" ht="75" customHeight="1">
      <c r="A627" s="798">
        <f t="shared" si="34"/>
        <v>461</v>
      </c>
      <c r="B627" s="798">
        <v>8711001</v>
      </c>
      <c r="C627" s="816" t="s">
        <v>3530</v>
      </c>
      <c r="D627" s="798" t="s">
        <v>2519</v>
      </c>
      <c r="E627" s="798">
        <v>0</v>
      </c>
      <c r="F627" s="799">
        <v>0</v>
      </c>
      <c r="G627" s="799">
        <v>0</v>
      </c>
      <c r="H627" s="799">
        <v>0</v>
      </c>
      <c r="I627" s="799">
        <v>0</v>
      </c>
      <c r="J627" s="799">
        <v>0</v>
      </c>
      <c r="K627" s="799">
        <v>0</v>
      </c>
      <c r="L627" s="799">
        <v>0</v>
      </c>
      <c r="M627" s="799">
        <v>0</v>
      </c>
      <c r="N627" s="800">
        <v>1</v>
      </c>
      <c r="O627" s="800">
        <v>0</v>
      </c>
      <c r="P627" s="800">
        <v>0</v>
      </c>
      <c r="Q627" s="799">
        <v>0</v>
      </c>
      <c r="R627" s="799">
        <v>1</v>
      </c>
      <c r="S627" s="799">
        <v>72101517</v>
      </c>
      <c r="T627" s="799" t="s">
        <v>926</v>
      </c>
      <c r="U627" s="798" t="s">
        <v>926</v>
      </c>
      <c r="V627" s="778"/>
    </row>
    <row r="628" spans="1:22" ht="75" customHeight="1">
      <c r="A628" s="798">
        <f>A627+1</f>
        <v>462</v>
      </c>
      <c r="B628" s="798">
        <v>8711001</v>
      </c>
      <c r="C628" s="816" t="s">
        <v>2978</v>
      </c>
      <c r="D628" s="798" t="s">
        <v>2519</v>
      </c>
      <c r="E628" s="798">
        <v>0</v>
      </c>
      <c r="F628" s="799">
        <v>0</v>
      </c>
      <c r="G628" s="799">
        <v>0</v>
      </c>
      <c r="H628" s="799">
        <v>0</v>
      </c>
      <c r="I628" s="799">
        <v>0</v>
      </c>
      <c r="J628" s="799">
        <v>0</v>
      </c>
      <c r="K628" s="799">
        <v>0</v>
      </c>
      <c r="L628" s="799">
        <v>0</v>
      </c>
      <c r="M628" s="799">
        <v>0</v>
      </c>
      <c r="N628" s="800">
        <v>1</v>
      </c>
      <c r="O628" s="800">
        <v>0</v>
      </c>
      <c r="P628" s="800">
        <v>0</v>
      </c>
      <c r="Q628" s="799">
        <v>0</v>
      </c>
      <c r="R628" s="799">
        <v>1</v>
      </c>
      <c r="S628" s="799">
        <v>72101517</v>
      </c>
      <c r="T628" s="799" t="s">
        <v>926</v>
      </c>
      <c r="U628" s="798" t="s">
        <v>926</v>
      </c>
      <c r="V628" s="778"/>
    </row>
    <row r="629" spans="1:22" ht="75" customHeight="1">
      <c r="A629" s="798">
        <v>563</v>
      </c>
      <c r="B629" s="798">
        <v>8711001</v>
      </c>
      <c r="C629" s="816" t="s">
        <v>2979</v>
      </c>
      <c r="D629" s="798" t="s">
        <v>2519</v>
      </c>
      <c r="E629" s="798">
        <v>0</v>
      </c>
      <c r="F629" s="799">
        <v>0</v>
      </c>
      <c r="G629" s="799">
        <v>0</v>
      </c>
      <c r="H629" s="799">
        <v>0</v>
      </c>
      <c r="I629" s="799">
        <v>0</v>
      </c>
      <c r="J629" s="799">
        <v>0</v>
      </c>
      <c r="K629" s="799">
        <v>0</v>
      </c>
      <c r="L629" s="799">
        <v>0</v>
      </c>
      <c r="M629" s="799">
        <v>0</v>
      </c>
      <c r="N629" s="800">
        <v>1</v>
      </c>
      <c r="O629" s="800">
        <v>0</v>
      </c>
      <c r="P629" s="800">
        <v>0</v>
      </c>
      <c r="Q629" s="799">
        <v>0</v>
      </c>
      <c r="R629" s="799">
        <v>1</v>
      </c>
      <c r="S629" s="799">
        <v>72101517</v>
      </c>
      <c r="T629" s="799" t="s">
        <v>926</v>
      </c>
      <c r="U629" s="798" t="s">
        <v>926</v>
      </c>
      <c r="V629" s="778"/>
    </row>
    <row r="630" spans="1:22" ht="75" customHeight="1">
      <c r="A630" s="798">
        <f t="shared" si="34"/>
        <v>564</v>
      </c>
      <c r="B630" s="798">
        <v>8711001</v>
      </c>
      <c r="C630" s="816" t="s">
        <v>3531</v>
      </c>
      <c r="D630" s="798" t="s">
        <v>2519</v>
      </c>
      <c r="E630" s="798">
        <v>0</v>
      </c>
      <c r="F630" s="799">
        <v>0</v>
      </c>
      <c r="G630" s="799">
        <v>0</v>
      </c>
      <c r="H630" s="799">
        <v>0</v>
      </c>
      <c r="I630" s="799">
        <v>0</v>
      </c>
      <c r="J630" s="799">
        <v>0</v>
      </c>
      <c r="K630" s="799">
        <v>0</v>
      </c>
      <c r="L630" s="799">
        <v>0</v>
      </c>
      <c r="M630" s="799">
        <v>0</v>
      </c>
      <c r="N630" s="800">
        <v>1</v>
      </c>
      <c r="O630" s="800">
        <v>0</v>
      </c>
      <c r="P630" s="800">
        <v>0</v>
      </c>
      <c r="Q630" s="799">
        <v>0</v>
      </c>
      <c r="R630" s="799">
        <v>1</v>
      </c>
      <c r="S630" s="799">
        <v>72101517</v>
      </c>
      <c r="T630" s="799" t="s">
        <v>926</v>
      </c>
      <c r="U630" s="798" t="s">
        <v>926</v>
      </c>
      <c r="V630" s="778"/>
    </row>
    <row r="631" spans="1:22" ht="75" customHeight="1">
      <c r="A631" s="798">
        <f t="shared" si="34"/>
        <v>565</v>
      </c>
      <c r="B631" s="798">
        <v>8711001</v>
      </c>
      <c r="C631" s="816" t="s">
        <v>3532</v>
      </c>
      <c r="D631" s="798" t="s">
        <v>2519</v>
      </c>
      <c r="E631" s="798">
        <v>0</v>
      </c>
      <c r="F631" s="799">
        <v>0</v>
      </c>
      <c r="G631" s="799">
        <v>0</v>
      </c>
      <c r="H631" s="799">
        <v>0</v>
      </c>
      <c r="I631" s="799">
        <v>0</v>
      </c>
      <c r="J631" s="799">
        <v>0</v>
      </c>
      <c r="K631" s="799">
        <v>0</v>
      </c>
      <c r="L631" s="799">
        <v>0</v>
      </c>
      <c r="M631" s="799">
        <v>0</v>
      </c>
      <c r="N631" s="800">
        <v>1</v>
      </c>
      <c r="O631" s="800">
        <v>0</v>
      </c>
      <c r="P631" s="800">
        <v>0</v>
      </c>
      <c r="Q631" s="799">
        <v>0</v>
      </c>
      <c r="R631" s="799">
        <v>1</v>
      </c>
      <c r="S631" s="799">
        <v>72101517</v>
      </c>
      <c r="T631" s="799" t="s">
        <v>926</v>
      </c>
      <c r="U631" s="798" t="s">
        <v>926</v>
      </c>
      <c r="V631" s="778"/>
    </row>
    <row r="632" spans="1:22" ht="75" customHeight="1">
      <c r="A632" s="798">
        <f t="shared" si="34"/>
        <v>566</v>
      </c>
      <c r="B632" s="798">
        <v>8711001</v>
      </c>
      <c r="C632" s="816" t="s">
        <v>3533</v>
      </c>
      <c r="D632" s="798" t="s">
        <v>2519</v>
      </c>
      <c r="E632" s="798">
        <v>0</v>
      </c>
      <c r="F632" s="799">
        <v>0</v>
      </c>
      <c r="G632" s="799">
        <v>0</v>
      </c>
      <c r="H632" s="799">
        <v>0</v>
      </c>
      <c r="I632" s="799">
        <v>0</v>
      </c>
      <c r="J632" s="799">
        <v>0</v>
      </c>
      <c r="K632" s="799">
        <v>0</v>
      </c>
      <c r="L632" s="799">
        <v>0</v>
      </c>
      <c r="M632" s="799">
        <v>0</v>
      </c>
      <c r="N632" s="800">
        <v>1</v>
      </c>
      <c r="O632" s="800">
        <v>0</v>
      </c>
      <c r="P632" s="800">
        <v>0</v>
      </c>
      <c r="Q632" s="799">
        <v>0</v>
      </c>
      <c r="R632" s="799">
        <v>1</v>
      </c>
      <c r="S632" s="799">
        <v>72101517</v>
      </c>
      <c r="T632" s="799" t="s">
        <v>926</v>
      </c>
      <c r="U632" s="798" t="s">
        <v>926</v>
      </c>
      <c r="V632" s="778"/>
    </row>
    <row r="633" spans="1:22" ht="75" customHeight="1">
      <c r="A633" s="798">
        <v>567</v>
      </c>
      <c r="B633" s="798">
        <v>8711001</v>
      </c>
      <c r="C633" s="816" t="s">
        <v>2980</v>
      </c>
      <c r="D633" s="798" t="s">
        <v>2519</v>
      </c>
      <c r="E633" s="798">
        <v>0</v>
      </c>
      <c r="F633" s="799">
        <v>0</v>
      </c>
      <c r="G633" s="799">
        <v>0</v>
      </c>
      <c r="H633" s="799">
        <v>0</v>
      </c>
      <c r="I633" s="799">
        <v>0</v>
      </c>
      <c r="J633" s="799">
        <v>0</v>
      </c>
      <c r="K633" s="799">
        <v>0</v>
      </c>
      <c r="L633" s="799">
        <v>0</v>
      </c>
      <c r="M633" s="799">
        <v>0</v>
      </c>
      <c r="N633" s="800">
        <v>1</v>
      </c>
      <c r="O633" s="800">
        <v>0</v>
      </c>
      <c r="P633" s="800">
        <v>0</v>
      </c>
      <c r="Q633" s="799">
        <v>0</v>
      </c>
      <c r="R633" s="799">
        <v>1</v>
      </c>
      <c r="S633" s="799">
        <v>72101517</v>
      </c>
      <c r="T633" s="799" t="s">
        <v>926</v>
      </c>
      <c r="U633" s="798" t="s">
        <v>926</v>
      </c>
      <c r="V633" s="778"/>
    </row>
    <row r="634" spans="1:22" ht="75" customHeight="1">
      <c r="A634" s="798">
        <v>568</v>
      </c>
      <c r="B634" s="798">
        <v>8711001</v>
      </c>
      <c r="C634" s="816" t="s">
        <v>3388</v>
      </c>
      <c r="D634" s="798" t="s">
        <v>2519</v>
      </c>
      <c r="E634" s="798">
        <v>0</v>
      </c>
      <c r="F634" s="799">
        <v>0</v>
      </c>
      <c r="G634" s="799">
        <v>0</v>
      </c>
      <c r="H634" s="799">
        <v>0</v>
      </c>
      <c r="I634" s="799">
        <v>0</v>
      </c>
      <c r="J634" s="799">
        <v>0</v>
      </c>
      <c r="K634" s="799">
        <v>0</v>
      </c>
      <c r="L634" s="799">
        <v>0</v>
      </c>
      <c r="M634" s="799">
        <v>0</v>
      </c>
      <c r="N634" s="800">
        <v>1</v>
      </c>
      <c r="O634" s="800">
        <v>0</v>
      </c>
      <c r="P634" s="800">
        <v>0</v>
      </c>
      <c r="Q634" s="799">
        <v>0</v>
      </c>
      <c r="R634" s="799">
        <v>1</v>
      </c>
      <c r="S634" s="799">
        <v>72101517</v>
      </c>
      <c r="T634" s="799" t="s">
        <v>926</v>
      </c>
      <c r="U634" s="798" t="s">
        <v>926</v>
      </c>
      <c r="V634" s="778"/>
    </row>
    <row r="635" spans="1:22" ht="75" customHeight="1">
      <c r="A635" s="798">
        <v>569</v>
      </c>
      <c r="B635" s="798">
        <v>8711001</v>
      </c>
      <c r="C635" s="816" t="s">
        <v>3534</v>
      </c>
      <c r="D635" s="798" t="s">
        <v>2519</v>
      </c>
      <c r="E635" s="798">
        <v>0</v>
      </c>
      <c r="F635" s="799">
        <v>0</v>
      </c>
      <c r="G635" s="799">
        <v>0</v>
      </c>
      <c r="H635" s="799">
        <v>0</v>
      </c>
      <c r="I635" s="799">
        <v>0</v>
      </c>
      <c r="J635" s="799">
        <v>0</v>
      </c>
      <c r="K635" s="799">
        <v>0</v>
      </c>
      <c r="L635" s="799">
        <v>0</v>
      </c>
      <c r="M635" s="799">
        <v>0</v>
      </c>
      <c r="N635" s="800">
        <v>1</v>
      </c>
      <c r="O635" s="800">
        <v>0</v>
      </c>
      <c r="P635" s="800">
        <v>0</v>
      </c>
      <c r="Q635" s="799">
        <v>0</v>
      </c>
      <c r="R635" s="799">
        <v>1</v>
      </c>
      <c r="S635" s="799">
        <v>72101517</v>
      </c>
      <c r="T635" s="799" t="s">
        <v>926</v>
      </c>
      <c r="U635" s="798" t="s">
        <v>926</v>
      </c>
      <c r="V635" s="778"/>
    </row>
    <row r="636" spans="1:22" ht="75" customHeight="1">
      <c r="A636" s="798">
        <f t="shared" ref="A636:A649" si="35">A635+1</f>
        <v>570</v>
      </c>
      <c r="B636" s="798">
        <v>8711001</v>
      </c>
      <c r="C636" s="816" t="s">
        <v>3535</v>
      </c>
      <c r="D636" s="798" t="s">
        <v>2519</v>
      </c>
      <c r="E636" s="798">
        <v>0</v>
      </c>
      <c r="F636" s="799">
        <v>0</v>
      </c>
      <c r="G636" s="799">
        <v>0</v>
      </c>
      <c r="H636" s="799">
        <v>0</v>
      </c>
      <c r="I636" s="799">
        <v>0</v>
      </c>
      <c r="J636" s="799">
        <v>0</v>
      </c>
      <c r="K636" s="799">
        <v>0</v>
      </c>
      <c r="L636" s="799">
        <v>0</v>
      </c>
      <c r="M636" s="799">
        <v>0</v>
      </c>
      <c r="N636" s="800">
        <v>1</v>
      </c>
      <c r="O636" s="800">
        <v>0</v>
      </c>
      <c r="P636" s="800">
        <v>0</v>
      </c>
      <c r="Q636" s="799">
        <v>0</v>
      </c>
      <c r="R636" s="799">
        <v>1</v>
      </c>
      <c r="S636" s="799">
        <v>72101517</v>
      </c>
      <c r="T636" s="799" t="s">
        <v>926</v>
      </c>
      <c r="U636" s="798" t="s">
        <v>926</v>
      </c>
      <c r="V636" s="778"/>
    </row>
    <row r="637" spans="1:22" ht="75" customHeight="1">
      <c r="A637" s="798">
        <f t="shared" si="35"/>
        <v>571</v>
      </c>
      <c r="B637" s="798">
        <v>8711001</v>
      </c>
      <c r="C637" s="816" t="s">
        <v>3536</v>
      </c>
      <c r="D637" s="798" t="s">
        <v>2519</v>
      </c>
      <c r="E637" s="798">
        <v>0</v>
      </c>
      <c r="F637" s="799">
        <v>0</v>
      </c>
      <c r="G637" s="799">
        <v>0</v>
      </c>
      <c r="H637" s="799">
        <v>0</v>
      </c>
      <c r="I637" s="799">
        <v>0</v>
      </c>
      <c r="J637" s="799">
        <v>0</v>
      </c>
      <c r="K637" s="799">
        <v>0</v>
      </c>
      <c r="L637" s="799">
        <v>0</v>
      </c>
      <c r="M637" s="799">
        <v>0</v>
      </c>
      <c r="N637" s="800">
        <v>1</v>
      </c>
      <c r="O637" s="800">
        <v>0</v>
      </c>
      <c r="P637" s="800">
        <v>0</v>
      </c>
      <c r="Q637" s="799">
        <v>0</v>
      </c>
      <c r="R637" s="799">
        <v>1</v>
      </c>
      <c r="S637" s="799">
        <v>72101517</v>
      </c>
      <c r="T637" s="799" t="s">
        <v>926</v>
      </c>
      <c r="U637" s="798" t="s">
        <v>926</v>
      </c>
      <c r="V637" s="778"/>
    </row>
    <row r="638" spans="1:22" ht="75" customHeight="1">
      <c r="A638" s="798">
        <f t="shared" si="35"/>
        <v>572</v>
      </c>
      <c r="B638" s="798">
        <v>8711001</v>
      </c>
      <c r="C638" s="816" t="s">
        <v>3537</v>
      </c>
      <c r="D638" s="798" t="s">
        <v>2519</v>
      </c>
      <c r="E638" s="798">
        <v>0</v>
      </c>
      <c r="F638" s="799">
        <v>0</v>
      </c>
      <c r="G638" s="799">
        <v>0</v>
      </c>
      <c r="H638" s="799">
        <v>0</v>
      </c>
      <c r="I638" s="799">
        <v>0</v>
      </c>
      <c r="J638" s="799">
        <v>0</v>
      </c>
      <c r="K638" s="799">
        <v>0</v>
      </c>
      <c r="L638" s="799">
        <v>0</v>
      </c>
      <c r="M638" s="799">
        <v>0</v>
      </c>
      <c r="N638" s="800">
        <v>1</v>
      </c>
      <c r="O638" s="800">
        <v>0</v>
      </c>
      <c r="P638" s="800">
        <v>0</v>
      </c>
      <c r="Q638" s="799">
        <v>0</v>
      </c>
      <c r="R638" s="799">
        <v>1</v>
      </c>
      <c r="S638" s="799">
        <v>72101517</v>
      </c>
      <c r="T638" s="799" t="s">
        <v>926</v>
      </c>
      <c r="U638" s="798" t="s">
        <v>926</v>
      </c>
      <c r="V638" s="778"/>
    </row>
    <row r="639" spans="1:22" ht="75" customHeight="1">
      <c r="A639" s="798">
        <f t="shared" si="35"/>
        <v>573</v>
      </c>
      <c r="B639" s="798">
        <v>8711001</v>
      </c>
      <c r="C639" s="816" t="s">
        <v>3538</v>
      </c>
      <c r="D639" s="798" t="s">
        <v>2519</v>
      </c>
      <c r="E639" s="798">
        <v>0</v>
      </c>
      <c r="F639" s="799">
        <v>0</v>
      </c>
      <c r="G639" s="799">
        <v>0</v>
      </c>
      <c r="H639" s="799">
        <v>0</v>
      </c>
      <c r="I639" s="799">
        <v>0</v>
      </c>
      <c r="J639" s="799">
        <v>0</v>
      </c>
      <c r="K639" s="799">
        <v>0</v>
      </c>
      <c r="L639" s="799">
        <v>0</v>
      </c>
      <c r="M639" s="799">
        <v>0</v>
      </c>
      <c r="N639" s="800">
        <v>1</v>
      </c>
      <c r="O639" s="800">
        <v>0</v>
      </c>
      <c r="P639" s="800">
        <v>0</v>
      </c>
      <c r="Q639" s="799">
        <v>0</v>
      </c>
      <c r="R639" s="799">
        <v>1</v>
      </c>
      <c r="S639" s="799">
        <v>72101517</v>
      </c>
      <c r="T639" s="799" t="s">
        <v>926</v>
      </c>
      <c r="U639" s="798" t="s">
        <v>926</v>
      </c>
      <c r="V639" s="778"/>
    </row>
    <row r="640" spans="1:22" ht="75" customHeight="1">
      <c r="A640" s="798">
        <f t="shared" si="35"/>
        <v>574</v>
      </c>
      <c r="B640" s="798">
        <v>8711001</v>
      </c>
      <c r="C640" s="816" t="s">
        <v>3539</v>
      </c>
      <c r="D640" s="798" t="s">
        <v>2519</v>
      </c>
      <c r="E640" s="798">
        <v>0</v>
      </c>
      <c r="F640" s="799">
        <v>0</v>
      </c>
      <c r="G640" s="799">
        <v>0</v>
      </c>
      <c r="H640" s="799">
        <v>0</v>
      </c>
      <c r="I640" s="799">
        <v>0</v>
      </c>
      <c r="J640" s="799">
        <v>0</v>
      </c>
      <c r="K640" s="799">
        <v>0</v>
      </c>
      <c r="L640" s="799">
        <v>0</v>
      </c>
      <c r="M640" s="799">
        <v>0</v>
      </c>
      <c r="N640" s="800">
        <v>1</v>
      </c>
      <c r="O640" s="800">
        <v>0</v>
      </c>
      <c r="P640" s="800">
        <v>0</v>
      </c>
      <c r="Q640" s="799">
        <v>0</v>
      </c>
      <c r="R640" s="799">
        <v>1</v>
      </c>
      <c r="S640" s="799">
        <v>72101517</v>
      </c>
      <c r="T640" s="799" t="s">
        <v>926</v>
      </c>
      <c r="U640" s="798" t="s">
        <v>926</v>
      </c>
      <c r="V640" s="778"/>
    </row>
    <row r="641" spans="1:22" ht="75" customHeight="1">
      <c r="A641" s="798">
        <f t="shared" si="35"/>
        <v>575</v>
      </c>
      <c r="B641" s="798">
        <v>8711001</v>
      </c>
      <c r="C641" s="816" t="s">
        <v>3540</v>
      </c>
      <c r="D641" s="798" t="s">
        <v>2519</v>
      </c>
      <c r="E641" s="798">
        <v>0</v>
      </c>
      <c r="F641" s="799">
        <v>0</v>
      </c>
      <c r="G641" s="799">
        <v>0</v>
      </c>
      <c r="H641" s="799">
        <v>0</v>
      </c>
      <c r="I641" s="799">
        <v>0</v>
      </c>
      <c r="J641" s="799">
        <v>0</v>
      </c>
      <c r="K641" s="799">
        <v>0</v>
      </c>
      <c r="L641" s="799">
        <v>0</v>
      </c>
      <c r="M641" s="799">
        <v>0</v>
      </c>
      <c r="N641" s="800">
        <v>1</v>
      </c>
      <c r="O641" s="800">
        <v>0</v>
      </c>
      <c r="P641" s="800">
        <v>0</v>
      </c>
      <c r="Q641" s="799">
        <v>0</v>
      </c>
      <c r="R641" s="799">
        <v>1</v>
      </c>
      <c r="S641" s="799">
        <v>72101517</v>
      </c>
      <c r="T641" s="799" t="s">
        <v>926</v>
      </c>
      <c r="U641" s="798" t="s">
        <v>926</v>
      </c>
      <c r="V641" s="778"/>
    </row>
    <row r="642" spans="1:22" ht="75" customHeight="1">
      <c r="A642" s="798">
        <f t="shared" si="35"/>
        <v>576</v>
      </c>
      <c r="B642" s="798">
        <v>8711001</v>
      </c>
      <c r="C642" s="816" t="s">
        <v>3541</v>
      </c>
      <c r="D642" s="798" t="s">
        <v>2519</v>
      </c>
      <c r="E642" s="798">
        <v>0</v>
      </c>
      <c r="F642" s="799">
        <v>0</v>
      </c>
      <c r="G642" s="799">
        <v>0</v>
      </c>
      <c r="H642" s="799">
        <v>0</v>
      </c>
      <c r="I642" s="799">
        <v>0</v>
      </c>
      <c r="J642" s="799">
        <v>0</v>
      </c>
      <c r="K642" s="799">
        <v>0</v>
      </c>
      <c r="L642" s="799">
        <v>0</v>
      </c>
      <c r="M642" s="799">
        <v>0</v>
      </c>
      <c r="N642" s="800">
        <v>1</v>
      </c>
      <c r="O642" s="800">
        <v>0</v>
      </c>
      <c r="P642" s="800">
        <v>0</v>
      </c>
      <c r="Q642" s="799">
        <v>0</v>
      </c>
      <c r="R642" s="799">
        <v>1</v>
      </c>
      <c r="S642" s="799">
        <v>72101517</v>
      </c>
      <c r="T642" s="799" t="s">
        <v>926</v>
      </c>
      <c r="U642" s="798" t="s">
        <v>926</v>
      </c>
      <c r="V642" s="778"/>
    </row>
    <row r="643" spans="1:22" ht="75" customHeight="1">
      <c r="A643" s="798">
        <f t="shared" si="35"/>
        <v>577</v>
      </c>
      <c r="B643" s="798">
        <v>8711001</v>
      </c>
      <c r="C643" s="816" t="s">
        <v>3542</v>
      </c>
      <c r="D643" s="798" t="s">
        <v>2519</v>
      </c>
      <c r="E643" s="798">
        <v>0</v>
      </c>
      <c r="F643" s="799">
        <v>0</v>
      </c>
      <c r="G643" s="799">
        <v>0</v>
      </c>
      <c r="H643" s="799">
        <v>0</v>
      </c>
      <c r="I643" s="799">
        <v>0</v>
      </c>
      <c r="J643" s="799">
        <v>0</v>
      </c>
      <c r="K643" s="799">
        <v>0</v>
      </c>
      <c r="L643" s="799">
        <v>0</v>
      </c>
      <c r="M643" s="799">
        <v>0</v>
      </c>
      <c r="N643" s="800">
        <v>1</v>
      </c>
      <c r="O643" s="800">
        <v>0</v>
      </c>
      <c r="P643" s="800">
        <v>0</v>
      </c>
      <c r="Q643" s="799">
        <v>0</v>
      </c>
      <c r="R643" s="799">
        <v>1</v>
      </c>
      <c r="S643" s="799">
        <v>72101517</v>
      </c>
      <c r="T643" s="799" t="s">
        <v>926</v>
      </c>
      <c r="U643" s="798" t="s">
        <v>926</v>
      </c>
      <c r="V643" s="778"/>
    </row>
    <row r="644" spans="1:22" ht="75" customHeight="1">
      <c r="A644" s="798">
        <f t="shared" si="35"/>
        <v>578</v>
      </c>
      <c r="B644" s="798">
        <v>8711001</v>
      </c>
      <c r="C644" s="816" t="s">
        <v>3543</v>
      </c>
      <c r="D644" s="798" t="s">
        <v>2519</v>
      </c>
      <c r="E644" s="798">
        <v>0</v>
      </c>
      <c r="F644" s="799">
        <v>0</v>
      </c>
      <c r="G644" s="799">
        <v>0</v>
      </c>
      <c r="H644" s="799">
        <v>0</v>
      </c>
      <c r="I644" s="799">
        <v>0</v>
      </c>
      <c r="J644" s="799">
        <v>0</v>
      </c>
      <c r="K644" s="799">
        <v>0</v>
      </c>
      <c r="L644" s="799">
        <v>0</v>
      </c>
      <c r="M644" s="799">
        <v>0</v>
      </c>
      <c r="N644" s="800">
        <v>1</v>
      </c>
      <c r="O644" s="800">
        <v>0</v>
      </c>
      <c r="P644" s="800">
        <v>0</v>
      </c>
      <c r="Q644" s="799">
        <v>0</v>
      </c>
      <c r="R644" s="799">
        <v>1</v>
      </c>
      <c r="S644" s="799">
        <v>72101517</v>
      </c>
      <c r="T644" s="799" t="s">
        <v>926</v>
      </c>
      <c r="U644" s="798" t="s">
        <v>926</v>
      </c>
      <c r="V644" s="778"/>
    </row>
    <row r="645" spans="1:22" ht="75" customHeight="1">
      <c r="A645" s="798">
        <f t="shared" si="35"/>
        <v>579</v>
      </c>
      <c r="B645" s="798">
        <v>8711001</v>
      </c>
      <c r="C645" s="816" t="s">
        <v>3544</v>
      </c>
      <c r="D645" s="798" t="s">
        <v>2519</v>
      </c>
      <c r="E645" s="798">
        <v>0</v>
      </c>
      <c r="F645" s="799">
        <v>0</v>
      </c>
      <c r="G645" s="799">
        <v>0</v>
      </c>
      <c r="H645" s="799">
        <v>0</v>
      </c>
      <c r="I645" s="799">
        <v>0</v>
      </c>
      <c r="J645" s="799">
        <v>0</v>
      </c>
      <c r="K645" s="799">
        <v>0</v>
      </c>
      <c r="L645" s="799">
        <v>0</v>
      </c>
      <c r="M645" s="799">
        <v>0</v>
      </c>
      <c r="N645" s="800">
        <v>1</v>
      </c>
      <c r="O645" s="800">
        <v>0</v>
      </c>
      <c r="P645" s="800">
        <v>0</v>
      </c>
      <c r="Q645" s="799">
        <v>0</v>
      </c>
      <c r="R645" s="799">
        <v>1</v>
      </c>
      <c r="S645" s="799">
        <v>72101517</v>
      </c>
      <c r="T645" s="799" t="s">
        <v>926</v>
      </c>
      <c r="U645" s="798" t="s">
        <v>926</v>
      </c>
      <c r="V645" s="778"/>
    </row>
    <row r="646" spans="1:22" ht="75" customHeight="1">
      <c r="A646" s="798">
        <f t="shared" si="35"/>
        <v>580</v>
      </c>
      <c r="B646" s="798">
        <v>8711001</v>
      </c>
      <c r="C646" s="816" t="s">
        <v>3545</v>
      </c>
      <c r="D646" s="798" t="s">
        <v>2519</v>
      </c>
      <c r="E646" s="798">
        <v>0</v>
      </c>
      <c r="F646" s="799">
        <v>0</v>
      </c>
      <c r="G646" s="799">
        <v>0</v>
      </c>
      <c r="H646" s="799">
        <v>0</v>
      </c>
      <c r="I646" s="799">
        <v>0</v>
      </c>
      <c r="J646" s="799">
        <v>0</v>
      </c>
      <c r="K646" s="799">
        <v>0</v>
      </c>
      <c r="L646" s="799">
        <v>0</v>
      </c>
      <c r="M646" s="799">
        <v>0</v>
      </c>
      <c r="N646" s="800">
        <v>1</v>
      </c>
      <c r="O646" s="800">
        <v>0</v>
      </c>
      <c r="P646" s="800">
        <v>0</v>
      </c>
      <c r="Q646" s="799">
        <v>0</v>
      </c>
      <c r="R646" s="799">
        <v>1</v>
      </c>
      <c r="S646" s="799">
        <v>72101517</v>
      </c>
      <c r="T646" s="799" t="s">
        <v>926</v>
      </c>
      <c r="U646" s="798" t="s">
        <v>926</v>
      </c>
      <c r="V646" s="778"/>
    </row>
    <row r="647" spans="1:22" ht="75" customHeight="1">
      <c r="A647" s="798">
        <f t="shared" si="35"/>
        <v>581</v>
      </c>
      <c r="B647" s="798">
        <v>8711001</v>
      </c>
      <c r="C647" s="816" t="s">
        <v>3546</v>
      </c>
      <c r="D647" s="798" t="s">
        <v>2519</v>
      </c>
      <c r="E647" s="798">
        <v>0</v>
      </c>
      <c r="F647" s="799">
        <v>0</v>
      </c>
      <c r="G647" s="799">
        <v>0</v>
      </c>
      <c r="H647" s="799">
        <v>0</v>
      </c>
      <c r="I647" s="799">
        <v>0</v>
      </c>
      <c r="J647" s="799">
        <v>0</v>
      </c>
      <c r="K647" s="799">
        <v>0</v>
      </c>
      <c r="L647" s="799">
        <v>0</v>
      </c>
      <c r="M647" s="799">
        <v>0</v>
      </c>
      <c r="N647" s="800">
        <v>1</v>
      </c>
      <c r="O647" s="800">
        <v>0</v>
      </c>
      <c r="P647" s="800">
        <v>0</v>
      </c>
      <c r="Q647" s="799">
        <v>0</v>
      </c>
      <c r="R647" s="799">
        <v>1</v>
      </c>
      <c r="S647" s="799">
        <v>72101517</v>
      </c>
      <c r="T647" s="799" t="s">
        <v>926</v>
      </c>
      <c r="U647" s="798" t="s">
        <v>926</v>
      </c>
      <c r="V647" s="778"/>
    </row>
    <row r="648" spans="1:22" ht="75" customHeight="1">
      <c r="A648" s="798">
        <f t="shared" si="35"/>
        <v>582</v>
      </c>
      <c r="B648" s="798">
        <v>8711001</v>
      </c>
      <c r="C648" s="816" t="s">
        <v>3547</v>
      </c>
      <c r="D648" s="798" t="s">
        <v>2519</v>
      </c>
      <c r="E648" s="798">
        <v>0</v>
      </c>
      <c r="F648" s="799">
        <v>0</v>
      </c>
      <c r="G648" s="799">
        <v>0</v>
      </c>
      <c r="H648" s="799">
        <v>0</v>
      </c>
      <c r="I648" s="799">
        <v>0</v>
      </c>
      <c r="J648" s="799">
        <v>0</v>
      </c>
      <c r="K648" s="799">
        <v>0</v>
      </c>
      <c r="L648" s="799">
        <v>0</v>
      </c>
      <c r="M648" s="799">
        <v>0</v>
      </c>
      <c r="N648" s="800">
        <v>1</v>
      </c>
      <c r="O648" s="800">
        <v>0</v>
      </c>
      <c r="P648" s="800">
        <v>0</v>
      </c>
      <c r="Q648" s="799">
        <v>0</v>
      </c>
      <c r="R648" s="799">
        <v>1</v>
      </c>
      <c r="S648" s="799">
        <v>72101517</v>
      </c>
      <c r="T648" s="799" t="s">
        <v>926</v>
      </c>
      <c r="U648" s="798" t="s">
        <v>926</v>
      </c>
      <c r="V648" s="778"/>
    </row>
    <row r="649" spans="1:22" ht="75" customHeight="1">
      <c r="A649" s="798">
        <f t="shared" si="35"/>
        <v>583</v>
      </c>
      <c r="B649" s="798">
        <v>8711001</v>
      </c>
      <c r="C649" s="816" t="s">
        <v>3520</v>
      </c>
      <c r="D649" s="798" t="s">
        <v>2519</v>
      </c>
      <c r="E649" s="798">
        <v>0</v>
      </c>
      <c r="F649" s="799">
        <v>0</v>
      </c>
      <c r="G649" s="799">
        <v>0</v>
      </c>
      <c r="H649" s="799">
        <v>0</v>
      </c>
      <c r="I649" s="799">
        <v>0</v>
      </c>
      <c r="J649" s="799">
        <v>0</v>
      </c>
      <c r="K649" s="799">
        <v>0</v>
      </c>
      <c r="L649" s="799">
        <v>0</v>
      </c>
      <c r="M649" s="799">
        <v>0</v>
      </c>
      <c r="N649" s="800">
        <v>1</v>
      </c>
      <c r="O649" s="800">
        <v>0</v>
      </c>
      <c r="P649" s="800">
        <v>0</v>
      </c>
      <c r="Q649" s="799">
        <v>0</v>
      </c>
      <c r="R649" s="799">
        <v>1</v>
      </c>
      <c r="S649" s="799">
        <v>72101517</v>
      </c>
      <c r="T649" s="799" t="s">
        <v>926</v>
      </c>
      <c r="U649" s="798" t="s">
        <v>926</v>
      </c>
      <c r="V649" s="778"/>
    </row>
    <row r="650" spans="1:22" ht="21.75" customHeight="1">
      <c r="A650" s="920" t="s">
        <v>2981</v>
      </c>
      <c r="B650" s="920"/>
      <c r="C650" s="920"/>
      <c r="D650" s="920"/>
      <c r="E650" s="920"/>
      <c r="F650" s="920"/>
      <c r="G650" s="920"/>
      <c r="H650" s="920"/>
      <c r="I650" s="920"/>
      <c r="J650" s="920"/>
      <c r="K650" s="920"/>
      <c r="L650" s="920"/>
      <c r="M650" s="920"/>
      <c r="N650" s="920"/>
      <c r="O650" s="920"/>
      <c r="P650" s="920"/>
      <c r="Q650" s="920"/>
      <c r="R650" s="920"/>
      <c r="S650" s="920"/>
      <c r="T650" s="920"/>
      <c r="U650" s="920"/>
    </row>
    <row r="651" spans="1:22" ht="13.5" customHeight="1">
      <c r="A651" s="833" t="s">
        <v>2982</v>
      </c>
      <c r="B651" s="833"/>
      <c r="C651" s="833"/>
      <c r="D651" s="833"/>
      <c r="E651" s="833"/>
      <c r="F651" s="833"/>
      <c r="G651" s="833"/>
      <c r="H651" s="833"/>
      <c r="I651" s="833"/>
      <c r="J651" s="833"/>
      <c r="K651" s="833"/>
      <c r="L651" s="833"/>
      <c r="M651" s="833"/>
      <c r="N651" s="833"/>
      <c r="O651" s="833"/>
      <c r="P651" s="833"/>
      <c r="Q651" s="833"/>
      <c r="R651" s="833"/>
      <c r="S651" s="833"/>
      <c r="T651" s="833"/>
      <c r="U651" s="833"/>
    </row>
    <row r="652" spans="1:22" ht="75" customHeight="1">
      <c r="A652" s="798">
        <v>584</v>
      </c>
      <c r="B652" s="798">
        <v>8711001</v>
      </c>
      <c r="C652" s="816" t="s">
        <v>3548</v>
      </c>
      <c r="D652" s="798" t="s">
        <v>2541</v>
      </c>
      <c r="E652" s="798">
        <v>0</v>
      </c>
      <c r="F652" s="799">
        <v>0</v>
      </c>
      <c r="G652" s="799">
        <v>0</v>
      </c>
      <c r="H652" s="799">
        <v>0</v>
      </c>
      <c r="I652" s="799">
        <v>0</v>
      </c>
      <c r="J652" s="799">
        <v>0</v>
      </c>
      <c r="K652" s="799">
        <v>0</v>
      </c>
      <c r="L652" s="799">
        <v>0</v>
      </c>
      <c r="M652" s="801">
        <v>0</v>
      </c>
      <c r="N652" s="825">
        <v>1</v>
      </c>
      <c r="O652" s="825">
        <v>0</v>
      </c>
      <c r="P652" s="825">
        <v>0</v>
      </c>
      <c r="Q652" s="801">
        <v>0</v>
      </c>
      <c r="R652" s="801">
        <v>1</v>
      </c>
      <c r="S652" s="801">
        <v>72102900</v>
      </c>
      <c r="T652" s="801" t="s">
        <v>926</v>
      </c>
      <c r="U652" s="797" t="s">
        <v>926</v>
      </c>
      <c r="V652" s="778"/>
    </row>
    <row r="653" spans="1:22" ht="75" customHeight="1">
      <c r="A653" s="798">
        <v>585</v>
      </c>
      <c r="B653" s="798">
        <v>8711001</v>
      </c>
      <c r="C653" s="816" t="s">
        <v>3549</v>
      </c>
      <c r="D653" s="798" t="s">
        <v>2519</v>
      </c>
      <c r="E653" s="798">
        <v>0</v>
      </c>
      <c r="F653" s="799">
        <v>0</v>
      </c>
      <c r="G653" s="799">
        <v>0</v>
      </c>
      <c r="H653" s="799">
        <v>0</v>
      </c>
      <c r="I653" s="799">
        <v>0</v>
      </c>
      <c r="J653" s="799">
        <v>0</v>
      </c>
      <c r="K653" s="799">
        <v>0</v>
      </c>
      <c r="L653" s="799">
        <v>0</v>
      </c>
      <c r="M653" s="801">
        <v>0</v>
      </c>
      <c r="N653" s="825">
        <v>1</v>
      </c>
      <c r="O653" s="825">
        <v>0</v>
      </c>
      <c r="P653" s="825">
        <v>0</v>
      </c>
      <c r="Q653" s="801">
        <v>0</v>
      </c>
      <c r="R653" s="801">
        <v>1</v>
      </c>
      <c r="S653" s="801">
        <v>72102900</v>
      </c>
      <c r="T653" s="801" t="s">
        <v>926</v>
      </c>
      <c r="U653" s="797" t="s">
        <v>926</v>
      </c>
      <c r="V653" s="778"/>
    </row>
    <row r="654" spans="1:22" ht="75" customHeight="1">
      <c r="A654" s="798">
        <f t="shared" ref="A654:A663" si="36">A653+1</f>
        <v>586</v>
      </c>
      <c r="B654" s="798">
        <v>8711001</v>
      </c>
      <c r="C654" s="816" t="s">
        <v>3550</v>
      </c>
      <c r="D654" s="798" t="s">
        <v>2519</v>
      </c>
      <c r="E654" s="798">
        <v>0</v>
      </c>
      <c r="F654" s="799">
        <v>0</v>
      </c>
      <c r="G654" s="799">
        <v>0</v>
      </c>
      <c r="H654" s="799">
        <v>0</v>
      </c>
      <c r="I654" s="799">
        <v>0</v>
      </c>
      <c r="J654" s="799">
        <v>0</v>
      </c>
      <c r="K654" s="799">
        <v>0</v>
      </c>
      <c r="L654" s="799">
        <v>0</v>
      </c>
      <c r="M654" s="801">
        <v>0</v>
      </c>
      <c r="N654" s="825">
        <v>1</v>
      </c>
      <c r="O654" s="825">
        <v>0</v>
      </c>
      <c r="P654" s="825">
        <v>0</v>
      </c>
      <c r="Q654" s="801">
        <v>0</v>
      </c>
      <c r="R654" s="801">
        <v>1</v>
      </c>
      <c r="S654" s="801">
        <v>72102900</v>
      </c>
      <c r="T654" s="801" t="s">
        <v>926</v>
      </c>
      <c r="U654" s="797" t="s">
        <v>926</v>
      </c>
      <c r="V654" s="778"/>
    </row>
    <row r="655" spans="1:22" ht="75" customHeight="1">
      <c r="A655" s="798">
        <f t="shared" si="36"/>
        <v>587</v>
      </c>
      <c r="B655" s="798">
        <v>8711001</v>
      </c>
      <c r="C655" s="816" t="s">
        <v>3551</v>
      </c>
      <c r="D655" s="798" t="s">
        <v>2519</v>
      </c>
      <c r="E655" s="798">
        <v>0</v>
      </c>
      <c r="F655" s="799">
        <v>0</v>
      </c>
      <c r="G655" s="799">
        <v>0</v>
      </c>
      <c r="H655" s="799">
        <v>0</v>
      </c>
      <c r="I655" s="799">
        <v>0</v>
      </c>
      <c r="J655" s="799">
        <v>0</v>
      </c>
      <c r="K655" s="799">
        <v>0</v>
      </c>
      <c r="L655" s="799">
        <v>0</v>
      </c>
      <c r="M655" s="801">
        <v>0</v>
      </c>
      <c r="N655" s="825">
        <v>1</v>
      </c>
      <c r="O655" s="825">
        <v>0</v>
      </c>
      <c r="P655" s="825">
        <v>0</v>
      </c>
      <c r="Q655" s="801">
        <v>0</v>
      </c>
      <c r="R655" s="801">
        <v>1</v>
      </c>
      <c r="S655" s="801">
        <v>72102900</v>
      </c>
      <c r="T655" s="801" t="s">
        <v>926</v>
      </c>
      <c r="U655" s="797" t="s">
        <v>926</v>
      </c>
      <c r="V655" s="778"/>
    </row>
    <row r="656" spans="1:22" ht="75" customHeight="1">
      <c r="A656" s="798">
        <v>586</v>
      </c>
      <c r="B656" s="798">
        <v>8711001</v>
      </c>
      <c r="C656" s="816" t="s">
        <v>3511</v>
      </c>
      <c r="D656" s="798" t="s">
        <v>2519</v>
      </c>
      <c r="E656" s="798">
        <v>0</v>
      </c>
      <c r="F656" s="799">
        <v>0</v>
      </c>
      <c r="G656" s="799">
        <v>0</v>
      </c>
      <c r="H656" s="799">
        <v>0</v>
      </c>
      <c r="I656" s="799">
        <v>0</v>
      </c>
      <c r="J656" s="799">
        <v>0</v>
      </c>
      <c r="K656" s="799">
        <v>0</v>
      </c>
      <c r="L656" s="799">
        <v>0</v>
      </c>
      <c r="M656" s="801">
        <v>0</v>
      </c>
      <c r="N656" s="825">
        <v>1</v>
      </c>
      <c r="O656" s="825">
        <v>0</v>
      </c>
      <c r="P656" s="825">
        <v>0</v>
      </c>
      <c r="Q656" s="801">
        <v>0</v>
      </c>
      <c r="R656" s="801">
        <v>1</v>
      </c>
      <c r="S656" s="801">
        <v>72102900</v>
      </c>
      <c r="T656" s="801" t="s">
        <v>926</v>
      </c>
      <c r="U656" s="797" t="s">
        <v>926</v>
      </c>
      <c r="V656" s="778"/>
    </row>
    <row r="657" spans="1:22" ht="75" customHeight="1">
      <c r="A657" s="798">
        <v>587</v>
      </c>
      <c r="B657" s="798">
        <v>8711001</v>
      </c>
      <c r="C657" s="816" t="s">
        <v>3552</v>
      </c>
      <c r="D657" s="798" t="s">
        <v>2519</v>
      </c>
      <c r="E657" s="798">
        <v>0</v>
      </c>
      <c r="F657" s="799">
        <v>0</v>
      </c>
      <c r="G657" s="799">
        <v>0</v>
      </c>
      <c r="H657" s="799">
        <v>0</v>
      </c>
      <c r="I657" s="799">
        <v>0</v>
      </c>
      <c r="J657" s="799">
        <v>0</v>
      </c>
      <c r="K657" s="799">
        <v>0</v>
      </c>
      <c r="L657" s="799">
        <v>0</v>
      </c>
      <c r="M657" s="801">
        <v>0</v>
      </c>
      <c r="N657" s="825">
        <v>1</v>
      </c>
      <c r="O657" s="825">
        <v>0</v>
      </c>
      <c r="P657" s="825">
        <v>0</v>
      </c>
      <c r="Q657" s="801">
        <v>0</v>
      </c>
      <c r="R657" s="801">
        <v>1</v>
      </c>
      <c r="S657" s="801">
        <v>72102900</v>
      </c>
      <c r="T657" s="801" t="s">
        <v>926</v>
      </c>
      <c r="U657" s="797" t="s">
        <v>926</v>
      </c>
      <c r="V657" s="778"/>
    </row>
    <row r="658" spans="1:22" ht="75" customHeight="1">
      <c r="A658" s="798">
        <f t="shared" si="36"/>
        <v>588</v>
      </c>
      <c r="B658" s="798">
        <v>8711001</v>
      </c>
      <c r="C658" s="816" t="s">
        <v>3553</v>
      </c>
      <c r="D658" s="798" t="s">
        <v>2519</v>
      </c>
      <c r="E658" s="798">
        <v>0</v>
      </c>
      <c r="F658" s="799">
        <v>0</v>
      </c>
      <c r="G658" s="799">
        <v>0</v>
      </c>
      <c r="H658" s="799">
        <v>0</v>
      </c>
      <c r="I658" s="799">
        <v>0</v>
      </c>
      <c r="J658" s="799">
        <v>0</v>
      </c>
      <c r="K658" s="799">
        <v>0</v>
      </c>
      <c r="L658" s="799">
        <v>0</v>
      </c>
      <c r="M658" s="801">
        <v>0</v>
      </c>
      <c r="N658" s="825">
        <v>1</v>
      </c>
      <c r="O658" s="825">
        <v>0</v>
      </c>
      <c r="P658" s="825">
        <v>0</v>
      </c>
      <c r="Q658" s="801">
        <v>0</v>
      </c>
      <c r="R658" s="801">
        <v>1</v>
      </c>
      <c r="S658" s="801">
        <v>72102900</v>
      </c>
      <c r="T658" s="801" t="s">
        <v>926</v>
      </c>
      <c r="U658" s="797" t="s">
        <v>926</v>
      </c>
      <c r="V658" s="778"/>
    </row>
    <row r="659" spans="1:22" ht="75" customHeight="1">
      <c r="A659" s="798">
        <f t="shared" si="36"/>
        <v>589</v>
      </c>
      <c r="B659" s="798">
        <v>8711001</v>
      </c>
      <c r="C659" s="816" t="s">
        <v>3554</v>
      </c>
      <c r="D659" s="798" t="s">
        <v>2519</v>
      </c>
      <c r="E659" s="798">
        <v>0</v>
      </c>
      <c r="F659" s="799">
        <v>0</v>
      </c>
      <c r="G659" s="799">
        <v>0</v>
      </c>
      <c r="H659" s="799">
        <v>0</v>
      </c>
      <c r="I659" s="799">
        <v>0</v>
      </c>
      <c r="J659" s="799">
        <v>0</v>
      </c>
      <c r="K659" s="799">
        <v>0</v>
      </c>
      <c r="L659" s="799">
        <v>0</v>
      </c>
      <c r="M659" s="801">
        <v>0</v>
      </c>
      <c r="N659" s="825">
        <v>1</v>
      </c>
      <c r="O659" s="825">
        <v>0</v>
      </c>
      <c r="P659" s="825">
        <v>0</v>
      </c>
      <c r="Q659" s="801">
        <v>0</v>
      </c>
      <c r="R659" s="801">
        <v>1</v>
      </c>
      <c r="S659" s="801">
        <v>72102900</v>
      </c>
      <c r="T659" s="801" t="s">
        <v>926</v>
      </c>
      <c r="U659" s="797" t="s">
        <v>926</v>
      </c>
      <c r="V659" s="778"/>
    </row>
    <row r="660" spans="1:22" ht="75" customHeight="1">
      <c r="A660" s="798">
        <v>588</v>
      </c>
      <c r="B660" s="798">
        <v>8711001</v>
      </c>
      <c r="C660" s="816" t="s">
        <v>3555</v>
      </c>
      <c r="D660" s="798" t="s">
        <v>2519</v>
      </c>
      <c r="E660" s="798">
        <v>0</v>
      </c>
      <c r="F660" s="799">
        <v>0</v>
      </c>
      <c r="G660" s="799">
        <v>0</v>
      </c>
      <c r="H660" s="799">
        <v>0</v>
      </c>
      <c r="I660" s="799">
        <v>0</v>
      </c>
      <c r="J660" s="799">
        <v>0</v>
      </c>
      <c r="K660" s="799">
        <v>0</v>
      </c>
      <c r="L660" s="799">
        <v>0</v>
      </c>
      <c r="M660" s="801">
        <v>0</v>
      </c>
      <c r="N660" s="825">
        <v>1</v>
      </c>
      <c r="O660" s="825">
        <v>0</v>
      </c>
      <c r="P660" s="825">
        <v>0</v>
      </c>
      <c r="Q660" s="801">
        <v>0</v>
      </c>
      <c r="R660" s="801">
        <v>1</v>
      </c>
      <c r="S660" s="801">
        <v>72102900</v>
      </c>
      <c r="T660" s="801" t="s">
        <v>926</v>
      </c>
      <c r="U660" s="797" t="s">
        <v>926</v>
      </c>
      <c r="V660" s="778"/>
    </row>
    <row r="661" spans="1:22" ht="75" customHeight="1">
      <c r="A661" s="798">
        <v>589</v>
      </c>
      <c r="B661" s="798">
        <v>8711001</v>
      </c>
      <c r="C661" s="816" t="s">
        <v>3556</v>
      </c>
      <c r="D661" s="798" t="s">
        <v>2519</v>
      </c>
      <c r="E661" s="798">
        <v>0</v>
      </c>
      <c r="F661" s="799">
        <v>0</v>
      </c>
      <c r="G661" s="799">
        <v>0</v>
      </c>
      <c r="H661" s="799">
        <v>0</v>
      </c>
      <c r="I661" s="799">
        <v>0</v>
      </c>
      <c r="J661" s="799">
        <v>0</v>
      </c>
      <c r="K661" s="799">
        <v>0</v>
      </c>
      <c r="L661" s="799">
        <v>0</v>
      </c>
      <c r="M661" s="801">
        <v>0</v>
      </c>
      <c r="N661" s="825">
        <v>1</v>
      </c>
      <c r="O661" s="825">
        <v>0</v>
      </c>
      <c r="P661" s="825">
        <v>0</v>
      </c>
      <c r="Q661" s="801">
        <v>0</v>
      </c>
      <c r="R661" s="801">
        <v>1</v>
      </c>
      <c r="S661" s="801">
        <v>72102900</v>
      </c>
      <c r="T661" s="801" t="s">
        <v>926</v>
      </c>
      <c r="U661" s="797" t="s">
        <v>926</v>
      </c>
      <c r="V661" s="778"/>
    </row>
    <row r="662" spans="1:22" ht="75" customHeight="1">
      <c r="A662" s="798">
        <f t="shared" si="36"/>
        <v>590</v>
      </c>
      <c r="B662" s="798">
        <v>8711001</v>
      </c>
      <c r="C662" s="816" t="s">
        <v>3557</v>
      </c>
      <c r="D662" s="798" t="s">
        <v>2519</v>
      </c>
      <c r="E662" s="798">
        <v>0</v>
      </c>
      <c r="F662" s="799">
        <v>0</v>
      </c>
      <c r="G662" s="799">
        <v>0</v>
      </c>
      <c r="H662" s="799">
        <v>0</v>
      </c>
      <c r="I662" s="799">
        <v>0</v>
      </c>
      <c r="J662" s="799">
        <v>0</v>
      </c>
      <c r="K662" s="799">
        <v>0</v>
      </c>
      <c r="L662" s="799">
        <v>0</v>
      </c>
      <c r="M662" s="801">
        <v>0</v>
      </c>
      <c r="N662" s="825">
        <v>1</v>
      </c>
      <c r="O662" s="825">
        <v>0</v>
      </c>
      <c r="P662" s="825">
        <v>0</v>
      </c>
      <c r="Q662" s="801">
        <v>0</v>
      </c>
      <c r="R662" s="801">
        <v>1</v>
      </c>
      <c r="S662" s="801">
        <v>72102900</v>
      </c>
      <c r="T662" s="801" t="s">
        <v>926</v>
      </c>
      <c r="U662" s="797" t="s">
        <v>926</v>
      </c>
      <c r="V662" s="778"/>
    </row>
    <row r="663" spans="1:22" ht="75" customHeight="1">
      <c r="A663" s="798">
        <f t="shared" si="36"/>
        <v>591</v>
      </c>
      <c r="B663" s="798">
        <v>8711001</v>
      </c>
      <c r="C663" s="816" t="s">
        <v>3558</v>
      </c>
      <c r="D663" s="798" t="s">
        <v>2519</v>
      </c>
      <c r="E663" s="798">
        <v>0</v>
      </c>
      <c r="F663" s="799">
        <v>0</v>
      </c>
      <c r="G663" s="799">
        <v>0</v>
      </c>
      <c r="H663" s="799">
        <v>0</v>
      </c>
      <c r="I663" s="799">
        <v>0</v>
      </c>
      <c r="J663" s="799">
        <v>0</v>
      </c>
      <c r="K663" s="799">
        <v>0</v>
      </c>
      <c r="L663" s="799">
        <v>0</v>
      </c>
      <c r="M663" s="801">
        <v>0</v>
      </c>
      <c r="N663" s="825">
        <v>1</v>
      </c>
      <c r="O663" s="825">
        <v>0</v>
      </c>
      <c r="P663" s="825">
        <v>0</v>
      </c>
      <c r="Q663" s="801">
        <v>0</v>
      </c>
      <c r="R663" s="801">
        <v>1</v>
      </c>
      <c r="S663" s="801">
        <v>72102900</v>
      </c>
      <c r="T663" s="801" t="s">
        <v>926</v>
      </c>
      <c r="U663" s="797" t="s">
        <v>926</v>
      </c>
      <c r="V663" s="778"/>
    </row>
    <row r="664" spans="1:22" ht="19.5" customHeight="1">
      <c r="A664" s="920" t="s">
        <v>2983</v>
      </c>
      <c r="B664" s="920"/>
      <c r="C664" s="920"/>
      <c r="D664" s="920"/>
      <c r="E664" s="920"/>
      <c r="F664" s="920"/>
      <c r="G664" s="920"/>
      <c r="H664" s="920"/>
      <c r="I664" s="920"/>
      <c r="J664" s="920"/>
      <c r="K664" s="920"/>
      <c r="L664" s="920"/>
      <c r="M664" s="920"/>
      <c r="N664" s="920"/>
      <c r="O664" s="920"/>
      <c r="P664" s="920"/>
      <c r="Q664" s="920"/>
      <c r="R664" s="920"/>
      <c r="S664" s="920"/>
      <c r="T664" s="920"/>
      <c r="U664" s="920"/>
    </row>
    <row r="665" spans="1:22" ht="19.5" customHeight="1">
      <c r="A665" s="833" t="s">
        <v>2984</v>
      </c>
      <c r="B665" s="833"/>
      <c r="C665" s="833"/>
      <c r="D665" s="833"/>
      <c r="E665" s="833"/>
      <c r="F665" s="833"/>
      <c r="G665" s="833"/>
      <c r="H665" s="833"/>
      <c r="I665" s="833"/>
      <c r="J665" s="833"/>
      <c r="K665" s="833"/>
      <c r="L665" s="833"/>
      <c r="M665" s="833"/>
      <c r="N665" s="833"/>
      <c r="O665" s="833"/>
      <c r="P665" s="833"/>
      <c r="Q665" s="833"/>
      <c r="R665" s="833"/>
      <c r="S665" s="833"/>
      <c r="T665" s="833"/>
      <c r="U665" s="833"/>
    </row>
    <row r="666" spans="1:22" ht="75" customHeight="1">
      <c r="A666" s="798">
        <v>592</v>
      </c>
      <c r="B666" s="798">
        <v>8711001</v>
      </c>
      <c r="C666" s="816" t="s">
        <v>3559</v>
      </c>
      <c r="D666" s="798" t="s">
        <v>2541</v>
      </c>
      <c r="E666" s="798">
        <v>0</v>
      </c>
      <c r="F666" s="799">
        <v>0</v>
      </c>
      <c r="G666" s="799">
        <v>0</v>
      </c>
      <c r="H666" s="799">
        <v>0</v>
      </c>
      <c r="I666" s="799">
        <v>0</v>
      </c>
      <c r="J666" s="799">
        <v>0</v>
      </c>
      <c r="K666" s="799">
        <v>0</v>
      </c>
      <c r="L666" s="799">
        <v>0</v>
      </c>
      <c r="M666" s="801">
        <v>0</v>
      </c>
      <c r="N666" s="825">
        <v>1</v>
      </c>
      <c r="O666" s="825">
        <v>0</v>
      </c>
      <c r="P666" s="825">
        <v>0</v>
      </c>
      <c r="Q666" s="801">
        <v>0</v>
      </c>
      <c r="R666" s="801">
        <v>1</v>
      </c>
      <c r="S666" s="801">
        <v>72102900</v>
      </c>
      <c r="T666" s="801" t="s">
        <v>926</v>
      </c>
      <c r="U666" s="797" t="s">
        <v>926</v>
      </c>
      <c r="V666" s="778"/>
    </row>
    <row r="667" spans="1:22" ht="75" customHeight="1">
      <c r="A667" s="798">
        <f t="shared" ref="A667:A695" si="37">A666+1</f>
        <v>593</v>
      </c>
      <c r="B667" s="798">
        <v>8711001</v>
      </c>
      <c r="C667" s="816" t="s">
        <v>3560</v>
      </c>
      <c r="D667" s="798" t="s">
        <v>2985</v>
      </c>
      <c r="E667" s="798">
        <v>0</v>
      </c>
      <c r="F667" s="799">
        <v>0</v>
      </c>
      <c r="G667" s="799">
        <v>0</v>
      </c>
      <c r="H667" s="799">
        <v>0</v>
      </c>
      <c r="I667" s="799">
        <v>0</v>
      </c>
      <c r="J667" s="799">
        <v>0</v>
      </c>
      <c r="K667" s="799">
        <v>0</v>
      </c>
      <c r="L667" s="799">
        <v>0</v>
      </c>
      <c r="M667" s="801">
        <v>0</v>
      </c>
      <c r="N667" s="825">
        <v>1</v>
      </c>
      <c r="O667" s="825">
        <v>0</v>
      </c>
      <c r="P667" s="825">
        <v>0</v>
      </c>
      <c r="Q667" s="801">
        <v>0</v>
      </c>
      <c r="R667" s="801">
        <v>1</v>
      </c>
      <c r="S667" s="801">
        <v>72102900</v>
      </c>
      <c r="T667" s="801" t="s">
        <v>926</v>
      </c>
      <c r="U667" s="797" t="s">
        <v>926</v>
      </c>
      <c r="V667" s="778"/>
    </row>
    <row r="668" spans="1:22" ht="75" customHeight="1">
      <c r="A668" s="798">
        <f t="shared" si="37"/>
        <v>594</v>
      </c>
      <c r="B668" s="798">
        <v>8711001</v>
      </c>
      <c r="C668" s="816" t="s">
        <v>3561</v>
      </c>
      <c r="D668" s="798" t="s">
        <v>2985</v>
      </c>
      <c r="E668" s="798">
        <v>0</v>
      </c>
      <c r="F668" s="799">
        <v>0</v>
      </c>
      <c r="G668" s="799">
        <v>0</v>
      </c>
      <c r="H668" s="799">
        <v>0</v>
      </c>
      <c r="I668" s="799">
        <v>0</v>
      </c>
      <c r="J668" s="799">
        <v>0</v>
      </c>
      <c r="K668" s="799">
        <v>0</v>
      </c>
      <c r="L668" s="799">
        <v>0</v>
      </c>
      <c r="M668" s="801">
        <v>0</v>
      </c>
      <c r="N668" s="825">
        <v>1</v>
      </c>
      <c r="O668" s="825">
        <v>0</v>
      </c>
      <c r="P668" s="825">
        <v>0</v>
      </c>
      <c r="Q668" s="801">
        <v>0</v>
      </c>
      <c r="R668" s="801">
        <v>1</v>
      </c>
      <c r="S668" s="801">
        <v>72102900</v>
      </c>
      <c r="T668" s="801" t="s">
        <v>926</v>
      </c>
      <c r="U668" s="797" t="s">
        <v>926</v>
      </c>
      <c r="V668" s="778"/>
    </row>
    <row r="669" spans="1:22" ht="75" customHeight="1">
      <c r="A669" s="798">
        <f t="shared" si="37"/>
        <v>595</v>
      </c>
      <c r="B669" s="798">
        <v>8711001</v>
      </c>
      <c r="C669" s="816" t="s">
        <v>3562</v>
      </c>
      <c r="D669" s="798" t="s">
        <v>2985</v>
      </c>
      <c r="E669" s="798">
        <v>0</v>
      </c>
      <c r="F669" s="799">
        <v>0</v>
      </c>
      <c r="G669" s="799">
        <v>0</v>
      </c>
      <c r="H669" s="799">
        <v>0</v>
      </c>
      <c r="I669" s="799">
        <v>0</v>
      </c>
      <c r="J669" s="799">
        <v>0</v>
      </c>
      <c r="K669" s="799">
        <v>0</v>
      </c>
      <c r="L669" s="799">
        <v>0</v>
      </c>
      <c r="M669" s="801">
        <v>0</v>
      </c>
      <c r="N669" s="825">
        <v>1</v>
      </c>
      <c r="O669" s="825">
        <v>0</v>
      </c>
      <c r="P669" s="825">
        <v>0</v>
      </c>
      <c r="Q669" s="801">
        <v>0</v>
      </c>
      <c r="R669" s="801">
        <v>1</v>
      </c>
      <c r="S669" s="801">
        <v>72102900</v>
      </c>
      <c r="T669" s="801" t="s">
        <v>926</v>
      </c>
      <c r="U669" s="797" t="s">
        <v>926</v>
      </c>
      <c r="V669" s="778"/>
    </row>
    <row r="670" spans="1:22" ht="75" customHeight="1">
      <c r="A670" s="798">
        <f t="shared" si="37"/>
        <v>596</v>
      </c>
      <c r="B670" s="798">
        <v>8711001</v>
      </c>
      <c r="C670" s="816" t="s">
        <v>3563</v>
      </c>
      <c r="D670" s="798" t="s">
        <v>2985</v>
      </c>
      <c r="E670" s="798">
        <v>0</v>
      </c>
      <c r="F670" s="799">
        <v>0</v>
      </c>
      <c r="G670" s="799">
        <v>0</v>
      </c>
      <c r="H670" s="799">
        <v>0</v>
      </c>
      <c r="I670" s="799">
        <v>0</v>
      </c>
      <c r="J670" s="799">
        <v>0</v>
      </c>
      <c r="K670" s="799">
        <v>0</v>
      </c>
      <c r="L670" s="799">
        <v>0</v>
      </c>
      <c r="M670" s="801">
        <v>0</v>
      </c>
      <c r="N670" s="825">
        <v>1</v>
      </c>
      <c r="O670" s="825">
        <v>0</v>
      </c>
      <c r="P670" s="825">
        <v>0</v>
      </c>
      <c r="Q670" s="801">
        <v>0</v>
      </c>
      <c r="R670" s="801">
        <v>1</v>
      </c>
      <c r="S670" s="801">
        <v>72102900</v>
      </c>
      <c r="T670" s="801" t="s">
        <v>926</v>
      </c>
      <c r="U670" s="797" t="s">
        <v>926</v>
      </c>
      <c r="V670" s="778"/>
    </row>
    <row r="671" spans="1:22" ht="75" customHeight="1">
      <c r="A671" s="798">
        <f t="shared" si="37"/>
        <v>597</v>
      </c>
      <c r="B671" s="798">
        <v>8711001</v>
      </c>
      <c r="C671" s="816" t="s">
        <v>3564</v>
      </c>
      <c r="D671" s="798" t="s">
        <v>2985</v>
      </c>
      <c r="E671" s="798">
        <v>0</v>
      </c>
      <c r="F671" s="799">
        <v>0</v>
      </c>
      <c r="G671" s="799">
        <v>0</v>
      </c>
      <c r="H671" s="799">
        <v>0</v>
      </c>
      <c r="I671" s="799">
        <v>0</v>
      </c>
      <c r="J671" s="799">
        <v>0</v>
      </c>
      <c r="K671" s="799">
        <v>0</v>
      </c>
      <c r="L671" s="799">
        <v>0</v>
      </c>
      <c r="M671" s="801">
        <v>0</v>
      </c>
      <c r="N671" s="825">
        <v>1</v>
      </c>
      <c r="O671" s="825">
        <v>0</v>
      </c>
      <c r="P671" s="825">
        <v>0</v>
      </c>
      <c r="Q671" s="801">
        <v>0</v>
      </c>
      <c r="R671" s="801">
        <v>1</v>
      </c>
      <c r="S671" s="801">
        <v>72102900</v>
      </c>
      <c r="T671" s="801" t="s">
        <v>926</v>
      </c>
      <c r="U671" s="797" t="s">
        <v>926</v>
      </c>
      <c r="V671" s="778"/>
    </row>
    <row r="672" spans="1:22" ht="75" customHeight="1">
      <c r="A672" s="798">
        <f t="shared" si="37"/>
        <v>598</v>
      </c>
      <c r="B672" s="798">
        <v>8711001</v>
      </c>
      <c r="C672" s="816" t="s">
        <v>3565</v>
      </c>
      <c r="D672" s="798" t="s">
        <v>2985</v>
      </c>
      <c r="E672" s="798">
        <v>0</v>
      </c>
      <c r="F672" s="799">
        <v>0</v>
      </c>
      <c r="G672" s="799">
        <v>0</v>
      </c>
      <c r="H672" s="799">
        <v>0</v>
      </c>
      <c r="I672" s="799">
        <v>0</v>
      </c>
      <c r="J672" s="799">
        <v>0</v>
      </c>
      <c r="K672" s="799">
        <v>0</v>
      </c>
      <c r="L672" s="799">
        <v>0</v>
      </c>
      <c r="M672" s="801">
        <v>0</v>
      </c>
      <c r="N672" s="825">
        <v>1</v>
      </c>
      <c r="O672" s="825">
        <v>0</v>
      </c>
      <c r="P672" s="825">
        <v>0</v>
      </c>
      <c r="Q672" s="801">
        <v>0</v>
      </c>
      <c r="R672" s="801">
        <v>1</v>
      </c>
      <c r="S672" s="801">
        <v>72102900</v>
      </c>
      <c r="T672" s="801" t="s">
        <v>926</v>
      </c>
      <c r="U672" s="797" t="s">
        <v>926</v>
      </c>
      <c r="V672" s="778"/>
    </row>
    <row r="673" spans="1:22" ht="75" customHeight="1">
      <c r="A673" s="798">
        <f t="shared" si="37"/>
        <v>599</v>
      </c>
      <c r="B673" s="798">
        <v>8711001</v>
      </c>
      <c r="C673" s="816" t="s">
        <v>3566</v>
      </c>
      <c r="D673" s="798" t="s">
        <v>2985</v>
      </c>
      <c r="E673" s="798">
        <v>0</v>
      </c>
      <c r="F673" s="799">
        <v>0</v>
      </c>
      <c r="G673" s="799">
        <v>0</v>
      </c>
      <c r="H673" s="799">
        <v>0</v>
      </c>
      <c r="I673" s="799">
        <v>0</v>
      </c>
      <c r="J673" s="799">
        <v>0</v>
      </c>
      <c r="K673" s="799">
        <v>0</v>
      </c>
      <c r="L673" s="799">
        <v>0</v>
      </c>
      <c r="M673" s="801">
        <v>0</v>
      </c>
      <c r="N673" s="825">
        <v>1</v>
      </c>
      <c r="O673" s="825">
        <v>0</v>
      </c>
      <c r="P673" s="825">
        <v>0</v>
      </c>
      <c r="Q673" s="801">
        <v>0</v>
      </c>
      <c r="R673" s="801">
        <v>1</v>
      </c>
      <c r="S673" s="801">
        <v>72102900</v>
      </c>
      <c r="T673" s="801" t="s">
        <v>926</v>
      </c>
      <c r="U673" s="797" t="s">
        <v>926</v>
      </c>
      <c r="V673" s="778"/>
    </row>
    <row r="674" spans="1:22" ht="75" customHeight="1">
      <c r="A674" s="798">
        <f t="shared" si="37"/>
        <v>600</v>
      </c>
      <c r="B674" s="798">
        <v>8711001</v>
      </c>
      <c r="C674" s="816" t="s">
        <v>3567</v>
      </c>
      <c r="D674" s="798" t="s">
        <v>2985</v>
      </c>
      <c r="E674" s="798">
        <v>0</v>
      </c>
      <c r="F674" s="799">
        <v>0</v>
      </c>
      <c r="G674" s="799">
        <v>0</v>
      </c>
      <c r="H674" s="799">
        <v>0</v>
      </c>
      <c r="I674" s="799">
        <v>0</v>
      </c>
      <c r="J674" s="799">
        <v>0</v>
      </c>
      <c r="K674" s="799">
        <v>0</v>
      </c>
      <c r="L674" s="799">
        <v>0</v>
      </c>
      <c r="M674" s="801">
        <v>0</v>
      </c>
      <c r="N674" s="825">
        <v>1</v>
      </c>
      <c r="O674" s="825">
        <v>0</v>
      </c>
      <c r="P674" s="825">
        <v>0</v>
      </c>
      <c r="Q674" s="801">
        <v>0</v>
      </c>
      <c r="R674" s="801">
        <v>1</v>
      </c>
      <c r="S674" s="801">
        <v>72102900</v>
      </c>
      <c r="T674" s="801" t="s">
        <v>926</v>
      </c>
      <c r="U674" s="797" t="s">
        <v>926</v>
      </c>
      <c r="V674" s="778"/>
    </row>
    <row r="675" spans="1:22" ht="75" customHeight="1">
      <c r="A675" s="798">
        <f t="shared" si="37"/>
        <v>601</v>
      </c>
      <c r="B675" s="798">
        <v>8711001</v>
      </c>
      <c r="C675" s="816" t="s">
        <v>3568</v>
      </c>
      <c r="D675" s="798" t="s">
        <v>2985</v>
      </c>
      <c r="E675" s="798">
        <v>0</v>
      </c>
      <c r="F675" s="799">
        <v>0</v>
      </c>
      <c r="G675" s="799">
        <v>0</v>
      </c>
      <c r="H675" s="799">
        <v>0</v>
      </c>
      <c r="I675" s="799">
        <v>0</v>
      </c>
      <c r="J675" s="799">
        <v>0</v>
      </c>
      <c r="K675" s="799">
        <v>0</v>
      </c>
      <c r="L675" s="799">
        <v>0</v>
      </c>
      <c r="M675" s="801">
        <v>0</v>
      </c>
      <c r="N675" s="825">
        <v>1</v>
      </c>
      <c r="O675" s="825">
        <v>0</v>
      </c>
      <c r="P675" s="825">
        <v>0</v>
      </c>
      <c r="Q675" s="801">
        <v>0</v>
      </c>
      <c r="R675" s="801">
        <v>1</v>
      </c>
      <c r="S675" s="801">
        <v>72102900</v>
      </c>
      <c r="T675" s="801" t="s">
        <v>926</v>
      </c>
      <c r="U675" s="797" t="s">
        <v>926</v>
      </c>
      <c r="V675" s="778"/>
    </row>
    <row r="676" spans="1:22" ht="75" customHeight="1">
      <c r="A676" s="798">
        <f>A675+1</f>
        <v>602</v>
      </c>
      <c r="B676" s="798">
        <v>8711001</v>
      </c>
      <c r="C676" s="816" t="s">
        <v>3569</v>
      </c>
      <c r="D676" s="798" t="s">
        <v>2985</v>
      </c>
      <c r="E676" s="798">
        <v>0</v>
      </c>
      <c r="F676" s="799">
        <v>0</v>
      </c>
      <c r="G676" s="799">
        <v>0</v>
      </c>
      <c r="H676" s="799">
        <v>0</v>
      </c>
      <c r="I676" s="799">
        <v>0</v>
      </c>
      <c r="J676" s="799">
        <v>0</v>
      </c>
      <c r="K676" s="799">
        <v>0</v>
      </c>
      <c r="L676" s="799">
        <v>0</v>
      </c>
      <c r="M676" s="801">
        <v>0</v>
      </c>
      <c r="N676" s="825">
        <v>1</v>
      </c>
      <c r="O676" s="825">
        <v>0</v>
      </c>
      <c r="P676" s="825">
        <v>0</v>
      </c>
      <c r="Q676" s="801">
        <v>0</v>
      </c>
      <c r="R676" s="801">
        <v>1</v>
      </c>
      <c r="S676" s="801">
        <v>72102900</v>
      </c>
      <c r="T676" s="801" t="s">
        <v>926</v>
      </c>
      <c r="U676" s="797" t="s">
        <v>926</v>
      </c>
      <c r="V676" s="778"/>
    </row>
    <row r="677" spans="1:22" ht="75" customHeight="1">
      <c r="A677" s="798">
        <v>603</v>
      </c>
      <c r="B677" s="798">
        <v>8711001</v>
      </c>
      <c r="C677" s="816" t="s">
        <v>3570</v>
      </c>
      <c r="D677" s="798" t="s">
        <v>2985</v>
      </c>
      <c r="E677" s="798">
        <v>0</v>
      </c>
      <c r="F677" s="799">
        <v>0</v>
      </c>
      <c r="G677" s="799">
        <v>0</v>
      </c>
      <c r="H677" s="799">
        <v>0</v>
      </c>
      <c r="I677" s="799">
        <v>0</v>
      </c>
      <c r="J677" s="799">
        <v>0</v>
      </c>
      <c r="K677" s="799">
        <v>0</v>
      </c>
      <c r="L677" s="799">
        <v>0</v>
      </c>
      <c r="M677" s="801">
        <v>0</v>
      </c>
      <c r="N677" s="825">
        <v>1</v>
      </c>
      <c r="O677" s="825">
        <v>0</v>
      </c>
      <c r="P677" s="825">
        <v>0</v>
      </c>
      <c r="Q677" s="801">
        <v>0</v>
      </c>
      <c r="R677" s="801">
        <v>1</v>
      </c>
      <c r="S677" s="801">
        <v>72102900</v>
      </c>
      <c r="T677" s="801" t="s">
        <v>926</v>
      </c>
      <c r="U677" s="797" t="s">
        <v>926</v>
      </c>
      <c r="V677" s="778"/>
    </row>
    <row r="678" spans="1:22" ht="75" customHeight="1">
      <c r="A678" s="798">
        <f t="shared" si="37"/>
        <v>604</v>
      </c>
      <c r="B678" s="798">
        <v>8711001</v>
      </c>
      <c r="C678" s="816" t="s">
        <v>3571</v>
      </c>
      <c r="D678" s="798" t="s">
        <v>2985</v>
      </c>
      <c r="E678" s="798">
        <v>0</v>
      </c>
      <c r="F678" s="799">
        <v>0</v>
      </c>
      <c r="G678" s="799">
        <v>0</v>
      </c>
      <c r="H678" s="799">
        <v>0</v>
      </c>
      <c r="I678" s="799">
        <v>0</v>
      </c>
      <c r="J678" s="799">
        <v>0</v>
      </c>
      <c r="K678" s="799">
        <v>0</v>
      </c>
      <c r="L678" s="799">
        <v>0</v>
      </c>
      <c r="M678" s="801">
        <v>0</v>
      </c>
      <c r="N678" s="825">
        <v>1</v>
      </c>
      <c r="O678" s="825">
        <v>0</v>
      </c>
      <c r="P678" s="825">
        <v>0</v>
      </c>
      <c r="Q678" s="801">
        <v>0</v>
      </c>
      <c r="R678" s="801">
        <v>1</v>
      </c>
      <c r="S678" s="801">
        <v>72102900</v>
      </c>
      <c r="T678" s="801" t="s">
        <v>926</v>
      </c>
      <c r="U678" s="797" t="s">
        <v>926</v>
      </c>
      <c r="V678" s="778"/>
    </row>
    <row r="679" spans="1:22" ht="75" customHeight="1">
      <c r="A679" s="798">
        <f t="shared" si="37"/>
        <v>605</v>
      </c>
      <c r="B679" s="798">
        <v>8711001</v>
      </c>
      <c r="C679" s="816" t="s">
        <v>3572</v>
      </c>
      <c r="D679" s="798" t="s">
        <v>2985</v>
      </c>
      <c r="E679" s="798">
        <v>0</v>
      </c>
      <c r="F679" s="799">
        <v>0</v>
      </c>
      <c r="G679" s="799">
        <v>0</v>
      </c>
      <c r="H679" s="799">
        <v>0</v>
      </c>
      <c r="I679" s="799">
        <v>0</v>
      </c>
      <c r="J679" s="799">
        <v>0</v>
      </c>
      <c r="K679" s="799">
        <v>0</v>
      </c>
      <c r="L679" s="799">
        <v>0</v>
      </c>
      <c r="M679" s="801">
        <v>0</v>
      </c>
      <c r="N679" s="825">
        <v>1</v>
      </c>
      <c r="O679" s="825">
        <v>0</v>
      </c>
      <c r="P679" s="825">
        <v>0</v>
      </c>
      <c r="Q679" s="801">
        <v>0</v>
      </c>
      <c r="R679" s="801">
        <v>1</v>
      </c>
      <c r="S679" s="801">
        <v>72102900</v>
      </c>
      <c r="T679" s="801" t="s">
        <v>926</v>
      </c>
      <c r="U679" s="797" t="s">
        <v>926</v>
      </c>
      <c r="V679" s="778"/>
    </row>
    <row r="680" spans="1:22" ht="75" customHeight="1">
      <c r="A680" s="798">
        <f t="shared" si="37"/>
        <v>606</v>
      </c>
      <c r="B680" s="798">
        <v>8711001</v>
      </c>
      <c r="C680" s="816" t="s">
        <v>3573</v>
      </c>
      <c r="D680" s="798" t="s">
        <v>2985</v>
      </c>
      <c r="E680" s="798">
        <v>0</v>
      </c>
      <c r="F680" s="799">
        <v>0</v>
      </c>
      <c r="G680" s="799">
        <v>0</v>
      </c>
      <c r="H680" s="799">
        <v>0</v>
      </c>
      <c r="I680" s="799">
        <v>0</v>
      </c>
      <c r="J680" s="799">
        <v>0</v>
      </c>
      <c r="K680" s="799">
        <v>0</v>
      </c>
      <c r="L680" s="799">
        <v>0</v>
      </c>
      <c r="M680" s="801">
        <v>0</v>
      </c>
      <c r="N680" s="825">
        <v>1</v>
      </c>
      <c r="O680" s="825">
        <v>0</v>
      </c>
      <c r="P680" s="825">
        <v>0</v>
      </c>
      <c r="Q680" s="801">
        <v>0</v>
      </c>
      <c r="R680" s="801">
        <v>1</v>
      </c>
      <c r="S680" s="801">
        <v>72102900</v>
      </c>
      <c r="T680" s="801" t="s">
        <v>926</v>
      </c>
      <c r="U680" s="797" t="s">
        <v>926</v>
      </c>
      <c r="V680" s="778"/>
    </row>
    <row r="681" spans="1:22" ht="75" customHeight="1">
      <c r="A681" s="798">
        <f t="shared" si="37"/>
        <v>607</v>
      </c>
      <c r="B681" s="798">
        <v>8711001</v>
      </c>
      <c r="C681" s="816" t="s">
        <v>3574</v>
      </c>
      <c r="D681" s="798" t="s">
        <v>2985</v>
      </c>
      <c r="E681" s="798">
        <v>0</v>
      </c>
      <c r="F681" s="799">
        <v>0</v>
      </c>
      <c r="G681" s="799">
        <v>0</v>
      </c>
      <c r="H681" s="799">
        <v>0</v>
      </c>
      <c r="I681" s="799">
        <v>0</v>
      </c>
      <c r="J681" s="799">
        <v>0</v>
      </c>
      <c r="K681" s="799">
        <v>0</v>
      </c>
      <c r="L681" s="799">
        <v>0</v>
      </c>
      <c r="M681" s="801">
        <v>0</v>
      </c>
      <c r="N681" s="825">
        <v>1</v>
      </c>
      <c r="O681" s="825">
        <v>0</v>
      </c>
      <c r="P681" s="825">
        <v>0</v>
      </c>
      <c r="Q681" s="801">
        <v>0</v>
      </c>
      <c r="R681" s="801">
        <v>1</v>
      </c>
      <c r="S681" s="801">
        <v>72102900</v>
      </c>
      <c r="T681" s="801" t="s">
        <v>926</v>
      </c>
      <c r="U681" s="797" t="s">
        <v>926</v>
      </c>
      <c r="V681" s="778"/>
    </row>
    <row r="682" spans="1:22" ht="75" customHeight="1">
      <c r="A682" s="798">
        <v>608</v>
      </c>
      <c r="B682" s="798">
        <v>8711001</v>
      </c>
      <c r="C682" s="816" t="s">
        <v>3575</v>
      </c>
      <c r="D682" s="798" t="s">
        <v>2985</v>
      </c>
      <c r="E682" s="798">
        <v>0</v>
      </c>
      <c r="F682" s="799">
        <v>0</v>
      </c>
      <c r="G682" s="799">
        <v>0</v>
      </c>
      <c r="H682" s="799">
        <v>0</v>
      </c>
      <c r="I682" s="799">
        <v>0</v>
      </c>
      <c r="J682" s="799">
        <v>0</v>
      </c>
      <c r="K682" s="799">
        <v>0</v>
      </c>
      <c r="L682" s="799">
        <v>0</v>
      </c>
      <c r="M682" s="801">
        <v>0</v>
      </c>
      <c r="N682" s="825">
        <v>1</v>
      </c>
      <c r="O682" s="825">
        <v>0</v>
      </c>
      <c r="P682" s="825">
        <v>0</v>
      </c>
      <c r="Q682" s="801">
        <v>0</v>
      </c>
      <c r="R682" s="801">
        <v>1</v>
      </c>
      <c r="S682" s="801">
        <v>72102900</v>
      </c>
      <c r="T682" s="801" t="s">
        <v>926</v>
      </c>
      <c r="U682" s="797" t="s">
        <v>926</v>
      </c>
      <c r="V682" s="778"/>
    </row>
    <row r="683" spans="1:22" ht="75" customHeight="1">
      <c r="A683" s="798">
        <v>609</v>
      </c>
      <c r="B683" s="798">
        <v>8711001</v>
      </c>
      <c r="C683" s="816" t="s">
        <v>3576</v>
      </c>
      <c r="D683" s="798" t="s">
        <v>2985</v>
      </c>
      <c r="E683" s="798">
        <v>0</v>
      </c>
      <c r="F683" s="799">
        <v>0</v>
      </c>
      <c r="G683" s="799">
        <v>0</v>
      </c>
      <c r="H683" s="799">
        <v>0</v>
      </c>
      <c r="I683" s="799">
        <v>0</v>
      </c>
      <c r="J683" s="799">
        <v>0</v>
      </c>
      <c r="K683" s="799">
        <v>0</v>
      </c>
      <c r="L683" s="799">
        <v>0</v>
      </c>
      <c r="M683" s="801">
        <v>0</v>
      </c>
      <c r="N683" s="825">
        <v>1</v>
      </c>
      <c r="O683" s="825">
        <v>0</v>
      </c>
      <c r="P683" s="825">
        <v>0</v>
      </c>
      <c r="Q683" s="801">
        <v>0</v>
      </c>
      <c r="R683" s="801">
        <v>1</v>
      </c>
      <c r="S683" s="801">
        <v>72102900</v>
      </c>
      <c r="T683" s="801" t="s">
        <v>926</v>
      </c>
      <c r="U683" s="797" t="s">
        <v>926</v>
      </c>
      <c r="V683" s="778"/>
    </row>
    <row r="684" spans="1:22" ht="75" customHeight="1">
      <c r="A684" s="798">
        <v>610</v>
      </c>
      <c r="B684" s="798">
        <v>8711001</v>
      </c>
      <c r="C684" s="816" t="s">
        <v>3577</v>
      </c>
      <c r="D684" s="798" t="s">
        <v>2985</v>
      </c>
      <c r="E684" s="798">
        <v>0</v>
      </c>
      <c r="F684" s="799">
        <v>0</v>
      </c>
      <c r="G684" s="799">
        <v>0</v>
      </c>
      <c r="H684" s="799">
        <v>0</v>
      </c>
      <c r="I684" s="799">
        <v>0</v>
      </c>
      <c r="J684" s="799">
        <v>0</v>
      </c>
      <c r="K684" s="799">
        <v>0</v>
      </c>
      <c r="L684" s="799">
        <v>0</v>
      </c>
      <c r="M684" s="801">
        <v>0</v>
      </c>
      <c r="N684" s="825">
        <v>1</v>
      </c>
      <c r="O684" s="825">
        <v>0</v>
      </c>
      <c r="P684" s="825">
        <v>0</v>
      </c>
      <c r="Q684" s="801">
        <v>0</v>
      </c>
      <c r="R684" s="801">
        <v>1</v>
      </c>
      <c r="S684" s="801">
        <v>72102900</v>
      </c>
      <c r="T684" s="801" t="s">
        <v>926</v>
      </c>
      <c r="U684" s="797" t="s">
        <v>926</v>
      </c>
      <c r="V684" s="778"/>
    </row>
    <row r="685" spans="1:22" ht="75" customHeight="1">
      <c r="A685" s="798">
        <v>611</v>
      </c>
      <c r="B685" s="798">
        <v>8711001</v>
      </c>
      <c r="C685" s="816" t="s">
        <v>3578</v>
      </c>
      <c r="D685" s="798" t="s">
        <v>2985</v>
      </c>
      <c r="E685" s="798">
        <v>0</v>
      </c>
      <c r="F685" s="799">
        <v>0</v>
      </c>
      <c r="G685" s="799">
        <v>0</v>
      </c>
      <c r="H685" s="799">
        <v>0</v>
      </c>
      <c r="I685" s="799">
        <v>0</v>
      </c>
      <c r="J685" s="799">
        <v>0</v>
      </c>
      <c r="K685" s="799">
        <v>0</v>
      </c>
      <c r="L685" s="799">
        <v>0</v>
      </c>
      <c r="M685" s="801">
        <v>0</v>
      </c>
      <c r="N685" s="825">
        <v>1</v>
      </c>
      <c r="O685" s="825">
        <v>0</v>
      </c>
      <c r="P685" s="825">
        <v>0</v>
      </c>
      <c r="Q685" s="801">
        <v>0</v>
      </c>
      <c r="R685" s="801">
        <v>1</v>
      </c>
      <c r="S685" s="801">
        <v>72102900</v>
      </c>
      <c r="T685" s="801" t="s">
        <v>926</v>
      </c>
      <c r="U685" s="797" t="s">
        <v>926</v>
      </c>
      <c r="V685" s="778"/>
    </row>
    <row r="686" spans="1:22" ht="75" customHeight="1">
      <c r="A686" s="798">
        <v>612</v>
      </c>
      <c r="B686" s="798">
        <v>8711001</v>
      </c>
      <c r="C686" s="816" t="s">
        <v>3579</v>
      </c>
      <c r="D686" s="798" t="s">
        <v>2985</v>
      </c>
      <c r="E686" s="798">
        <v>0</v>
      </c>
      <c r="F686" s="799">
        <v>0</v>
      </c>
      <c r="G686" s="799">
        <v>0</v>
      </c>
      <c r="H686" s="799">
        <v>0</v>
      </c>
      <c r="I686" s="799">
        <v>0</v>
      </c>
      <c r="J686" s="799">
        <v>0</v>
      </c>
      <c r="K686" s="799">
        <v>0</v>
      </c>
      <c r="L686" s="799">
        <v>0</v>
      </c>
      <c r="M686" s="801">
        <v>0</v>
      </c>
      <c r="N686" s="825">
        <v>1</v>
      </c>
      <c r="O686" s="825">
        <v>0</v>
      </c>
      <c r="P686" s="825">
        <v>0</v>
      </c>
      <c r="Q686" s="801">
        <v>0</v>
      </c>
      <c r="R686" s="801">
        <v>1</v>
      </c>
      <c r="S686" s="801">
        <v>72102900</v>
      </c>
      <c r="T686" s="801" t="s">
        <v>926</v>
      </c>
      <c r="U686" s="797" t="s">
        <v>926</v>
      </c>
      <c r="V686" s="778"/>
    </row>
    <row r="687" spans="1:22" ht="75" customHeight="1">
      <c r="A687" s="798">
        <f t="shared" si="37"/>
        <v>613</v>
      </c>
      <c r="B687" s="798">
        <v>8711001</v>
      </c>
      <c r="C687" s="816" t="s">
        <v>3580</v>
      </c>
      <c r="D687" s="798" t="s">
        <v>2985</v>
      </c>
      <c r="E687" s="798">
        <v>0</v>
      </c>
      <c r="F687" s="799">
        <v>0</v>
      </c>
      <c r="G687" s="799">
        <v>0</v>
      </c>
      <c r="H687" s="799">
        <v>0</v>
      </c>
      <c r="I687" s="799">
        <v>0</v>
      </c>
      <c r="J687" s="799">
        <v>0</v>
      </c>
      <c r="K687" s="799">
        <v>0</v>
      </c>
      <c r="L687" s="799">
        <v>0</v>
      </c>
      <c r="M687" s="801">
        <v>0</v>
      </c>
      <c r="N687" s="825">
        <v>1</v>
      </c>
      <c r="O687" s="825">
        <v>0</v>
      </c>
      <c r="P687" s="825">
        <v>0</v>
      </c>
      <c r="Q687" s="801">
        <v>0</v>
      </c>
      <c r="R687" s="801">
        <v>1</v>
      </c>
      <c r="S687" s="801">
        <v>72102900</v>
      </c>
      <c r="T687" s="801" t="s">
        <v>926</v>
      </c>
      <c r="U687" s="797" t="s">
        <v>926</v>
      </c>
      <c r="V687" s="778"/>
    </row>
    <row r="688" spans="1:22" ht="75" customHeight="1">
      <c r="A688" s="798">
        <f t="shared" si="37"/>
        <v>614</v>
      </c>
      <c r="B688" s="798">
        <v>8711001</v>
      </c>
      <c r="C688" s="816" t="s">
        <v>3581</v>
      </c>
      <c r="D688" s="798" t="s">
        <v>2985</v>
      </c>
      <c r="E688" s="798">
        <v>0</v>
      </c>
      <c r="F688" s="799">
        <v>0</v>
      </c>
      <c r="G688" s="799">
        <v>0</v>
      </c>
      <c r="H688" s="799">
        <v>0</v>
      </c>
      <c r="I688" s="799">
        <v>0</v>
      </c>
      <c r="J688" s="799">
        <v>0</v>
      </c>
      <c r="K688" s="799">
        <v>0</v>
      </c>
      <c r="L688" s="799">
        <v>0</v>
      </c>
      <c r="M688" s="801">
        <v>0</v>
      </c>
      <c r="N688" s="825">
        <v>1</v>
      </c>
      <c r="O688" s="825">
        <v>0</v>
      </c>
      <c r="P688" s="825">
        <v>0</v>
      </c>
      <c r="Q688" s="801">
        <v>0</v>
      </c>
      <c r="R688" s="801">
        <v>1</v>
      </c>
      <c r="S688" s="801">
        <v>72102900</v>
      </c>
      <c r="T688" s="801" t="s">
        <v>926</v>
      </c>
      <c r="U688" s="797" t="s">
        <v>926</v>
      </c>
      <c r="V688" s="778"/>
    </row>
    <row r="689" spans="1:22" ht="75" customHeight="1">
      <c r="A689" s="798">
        <f t="shared" si="37"/>
        <v>615</v>
      </c>
      <c r="B689" s="798">
        <v>8711001</v>
      </c>
      <c r="C689" s="816" t="s">
        <v>3582</v>
      </c>
      <c r="D689" s="798" t="s">
        <v>2985</v>
      </c>
      <c r="E689" s="798">
        <v>0</v>
      </c>
      <c r="F689" s="799">
        <v>0</v>
      </c>
      <c r="G689" s="799">
        <v>0</v>
      </c>
      <c r="H689" s="799">
        <v>0</v>
      </c>
      <c r="I689" s="799">
        <v>0</v>
      </c>
      <c r="J689" s="799">
        <v>0</v>
      </c>
      <c r="K689" s="799">
        <v>0</v>
      </c>
      <c r="L689" s="799">
        <v>0</v>
      </c>
      <c r="M689" s="801">
        <v>0</v>
      </c>
      <c r="N689" s="825">
        <v>1</v>
      </c>
      <c r="O689" s="825">
        <v>0</v>
      </c>
      <c r="P689" s="825">
        <v>0</v>
      </c>
      <c r="Q689" s="801">
        <v>0</v>
      </c>
      <c r="R689" s="801">
        <v>1</v>
      </c>
      <c r="S689" s="801">
        <v>72102900</v>
      </c>
      <c r="T689" s="801" t="s">
        <v>926</v>
      </c>
      <c r="U689" s="797" t="s">
        <v>926</v>
      </c>
      <c r="V689" s="778"/>
    </row>
    <row r="690" spans="1:22" ht="75" customHeight="1">
      <c r="A690" s="798">
        <f t="shared" si="37"/>
        <v>616</v>
      </c>
      <c r="B690" s="798">
        <v>8711001</v>
      </c>
      <c r="C690" s="816" t="s">
        <v>3583</v>
      </c>
      <c r="D690" s="798" t="s">
        <v>2985</v>
      </c>
      <c r="E690" s="798">
        <v>0</v>
      </c>
      <c r="F690" s="799">
        <v>0</v>
      </c>
      <c r="G690" s="799">
        <v>0</v>
      </c>
      <c r="H690" s="799">
        <v>0</v>
      </c>
      <c r="I690" s="799">
        <v>0</v>
      </c>
      <c r="J690" s="799">
        <v>0</v>
      </c>
      <c r="K690" s="799">
        <v>0</v>
      </c>
      <c r="L690" s="799">
        <v>0</v>
      </c>
      <c r="M690" s="801">
        <v>0</v>
      </c>
      <c r="N690" s="825">
        <v>1</v>
      </c>
      <c r="O690" s="825">
        <v>0</v>
      </c>
      <c r="P690" s="825">
        <v>0</v>
      </c>
      <c r="Q690" s="801">
        <v>0</v>
      </c>
      <c r="R690" s="801">
        <v>1</v>
      </c>
      <c r="S690" s="801">
        <v>72102900</v>
      </c>
      <c r="T690" s="801" t="s">
        <v>926</v>
      </c>
      <c r="U690" s="797" t="s">
        <v>926</v>
      </c>
      <c r="V690" s="778"/>
    </row>
    <row r="691" spans="1:22" ht="75" customHeight="1">
      <c r="A691" s="798">
        <f t="shared" si="37"/>
        <v>617</v>
      </c>
      <c r="B691" s="798">
        <v>8711001</v>
      </c>
      <c r="C691" s="816" t="s">
        <v>3584</v>
      </c>
      <c r="D691" s="798" t="s">
        <v>2985</v>
      </c>
      <c r="E691" s="798">
        <v>0</v>
      </c>
      <c r="F691" s="799">
        <v>0</v>
      </c>
      <c r="G691" s="799">
        <v>0</v>
      </c>
      <c r="H691" s="799">
        <v>0</v>
      </c>
      <c r="I691" s="799">
        <v>0</v>
      </c>
      <c r="J691" s="799">
        <v>0</v>
      </c>
      <c r="K691" s="799">
        <v>0</v>
      </c>
      <c r="L691" s="799">
        <v>0</v>
      </c>
      <c r="M691" s="801">
        <v>0</v>
      </c>
      <c r="N691" s="825">
        <v>1</v>
      </c>
      <c r="O691" s="825">
        <v>0</v>
      </c>
      <c r="P691" s="825">
        <v>0</v>
      </c>
      <c r="Q691" s="801">
        <v>0</v>
      </c>
      <c r="R691" s="801">
        <v>1</v>
      </c>
      <c r="S691" s="801">
        <v>72102900</v>
      </c>
      <c r="T691" s="801" t="s">
        <v>926</v>
      </c>
      <c r="U691" s="797" t="s">
        <v>926</v>
      </c>
      <c r="V691" s="778"/>
    </row>
    <row r="692" spans="1:22" ht="75" customHeight="1">
      <c r="A692" s="798">
        <f t="shared" si="37"/>
        <v>618</v>
      </c>
      <c r="B692" s="798">
        <v>8711001</v>
      </c>
      <c r="C692" s="816" t="s">
        <v>3585</v>
      </c>
      <c r="D692" s="798" t="s">
        <v>2985</v>
      </c>
      <c r="E692" s="798">
        <v>0</v>
      </c>
      <c r="F692" s="799">
        <v>0</v>
      </c>
      <c r="G692" s="799">
        <v>0</v>
      </c>
      <c r="H692" s="799">
        <v>0</v>
      </c>
      <c r="I692" s="799">
        <v>0</v>
      </c>
      <c r="J692" s="799">
        <v>0</v>
      </c>
      <c r="K692" s="799">
        <v>0</v>
      </c>
      <c r="L692" s="799">
        <v>0</v>
      </c>
      <c r="M692" s="801">
        <v>0</v>
      </c>
      <c r="N692" s="825">
        <v>1</v>
      </c>
      <c r="O692" s="825">
        <v>0</v>
      </c>
      <c r="P692" s="825">
        <v>0</v>
      </c>
      <c r="Q692" s="801">
        <v>0</v>
      </c>
      <c r="R692" s="801">
        <v>1</v>
      </c>
      <c r="S692" s="801">
        <v>72102900</v>
      </c>
      <c r="T692" s="801" t="s">
        <v>926</v>
      </c>
      <c r="U692" s="797" t="s">
        <v>926</v>
      </c>
      <c r="V692" s="778"/>
    </row>
    <row r="693" spans="1:22" ht="75" customHeight="1">
      <c r="A693" s="798">
        <f t="shared" si="37"/>
        <v>619</v>
      </c>
      <c r="B693" s="798" t="s">
        <v>2986</v>
      </c>
      <c r="C693" s="816" t="s">
        <v>3586</v>
      </c>
      <c r="D693" s="798" t="s">
        <v>2985</v>
      </c>
      <c r="E693" s="798">
        <v>0</v>
      </c>
      <c r="F693" s="799">
        <v>0</v>
      </c>
      <c r="G693" s="799">
        <v>0</v>
      </c>
      <c r="H693" s="799">
        <v>0</v>
      </c>
      <c r="I693" s="799">
        <v>0</v>
      </c>
      <c r="J693" s="799">
        <v>0</v>
      </c>
      <c r="K693" s="799">
        <v>0</v>
      </c>
      <c r="L693" s="799">
        <v>0</v>
      </c>
      <c r="M693" s="801">
        <v>0</v>
      </c>
      <c r="N693" s="825">
        <v>1</v>
      </c>
      <c r="O693" s="825">
        <v>0</v>
      </c>
      <c r="P693" s="825">
        <v>0</v>
      </c>
      <c r="Q693" s="801">
        <v>0</v>
      </c>
      <c r="R693" s="801">
        <v>1</v>
      </c>
      <c r="S693" s="801">
        <v>72102900</v>
      </c>
      <c r="T693" s="801" t="s">
        <v>926</v>
      </c>
      <c r="U693" s="797" t="s">
        <v>926</v>
      </c>
      <c r="V693" s="778"/>
    </row>
    <row r="694" spans="1:22" ht="75" customHeight="1">
      <c r="A694" s="798">
        <f t="shared" si="37"/>
        <v>620</v>
      </c>
      <c r="B694" s="798">
        <v>8711001</v>
      </c>
      <c r="C694" s="816" t="s">
        <v>3587</v>
      </c>
      <c r="D694" s="798" t="s">
        <v>2985</v>
      </c>
      <c r="E694" s="798">
        <v>0</v>
      </c>
      <c r="F694" s="799">
        <v>0</v>
      </c>
      <c r="G694" s="799">
        <v>0</v>
      </c>
      <c r="H694" s="799">
        <v>0</v>
      </c>
      <c r="I694" s="799">
        <v>0</v>
      </c>
      <c r="J694" s="799">
        <v>0</v>
      </c>
      <c r="K694" s="799">
        <v>0</v>
      </c>
      <c r="L694" s="799">
        <v>0</v>
      </c>
      <c r="M694" s="801">
        <v>0</v>
      </c>
      <c r="N694" s="825">
        <v>1</v>
      </c>
      <c r="O694" s="825">
        <v>0</v>
      </c>
      <c r="P694" s="825">
        <v>0</v>
      </c>
      <c r="Q694" s="801">
        <v>0</v>
      </c>
      <c r="R694" s="801">
        <v>1</v>
      </c>
      <c r="S694" s="801">
        <v>72102900</v>
      </c>
      <c r="T694" s="801" t="s">
        <v>926</v>
      </c>
      <c r="U694" s="797" t="s">
        <v>926</v>
      </c>
      <c r="V694" s="778"/>
    </row>
    <row r="695" spans="1:22" ht="75" customHeight="1">
      <c r="A695" s="798">
        <f t="shared" si="37"/>
        <v>621</v>
      </c>
      <c r="B695" s="798">
        <v>8711001</v>
      </c>
      <c r="C695" s="816" t="s">
        <v>3588</v>
      </c>
      <c r="D695" s="798" t="s">
        <v>2985</v>
      </c>
      <c r="E695" s="798">
        <v>0</v>
      </c>
      <c r="F695" s="799">
        <v>0</v>
      </c>
      <c r="G695" s="799">
        <v>0</v>
      </c>
      <c r="H695" s="799">
        <v>0</v>
      </c>
      <c r="I695" s="799">
        <v>0</v>
      </c>
      <c r="J695" s="799">
        <v>0</v>
      </c>
      <c r="K695" s="799">
        <v>0</v>
      </c>
      <c r="L695" s="799">
        <v>0</v>
      </c>
      <c r="M695" s="801">
        <v>0</v>
      </c>
      <c r="N695" s="825">
        <v>1</v>
      </c>
      <c r="O695" s="825">
        <v>0</v>
      </c>
      <c r="P695" s="825">
        <v>0</v>
      </c>
      <c r="Q695" s="801">
        <v>0</v>
      </c>
      <c r="R695" s="801">
        <v>1</v>
      </c>
      <c r="S695" s="801">
        <v>72102900</v>
      </c>
      <c r="T695" s="801" t="s">
        <v>926</v>
      </c>
      <c r="U695" s="797" t="s">
        <v>926</v>
      </c>
      <c r="V695" s="778"/>
    </row>
    <row r="696" spans="1:22" ht="19.5" customHeight="1">
      <c r="A696" s="920" t="s">
        <v>3589</v>
      </c>
      <c r="B696" s="920"/>
      <c r="C696" s="920"/>
      <c r="D696" s="920"/>
      <c r="E696" s="920"/>
      <c r="F696" s="920"/>
      <c r="G696" s="920"/>
      <c r="H696" s="920"/>
      <c r="I696" s="920"/>
      <c r="J696" s="920"/>
      <c r="K696" s="920"/>
      <c r="L696" s="920"/>
      <c r="M696" s="920"/>
      <c r="N696" s="920"/>
      <c r="O696" s="920"/>
      <c r="P696" s="920"/>
      <c r="Q696" s="920"/>
      <c r="R696" s="920"/>
      <c r="S696" s="920"/>
      <c r="T696" s="920"/>
      <c r="U696" s="920"/>
    </row>
    <row r="697" spans="1:22" ht="20.25" customHeight="1">
      <c r="A697" s="833" t="s">
        <v>2987</v>
      </c>
      <c r="B697" s="833"/>
      <c r="C697" s="833"/>
      <c r="D697" s="833"/>
      <c r="E697" s="833"/>
      <c r="F697" s="833"/>
      <c r="G697" s="833"/>
      <c r="H697" s="833"/>
      <c r="I697" s="833"/>
      <c r="J697" s="833"/>
      <c r="K697" s="833"/>
      <c r="L697" s="833"/>
      <c r="M697" s="833"/>
      <c r="N697" s="833"/>
      <c r="O697" s="833"/>
      <c r="P697" s="833"/>
      <c r="Q697" s="833"/>
      <c r="R697" s="833"/>
      <c r="S697" s="833"/>
      <c r="T697" s="833"/>
      <c r="U697" s="833"/>
    </row>
    <row r="698" spans="1:22" ht="171" customHeight="1">
      <c r="A698" s="798">
        <v>622</v>
      </c>
      <c r="B698" s="798">
        <v>8715299</v>
      </c>
      <c r="C698" s="816" t="s">
        <v>3590</v>
      </c>
      <c r="D698" s="798" t="s">
        <v>2519</v>
      </c>
      <c r="E698" s="798">
        <v>0</v>
      </c>
      <c r="F698" s="799">
        <v>0</v>
      </c>
      <c r="G698" s="799">
        <v>0</v>
      </c>
      <c r="H698" s="799">
        <v>0</v>
      </c>
      <c r="I698" s="799">
        <v>0</v>
      </c>
      <c r="J698" s="799">
        <v>0</v>
      </c>
      <c r="K698" s="799">
        <v>0</v>
      </c>
      <c r="L698" s="799">
        <v>0</v>
      </c>
      <c r="M698" s="799">
        <v>0</v>
      </c>
      <c r="N698" s="800">
        <v>0</v>
      </c>
      <c r="O698" s="800">
        <v>1</v>
      </c>
      <c r="P698" s="800">
        <v>0</v>
      </c>
      <c r="Q698" s="799">
        <v>0</v>
      </c>
      <c r="R698" s="799">
        <v>1</v>
      </c>
      <c r="S698" s="799">
        <v>73152108</v>
      </c>
      <c r="T698" s="799" t="s">
        <v>926</v>
      </c>
      <c r="U698" s="798" t="s">
        <v>926</v>
      </c>
      <c r="V698" s="778"/>
    </row>
    <row r="699" spans="1:22" ht="108.75" customHeight="1">
      <c r="A699" s="798">
        <f>A698+1</f>
        <v>623</v>
      </c>
      <c r="B699" s="798">
        <v>8715299</v>
      </c>
      <c r="C699" s="816" t="s">
        <v>3591</v>
      </c>
      <c r="D699" s="798" t="s">
        <v>2519</v>
      </c>
      <c r="E699" s="798">
        <v>0</v>
      </c>
      <c r="F699" s="799">
        <v>0</v>
      </c>
      <c r="G699" s="799">
        <v>0</v>
      </c>
      <c r="H699" s="799">
        <v>0</v>
      </c>
      <c r="I699" s="799">
        <v>0</v>
      </c>
      <c r="J699" s="799">
        <v>0</v>
      </c>
      <c r="K699" s="799">
        <v>0</v>
      </c>
      <c r="L699" s="799">
        <v>0</v>
      </c>
      <c r="M699" s="799">
        <v>0</v>
      </c>
      <c r="N699" s="800">
        <v>0</v>
      </c>
      <c r="O699" s="800">
        <v>1</v>
      </c>
      <c r="P699" s="800">
        <v>0</v>
      </c>
      <c r="Q699" s="799">
        <v>0</v>
      </c>
      <c r="R699" s="799">
        <v>1</v>
      </c>
      <c r="S699" s="799">
        <v>73152108</v>
      </c>
      <c r="T699" s="799" t="s">
        <v>926</v>
      </c>
      <c r="U699" s="798" t="s">
        <v>926</v>
      </c>
      <c r="V699" s="778"/>
    </row>
    <row r="700" spans="1:22" ht="125.25" customHeight="1">
      <c r="A700" s="798">
        <f t="shared" ref="A700:A711" si="38">A699+1</f>
        <v>624</v>
      </c>
      <c r="B700" s="798">
        <v>8715299</v>
      </c>
      <c r="C700" s="816" t="s">
        <v>3592</v>
      </c>
      <c r="D700" s="798" t="s">
        <v>2519</v>
      </c>
      <c r="E700" s="798">
        <v>0</v>
      </c>
      <c r="F700" s="799">
        <v>0</v>
      </c>
      <c r="G700" s="799">
        <v>0</v>
      </c>
      <c r="H700" s="799">
        <v>0</v>
      </c>
      <c r="I700" s="799">
        <v>0</v>
      </c>
      <c r="J700" s="799">
        <v>0</v>
      </c>
      <c r="K700" s="799">
        <v>0</v>
      </c>
      <c r="L700" s="799">
        <v>0</v>
      </c>
      <c r="M700" s="799">
        <v>0</v>
      </c>
      <c r="N700" s="800">
        <v>0</v>
      </c>
      <c r="O700" s="800">
        <v>1</v>
      </c>
      <c r="P700" s="800">
        <v>0</v>
      </c>
      <c r="Q700" s="799">
        <v>0</v>
      </c>
      <c r="R700" s="799">
        <v>1</v>
      </c>
      <c r="S700" s="799">
        <v>73152108</v>
      </c>
      <c r="T700" s="799" t="s">
        <v>926</v>
      </c>
      <c r="U700" s="798" t="s">
        <v>926</v>
      </c>
      <c r="V700" s="778"/>
    </row>
    <row r="701" spans="1:22" ht="145.5" customHeight="1">
      <c r="A701" s="798">
        <f t="shared" si="38"/>
        <v>625</v>
      </c>
      <c r="B701" s="798">
        <v>8715299</v>
      </c>
      <c r="C701" s="816" t="s">
        <v>3593</v>
      </c>
      <c r="D701" s="798" t="s">
        <v>2519</v>
      </c>
      <c r="E701" s="798">
        <v>0</v>
      </c>
      <c r="F701" s="799">
        <v>0</v>
      </c>
      <c r="G701" s="799">
        <v>0</v>
      </c>
      <c r="H701" s="799">
        <v>0</v>
      </c>
      <c r="I701" s="799">
        <v>0</v>
      </c>
      <c r="J701" s="799">
        <v>0</v>
      </c>
      <c r="K701" s="799">
        <v>0</v>
      </c>
      <c r="L701" s="799">
        <v>0</v>
      </c>
      <c r="M701" s="799">
        <v>0</v>
      </c>
      <c r="N701" s="800">
        <v>0</v>
      </c>
      <c r="O701" s="800">
        <v>1</v>
      </c>
      <c r="P701" s="800">
        <v>0</v>
      </c>
      <c r="Q701" s="799">
        <v>0</v>
      </c>
      <c r="R701" s="799">
        <v>1</v>
      </c>
      <c r="S701" s="799">
        <v>73152108</v>
      </c>
      <c r="T701" s="799" t="s">
        <v>926</v>
      </c>
      <c r="U701" s="798" t="s">
        <v>926</v>
      </c>
      <c r="V701" s="778"/>
    </row>
    <row r="702" spans="1:22" ht="75" customHeight="1">
      <c r="A702" s="798">
        <f t="shared" si="38"/>
        <v>626</v>
      </c>
      <c r="B702" s="798">
        <v>8715299</v>
      </c>
      <c r="C702" s="816" t="s">
        <v>3594</v>
      </c>
      <c r="D702" s="798" t="s">
        <v>2519</v>
      </c>
      <c r="E702" s="798">
        <v>0</v>
      </c>
      <c r="F702" s="799">
        <v>0</v>
      </c>
      <c r="G702" s="799">
        <v>0</v>
      </c>
      <c r="H702" s="799">
        <v>0</v>
      </c>
      <c r="I702" s="799">
        <v>0</v>
      </c>
      <c r="J702" s="799">
        <v>0</v>
      </c>
      <c r="K702" s="799">
        <v>0</v>
      </c>
      <c r="L702" s="799">
        <v>0</v>
      </c>
      <c r="M702" s="799">
        <v>0</v>
      </c>
      <c r="N702" s="800">
        <v>0</v>
      </c>
      <c r="O702" s="800">
        <v>1</v>
      </c>
      <c r="P702" s="800">
        <v>0</v>
      </c>
      <c r="Q702" s="799">
        <v>0</v>
      </c>
      <c r="R702" s="799">
        <v>1</v>
      </c>
      <c r="S702" s="799">
        <v>73152108</v>
      </c>
      <c r="T702" s="799" t="s">
        <v>926</v>
      </c>
      <c r="U702" s="798" t="s">
        <v>926</v>
      </c>
      <c r="V702" s="778"/>
    </row>
    <row r="703" spans="1:22" ht="75" customHeight="1">
      <c r="A703" s="798">
        <f t="shared" si="38"/>
        <v>627</v>
      </c>
      <c r="B703" s="798">
        <v>8715299</v>
      </c>
      <c r="C703" s="816" t="s">
        <v>3595</v>
      </c>
      <c r="D703" s="798" t="s">
        <v>2519</v>
      </c>
      <c r="E703" s="798">
        <v>0</v>
      </c>
      <c r="F703" s="799">
        <v>0</v>
      </c>
      <c r="G703" s="799">
        <v>0</v>
      </c>
      <c r="H703" s="799">
        <v>0</v>
      </c>
      <c r="I703" s="799">
        <v>0</v>
      </c>
      <c r="J703" s="799">
        <v>0</v>
      </c>
      <c r="K703" s="799">
        <v>0</v>
      </c>
      <c r="L703" s="799">
        <v>0</v>
      </c>
      <c r="M703" s="799">
        <v>0</v>
      </c>
      <c r="N703" s="800">
        <v>0</v>
      </c>
      <c r="O703" s="800">
        <v>1</v>
      </c>
      <c r="P703" s="800">
        <v>0</v>
      </c>
      <c r="Q703" s="799">
        <v>0</v>
      </c>
      <c r="R703" s="799">
        <v>1</v>
      </c>
      <c r="S703" s="799">
        <v>73152108</v>
      </c>
      <c r="T703" s="799" t="s">
        <v>926</v>
      </c>
      <c r="U703" s="798" t="s">
        <v>926</v>
      </c>
      <c r="V703" s="778"/>
    </row>
    <row r="704" spans="1:22" ht="121.5" customHeight="1">
      <c r="A704" s="798">
        <f t="shared" si="38"/>
        <v>628</v>
      </c>
      <c r="B704" s="798">
        <v>8715299</v>
      </c>
      <c r="C704" s="816" t="s">
        <v>3596</v>
      </c>
      <c r="D704" s="798" t="s">
        <v>2519</v>
      </c>
      <c r="E704" s="798">
        <v>0</v>
      </c>
      <c r="F704" s="799">
        <v>0</v>
      </c>
      <c r="G704" s="799">
        <v>0</v>
      </c>
      <c r="H704" s="799">
        <v>0</v>
      </c>
      <c r="I704" s="799">
        <v>0</v>
      </c>
      <c r="J704" s="799">
        <v>0</v>
      </c>
      <c r="K704" s="799">
        <v>0</v>
      </c>
      <c r="L704" s="799">
        <v>0</v>
      </c>
      <c r="M704" s="799">
        <v>0</v>
      </c>
      <c r="N704" s="800">
        <v>0</v>
      </c>
      <c r="O704" s="800">
        <v>1</v>
      </c>
      <c r="P704" s="800">
        <v>0</v>
      </c>
      <c r="Q704" s="799">
        <v>0</v>
      </c>
      <c r="R704" s="799">
        <v>1</v>
      </c>
      <c r="S704" s="799">
        <v>73152108</v>
      </c>
      <c r="T704" s="799" t="s">
        <v>926</v>
      </c>
      <c r="U704" s="798" t="s">
        <v>926</v>
      </c>
      <c r="V704" s="778"/>
    </row>
    <row r="705" spans="1:22" ht="88.5" customHeight="1">
      <c r="A705" s="798">
        <f t="shared" si="38"/>
        <v>629</v>
      </c>
      <c r="B705" s="798">
        <v>8715299</v>
      </c>
      <c r="C705" s="816" t="s">
        <v>3597</v>
      </c>
      <c r="D705" s="798" t="s">
        <v>2519</v>
      </c>
      <c r="E705" s="798">
        <v>0</v>
      </c>
      <c r="F705" s="799">
        <v>0</v>
      </c>
      <c r="G705" s="799">
        <v>0</v>
      </c>
      <c r="H705" s="799">
        <v>0</v>
      </c>
      <c r="I705" s="799">
        <v>0</v>
      </c>
      <c r="J705" s="799">
        <v>0</v>
      </c>
      <c r="K705" s="799">
        <v>0</v>
      </c>
      <c r="L705" s="799">
        <v>0</v>
      </c>
      <c r="M705" s="799">
        <v>0</v>
      </c>
      <c r="N705" s="800">
        <v>0</v>
      </c>
      <c r="O705" s="800">
        <v>1</v>
      </c>
      <c r="P705" s="800">
        <v>0</v>
      </c>
      <c r="Q705" s="799">
        <v>0</v>
      </c>
      <c r="R705" s="799">
        <v>1</v>
      </c>
      <c r="S705" s="799">
        <v>73152108</v>
      </c>
      <c r="T705" s="799" t="s">
        <v>926</v>
      </c>
      <c r="U705" s="798" t="s">
        <v>926</v>
      </c>
      <c r="V705" s="778"/>
    </row>
    <row r="706" spans="1:22" ht="93" customHeight="1">
      <c r="A706" s="798">
        <f t="shared" si="38"/>
        <v>630</v>
      </c>
      <c r="B706" s="798">
        <v>8715299</v>
      </c>
      <c r="C706" s="816" t="s">
        <v>3598</v>
      </c>
      <c r="D706" s="798" t="s">
        <v>2519</v>
      </c>
      <c r="E706" s="798">
        <v>0</v>
      </c>
      <c r="F706" s="799">
        <v>0</v>
      </c>
      <c r="G706" s="799">
        <v>0</v>
      </c>
      <c r="H706" s="799">
        <v>0</v>
      </c>
      <c r="I706" s="799">
        <v>0</v>
      </c>
      <c r="J706" s="799">
        <v>0</v>
      </c>
      <c r="K706" s="799">
        <v>0</v>
      </c>
      <c r="L706" s="799">
        <v>0</v>
      </c>
      <c r="M706" s="799">
        <v>0</v>
      </c>
      <c r="N706" s="800">
        <v>0</v>
      </c>
      <c r="O706" s="800">
        <v>1</v>
      </c>
      <c r="P706" s="800">
        <v>0</v>
      </c>
      <c r="Q706" s="799">
        <v>0</v>
      </c>
      <c r="R706" s="799">
        <v>1</v>
      </c>
      <c r="S706" s="799">
        <v>73152108</v>
      </c>
      <c r="T706" s="799" t="s">
        <v>926</v>
      </c>
      <c r="U706" s="798" t="s">
        <v>926</v>
      </c>
      <c r="V706" s="778"/>
    </row>
    <row r="707" spans="1:22" ht="75" customHeight="1">
      <c r="A707" s="798">
        <f t="shared" si="38"/>
        <v>631</v>
      </c>
      <c r="B707" s="798">
        <v>8715299</v>
      </c>
      <c r="C707" s="816" t="s">
        <v>3599</v>
      </c>
      <c r="D707" s="798" t="s">
        <v>2519</v>
      </c>
      <c r="E707" s="798">
        <v>0</v>
      </c>
      <c r="F707" s="799">
        <v>0</v>
      </c>
      <c r="G707" s="799">
        <v>0</v>
      </c>
      <c r="H707" s="799">
        <v>0</v>
      </c>
      <c r="I707" s="799">
        <v>0</v>
      </c>
      <c r="J707" s="799">
        <v>0</v>
      </c>
      <c r="K707" s="799">
        <v>0</v>
      </c>
      <c r="L707" s="799">
        <v>0</v>
      </c>
      <c r="M707" s="799">
        <v>0</v>
      </c>
      <c r="N707" s="800">
        <v>0</v>
      </c>
      <c r="O707" s="800">
        <v>1</v>
      </c>
      <c r="P707" s="800">
        <v>0</v>
      </c>
      <c r="Q707" s="799">
        <v>0</v>
      </c>
      <c r="R707" s="799">
        <v>1</v>
      </c>
      <c r="S707" s="799">
        <v>73152108</v>
      </c>
      <c r="T707" s="799" t="s">
        <v>926</v>
      </c>
      <c r="U707" s="798" t="s">
        <v>926</v>
      </c>
      <c r="V707" s="778"/>
    </row>
    <row r="708" spans="1:22" ht="75" customHeight="1">
      <c r="A708" s="798">
        <f t="shared" si="38"/>
        <v>632</v>
      </c>
      <c r="B708" s="798">
        <v>8715299</v>
      </c>
      <c r="C708" s="816" t="s">
        <v>3600</v>
      </c>
      <c r="D708" s="798" t="s">
        <v>2519</v>
      </c>
      <c r="E708" s="798">
        <v>0</v>
      </c>
      <c r="F708" s="799">
        <v>0</v>
      </c>
      <c r="G708" s="799">
        <v>0</v>
      </c>
      <c r="H708" s="799">
        <v>0</v>
      </c>
      <c r="I708" s="799">
        <v>0</v>
      </c>
      <c r="J708" s="799">
        <v>0</v>
      </c>
      <c r="K708" s="799">
        <v>0</v>
      </c>
      <c r="L708" s="799">
        <v>0</v>
      </c>
      <c r="M708" s="799">
        <v>0</v>
      </c>
      <c r="N708" s="800">
        <v>0</v>
      </c>
      <c r="O708" s="800">
        <v>1</v>
      </c>
      <c r="P708" s="800">
        <v>0</v>
      </c>
      <c r="Q708" s="799">
        <v>0</v>
      </c>
      <c r="R708" s="799">
        <v>1</v>
      </c>
      <c r="S708" s="799">
        <v>73152108</v>
      </c>
      <c r="T708" s="799" t="s">
        <v>926</v>
      </c>
      <c r="U708" s="798" t="s">
        <v>926</v>
      </c>
      <c r="V708" s="778"/>
    </row>
    <row r="709" spans="1:22" ht="75" customHeight="1">
      <c r="A709" s="798">
        <f t="shared" si="38"/>
        <v>633</v>
      </c>
      <c r="B709" s="798">
        <v>8715299</v>
      </c>
      <c r="C709" s="816" t="s">
        <v>3601</v>
      </c>
      <c r="D709" s="798" t="s">
        <v>2519</v>
      </c>
      <c r="E709" s="798">
        <v>0</v>
      </c>
      <c r="F709" s="799">
        <v>0</v>
      </c>
      <c r="G709" s="799">
        <v>0</v>
      </c>
      <c r="H709" s="799">
        <v>0</v>
      </c>
      <c r="I709" s="799">
        <v>0</v>
      </c>
      <c r="J709" s="799">
        <v>0</v>
      </c>
      <c r="K709" s="799">
        <v>0</v>
      </c>
      <c r="L709" s="799">
        <v>0</v>
      </c>
      <c r="M709" s="799">
        <v>0</v>
      </c>
      <c r="N709" s="800">
        <v>0</v>
      </c>
      <c r="O709" s="800">
        <v>1</v>
      </c>
      <c r="P709" s="800">
        <v>0</v>
      </c>
      <c r="Q709" s="799">
        <v>0</v>
      </c>
      <c r="R709" s="799">
        <v>1</v>
      </c>
      <c r="S709" s="799">
        <v>73152108</v>
      </c>
      <c r="T709" s="799" t="s">
        <v>926</v>
      </c>
      <c r="U709" s="798" t="s">
        <v>926</v>
      </c>
      <c r="V709" s="778"/>
    </row>
    <row r="710" spans="1:22" ht="75" customHeight="1">
      <c r="A710" s="798">
        <f t="shared" si="38"/>
        <v>634</v>
      </c>
      <c r="B710" s="798">
        <v>8715299</v>
      </c>
      <c r="C710" s="816" t="s">
        <v>3602</v>
      </c>
      <c r="D710" s="798" t="s">
        <v>2519</v>
      </c>
      <c r="E710" s="798">
        <v>0</v>
      </c>
      <c r="F710" s="799">
        <v>0</v>
      </c>
      <c r="G710" s="799">
        <v>0</v>
      </c>
      <c r="H710" s="799">
        <v>0</v>
      </c>
      <c r="I710" s="799">
        <v>0</v>
      </c>
      <c r="J710" s="799">
        <v>0</v>
      </c>
      <c r="K710" s="799">
        <v>0</v>
      </c>
      <c r="L710" s="799">
        <v>0</v>
      </c>
      <c r="M710" s="799">
        <v>0</v>
      </c>
      <c r="N710" s="800">
        <v>0</v>
      </c>
      <c r="O710" s="800">
        <v>1</v>
      </c>
      <c r="P710" s="800">
        <v>0</v>
      </c>
      <c r="Q710" s="799">
        <v>0</v>
      </c>
      <c r="R710" s="799">
        <v>1</v>
      </c>
      <c r="S710" s="799">
        <v>73152108</v>
      </c>
      <c r="T710" s="799" t="s">
        <v>926</v>
      </c>
      <c r="U710" s="798" t="s">
        <v>926</v>
      </c>
      <c r="V710" s="778"/>
    </row>
    <row r="711" spans="1:22" ht="75" customHeight="1">
      <c r="A711" s="798">
        <f t="shared" si="38"/>
        <v>635</v>
      </c>
      <c r="B711" s="798">
        <v>8715299</v>
      </c>
      <c r="C711" s="816" t="s">
        <v>3603</v>
      </c>
      <c r="D711" s="798" t="s">
        <v>2519</v>
      </c>
      <c r="E711" s="798">
        <v>0</v>
      </c>
      <c r="F711" s="799">
        <v>0</v>
      </c>
      <c r="G711" s="799">
        <v>0</v>
      </c>
      <c r="H711" s="799">
        <v>0</v>
      </c>
      <c r="I711" s="799">
        <v>0</v>
      </c>
      <c r="J711" s="799">
        <v>0</v>
      </c>
      <c r="K711" s="799">
        <v>0</v>
      </c>
      <c r="L711" s="799">
        <v>0</v>
      </c>
      <c r="M711" s="799">
        <v>0</v>
      </c>
      <c r="N711" s="800">
        <v>0</v>
      </c>
      <c r="O711" s="800">
        <v>1</v>
      </c>
      <c r="P711" s="800">
        <v>0</v>
      </c>
      <c r="Q711" s="799">
        <v>0</v>
      </c>
      <c r="R711" s="799">
        <v>1</v>
      </c>
      <c r="S711" s="799">
        <v>73152108</v>
      </c>
      <c r="T711" s="799" t="s">
        <v>926</v>
      </c>
      <c r="U711" s="798" t="s">
        <v>926</v>
      </c>
      <c r="V711" s="778"/>
    </row>
    <row r="712" spans="1:22" ht="75" customHeight="1">
      <c r="A712" s="798">
        <v>636</v>
      </c>
      <c r="B712" s="798">
        <v>8715299</v>
      </c>
      <c r="C712" s="816" t="s">
        <v>3604</v>
      </c>
      <c r="D712" s="798" t="s">
        <v>2519</v>
      </c>
      <c r="E712" s="798">
        <v>0</v>
      </c>
      <c r="F712" s="799">
        <v>0</v>
      </c>
      <c r="G712" s="799">
        <v>0</v>
      </c>
      <c r="H712" s="799">
        <v>0</v>
      </c>
      <c r="I712" s="799">
        <v>0</v>
      </c>
      <c r="J712" s="799">
        <v>0</v>
      </c>
      <c r="K712" s="799">
        <v>0</v>
      </c>
      <c r="L712" s="799">
        <v>0</v>
      </c>
      <c r="M712" s="800">
        <v>0</v>
      </c>
      <c r="N712" s="800">
        <v>0</v>
      </c>
      <c r="O712" s="800">
        <v>1</v>
      </c>
      <c r="P712" s="800">
        <v>0</v>
      </c>
      <c r="Q712" s="799">
        <v>0</v>
      </c>
      <c r="R712" s="799">
        <v>1</v>
      </c>
      <c r="S712" s="799">
        <v>73152108</v>
      </c>
      <c r="T712" s="799" t="s">
        <v>926</v>
      </c>
      <c r="U712" s="798" t="s">
        <v>926</v>
      </c>
      <c r="V712" s="778"/>
    </row>
    <row r="713" spans="1:22" ht="21.75" customHeight="1">
      <c r="A713" s="921" t="s">
        <v>3009</v>
      </c>
      <c r="B713" s="922"/>
      <c r="C713" s="922"/>
      <c r="D713" s="922"/>
      <c r="E713" s="922"/>
      <c r="F713" s="922"/>
      <c r="G713" s="922"/>
      <c r="H713" s="922"/>
      <c r="I713" s="922"/>
      <c r="J713" s="922"/>
      <c r="K713" s="922"/>
      <c r="L713" s="922"/>
      <c r="M713" s="922"/>
      <c r="N713" s="922"/>
      <c r="O713" s="922"/>
      <c r="P713" s="922"/>
      <c r="Q713" s="922"/>
      <c r="R713" s="922"/>
      <c r="S713" s="922"/>
      <c r="T713" s="922"/>
      <c r="U713" s="923"/>
    </row>
    <row r="714" spans="1:22" ht="15.75" customHeight="1">
      <c r="A714" s="834" t="s">
        <v>2989</v>
      </c>
      <c r="B714" s="835"/>
      <c r="C714" s="835"/>
      <c r="D714" s="835"/>
      <c r="E714" s="835"/>
      <c r="F714" s="835"/>
      <c r="G714" s="835"/>
      <c r="H714" s="835"/>
      <c r="I714" s="835"/>
      <c r="J714" s="835"/>
      <c r="K714" s="835"/>
      <c r="L714" s="835"/>
      <c r="M714" s="835"/>
      <c r="N714" s="835"/>
      <c r="O714" s="835"/>
      <c r="P714" s="835"/>
      <c r="Q714" s="835"/>
      <c r="R714" s="835"/>
      <c r="S714" s="835"/>
      <c r="T714" s="835"/>
      <c r="U714" s="836"/>
    </row>
    <row r="715" spans="1:22" ht="22.5" customHeight="1">
      <c r="A715" s="834" t="s">
        <v>2990</v>
      </c>
      <c r="B715" s="835"/>
      <c r="C715" s="835"/>
      <c r="D715" s="835"/>
      <c r="E715" s="835"/>
      <c r="F715" s="835"/>
      <c r="G715" s="835"/>
      <c r="H715" s="835"/>
      <c r="I715" s="835"/>
      <c r="J715" s="835"/>
      <c r="K715" s="835"/>
      <c r="L715" s="835"/>
      <c r="M715" s="835"/>
      <c r="N715" s="835"/>
      <c r="O715" s="835"/>
      <c r="P715" s="835"/>
      <c r="Q715" s="835"/>
      <c r="R715" s="835"/>
      <c r="S715" s="835"/>
      <c r="T715" s="835"/>
      <c r="U715" s="836"/>
    </row>
    <row r="716" spans="1:22" ht="18" customHeight="1">
      <c r="A716" s="834" t="s">
        <v>3010</v>
      </c>
      <c r="B716" s="835"/>
      <c r="C716" s="835"/>
      <c r="D716" s="835"/>
      <c r="E716" s="835"/>
      <c r="F716" s="835"/>
      <c r="G716" s="835"/>
      <c r="H716" s="835"/>
      <c r="I716" s="835"/>
      <c r="J716" s="835"/>
      <c r="K716" s="835"/>
      <c r="L716" s="835"/>
      <c r="M716" s="835"/>
      <c r="N716" s="835"/>
      <c r="O716" s="835"/>
      <c r="P716" s="835"/>
      <c r="Q716" s="835"/>
      <c r="R716" s="835"/>
      <c r="S716" s="835"/>
      <c r="T716" s="835"/>
      <c r="U716" s="836"/>
    </row>
    <row r="717" spans="1:22" ht="18.75" customHeight="1">
      <c r="A717" s="834" t="s">
        <v>3000</v>
      </c>
      <c r="B717" s="835"/>
      <c r="C717" s="835"/>
      <c r="D717" s="835"/>
      <c r="E717" s="835"/>
      <c r="F717" s="835"/>
      <c r="G717" s="835"/>
      <c r="H717" s="835"/>
      <c r="I717" s="835"/>
      <c r="J717" s="835"/>
      <c r="K717" s="835"/>
      <c r="L717" s="835"/>
      <c r="M717" s="835"/>
      <c r="N717" s="835"/>
      <c r="O717" s="835"/>
      <c r="P717" s="835"/>
      <c r="Q717" s="835"/>
      <c r="R717" s="835"/>
      <c r="S717" s="835"/>
      <c r="T717" s="835"/>
      <c r="U717" s="836"/>
    </row>
    <row r="718" spans="1:22" ht="18.75" customHeight="1">
      <c r="A718" s="834" t="s">
        <v>3001</v>
      </c>
      <c r="B718" s="835"/>
      <c r="C718" s="835"/>
      <c r="D718" s="835"/>
      <c r="E718" s="835"/>
      <c r="F718" s="835"/>
      <c r="G718" s="835"/>
      <c r="H718" s="835"/>
      <c r="I718" s="835"/>
      <c r="J718" s="835"/>
      <c r="K718" s="835"/>
      <c r="L718" s="835"/>
      <c r="M718" s="835"/>
      <c r="N718" s="835"/>
      <c r="O718" s="835"/>
      <c r="P718" s="835"/>
      <c r="Q718" s="835"/>
      <c r="R718" s="835"/>
      <c r="S718" s="835"/>
      <c r="T718" s="835"/>
      <c r="U718" s="836"/>
    </row>
    <row r="719" spans="1:22" ht="18.75" customHeight="1">
      <c r="A719" s="834" t="s">
        <v>3011</v>
      </c>
      <c r="B719" s="835"/>
      <c r="C719" s="835"/>
      <c r="D719" s="835"/>
      <c r="E719" s="835"/>
      <c r="F719" s="835"/>
      <c r="G719" s="835"/>
      <c r="H719" s="835"/>
      <c r="I719" s="835"/>
      <c r="J719" s="835"/>
      <c r="K719" s="835"/>
      <c r="L719" s="835"/>
      <c r="M719" s="835"/>
      <c r="N719" s="835"/>
      <c r="O719" s="835"/>
      <c r="P719" s="835"/>
      <c r="Q719" s="835"/>
      <c r="R719" s="835"/>
      <c r="S719" s="835"/>
      <c r="T719" s="835"/>
      <c r="U719" s="836"/>
    </row>
    <row r="720" spans="1:22" ht="17.25" customHeight="1">
      <c r="A720" s="834" t="s">
        <v>3007</v>
      </c>
      <c r="B720" s="835"/>
      <c r="C720" s="835"/>
      <c r="D720" s="835"/>
      <c r="E720" s="835"/>
      <c r="F720" s="835"/>
      <c r="G720" s="835"/>
      <c r="H720" s="835"/>
      <c r="I720" s="835"/>
      <c r="J720" s="835"/>
      <c r="K720" s="835"/>
      <c r="L720" s="835"/>
      <c r="M720" s="835"/>
      <c r="N720" s="835"/>
      <c r="O720" s="835"/>
      <c r="P720" s="835"/>
      <c r="Q720" s="835"/>
      <c r="R720" s="835"/>
      <c r="S720" s="835"/>
      <c r="T720" s="835"/>
      <c r="U720" s="836"/>
    </row>
    <row r="721" spans="1:22" ht="22.5" customHeight="1">
      <c r="A721" s="888" t="s">
        <v>3008</v>
      </c>
      <c r="B721" s="889"/>
      <c r="C721" s="889"/>
      <c r="D721" s="889"/>
      <c r="E721" s="889"/>
      <c r="F721" s="889"/>
      <c r="G721" s="889"/>
      <c r="H721" s="889"/>
      <c r="I721" s="889"/>
      <c r="J721" s="889"/>
      <c r="K721" s="889"/>
      <c r="L721" s="889"/>
      <c r="M721" s="889"/>
      <c r="N721" s="889"/>
      <c r="O721" s="889"/>
      <c r="P721" s="889"/>
      <c r="Q721" s="889"/>
      <c r="R721" s="889"/>
      <c r="S721" s="889"/>
      <c r="T721" s="889"/>
      <c r="U721" s="890"/>
    </row>
    <row r="722" spans="1:22" ht="75" customHeight="1">
      <c r="A722" s="806">
        <v>637</v>
      </c>
      <c r="B722" s="832">
        <v>8711001</v>
      </c>
      <c r="C722" s="816" t="s">
        <v>3605</v>
      </c>
      <c r="D722" s="798" t="s">
        <v>2519</v>
      </c>
      <c r="E722" s="798">
        <v>0</v>
      </c>
      <c r="F722" s="799">
        <v>0</v>
      </c>
      <c r="G722" s="799">
        <v>0</v>
      </c>
      <c r="H722" s="799">
        <v>0</v>
      </c>
      <c r="I722" s="799">
        <v>0</v>
      </c>
      <c r="J722" s="799">
        <v>0</v>
      </c>
      <c r="K722" s="799">
        <v>0</v>
      </c>
      <c r="L722" s="799">
        <v>0</v>
      </c>
      <c r="M722" s="799">
        <v>0</v>
      </c>
      <c r="N722" s="800">
        <v>0</v>
      </c>
      <c r="O722" s="800">
        <v>0</v>
      </c>
      <c r="P722" s="800">
        <v>1</v>
      </c>
      <c r="Q722" s="799">
        <v>0</v>
      </c>
      <c r="R722" s="799">
        <v>1</v>
      </c>
      <c r="S722" s="832">
        <v>72101517</v>
      </c>
      <c r="T722" s="799" t="s">
        <v>926</v>
      </c>
      <c r="U722" s="798" t="s">
        <v>926</v>
      </c>
      <c r="V722" s="778"/>
    </row>
    <row r="723" spans="1:22" ht="75" customHeight="1">
      <c r="A723" s="806">
        <v>638</v>
      </c>
      <c r="B723" s="837">
        <v>8715606</v>
      </c>
      <c r="C723" s="816" t="s">
        <v>3606</v>
      </c>
      <c r="D723" s="798" t="s">
        <v>2519</v>
      </c>
      <c r="E723" s="798">
        <v>0</v>
      </c>
      <c r="F723" s="799">
        <v>0</v>
      </c>
      <c r="G723" s="799">
        <v>0</v>
      </c>
      <c r="H723" s="799">
        <v>0</v>
      </c>
      <c r="I723" s="799">
        <v>0</v>
      </c>
      <c r="J723" s="799">
        <v>0</v>
      </c>
      <c r="K723" s="799">
        <v>0</v>
      </c>
      <c r="L723" s="799">
        <v>0</v>
      </c>
      <c r="M723" s="799">
        <v>0</v>
      </c>
      <c r="N723" s="800">
        <v>0</v>
      </c>
      <c r="O723" s="800">
        <v>0</v>
      </c>
      <c r="P723" s="800">
        <v>1</v>
      </c>
      <c r="Q723" s="799">
        <v>0</v>
      </c>
      <c r="R723" s="799">
        <v>1</v>
      </c>
      <c r="S723" s="800">
        <v>73152100</v>
      </c>
      <c r="T723" s="799" t="s">
        <v>926</v>
      </c>
      <c r="U723" s="798" t="s">
        <v>926</v>
      </c>
      <c r="V723" s="778"/>
    </row>
    <row r="724" spans="1:22" ht="75" customHeight="1">
      <c r="A724" s="806">
        <v>639</v>
      </c>
      <c r="B724" s="837">
        <v>8715606</v>
      </c>
      <c r="C724" s="816" t="s">
        <v>3607</v>
      </c>
      <c r="D724" s="798" t="s">
        <v>2519</v>
      </c>
      <c r="E724" s="798">
        <v>0</v>
      </c>
      <c r="F724" s="799">
        <v>0</v>
      </c>
      <c r="G724" s="799">
        <v>0</v>
      </c>
      <c r="H724" s="799">
        <v>0</v>
      </c>
      <c r="I724" s="799">
        <v>0</v>
      </c>
      <c r="J724" s="799">
        <v>0</v>
      </c>
      <c r="K724" s="799">
        <v>0</v>
      </c>
      <c r="L724" s="799">
        <v>0</v>
      </c>
      <c r="M724" s="799">
        <v>0</v>
      </c>
      <c r="N724" s="800">
        <v>0</v>
      </c>
      <c r="O724" s="800">
        <v>0</v>
      </c>
      <c r="P724" s="800">
        <v>1</v>
      </c>
      <c r="Q724" s="799">
        <v>0</v>
      </c>
      <c r="R724" s="799">
        <v>1</v>
      </c>
      <c r="S724" s="807">
        <v>73152100</v>
      </c>
      <c r="T724" s="799" t="s">
        <v>926</v>
      </c>
      <c r="U724" s="798" t="s">
        <v>926</v>
      </c>
      <c r="V724" s="778"/>
    </row>
    <row r="725" spans="1:22" ht="75" customHeight="1">
      <c r="A725" s="806">
        <v>640</v>
      </c>
      <c r="B725" s="837">
        <v>8715606</v>
      </c>
      <c r="C725" s="816" t="s">
        <v>3608</v>
      </c>
      <c r="D725" s="798" t="s">
        <v>2519</v>
      </c>
      <c r="E725" s="798">
        <v>0</v>
      </c>
      <c r="F725" s="799">
        <v>0</v>
      </c>
      <c r="G725" s="799">
        <v>0</v>
      </c>
      <c r="H725" s="799">
        <v>0</v>
      </c>
      <c r="I725" s="799">
        <v>0</v>
      </c>
      <c r="J725" s="799">
        <v>0</v>
      </c>
      <c r="K725" s="799">
        <v>0</v>
      </c>
      <c r="L725" s="799">
        <v>0</v>
      </c>
      <c r="M725" s="799">
        <v>0</v>
      </c>
      <c r="N725" s="800">
        <v>0</v>
      </c>
      <c r="O725" s="800">
        <v>0</v>
      </c>
      <c r="P725" s="800">
        <v>1</v>
      </c>
      <c r="Q725" s="799">
        <v>0</v>
      </c>
      <c r="R725" s="799">
        <v>1</v>
      </c>
      <c r="S725" s="807">
        <v>73152100</v>
      </c>
      <c r="T725" s="799" t="s">
        <v>926</v>
      </c>
      <c r="U725" s="798" t="s">
        <v>926</v>
      </c>
      <c r="V725" s="778"/>
    </row>
    <row r="726" spans="1:22" ht="75" customHeight="1">
      <c r="A726" s="806">
        <v>641</v>
      </c>
      <c r="B726" s="838">
        <v>8711003</v>
      </c>
      <c r="C726" s="816" t="s">
        <v>3609</v>
      </c>
      <c r="D726" s="798" t="s">
        <v>2519</v>
      </c>
      <c r="E726" s="798">
        <v>0</v>
      </c>
      <c r="F726" s="799">
        <v>0</v>
      </c>
      <c r="G726" s="799">
        <v>0</v>
      </c>
      <c r="H726" s="799">
        <v>0</v>
      </c>
      <c r="I726" s="799">
        <v>0</v>
      </c>
      <c r="J726" s="799">
        <v>0</v>
      </c>
      <c r="K726" s="799">
        <v>0</v>
      </c>
      <c r="L726" s="799">
        <v>0</v>
      </c>
      <c r="M726" s="799">
        <v>0</v>
      </c>
      <c r="N726" s="800">
        <v>0</v>
      </c>
      <c r="O726" s="800">
        <v>0</v>
      </c>
      <c r="P726" s="800">
        <v>1</v>
      </c>
      <c r="Q726" s="799">
        <v>0</v>
      </c>
      <c r="R726" s="799">
        <v>1</v>
      </c>
      <c r="S726" s="807">
        <v>73152100</v>
      </c>
      <c r="T726" s="799" t="s">
        <v>926</v>
      </c>
      <c r="U726" s="798" t="s">
        <v>926</v>
      </c>
      <c r="V726" s="778"/>
    </row>
    <row r="727" spans="1:22" ht="75" customHeight="1">
      <c r="A727" s="806">
        <v>642</v>
      </c>
      <c r="B727" s="838">
        <v>8711003</v>
      </c>
      <c r="C727" s="816" t="s">
        <v>3610</v>
      </c>
      <c r="D727" s="798" t="s">
        <v>2519</v>
      </c>
      <c r="E727" s="798">
        <v>0</v>
      </c>
      <c r="F727" s="799">
        <v>0</v>
      </c>
      <c r="G727" s="799">
        <v>0</v>
      </c>
      <c r="H727" s="799">
        <v>0</v>
      </c>
      <c r="I727" s="799">
        <v>0</v>
      </c>
      <c r="J727" s="799">
        <v>0</v>
      </c>
      <c r="K727" s="799">
        <v>0</v>
      </c>
      <c r="L727" s="799">
        <v>0</v>
      </c>
      <c r="M727" s="799">
        <v>0</v>
      </c>
      <c r="N727" s="800">
        <v>0</v>
      </c>
      <c r="O727" s="800">
        <v>0</v>
      </c>
      <c r="P727" s="800">
        <v>1</v>
      </c>
      <c r="Q727" s="799">
        <v>0</v>
      </c>
      <c r="R727" s="799">
        <v>1</v>
      </c>
      <c r="S727" s="807">
        <v>73152100</v>
      </c>
      <c r="T727" s="799" t="s">
        <v>926</v>
      </c>
      <c r="U727" s="798" t="s">
        <v>926</v>
      </c>
      <c r="V727" s="778"/>
    </row>
    <row r="728" spans="1:22" ht="75" customHeight="1">
      <c r="A728" s="806">
        <v>643</v>
      </c>
      <c r="B728" s="837">
        <v>8715606</v>
      </c>
      <c r="C728" s="816" t="s">
        <v>3611</v>
      </c>
      <c r="D728" s="798" t="s">
        <v>2519</v>
      </c>
      <c r="E728" s="798">
        <v>0</v>
      </c>
      <c r="F728" s="799">
        <v>0</v>
      </c>
      <c r="G728" s="799">
        <v>0</v>
      </c>
      <c r="H728" s="799">
        <v>0</v>
      </c>
      <c r="I728" s="799">
        <v>0</v>
      </c>
      <c r="J728" s="799">
        <v>0</v>
      </c>
      <c r="K728" s="799">
        <v>0</v>
      </c>
      <c r="L728" s="799">
        <v>0</v>
      </c>
      <c r="M728" s="799">
        <v>0</v>
      </c>
      <c r="N728" s="800">
        <v>0</v>
      </c>
      <c r="O728" s="800">
        <v>0</v>
      </c>
      <c r="P728" s="800">
        <v>1</v>
      </c>
      <c r="Q728" s="799">
        <v>0</v>
      </c>
      <c r="R728" s="799">
        <v>1</v>
      </c>
      <c r="S728" s="807">
        <v>73152100</v>
      </c>
      <c r="T728" s="799" t="s">
        <v>926</v>
      </c>
      <c r="U728" s="798" t="s">
        <v>926</v>
      </c>
      <c r="V728" s="778"/>
    </row>
    <row r="729" spans="1:22" ht="75" customHeight="1">
      <c r="A729" s="806">
        <v>644</v>
      </c>
      <c r="B729" s="837">
        <v>8715606</v>
      </c>
      <c r="C729" s="816" t="s">
        <v>3612</v>
      </c>
      <c r="D729" s="798" t="s">
        <v>2519</v>
      </c>
      <c r="E729" s="798">
        <v>0</v>
      </c>
      <c r="F729" s="799">
        <v>0</v>
      </c>
      <c r="G729" s="799">
        <v>0</v>
      </c>
      <c r="H729" s="799">
        <v>0</v>
      </c>
      <c r="I729" s="799">
        <v>0</v>
      </c>
      <c r="J729" s="799">
        <v>0</v>
      </c>
      <c r="K729" s="799">
        <v>0</v>
      </c>
      <c r="L729" s="799">
        <v>0</v>
      </c>
      <c r="M729" s="799">
        <v>0</v>
      </c>
      <c r="N729" s="800">
        <v>0</v>
      </c>
      <c r="O729" s="800">
        <v>0</v>
      </c>
      <c r="P729" s="800">
        <v>1</v>
      </c>
      <c r="Q729" s="799">
        <v>0</v>
      </c>
      <c r="R729" s="799">
        <v>1</v>
      </c>
      <c r="S729" s="807">
        <v>73152100</v>
      </c>
      <c r="T729" s="799" t="s">
        <v>926</v>
      </c>
      <c r="U729" s="798" t="s">
        <v>926</v>
      </c>
      <c r="V729" s="778"/>
    </row>
    <row r="730" spans="1:22" ht="75" customHeight="1">
      <c r="A730" s="806">
        <v>645</v>
      </c>
      <c r="B730" s="837">
        <v>8715606</v>
      </c>
      <c r="C730" s="816" t="s">
        <v>3613</v>
      </c>
      <c r="D730" s="798" t="s">
        <v>2519</v>
      </c>
      <c r="E730" s="798">
        <v>0</v>
      </c>
      <c r="F730" s="799">
        <v>0</v>
      </c>
      <c r="G730" s="799">
        <v>0</v>
      </c>
      <c r="H730" s="799">
        <v>0</v>
      </c>
      <c r="I730" s="799">
        <v>0</v>
      </c>
      <c r="J730" s="799">
        <v>0</v>
      </c>
      <c r="K730" s="799">
        <v>0</v>
      </c>
      <c r="L730" s="799">
        <v>0</v>
      </c>
      <c r="M730" s="799">
        <v>0</v>
      </c>
      <c r="N730" s="800">
        <v>0</v>
      </c>
      <c r="O730" s="800">
        <v>0</v>
      </c>
      <c r="P730" s="800">
        <v>1</v>
      </c>
      <c r="Q730" s="799">
        <v>0</v>
      </c>
      <c r="R730" s="799">
        <v>1</v>
      </c>
      <c r="S730" s="807">
        <v>73152100</v>
      </c>
      <c r="T730" s="799" t="s">
        <v>926</v>
      </c>
      <c r="U730" s="798" t="s">
        <v>926</v>
      </c>
      <c r="V730" s="778"/>
    </row>
    <row r="731" spans="1:22" ht="75" customHeight="1">
      <c r="A731" s="806">
        <v>646</v>
      </c>
      <c r="B731" s="837">
        <v>8715606</v>
      </c>
      <c r="C731" s="816" t="s">
        <v>3614</v>
      </c>
      <c r="D731" s="798" t="s">
        <v>2519</v>
      </c>
      <c r="E731" s="798">
        <v>0</v>
      </c>
      <c r="F731" s="799">
        <v>0</v>
      </c>
      <c r="G731" s="799">
        <v>0</v>
      </c>
      <c r="H731" s="799">
        <v>0</v>
      </c>
      <c r="I731" s="799">
        <v>0</v>
      </c>
      <c r="J731" s="799">
        <v>0</v>
      </c>
      <c r="K731" s="799">
        <v>0</v>
      </c>
      <c r="L731" s="799">
        <v>0</v>
      </c>
      <c r="M731" s="799">
        <v>0</v>
      </c>
      <c r="N731" s="800">
        <v>0</v>
      </c>
      <c r="O731" s="800">
        <v>0</v>
      </c>
      <c r="P731" s="800">
        <v>1</v>
      </c>
      <c r="Q731" s="799">
        <v>0</v>
      </c>
      <c r="R731" s="799">
        <v>1</v>
      </c>
      <c r="S731" s="807">
        <v>73152100</v>
      </c>
      <c r="T731" s="799" t="s">
        <v>926</v>
      </c>
      <c r="U731" s="798" t="s">
        <v>926</v>
      </c>
      <c r="V731" s="778"/>
    </row>
    <row r="732" spans="1:22" ht="75" customHeight="1">
      <c r="A732" s="806">
        <v>647</v>
      </c>
      <c r="B732" s="837">
        <v>8715606</v>
      </c>
      <c r="C732" s="816" t="s">
        <v>3615</v>
      </c>
      <c r="D732" s="798" t="s">
        <v>2519</v>
      </c>
      <c r="E732" s="798">
        <v>0</v>
      </c>
      <c r="F732" s="799">
        <v>0</v>
      </c>
      <c r="G732" s="799">
        <v>0</v>
      </c>
      <c r="H732" s="799">
        <v>0</v>
      </c>
      <c r="I732" s="799">
        <v>0</v>
      </c>
      <c r="J732" s="799">
        <v>0</v>
      </c>
      <c r="K732" s="799">
        <v>0</v>
      </c>
      <c r="L732" s="799">
        <v>0</v>
      </c>
      <c r="M732" s="799">
        <v>0</v>
      </c>
      <c r="N732" s="800">
        <v>0</v>
      </c>
      <c r="O732" s="800">
        <v>0</v>
      </c>
      <c r="P732" s="800">
        <v>1</v>
      </c>
      <c r="Q732" s="799">
        <v>0</v>
      </c>
      <c r="R732" s="799">
        <v>1</v>
      </c>
      <c r="S732" s="807">
        <v>73152100</v>
      </c>
      <c r="T732" s="799" t="s">
        <v>926</v>
      </c>
      <c r="U732" s="798" t="s">
        <v>926</v>
      </c>
      <c r="V732" s="778"/>
    </row>
    <row r="733" spans="1:22" ht="75" customHeight="1">
      <c r="A733" s="806">
        <v>648</v>
      </c>
      <c r="B733" s="837">
        <v>8715606</v>
      </c>
      <c r="C733" s="816" t="s">
        <v>3616</v>
      </c>
      <c r="D733" s="798" t="s">
        <v>2519</v>
      </c>
      <c r="E733" s="798">
        <v>0</v>
      </c>
      <c r="F733" s="799">
        <v>0</v>
      </c>
      <c r="G733" s="799">
        <v>0</v>
      </c>
      <c r="H733" s="799">
        <v>0</v>
      </c>
      <c r="I733" s="799">
        <v>0</v>
      </c>
      <c r="J733" s="799">
        <v>0</v>
      </c>
      <c r="K733" s="799">
        <v>0</v>
      </c>
      <c r="L733" s="799">
        <v>0</v>
      </c>
      <c r="M733" s="799">
        <v>0</v>
      </c>
      <c r="N733" s="800">
        <v>0</v>
      </c>
      <c r="O733" s="800">
        <v>0</v>
      </c>
      <c r="P733" s="800">
        <v>1</v>
      </c>
      <c r="Q733" s="799">
        <v>0</v>
      </c>
      <c r="R733" s="799">
        <v>1</v>
      </c>
      <c r="S733" s="807">
        <v>73152100</v>
      </c>
      <c r="T733" s="799" t="s">
        <v>926</v>
      </c>
      <c r="U733" s="798" t="s">
        <v>926</v>
      </c>
      <c r="V733" s="778"/>
    </row>
    <row r="734" spans="1:22" ht="75" customHeight="1">
      <c r="A734" s="806">
        <v>649</v>
      </c>
      <c r="B734" s="837">
        <v>8715606</v>
      </c>
      <c r="C734" s="816" t="s">
        <v>3617</v>
      </c>
      <c r="D734" s="798" t="s">
        <v>2519</v>
      </c>
      <c r="E734" s="798">
        <v>0</v>
      </c>
      <c r="F734" s="799">
        <v>0</v>
      </c>
      <c r="G734" s="799">
        <v>0</v>
      </c>
      <c r="H734" s="799">
        <v>0</v>
      </c>
      <c r="I734" s="799">
        <v>0</v>
      </c>
      <c r="J734" s="799">
        <v>0</v>
      </c>
      <c r="K734" s="799">
        <v>0</v>
      </c>
      <c r="L734" s="799">
        <v>0</v>
      </c>
      <c r="M734" s="799">
        <v>0</v>
      </c>
      <c r="N734" s="800">
        <v>0</v>
      </c>
      <c r="O734" s="800">
        <v>0</v>
      </c>
      <c r="P734" s="800">
        <v>1</v>
      </c>
      <c r="Q734" s="799">
        <v>0</v>
      </c>
      <c r="R734" s="799">
        <v>1</v>
      </c>
      <c r="S734" s="807">
        <v>73152100</v>
      </c>
      <c r="T734" s="799" t="s">
        <v>926</v>
      </c>
      <c r="U734" s="798" t="s">
        <v>926</v>
      </c>
      <c r="V734" s="778"/>
    </row>
    <row r="735" spans="1:22" ht="75" customHeight="1">
      <c r="A735" s="806">
        <v>650</v>
      </c>
      <c r="B735" s="837">
        <v>8715606</v>
      </c>
      <c r="C735" s="816" t="s">
        <v>3618</v>
      </c>
      <c r="D735" s="798" t="s">
        <v>2519</v>
      </c>
      <c r="E735" s="798">
        <v>0</v>
      </c>
      <c r="F735" s="799">
        <v>0</v>
      </c>
      <c r="G735" s="799">
        <v>0</v>
      </c>
      <c r="H735" s="799">
        <v>0</v>
      </c>
      <c r="I735" s="799">
        <v>0</v>
      </c>
      <c r="J735" s="799">
        <v>0</v>
      </c>
      <c r="K735" s="799">
        <v>0</v>
      </c>
      <c r="L735" s="799">
        <v>0</v>
      </c>
      <c r="M735" s="799">
        <v>0</v>
      </c>
      <c r="N735" s="800">
        <v>0</v>
      </c>
      <c r="O735" s="800">
        <v>0</v>
      </c>
      <c r="P735" s="800">
        <v>1</v>
      </c>
      <c r="Q735" s="799">
        <v>0</v>
      </c>
      <c r="R735" s="799">
        <v>1</v>
      </c>
      <c r="S735" s="807">
        <v>73152100</v>
      </c>
      <c r="T735" s="799" t="s">
        <v>926</v>
      </c>
      <c r="U735" s="798" t="s">
        <v>926</v>
      </c>
      <c r="V735" s="778"/>
    </row>
    <row r="736" spans="1:22" ht="75" customHeight="1">
      <c r="A736" s="806">
        <v>651</v>
      </c>
      <c r="B736" s="837">
        <v>8715606</v>
      </c>
      <c r="C736" s="816" t="s">
        <v>3619</v>
      </c>
      <c r="D736" s="798" t="s">
        <v>2519</v>
      </c>
      <c r="E736" s="798">
        <v>0</v>
      </c>
      <c r="F736" s="799">
        <v>0</v>
      </c>
      <c r="G736" s="799">
        <v>0</v>
      </c>
      <c r="H736" s="799">
        <v>0</v>
      </c>
      <c r="I736" s="799">
        <v>0</v>
      </c>
      <c r="J736" s="799">
        <v>0</v>
      </c>
      <c r="K736" s="799">
        <v>0</v>
      </c>
      <c r="L736" s="799">
        <v>0</v>
      </c>
      <c r="M736" s="799">
        <v>0</v>
      </c>
      <c r="N736" s="800">
        <v>0</v>
      </c>
      <c r="O736" s="800">
        <v>0</v>
      </c>
      <c r="P736" s="800">
        <v>1</v>
      </c>
      <c r="Q736" s="799">
        <v>0</v>
      </c>
      <c r="R736" s="799">
        <v>1</v>
      </c>
      <c r="S736" s="807">
        <v>73152100</v>
      </c>
      <c r="T736" s="799" t="s">
        <v>926</v>
      </c>
      <c r="U736" s="798" t="s">
        <v>926</v>
      </c>
      <c r="V736" s="778"/>
    </row>
    <row r="737" spans="1:22" ht="75" customHeight="1">
      <c r="A737" s="806">
        <v>652</v>
      </c>
      <c r="B737" s="837">
        <v>8715606</v>
      </c>
      <c r="C737" s="816" t="s">
        <v>3620</v>
      </c>
      <c r="D737" s="798" t="s">
        <v>2519</v>
      </c>
      <c r="E737" s="798">
        <v>0</v>
      </c>
      <c r="F737" s="799">
        <v>0</v>
      </c>
      <c r="G737" s="799">
        <v>0</v>
      </c>
      <c r="H737" s="799">
        <v>0</v>
      </c>
      <c r="I737" s="799">
        <v>0</v>
      </c>
      <c r="J737" s="799">
        <v>0</v>
      </c>
      <c r="K737" s="799">
        <v>0</v>
      </c>
      <c r="L737" s="799">
        <v>0</v>
      </c>
      <c r="M737" s="799">
        <v>0</v>
      </c>
      <c r="N737" s="800">
        <v>0</v>
      </c>
      <c r="O737" s="800">
        <v>0</v>
      </c>
      <c r="P737" s="800">
        <v>1</v>
      </c>
      <c r="Q737" s="799">
        <v>0</v>
      </c>
      <c r="R737" s="799">
        <v>1</v>
      </c>
      <c r="S737" s="807">
        <v>73152100</v>
      </c>
      <c r="T737" s="799" t="s">
        <v>926</v>
      </c>
      <c r="U737" s="798" t="s">
        <v>926</v>
      </c>
      <c r="V737" s="778"/>
    </row>
    <row r="738" spans="1:22" ht="75" customHeight="1">
      <c r="A738" s="806">
        <v>653</v>
      </c>
      <c r="B738" s="837">
        <v>8715606</v>
      </c>
      <c r="C738" s="816" t="s">
        <v>3621</v>
      </c>
      <c r="D738" s="798" t="s">
        <v>2519</v>
      </c>
      <c r="E738" s="798">
        <v>0</v>
      </c>
      <c r="F738" s="799">
        <v>0</v>
      </c>
      <c r="G738" s="799">
        <v>0</v>
      </c>
      <c r="H738" s="799">
        <v>0</v>
      </c>
      <c r="I738" s="799">
        <v>0</v>
      </c>
      <c r="J738" s="799">
        <v>0</v>
      </c>
      <c r="K738" s="799">
        <v>0</v>
      </c>
      <c r="L738" s="799">
        <v>0</v>
      </c>
      <c r="M738" s="799">
        <v>0</v>
      </c>
      <c r="N738" s="800">
        <v>0</v>
      </c>
      <c r="O738" s="800">
        <v>0</v>
      </c>
      <c r="P738" s="800">
        <v>1</v>
      </c>
      <c r="Q738" s="799">
        <v>0</v>
      </c>
      <c r="R738" s="799">
        <v>1</v>
      </c>
      <c r="S738" s="807">
        <v>73152100</v>
      </c>
      <c r="T738" s="799" t="s">
        <v>926</v>
      </c>
      <c r="U738" s="798" t="s">
        <v>926</v>
      </c>
      <c r="V738" s="778"/>
    </row>
    <row r="739" spans="1:22" ht="75" customHeight="1">
      <c r="A739" s="806">
        <v>654</v>
      </c>
      <c r="B739" s="837">
        <v>8715606</v>
      </c>
      <c r="C739" s="816" t="s">
        <v>3622</v>
      </c>
      <c r="D739" s="798" t="s">
        <v>2519</v>
      </c>
      <c r="E739" s="798">
        <v>0</v>
      </c>
      <c r="F739" s="799">
        <v>0</v>
      </c>
      <c r="G739" s="799">
        <v>0</v>
      </c>
      <c r="H739" s="799">
        <v>0</v>
      </c>
      <c r="I739" s="799">
        <v>0</v>
      </c>
      <c r="J739" s="799">
        <v>0</v>
      </c>
      <c r="K739" s="799">
        <v>0</v>
      </c>
      <c r="L739" s="799">
        <v>0</v>
      </c>
      <c r="M739" s="799">
        <v>0</v>
      </c>
      <c r="N739" s="800">
        <v>0</v>
      </c>
      <c r="O739" s="800">
        <v>0</v>
      </c>
      <c r="P739" s="800">
        <v>1</v>
      </c>
      <c r="Q739" s="799">
        <v>0</v>
      </c>
      <c r="R739" s="799">
        <v>1</v>
      </c>
      <c r="S739" s="807">
        <v>73152100</v>
      </c>
      <c r="T739" s="799" t="s">
        <v>926</v>
      </c>
      <c r="U739" s="798" t="s">
        <v>926</v>
      </c>
      <c r="V739" s="778"/>
    </row>
    <row r="740" spans="1:22" ht="75" customHeight="1">
      <c r="A740" s="806">
        <v>655</v>
      </c>
      <c r="B740" s="839" t="s">
        <v>3012</v>
      </c>
      <c r="C740" s="816" t="s">
        <v>3623</v>
      </c>
      <c r="D740" s="798" t="s">
        <v>2519</v>
      </c>
      <c r="E740" s="798">
        <v>0</v>
      </c>
      <c r="F740" s="799">
        <v>0</v>
      </c>
      <c r="G740" s="799">
        <v>0</v>
      </c>
      <c r="H740" s="839">
        <v>0</v>
      </c>
      <c r="I740" s="839">
        <v>0</v>
      </c>
      <c r="J740" s="839">
        <v>0</v>
      </c>
      <c r="K740" s="839">
        <v>0</v>
      </c>
      <c r="L740" s="839">
        <v>0</v>
      </c>
      <c r="M740" s="839">
        <v>0</v>
      </c>
      <c r="N740" s="839">
        <v>0</v>
      </c>
      <c r="O740" s="839">
        <v>0</v>
      </c>
      <c r="P740" s="839">
        <v>0</v>
      </c>
      <c r="Q740" s="839">
        <v>1</v>
      </c>
      <c r="R740" s="839">
        <v>1</v>
      </c>
      <c r="S740" s="839">
        <v>72154109</v>
      </c>
      <c r="T740" s="799" t="s">
        <v>926</v>
      </c>
      <c r="U740" s="798" t="s">
        <v>926</v>
      </c>
      <c r="V740" s="778"/>
    </row>
    <row r="741" spans="1:22" ht="18.75" customHeight="1">
      <c r="F741" s="247"/>
      <c r="G741" s="247"/>
      <c r="H741" s="247"/>
      <c r="I741" s="247"/>
      <c r="J741" s="247"/>
      <c r="K741" s="247"/>
      <c r="L741" s="247"/>
      <c r="M741" s="247"/>
      <c r="N741" s="247"/>
      <c r="O741" s="247"/>
      <c r="P741" s="247"/>
      <c r="Q741" s="247"/>
      <c r="R741" s="247"/>
      <c r="S741" s="247"/>
      <c r="T741" s="247"/>
    </row>
    <row r="860" ht="53.25" customHeight="1"/>
    <row r="864" ht="20.25" customHeight="1"/>
    <row r="865" ht="20.25" customHeight="1"/>
    <row r="866" ht="15" customHeight="1"/>
    <row r="867" ht="15.75" customHeight="1"/>
    <row r="868" ht="15.75" customHeight="1"/>
    <row r="869" ht="15" customHeight="1"/>
    <row r="870" ht="15" customHeight="1"/>
    <row r="871" ht="85.5" customHeight="1"/>
    <row r="872" ht="33.75" customHeight="1"/>
    <row r="873" ht="59.25" customHeight="1"/>
    <row r="874" ht="66.75" customHeight="1"/>
    <row r="875" ht="62.25" customHeight="1"/>
    <row r="876" ht="52.5" customHeight="1"/>
    <row r="877" ht="64.5" customHeight="1"/>
    <row r="878" ht="70.5" customHeight="1"/>
    <row r="879" ht="57.75" customHeight="1"/>
    <row r="880" ht="57.75" customHeight="1"/>
    <row r="881" ht="66.75" customHeight="1"/>
    <row r="882" ht="57.75" customHeight="1"/>
    <row r="883" ht="57.75" customHeight="1"/>
    <row r="884" ht="57.75" customHeight="1"/>
    <row r="885" ht="57.75" customHeight="1"/>
    <row r="886" ht="57.75" customHeight="1"/>
    <row r="887" ht="66" customHeight="1"/>
    <row r="888" ht="81.75" customHeight="1"/>
    <row r="889" ht="63.75" customHeight="1"/>
    <row r="890" ht="57.75" customHeight="1"/>
    <row r="891" ht="57.75" customHeight="1"/>
    <row r="892" ht="57.75" customHeight="1"/>
    <row r="893" ht="57.75" customHeight="1"/>
    <row r="894" ht="57.75" customHeight="1"/>
    <row r="895" ht="57.75" customHeight="1"/>
    <row r="896" ht="57.75" customHeight="1"/>
    <row r="897" ht="57.75" customHeight="1"/>
    <row r="898" ht="57.75" customHeight="1"/>
    <row r="899" ht="57.75" customHeight="1"/>
    <row r="900" ht="15.75" customHeight="1"/>
    <row r="901" ht="54.75" customHeight="1"/>
    <row r="902" ht="39" customHeight="1"/>
    <row r="903" ht="39" customHeight="1"/>
    <row r="904" ht="39" customHeight="1"/>
    <row r="905" ht="39" customHeight="1"/>
    <row r="906" ht="39" customHeight="1"/>
    <row r="907" ht="39" customHeight="1"/>
    <row r="908" ht="39" customHeight="1"/>
    <row r="909" ht="39" customHeight="1"/>
    <row r="910" ht="39" customHeight="1"/>
    <row r="911" ht="39" customHeight="1"/>
    <row r="912" ht="39" customHeight="1"/>
    <row r="913" ht="39" customHeight="1"/>
    <row r="914" ht="39" customHeight="1"/>
    <row r="915" ht="39" customHeight="1"/>
    <row r="916" ht="39" customHeight="1"/>
    <row r="917" ht="39" customHeight="1"/>
    <row r="918" ht="39" customHeight="1"/>
    <row r="919" ht="39" customHeight="1"/>
    <row r="920" ht="39" customHeight="1"/>
    <row r="921" ht="39" customHeight="1"/>
    <row r="922" ht="39" customHeight="1"/>
    <row r="923" ht="39" customHeight="1"/>
    <row r="924" ht="39" customHeight="1"/>
    <row r="925" ht="15.75" customHeight="1"/>
    <row r="926" ht="40.5" customHeight="1"/>
    <row r="927" ht="40.5" customHeight="1"/>
    <row r="928" ht="40.5" customHeight="1"/>
    <row r="929" ht="40.5" customHeight="1"/>
    <row r="930" ht="40.5" customHeight="1"/>
    <row r="931" ht="40.5" customHeight="1"/>
    <row r="932" ht="40.5" customHeight="1"/>
    <row r="933" ht="40.5" customHeight="1"/>
    <row r="934" ht="40.5" customHeight="1"/>
    <row r="935" ht="40.5" customHeight="1"/>
    <row r="936" ht="40.5" customHeight="1"/>
    <row r="937" ht="40.5" customHeight="1"/>
    <row r="938" ht="40.5" customHeight="1"/>
    <row r="939" ht="40.5" customHeight="1"/>
    <row r="940" ht="40.5" customHeight="1"/>
    <row r="941" ht="40.5" customHeight="1"/>
    <row r="942" ht="40.5" customHeight="1"/>
    <row r="943" ht="15.75" customHeight="1"/>
    <row r="944" ht="75" customHeight="1"/>
    <row r="945" ht="60" customHeight="1"/>
    <row r="946" ht="47.25" customHeight="1"/>
    <row r="947" ht="51.75" customHeight="1"/>
    <row r="948" ht="15.75" customHeight="1"/>
    <row r="949" ht="36.75" customHeight="1"/>
    <row r="950" ht="36.75" customHeight="1"/>
    <row r="951" ht="36.75" customHeight="1"/>
    <row r="952" ht="36.75" customHeight="1"/>
    <row r="953" ht="36.75" customHeight="1"/>
    <row r="954" ht="36.75" customHeight="1"/>
    <row r="955" ht="15.75" customHeight="1"/>
    <row r="956" ht="30.75" customHeight="1"/>
    <row r="957" ht="30.75" customHeight="1"/>
    <row r="958" ht="37.5" customHeight="1"/>
    <row r="959" ht="39" customHeight="1"/>
    <row r="960" ht="30.75" customHeight="1"/>
    <row r="961" ht="15.75" customHeight="1"/>
    <row r="962" ht="60" customHeight="1"/>
    <row r="963" ht="52.5" customHeight="1"/>
    <row r="964" ht="61.5" customHeight="1"/>
    <row r="965" ht="88.5" customHeight="1"/>
    <row r="966" ht="37.5" customHeight="1"/>
    <row r="967" ht="37.5" customHeight="1"/>
    <row r="968" ht="37.5" customHeight="1"/>
    <row r="969" ht="37.5" customHeight="1"/>
    <row r="970" ht="37.5" customHeight="1"/>
    <row r="971" ht="55.5" customHeight="1"/>
    <row r="972" ht="61.5" customHeight="1"/>
    <row r="973" ht="50.25" customHeight="1"/>
    <row r="974" ht="15.75" customHeight="1"/>
    <row r="975" ht="15.75" customHeight="1"/>
    <row r="976" ht="45" customHeight="1"/>
    <row r="977" ht="30" customHeight="1"/>
    <row r="978" ht="45" customHeight="1"/>
    <row r="979" ht="60" customHeight="1"/>
    <row r="980" ht="60" customHeight="1"/>
    <row r="981" ht="30" customHeight="1"/>
    <row r="982" ht="45" customHeight="1"/>
    <row r="991" ht="45" customHeight="1"/>
    <row r="992" ht="60" customHeight="1"/>
    <row r="993" ht="45" customHeight="1"/>
    <row r="998" ht="60" customHeight="1"/>
    <row r="1000" ht="15.75" customHeight="1"/>
    <row r="1001" ht="15.75" customHeight="1"/>
    <row r="1002" ht="47.25" customHeight="1"/>
    <row r="1003" ht="47.25" customHeight="1"/>
    <row r="1004" ht="47.25" customHeight="1"/>
    <row r="1005" ht="47.25" customHeight="1"/>
    <row r="1006" ht="47.25" customHeight="1"/>
    <row r="1007" ht="47.25" customHeight="1"/>
    <row r="1008" ht="47.25" customHeight="1"/>
    <row r="1009" ht="47.25" customHeight="1"/>
    <row r="1010" ht="47.25" customHeight="1"/>
    <row r="1011" ht="47.25" customHeight="1"/>
    <row r="1012" ht="47.25" customHeight="1"/>
    <row r="1013" ht="47.25" customHeight="1"/>
    <row r="1014" ht="47.25" customHeight="1"/>
    <row r="1015" ht="47.25" customHeight="1"/>
    <row r="1016" ht="47.25" customHeight="1"/>
    <row r="1017" ht="47.25" customHeight="1"/>
    <row r="1018" ht="47.25" customHeight="1"/>
    <row r="1019" ht="47.25" customHeight="1"/>
    <row r="1020" ht="47.25" customHeight="1"/>
    <row r="1021" ht="47.25" customHeight="1"/>
    <row r="1022" ht="47.25" customHeight="1"/>
    <row r="1023" ht="47.25" customHeight="1"/>
    <row r="1024" ht="47.25" customHeight="1"/>
    <row r="1025" ht="47.25" customHeight="1"/>
    <row r="1026" ht="47.25" customHeight="1"/>
    <row r="1027" ht="47.25" customHeight="1"/>
    <row r="1028" ht="47.25" customHeight="1"/>
    <row r="1029" ht="47.25" customHeight="1"/>
    <row r="1030" ht="47.25" customHeight="1"/>
    <row r="1031" ht="47.25" customHeight="1"/>
    <row r="1032" ht="47.25" customHeight="1"/>
    <row r="1033" ht="15.75" customHeight="1"/>
    <row r="1034" ht="15.75" customHeight="1"/>
    <row r="1035" ht="150.75" customHeight="1"/>
    <row r="1036" ht="171" customHeight="1"/>
    <row r="1037" ht="87" customHeight="1"/>
    <row r="1038" ht="87" customHeight="1"/>
    <row r="1039" ht="87" customHeight="1"/>
    <row r="1040" ht="87" customHeight="1"/>
    <row r="1041" ht="64.5" customHeight="1"/>
    <row r="1042" ht="72" customHeight="1"/>
    <row r="1043" ht="71.25" customHeight="1"/>
    <row r="1044" ht="78.75" customHeight="1"/>
    <row r="1045" ht="87" customHeight="1"/>
    <row r="1046" ht="87" customHeight="1"/>
    <row r="1047" ht="15.75" customHeight="1"/>
    <row r="1048" ht="15.75" customHeight="1"/>
    <row r="1049" ht="71.25" customHeight="1"/>
    <row r="1050" ht="95.25" customHeight="1"/>
    <row r="1051" ht="59.25" customHeight="1"/>
    <row r="1052" ht="95.25" customHeight="1"/>
    <row r="1053" ht="46.5" customHeight="1"/>
    <row r="1054" ht="124.5" customHeight="1"/>
    <row r="1055" ht="136.5" customHeight="1"/>
    <row r="1056" ht="51" customHeight="1"/>
    <row r="1057" ht="95.25" customHeight="1"/>
    <row r="1058" ht="59.25" customHeight="1"/>
    <row r="1059" ht="123" customHeight="1"/>
    <row r="1060" ht="60" customHeight="1"/>
    <row r="1061" ht="55.5" customHeight="1"/>
    <row r="1062" ht="53.25" customHeight="1"/>
    <row r="1063" ht="95.25" customHeight="1"/>
    <row r="1064" ht="71.25" customHeight="1"/>
    <row r="1065" ht="110.25" customHeight="1"/>
    <row r="1066" ht="60" customHeight="1"/>
    <row r="1067" ht="48.75" customHeight="1"/>
    <row r="1068" ht="122.25" customHeight="1"/>
    <row r="1069" ht="69" customHeight="1"/>
    <row r="1070" ht="47.25" customHeight="1"/>
    <row r="1071" ht="62.25" customHeight="1"/>
    <row r="1072" ht="95.25" customHeight="1"/>
    <row r="1073" ht="95.25" customHeight="1"/>
    <row r="1074" ht="40.5" customHeight="1"/>
    <row r="1075" ht="47.25" customHeight="1"/>
    <row r="1076" ht="81.75" customHeight="1"/>
    <row r="1077" ht="53.25" customHeight="1"/>
    <row r="1078" ht="71.25" customHeight="1"/>
    <row r="1079" ht="15.75" customHeight="1"/>
    <row r="1080" ht="15" customHeight="1"/>
    <row r="1081" ht="15" customHeight="1"/>
    <row r="1082" ht="15" customHeight="1"/>
    <row r="1083" ht="81" customHeight="1"/>
    <row r="1084" ht="15.75" customHeight="1"/>
    <row r="1085" ht="15.75" customHeight="1"/>
    <row r="1086" ht="90.75" customHeight="1"/>
    <row r="1087" ht="90.75" customHeight="1"/>
    <row r="1088" ht="90.75" customHeight="1"/>
    <row r="1089" ht="90.75" customHeight="1"/>
    <row r="1090" ht="90.75" customHeight="1"/>
    <row r="1091" ht="90.75" customHeight="1"/>
    <row r="1092" ht="90.75" customHeight="1"/>
    <row r="1093" ht="90.75" customHeight="1"/>
    <row r="1094" ht="90.75" customHeight="1"/>
    <row r="1095" ht="90.75" customHeight="1"/>
    <row r="1096" ht="90.75" customHeight="1"/>
    <row r="1097" ht="90.75" customHeight="1"/>
    <row r="1098" ht="90.75" customHeight="1"/>
    <row r="1099" ht="96.75" customHeight="1"/>
    <row r="1100" ht="102" customHeight="1"/>
    <row r="1102" ht="15" customHeight="1"/>
    <row r="1103" ht="15" customHeight="1"/>
    <row r="1104" ht="15" customHeight="1"/>
    <row r="1105" ht="15" customHeight="1"/>
    <row r="1106" ht="37.5" customHeight="1"/>
    <row r="1107" ht="15.75" customHeight="1"/>
    <row r="1108" ht="89.25" customHeight="1"/>
    <row r="1109" ht="83.25" customHeight="1"/>
    <row r="1110" ht="84.75" customHeight="1"/>
    <row r="1111" ht="97.5" customHeight="1"/>
    <row r="1112" ht="84" customHeight="1"/>
    <row r="1113" ht="45.75" customHeight="1"/>
    <row r="1114" ht="45.75" customHeight="1"/>
    <row r="1115" ht="45.75" customHeight="1"/>
    <row r="1116" ht="45.75" customHeight="1"/>
    <row r="1117" ht="15" customHeight="1"/>
    <row r="1118" ht="15" customHeight="1"/>
    <row r="1119" ht="15" customHeight="1"/>
    <row r="1120" ht="15" customHeight="1"/>
    <row r="1122" ht="15.75" customHeight="1"/>
    <row r="1123" ht="97.5" customHeight="1"/>
    <row r="1124" ht="34.5" customHeight="1"/>
    <row r="1125" ht="34.5" customHeight="1"/>
    <row r="1126" ht="34.5" customHeight="1"/>
    <row r="1127" ht="34.5" customHeight="1"/>
    <row r="1128" ht="34.5" customHeight="1"/>
    <row r="1133" ht="15" customHeight="1"/>
    <row r="1134" ht="15" customHeight="1"/>
    <row r="1135" ht="15" customHeight="1"/>
    <row r="1136" ht="15" customHeight="1"/>
    <row r="1137" ht="15" customHeight="1"/>
    <row r="1138" ht="15" customHeight="1"/>
    <row r="1139" ht="15" customHeight="1"/>
    <row r="1140" ht="27.75" customHeight="1"/>
    <row r="1141" ht="15" customHeight="1"/>
    <row r="1143" ht="15.75" customHeight="1"/>
    <row r="1144" ht="102" customHeight="1"/>
    <row r="1145" ht="28.5" customHeight="1"/>
    <row r="1165" ht="30.75" customHeight="1"/>
    <row r="1166" ht="32.25" customHeight="1"/>
    <row r="1167" ht="15" customHeight="1"/>
    <row r="1168" ht="68.25" customHeight="1"/>
    <row r="1169" ht="126.75" customHeight="1"/>
    <row r="1173" ht="408.75" customHeight="1"/>
    <row r="1174" ht="277.5" customHeight="1"/>
    <row r="1180" ht="18" customHeight="1"/>
    <row r="1182" ht="18" customHeight="1"/>
    <row r="1183" ht="18" customHeight="1"/>
    <row r="1184" ht="18" customHeight="1"/>
    <row r="1185" ht="18" customHeight="1"/>
    <row r="1186" ht="18" customHeight="1"/>
    <row r="1187" ht="18" customHeight="1"/>
    <row r="1188" ht="18" customHeight="1"/>
    <row r="1189" ht="18" customHeight="1"/>
    <row r="1190" ht="18" customHeight="1"/>
    <row r="1191" ht="18" customHeight="1"/>
    <row r="1192" ht="18" customHeight="1"/>
    <row r="1193" ht="18" customHeight="1"/>
    <row r="1194" ht="18" customHeight="1"/>
    <row r="1196" ht="23.25" customHeight="1"/>
    <row r="1197" ht="39" customHeight="1"/>
    <row r="1198" ht="36" customHeight="1"/>
    <row r="1199" ht="38.25" customHeight="1"/>
    <row r="1200" ht="38.25" customHeight="1"/>
    <row r="1201" ht="40.5" customHeight="1"/>
    <row r="1202" ht="39.75" customHeight="1"/>
    <row r="1203" ht="30.75" customHeight="1"/>
    <row r="1206" ht="49.5" customHeight="1"/>
    <row r="1207" ht="43.5" customHeight="1"/>
    <row r="1209" ht="47.25" customHeight="1"/>
    <row r="1210" ht="63" customHeight="1"/>
    <row r="1211" ht="55.5" customHeight="1"/>
    <row r="1212" ht="55.5" customHeight="1"/>
    <row r="1213" ht="55.5" customHeight="1"/>
  </sheetData>
  <mergeCells count="89">
    <mergeCell ref="A2:V2"/>
    <mergeCell ref="A480:B480"/>
    <mergeCell ref="C480:H480"/>
    <mergeCell ref="I480:R483"/>
    <mergeCell ref="S480:V480"/>
    <mergeCell ref="A481:B481"/>
    <mergeCell ref="C481:H481"/>
    <mergeCell ref="S481:V481"/>
    <mergeCell ref="A482:B482"/>
    <mergeCell ref="C482:H482"/>
    <mergeCell ref="S482:V482"/>
    <mergeCell ref="A483:B483"/>
    <mergeCell ref="C483:H483"/>
    <mergeCell ref="S483:V483"/>
    <mergeCell ref="A35:U35"/>
    <mergeCell ref="A124:B124"/>
    <mergeCell ref="C124:H124"/>
    <mergeCell ref="I124:R127"/>
    <mergeCell ref="S124:V124"/>
    <mergeCell ref="A125:B125"/>
    <mergeCell ref="C125:H125"/>
    <mergeCell ref="S125:V125"/>
    <mergeCell ref="A126:B126"/>
    <mergeCell ref="C126:H126"/>
    <mergeCell ref="S126:V126"/>
    <mergeCell ref="A127:B127"/>
    <mergeCell ref="C127:H127"/>
    <mergeCell ref="S127:V127"/>
    <mergeCell ref="F7:U7"/>
    <mergeCell ref="A38:U38"/>
    <mergeCell ref="A6:U6"/>
    <mergeCell ref="A7:E7"/>
    <mergeCell ref="A8:E8"/>
    <mergeCell ref="F8:U8"/>
    <mergeCell ref="A10:U10"/>
    <mergeCell ref="A17:U17"/>
    <mergeCell ref="A18:U18"/>
    <mergeCell ref="A4:U4"/>
    <mergeCell ref="A719:U719"/>
    <mergeCell ref="A720:U720"/>
    <mergeCell ref="A721:U721"/>
    <mergeCell ref="A5:U5"/>
    <mergeCell ref="A713:U713"/>
    <mergeCell ref="A402:U402"/>
    <mergeCell ref="A410:U410"/>
    <mergeCell ref="A418:U418"/>
    <mergeCell ref="A446:U446"/>
    <mergeCell ref="A489:U489"/>
    <mergeCell ref="A490:U490"/>
    <mergeCell ref="A517:U517"/>
    <mergeCell ref="A697:U697"/>
    <mergeCell ref="A714:U714"/>
    <mergeCell ref="A715:U715"/>
    <mergeCell ref="A716:U716"/>
    <mergeCell ref="A717:U717"/>
    <mergeCell ref="A718:U718"/>
    <mergeCell ref="A36:U36"/>
    <mergeCell ref="A119:U119"/>
    <mergeCell ref="A152:U152"/>
    <mergeCell ref="A173:U173"/>
    <mergeCell ref="A174:U174"/>
    <mergeCell ref="A255:U255"/>
    <mergeCell ref="A221:U221"/>
    <mergeCell ref="A241:U241"/>
    <mergeCell ref="A65:U65"/>
    <mergeCell ref="A93:U93"/>
    <mergeCell ref="A115:U115"/>
    <mergeCell ref="A592:U592"/>
    <mergeCell ref="A617:U617"/>
    <mergeCell ref="A618:U618"/>
    <mergeCell ref="A650:U650"/>
    <mergeCell ref="A651:U651"/>
    <mergeCell ref="A664:U664"/>
    <mergeCell ref="A665:U665"/>
    <mergeCell ref="A696:U696"/>
    <mergeCell ref="A269:U269"/>
    <mergeCell ref="A288:U288"/>
    <mergeCell ref="A304:U304"/>
    <mergeCell ref="A313:U313"/>
    <mergeCell ref="A324:U324"/>
    <mergeCell ref="A333:U333"/>
    <mergeCell ref="A346:U346"/>
    <mergeCell ref="A356:U356"/>
    <mergeCell ref="A542:U542"/>
    <mergeCell ref="A560:U560"/>
    <mergeCell ref="A565:U565"/>
    <mergeCell ref="A572:U572"/>
    <mergeCell ref="A578:U578"/>
    <mergeCell ref="A591:U591"/>
  </mergeCells>
  <pageMargins left="0.70866141732283472" right="0.70866141732283472" top="0.74803149606299213" bottom="0.74803149606299213" header="0.31496062992125984" footer="0.31496062992125984"/>
  <pageSetup paperSize="14" scale="43" orientation="portrait" r:id="rId1"/>
  <rowBreaks count="2" manualBreakCount="2">
    <brk id="123" max="21" man="1"/>
    <brk id="479" max="2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88C9C4-8629-4987-8771-72267F6ED080}">
  <dimension ref="A1:V512"/>
  <sheetViews>
    <sheetView zoomScale="65" workbookViewId="0">
      <selection activeCell="V12" sqref="V12"/>
    </sheetView>
  </sheetViews>
  <sheetFormatPr baseColWidth="10" defaultRowHeight="14.25"/>
  <cols>
    <col min="1" max="1" width="4.59765625" bestFit="1" customWidth="1"/>
    <col min="2" max="2" width="7.265625" bestFit="1" customWidth="1"/>
    <col min="3" max="3" width="44.6640625" bestFit="1" customWidth="1"/>
    <col min="4" max="4" width="7.3984375" bestFit="1" customWidth="1"/>
    <col min="5" max="13" width="5.46484375" bestFit="1" customWidth="1"/>
    <col min="14" max="17" width="3.06640625" bestFit="1" customWidth="1"/>
    <col min="18" max="18" width="5.46484375" bestFit="1" customWidth="1"/>
    <col min="19" max="19" width="8.46484375" bestFit="1" customWidth="1"/>
    <col min="20" max="20" width="9.06640625" bestFit="1" customWidth="1"/>
    <col min="21" max="21" width="10.33203125" bestFit="1" customWidth="1"/>
  </cols>
  <sheetData>
    <row r="1" spans="1:22" s="846" customFormat="1">
      <c r="A1" s="845" t="s">
        <v>3628</v>
      </c>
      <c r="B1" s="845"/>
      <c r="C1" s="845"/>
      <c r="D1" s="845"/>
      <c r="E1" s="845"/>
      <c r="F1" s="845"/>
      <c r="G1" s="845"/>
      <c r="H1" s="845"/>
      <c r="I1" s="845"/>
      <c r="J1" s="845"/>
      <c r="K1" s="845"/>
      <c r="L1" s="845"/>
      <c r="M1" s="845"/>
      <c r="N1" s="845"/>
      <c r="O1" s="845"/>
      <c r="P1" s="845"/>
      <c r="Q1" s="845"/>
      <c r="R1" s="845"/>
      <c r="S1" s="845"/>
      <c r="T1" s="845"/>
      <c r="U1" s="845"/>
      <c r="V1" s="845"/>
    </row>
    <row r="2" spans="1:22" s="846" customFormat="1">
      <c r="A2" s="847"/>
      <c r="B2" s="847"/>
      <c r="C2" s="847"/>
      <c r="D2" s="847"/>
      <c r="E2" s="847"/>
      <c r="F2" s="847"/>
      <c r="G2" s="847"/>
      <c r="H2" s="847"/>
      <c r="I2" s="847"/>
      <c r="J2" s="847"/>
      <c r="K2" s="847"/>
      <c r="L2" s="847"/>
      <c r="M2" s="847"/>
      <c r="N2" s="847"/>
      <c r="O2" s="847"/>
      <c r="P2" s="847"/>
      <c r="Q2" s="847"/>
      <c r="R2" s="847"/>
      <c r="S2" s="847"/>
      <c r="T2" s="847"/>
      <c r="U2" s="847"/>
      <c r="V2" s="847"/>
    </row>
    <row r="3" spans="1:22" s="846" customFormat="1">
      <c r="A3" s="848" t="s">
        <v>2512</v>
      </c>
      <c r="B3" s="848"/>
      <c r="C3" s="848"/>
      <c r="D3" s="848"/>
      <c r="E3" s="848"/>
      <c r="F3" s="848"/>
      <c r="G3" s="848"/>
      <c r="H3" s="848"/>
      <c r="I3" s="848"/>
      <c r="J3" s="848"/>
      <c r="K3" s="848"/>
      <c r="L3" s="848"/>
      <c r="M3" s="848"/>
      <c r="N3" s="848"/>
      <c r="O3" s="848"/>
      <c r="P3" s="848"/>
      <c r="Q3" s="848"/>
      <c r="R3" s="848"/>
      <c r="S3" s="848"/>
      <c r="T3" s="848"/>
      <c r="U3" s="848"/>
      <c r="V3" s="848"/>
    </row>
    <row r="4" spans="1:22" s="846" customFormat="1">
      <c r="A4" s="849"/>
      <c r="B4" s="849"/>
      <c r="C4" s="849"/>
      <c r="D4" s="849"/>
      <c r="E4" s="849"/>
      <c r="F4" s="849"/>
      <c r="G4" s="849"/>
      <c r="H4" s="849"/>
      <c r="I4" s="849"/>
      <c r="J4" s="849"/>
      <c r="K4" s="849"/>
      <c r="L4" s="849"/>
      <c r="M4" s="849"/>
      <c r="N4" s="849"/>
      <c r="O4" s="849"/>
      <c r="P4" s="849"/>
      <c r="Q4" s="849"/>
      <c r="R4" s="849"/>
      <c r="S4" s="849"/>
      <c r="T4" s="849"/>
      <c r="U4" s="849"/>
      <c r="V4" s="849"/>
    </row>
    <row r="5" spans="1:22" s="846" customFormat="1">
      <c r="A5" s="850"/>
      <c r="B5" s="851"/>
      <c r="C5" s="852"/>
      <c r="D5" s="852"/>
      <c r="E5" s="852"/>
      <c r="F5" s="852"/>
      <c r="G5" s="853"/>
      <c r="H5" s="853"/>
      <c r="I5" s="853"/>
      <c r="J5" s="853"/>
      <c r="K5" s="853"/>
      <c r="L5" s="853"/>
      <c r="M5" s="854"/>
      <c r="N5" s="854"/>
      <c r="O5" s="854"/>
      <c r="P5" s="854"/>
      <c r="Q5" s="854"/>
      <c r="R5" s="855"/>
      <c r="S5" s="855"/>
      <c r="T5" s="855"/>
      <c r="U5" s="850"/>
      <c r="V5" s="850"/>
    </row>
    <row r="6" spans="1:22" s="846" customFormat="1">
      <c r="A6" s="856" t="s">
        <v>1708</v>
      </c>
      <c r="B6" s="856"/>
      <c r="C6" s="856"/>
      <c r="D6" s="856"/>
      <c r="E6" s="856"/>
      <c r="F6" s="856"/>
      <c r="G6" s="856"/>
      <c r="H6" s="856"/>
      <c r="I6" s="856"/>
      <c r="J6" s="856"/>
      <c r="K6" s="856"/>
      <c r="L6" s="856"/>
      <c r="M6" s="856"/>
      <c r="N6" s="856"/>
      <c r="O6" s="856"/>
      <c r="P6" s="856"/>
      <c r="Q6" s="856"/>
      <c r="R6" s="856"/>
      <c r="S6" s="856"/>
      <c r="T6" s="856"/>
      <c r="U6" s="856"/>
      <c r="V6" s="847"/>
    </row>
    <row r="8" spans="1:22">
      <c r="A8" s="790" t="s">
        <v>3624</v>
      </c>
      <c r="B8" s="790"/>
      <c r="C8" s="790"/>
      <c r="D8" s="790"/>
      <c r="E8" s="790"/>
      <c r="F8" s="790"/>
      <c r="G8" s="790"/>
      <c r="H8" s="790"/>
      <c r="I8" s="790"/>
      <c r="J8" s="790"/>
      <c r="K8" s="790"/>
      <c r="L8" s="790"/>
      <c r="M8" s="790"/>
      <c r="N8" s="790"/>
      <c r="O8" s="790"/>
      <c r="P8" s="790"/>
      <c r="Q8" s="790"/>
      <c r="R8" s="790"/>
      <c r="S8" s="790"/>
      <c r="T8" s="790"/>
      <c r="U8" s="790"/>
      <c r="V8" s="247"/>
    </row>
    <row r="9" spans="1:22">
      <c r="A9" s="791" t="s">
        <v>3634</v>
      </c>
      <c r="B9" s="792"/>
      <c r="C9" s="792"/>
      <c r="D9" s="792"/>
      <c r="E9" s="792"/>
      <c r="F9" s="792"/>
      <c r="G9" s="792"/>
      <c r="H9" s="792"/>
      <c r="I9" s="792"/>
      <c r="J9" s="792"/>
      <c r="K9" s="792"/>
      <c r="L9" s="792"/>
      <c r="M9" s="792"/>
      <c r="N9" s="792"/>
      <c r="O9" s="792"/>
      <c r="P9" s="792"/>
      <c r="Q9" s="792"/>
      <c r="R9" s="792"/>
      <c r="S9" s="792"/>
      <c r="T9" s="792"/>
      <c r="U9" s="793"/>
      <c r="V9" s="247"/>
    </row>
    <row r="10" spans="1:22">
      <c r="A10" s="794" t="s">
        <v>1709</v>
      </c>
      <c r="B10" s="795"/>
      <c r="C10" s="795"/>
      <c r="D10" s="795"/>
      <c r="E10" s="795"/>
      <c r="F10" s="795"/>
      <c r="G10" s="796"/>
      <c r="H10" s="794" t="s">
        <v>40</v>
      </c>
      <c r="I10" s="795"/>
      <c r="J10" s="795"/>
      <c r="K10" s="795"/>
      <c r="L10" s="795"/>
      <c r="M10" s="795"/>
      <c r="N10" s="795"/>
      <c r="O10" s="795"/>
      <c r="P10" s="795"/>
      <c r="Q10" s="795"/>
      <c r="R10" s="795"/>
      <c r="S10" s="795"/>
      <c r="T10" s="795"/>
      <c r="U10" s="796"/>
      <c r="V10" s="247"/>
    </row>
    <row r="11" spans="1:22">
      <c r="A11" s="857" t="s">
        <v>285</v>
      </c>
      <c r="B11" s="858"/>
      <c r="C11" s="858"/>
      <c r="D11" s="858"/>
      <c r="E11" s="858"/>
      <c r="F11" s="858"/>
      <c r="G11" s="859"/>
      <c r="H11" s="857" t="s">
        <v>284</v>
      </c>
      <c r="I11" s="858"/>
      <c r="J11" s="858"/>
      <c r="K11" s="858"/>
      <c r="L11" s="858"/>
      <c r="M11" s="858"/>
      <c r="N11" s="858"/>
      <c r="O11" s="858"/>
      <c r="P11" s="858"/>
      <c r="Q11" s="858"/>
      <c r="R11" s="858"/>
      <c r="S11" s="858"/>
      <c r="T11" s="858"/>
      <c r="U11" s="859"/>
      <c r="V11" s="247"/>
    </row>
    <row r="12" spans="1:22" ht="54">
      <c r="A12" s="871" t="s">
        <v>41</v>
      </c>
      <c r="B12" s="871" t="s">
        <v>42</v>
      </c>
      <c r="C12" s="871" t="s">
        <v>2513</v>
      </c>
      <c r="D12" s="871" t="s">
        <v>32</v>
      </c>
      <c r="E12" s="872" t="s">
        <v>2518</v>
      </c>
      <c r="F12" s="872" t="s">
        <v>2809</v>
      </c>
      <c r="G12" s="872" t="s">
        <v>2810</v>
      </c>
      <c r="H12" s="872" t="s">
        <v>2811</v>
      </c>
      <c r="I12" s="872" t="s">
        <v>2812</v>
      </c>
      <c r="J12" s="872" t="s">
        <v>2813</v>
      </c>
      <c r="K12" s="872" t="s">
        <v>2815</v>
      </c>
      <c r="L12" s="872" t="s">
        <v>2814</v>
      </c>
      <c r="M12" s="872" t="s">
        <v>2816</v>
      </c>
      <c r="N12" s="872" t="s">
        <v>3016</v>
      </c>
      <c r="O12" s="872" t="s">
        <v>3017</v>
      </c>
      <c r="P12" s="872" t="s">
        <v>3018</v>
      </c>
      <c r="Q12" s="872" t="s">
        <v>1836</v>
      </c>
      <c r="R12" s="872" t="s">
        <v>47</v>
      </c>
      <c r="S12" s="871" t="s">
        <v>48</v>
      </c>
      <c r="T12" s="871" t="s">
        <v>2514</v>
      </c>
      <c r="U12" s="871" t="s">
        <v>2515</v>
      </c>
      <c r="V12" s="871" t="s">
        <v>3633</v>
      </c>
    </row>
    <row r="13" spans="1:22">
      <c r="A13" s="862" t="s">
        <v>2895</v>
      </c>
      <c r="B13" s="862"/>
      <c r="C13" s="862"/>
      <c r="D13" s="862"/>
      <c r="E13" s="862"/>
      <c r="F13" s="862"/>
      <c r="G13" s="862"/>
      <c r="H13" s="862"/>
      <c r="I13" s="862"/>
      <c r="J13" s="862"/>
      <c r="K13" s="862"/>
      <c r="L13" s="862"/>
      <c r="M13" s="862"/>
      <c r="N13" s="862"/>
      <c r="O13" s="862"/>
      <c r="P13" s="862"/>
      <c r="Q13" s="862"/>
      <c r="R13" s="862"/>
      <c r="S13" s="862"/>
      <c r="T13" s="862"/>
      <c r="U13" s="862"/>
      <c r="V13" s="247"/>
    </row>
    <row r="14" spans="1:22">
      <c r="A14" s="797">
        <v>1</v>
      </c>
      <c r="B14" s="798">
        <v>4324000</v>
      </c>
      <c r="C14" s="816" t="s">
        <v>2664</v>
      </c>
      <c r="D14" s="798" t="s">
        <v>32</v>
      </c>
      <c r="E14" s="798">
        <v>0</v>
      </c>
      <c r="F14" s="799">
        <v>1</v>
      </c>
      <c r="G14" s="799">
        <v>0</v>
      </c>
      <c r="H14" s="799">
        <v>0</v>
      </c>
      <c r="I14" s="799">
        <v>0</v>
      </c>
      <c r="J14" s="799">
        <v>0</v>
      </c>
      <c r="K14" s="799">
        <v>0</v>
      </c>
      <c r="L14" s="799">
        <v>0</v>
      </c>
      <c r="M14" s="799">
        <v>0</v>
      </c>
      <c r="N14" s="800">
        <v>0</v>
      </c>
      <c r="O14" s="800">
        <v>0</v>
      </c>
      <c r="P14" s="800">
        <v>0</v>
      </c>
      <c r="Q14" s="799">
        <v>0</v>
      </c>
      <c r="R14" s="799">
        <f>SUM(F14:M14)</f>
        <v>1</v>
      </c>
      <c r="S14" s="799">
        <v>48101800</v>
      </c>
      <c r="T14" s="799" t="s">
        <v>926</v>
      </c>
      <c r="U14" s="798" t="s">
        <v>926</v>
      </c>
      <c r="V14" s="778"/>
    </row>
    <row r="15" spans="1:22">
      <c r="A15" s="797">
        <f>1+A14</f>
        <v>2</v>
      </c>
      <c r="B15" s="798">
        <v>4315199</v>
      </c>
      <c r="C15" s="816" t="s">
        <v>2665</v>
      </c>
      <c r="D15" s="798" t="s">
        <v>32</v>
      </c>
      <c r="E15" s="798">
        <v>0</v>
      </c>
      <c r="F15" s="799">
        <v>1</v>
      </c>
      <c r="G15" s="799">
        <v>0</v>
      </c>
      <c r="H15" s="799">
        <v>0</v>
      </c>
      <c r="I15" s="799">
        <v>0</v>
      </c>
      <c r="J15" s="799">
        <v>0</v>
      </c>
      <c r="K15" s="799">
        <v>0</v>
      </c>
      <c r="L15" s="799">
        <v>0</v>
      </c>
      <c r="M15" s="799">
        <v>0</v>
      </c>
      <c r="N15" s="800">
        <v>0</v>
      </c>
      <c r="O15" s="800">
        <v>0</v>
      </c>
      <c r="P15" s="800">
        <v>0</v>
      </c>
      <c r="Q15" s="799">
        <v>0</v>
      </c>
      <c r="R15" s="799">
        <f>SUM(F15:M15)</f>
        <v>1</v>
      </c>
      <c r="S15" s="799">
        <v>26101405</v>
      </c>
      <c r="T15" s="799" t="s">
        <v>926</v>
      </c>
      <c r="U15" s="798" t="s">
        <v>926</v>
      </c>
      <c r="V15" s="778"/>
    </row>
    <row r="16" spans="1:22">
      <c r="A16" s="797">
        <f>1+A15</f>
        <v>3</v>
      </c>
      <c r="B16" s="798">
        <v>4324000</v>
      </c>
      <c r="C16" s="816" t="s">
        <v>2666</v>
      </c>
      <c r="D16" s="798" t="s">
        <v>32</v>
      </c>
      <c r="E16" s="798">
        <v>0</v>
      </c>
      <c r="F16" s="799">
        <v>1</v>
      </c>
      <c r="G16" s="799">
        <v>0</v>
      </c>
      <c r="H16" s="799">
        <v>0</v>
      </c>
      <c r="I16" s="799">
        <v>0</v>
      </c>
      <c r="J16" s="799">
        <v>0</v>
      </c>
      <c r="K16" s="799">
        <v>0</v>
      </c>
      <c r="L16" s="799">
        <v>0</v>
      </c>
      <c r="M16" s="799">
        <v>0</v>
      </c>
      <c r="N16" s="800">
        <v>0</v>
      </c>
      <c r="O16" s="800">
        <v>0</v>
      </c>
      <c r="P16" s="800">
        <v>0</v>
      </c>
      <c r="Q16" s="799">
        <v>0</v>
      </c>
      <c r="R16" s="799">
        <f>SUM(F16:M16)</f>
        <v>1</v>
      </c>
      <c r="S16" s="799">
        <v>48101800</v>
      </c>
      <c r="T16" s="799" t="s">
        <v>926</v>
      </c>
      <c r="U16" s="798" t="s">
        <v>926</v>
      </c>
      <c r="V16" s="778"/>
    </row>
    <row r="17" spans="1:22">
      <c r="A17" s="797">
        <f>1+A16</f>
        <v>4</v>
      </c>
      <c r="B17" s="798">
        <v>4324000</v>
      </c>
      <c r="C17" s="816" t="s">
        <v>2667</v>
      </c>
      <c r="D17" s="798" t="s">
        <v>32</v>
      </c>
      <c r="E17" s="798">
        <v>0</v>
      </c>
      <c r="F17" s="799">
        <v>1</v>
      </c>
      <c r="G17" s="799">
        <v>0</v>
      </c>
      <c r="H17" s="799">
        <v>0</v>
      </c>
      <c r="I17" s="799">
        <v>0</v>
      </c>
      <c r="J17" s="799">
        <v>0</v>
      </c>
      <c r="K17" s="799">
        <v>0</v>
      </c>
      <c r="L17" s="799">
        <v>0</v>
      </c>
      <c r="M17" s="799">
        <v>0</v>
      </c>
      <c r="N17" s="800">
        <v>0</v>
      </c>
      <c r="O17" s="800">
        <v>0</v>
      </c>
      <c r="P17" s="800">
        <v>0</v>
      </c>
      <c r="Q17" s="799">
        <v>0</v>
      </c>
      <c r="R17" s="799">
        <f>SUM(F17:M17)</f>
        <v>1</v>
      </c>
      <c r="S17" s="799">
        <v>48101800</v>
      </c>
      <c r="T17" s="799" t="s">
        <v>926</v>
      </c>
      <c r="U17" s="798" t="s">
        <v>926</v>
      </c>
      <c r="V17" s="778"/>
    </row>
    <row r="18" spans="1:22">
      <c r="A18" s="797">
        <f>1+A17</f>
        <v>5</v>
      </c>
      <c r="B18" s="798">
        <v>4324002</v>
      </c>
      <c r="C18" s="816" t="s">
        <v>2668</v>
      </c>
      <c r="D18" s="798" t="s">
        <v>32</v>
      </c>
      <c r="E18" s="798">
        <v>0</v>
      </c>
      <c r="F18" s="799">
        <v>1</v>
      </c>
      <c r="G18" s="799">
        <v>0</v>
      </c>
      <c r="H18" s="799">
        <v>0</v>
      </c>
      <c r="I18" s="799">
        <v>0</v>
      </c>
      <c r="J18" s="799">
        <v>0</v>
      </c>
      <c r="K18" s="799">
        <v>0</v>
      </c>
      <c r="L18" s="799">
        <v>0</v>
      </c>
      <c r="M18" s="799">
        <v>0</v>
      </c>
      <c r="N18" s="800">
        <v>0</v>
      </c>
      <c r="O18" s="800">
        <v>0</v>
      </c>
      <c r="P18" s="800">
        <v>0</v>
      </c>
      <c r="Q18" s="799">
        <v>0</v>
      </c>
      <c r="R18" s="799">
        <f>SUM(F18:M18)</f>
        <v>1</v>
      </c>
      <c r="S18" s="799">
        <v>48101800</v>
      </c>
      <c r="T18" s="799" t="s">
        <v>926</v>
      </c>
      <c r="U18" s="798" t="s">
        <v>926</v>
      </c>
      <c r="V18" s="778"/>
    </row>
    <row r="19" spans="1:22">
      <c r="A19" s="797">
        <f>1+A18</f>
        <v>6</v>
      </c>
      <c r="B19" s="798">
        <v>4324000</v>
      </c>
      <c r="C19" s="816" t="s">
        <v>2669</v>
      </c>
      <c r="D19" s="798" t="s">
        <v>32</v>
      </c>
      <c r="E19" s="798">
        <v>0</v>
      </c>
      <c r="F19" s="799">
        <v>1</v>
      </c>
      <c r="G19" s="799">
        <v>0</v>
      </c>
      <c r="H19" s="799">
        <v>0</v>
      </c>
      <c r="I19" s="799">
        <v>0</v>
      </c>
      <c r="J19" s="799">
        <v>0</v>
      </c>
      <c r="K19" s="799">
        <v>0</v>
      </c>
      <c r="L19" s="799">
        <v>0</v>
      </c>
      <c r="M19" s="799">
        <v>0</v>
      </c>
      <c r="N19" s="800">
        <v>0</v>
      </c>
      <c r="O19" s="800">
        <v>0</v>
      </c>
      <c r="P19" s="800">
        <v>0</v>
      </c>
      <c r="Q19" s="799">
        <v>0</v>
      </c>
      <c r="R19" s="799">
        <f>SUM(F19:M19)</f>
        <v>1</v>
      </c>
      <c r="S19" s="799">
        <v>48101800</v>
      </c>
      <c r="T19" s="799" t="s">
        <v>926</v>
      </c>
      <c r="U19" s="798" t="s">
        <v>926</v>
      </c>
      <c r="V19" s="778"/>
    </row>
    <row r="20" spans="1:22">
      <c r="A20" s="797">
        <f>1+A19</f>
        <v>7</v>
      </c>
      <c r="B20" s="798">
        <v>4315400</v>
      </c>
      <c r="C20" s="816" t="s">
        <v>2670</v>
      </c>
      <c r="D20" s="798" t="s">
        <v>32</v>
      </c>
      <c r="E20" s="798">
        <v>0</v>
      </c>
      <c r="F20" s="799">
        <v>1</v>
      </c>
      <c r="G20" s="799">
        <v>0</v>
      </c>
      <c r="H20" s="799">
        <v>0</v>
      </c>
      <c r="I20" s="799">
        <v>0</v>
      </c>
      <c r="J20" s="799">
        <v>0</v>
      </c>
      <c r="K20" s="799">
        <v>0</v>
      </c>
      <c r="L20" s="799">
        <v>0</v>
      </c>
      <c r="M20" s="799">
        <v>0</v>
      </c>
      <c r="N20" s="800">
        <v>0</v>
      </c>
      <c r="O20" s="800">
        <v>0</v>
      </c>
      <c r="P20" s="800">
        <v>0</v>
      </c>
      <c r="Q20" s="799">
        <v>0</v>
      </c>
      <c r="R20" s="799">
        <f>SUM(F20:M20)</f>
        <v>1</v>
      </c>
      <c r="S20" s="799">
        <v>48101800</v>
      </c>
      <c r="T20" s="799" t="s">
        <v>926</v>
      </c>
      <c r="U20" s="798" t="s">
        <v>926</v>
      </c>
      <c r="V20" s="778"/>
    </row>
    <row r="21" spans="1:22">
      <c r="A21" s="797">
        <f>1+A20</f>
        <v>8</v>
      </c>
      <c r="B21" s="798">
        <v>4315199</v>
      </c>
      <c r="C21" s="816" t="s">
        <v>2671</v>
      </c>
      <c r="D21" s="798" t="s">
        <v>32</v>
      </c>
      <c r="E21" s="798">
        <v>0</v>
      </c>
      <c r="F21" s="799">
        <v>1</v>
      </c>
      <c r="G21" s="799">
        <v>0</v>
      </c>
      <c r="H21" s="799">
        <v>0</v>
      </c>
      <c r="I21" s="799">
        <v>0</v>
      </c>
      <c r="J21" s="799">
        <v>0</v>
      </c>
      <c r="K21" s="799">
        <v>0</v>
      </c>
      <c r="L21" s="799">
        <v>0</v>
      </c>
      <c r="M21" s="799">
        <v>0</v>
      </c>
      <c r="N21" s="800">
        <v>0</v>
      </c>
      <c r="O21" s="800">
        <v>0</v>
      </c>
      <c r="P21" s="800">
        <v>0</v>
      </c>
      <c r="Q21" s="799">
        <v>0</v>
      </c>
      <c r="R21" s="799">
        <f>SUM(F21:M21)</f>
        <v>1</v>
      </c>
      <c r="S21" s="799">
        <v>48101800</v>
      </c>
      <c r="T21" s="799" t="s">
        <v>926</v>
      </c>
      <c r="U21" s="798" t="s">
        <v>926</v>
      </c>
      <c r="V21" s="778"/>
    </row>
    <row r="22" spans="1:22">
      <c r="A22" s="797">
        <f>1+A21</f>
        <v>9</v>
      </c>
      <c r="B22" s="798">
        <v>4324000</v>
      </c>
      <c r="C22" s="816" t="s">
        <v>2672</v>
      </c>
      <c r="D22" s="798" t="s">
        <v>32</v>
      </c>
      <c r="E22" s="798">
        <v>0</v>
      </c>
      <c r="F22" s="799">
        <v>1</v>
      </c>
      <c r="G22" s="799">
        <v>0</v>
      </c>
      <c r="H22" s="799">
        <v>0</v>
      </c>
      <c r="I22" s="799">
        <v>0</v>
      </c>
      <c r="J22" s="799">
        <v>0</v>
      </c>
      <c r="K22" s="799">
        <v>0</v>
      </c>
      <c r="L22" s="799">
        <v>0</v>
      </c>
      <c r="M22" s="799">
        <v>0</v>
      </c>
      <c r="N22" s="800">
        <v>0</v>
      </c>
      <c r="O22" s="800">
        <v>0</v>
      </c>
      <c r="P22" s="800">
        <v>0</v>
      </c>
      <c r="Q22" s="799">
        <v>0</v>
      </c>
      <c r="R22" s="799">
        <f>SUM(F22:M22)</f>
        <v>1</v>
      </c>
      <c r="S22" s="799">
        <v>48101800</v>
      </c>
      <c r="T22" s="799" t="s">
        <v>926</v>
      </c>
      <c r="U22" s="798" t="s">
        <v>926</v>
      </c>
      <c r="V22" s="778"/>
    </row>
    <row r="23" spans="1:22">
      <c r="A23" s="862" t="s">
        <v>2817</v>
      </c>
      <c r="B23" s="862"/>
      <c r="C23" s="862"/>
      <c r="D23" s="862"/>
      <c r="E23" s="862"/>
      <c r="F23" s="862"/>
      <c r="G23" s="862"/>
      <c r="H23" s="862"/>
      <c r="I23" s="862"/>
      <c r="J23" s="862"/>
      <c r="K23" s="862"/>
      <c r="L23" s="862"/>
      <c r="M23" s="862"/>
      <c r="N23" s="862"/>
      <c r="O23" s="862"/>
      <c r="P23" s="862"/>
      <c r="Q23" s="862"/>
      <c r="R23" s="862"/>
      <c r="S23" s="862"/>
      <c r="T23" s="862"/>
      <c r="U23" s="862"/>
      <c r="V23" s="247"/>
    </row>
    <row r="24" spans="1:22">
      <c r="A24" s="797">
        <f>1+A22</f>
        <v>10</v>
      </c>
      <c r="B24" s="797">
        <v>43942</v>
      </c>
      <c r="C24" s="816" t="s">
        <v>2645</v>
      </c>
      <c r="D24" s="798" t="s">
        <v>32</v>
      </c>
      <c r="E24" s="798">
        <v>0</v>
      </c>
      <c r="F24" s="799">
        <v>1</v>
      </c>
      <c r="G24" s="799">
        <v>1</v>
      </c>
      <c r="H24" s="799">
        <v>1</v>
      </c>
      <c r="I24" s="799">
        <v>1</v>
      </c>
      <c r="J24" s="799">
        <v>1</v>
      </c>
      <c r="K24" s="799">
        <v>0</v>
      </c>
      <c r="L24" s="799">
        <v>0</v>
      </c>
      <c r="M24" s="799">
        <v>1</v>
      </c>
      <c r="N24" s="800">
        <v>0</v>
      </c>
      <c r="O24" s="800">
        <v>0</v>
      </c>
      <c r="P24" s="800">
        <v>0</v>
      </c>
      <c r="Q24" s="799">
        <v>0</v>
      </c>
      <c r="R24" s="799">
        <v>1</v>
      </c>
      <c r="S24" s="799">
        <v>31171539</v>
      </c>
      <c r="T24" s="799" t="s">
        <v>926</v>
      </c>
      <c r="U24" s="798" t="s">
        <v>926</v>
      </c>
      <c r="V24" s="778"/>
    </row>
    <row r="25" spans="1:22">
      <c r="A25" s="797">
        <f>1+A24</f>
        <v>11</v>
      </c>
      <c r="B25" s="798">
        <v>4325101</v>
      </c>
      <c r="C25" s="816" t="s">
        <v>2646</v>
      </c>
      <c r="D25" s="798" t="s">
        <v>32</v>
      </c>
      <c r="E25" s="798">
        <v>0</v>
      </c>
      <c r="F25" s="799">
        <v>1</v>
      </c>
      <c r="G25" s="799">
        <v>1</v>
      </c>
      <c r="H25" s="799">
        <v>1</v>
      </c>
      <c r="I25" s="799">
        <v>1</v>
      </c>
      <c r="J25" s="799">
        <v>1</v>
      </c>
      <c r="K25" s="799">
        <v>0</v>
      </c>
      <c r="L25" s="799">
        <v>0</v>
      </c>
      <c r="M25" s="799">
        <v>1</v>
      </c>
      <c r="N25" s="800">
        <v>0</v>
      </c>
      <c r="O25" s="800">
        <v>0</v>
      </c>
      <c r="P25" s="800">
        <v>0</v>
      </c>
      <c r="Q25" s="799">
        <v>0</v>
      </c>
      <c r="R25" s="799">
        <v>1</v>
      </c>
      <c r="S25" s="799">
        <v>31171539</v>
      </c>
      <c r="T25" s="799" t="s">
        <v>926</v>
      </c>
      <c r="U25" s="798" t="s">
        <v>926</v>
      </c>
      <c r="V25" s="778"/>
    </row>
    <row r="26" spans="1:22">
      <c r="A26" s="797">
        <f>1+A25</f>
        <v>12</v>
      </c>
      <c r="B26" s="798">
        <v>4325101</v>
      </c>
      <c r="C26" s="816" t="s">
        <v>2647</v>
      </c>
      <c r="D26" s="798" t="s">
        <v>32</v>
      </c>
      <c r="E26" s="798">
        <v>0</v>
      </c>
      <c r="F26" s="799">
        <v>1</v>
      </c>
      <c r="G26" s="799">
        <v>1</v>
      </c>
      <c r="H26" s="799">
        <v>1</v>
      </c>
      <c r="I26" s="799">
        <v>1</v>
      </c>
      <c r="J26" s="799">
        <v>1</v>
      </c>
      <c r="K26" s="799">
        <v>0</v>
      </c>
      <c r="L26" s="799">
        <v>0</v>
      </c>
      <c r="M26" s="799">
        <v>1</v>
      </c>
      <c r="N26" s="800">
        <v>0</v>
      </c>
      <c r="O26" s="800">
        <v>0</v>
      </c>
      <c r="P26" s="800">
        <v>0</v>
      </c>
      <c r="Q26" s="799">
        <v>0</v>
      </c>
      <c r="R26" s="799">
        <v>1</v>
      </c>
      <c r="S26" s="801">
        <v>31411904</v>
      </c>
      <c r="T26" s="799" t="s">
        <v>926</v>
      </c>
      <c r="U26" s="798" t="s">
        <v>926</v>
      </c>
      <c r="V26" s="778"/>
    </row>
    <row r="27" spans="1:22">
      <c r="A27" s="797">
        <f>1+A26</f>
        <v>13</v>
      </c>
      <c r="B27" s="798">
        <v>4325101</v>
      </c>
      <c r="C27" s="816" t="s">
        <v>2648</v>
      </c>
      <c r="D27" s="798" t="s">
        <v>32</v>
      </c>
      <c r="E27" s="798">
        <v>0</v>
      </c>
      <c r="F27" s="799">
        <v>1</v>
      </c>
      <c r="G27" s="799">
        <v>1</v>
      </c>
      <c r="H27" s="799">
        <v>1</v>
      </c>
      <c r="I27" s="799">
        <v>1</v>
      </c>
      <c r="J27" s="799">
        <v>1</v>
      </c>
      <c r="K27" s="799">
        <v>0</v>
      </c>
      <c r="L27" s="799">
        <v>0</v>
      </c>
      <c r="M27" s="799">
        <v>1</v>
      </c>
      <c r="N27" s="800">
        <v>0</v>
      </c>
      <c r="O27" s="800">
        <v>0</v>
      </c>
      <c r="P27" s="800">
        <v>0</v>
      </c>
      <c r="Q27" s="799">
        <v>0</v>
      </c>
      <c r="R27" s="799">
        <v>1</v>
      </c>
      <c r="S27" s="799">
        <v>31161504</v>
      </c>
      <c r="T27" s="799" t="s">
        <v>926</v>
      </c>
      <c r="U27" s="798" t="s">
        <v>926</v>
      </c>
      <c r="V27" s="778"/>
    </row>
    <row r="28" spans="1:22">
      <c r="A28" s="797">
        <f>1+A27</f>
        <v>14</v>
      </c>
      <c r="B28" s="798">
        <v>4325101</v>
      </c>
      <c r="C28" s="816" t="s">
        <v>2649</v>
      </c>
      <c r="D28" s="798" t="s">
        <v>32</v>
      </c>
      <c r="E28" s="798">
        <v>0</v>
      </c>
      <c r="F28" s="799">
        <v>1</v>
      </c>
      <c r="G28" s="799">
        <v>1</v>
      </c>
      <c r="H28" s="799">
        <v>1</v>
      </c>
      <c r="I28" s="799">
        <v>1</v>
      </c>
      <c r="J28" s="799">
        <v>1</v>
      </c>
      <c r="K28" s="799">
        <v>0</v>
      </c>
      <c r="L28" s="799">
        <v>0</v>
      </c>
      <c r="M28" s="799">
        <v>1</v>
      </c>
      <c r="N28" s="800">
        <v>0</v>
      </c>
      <c r="O28" s="800">
        <v>0</v>
      </c>
      <c r="P28" s="800">
        <v>0</v>
      </c>
      <c r="Q28" s="799">
        <v>0</v>
      </c>
      <c r="R28" s="799">
        <v>1</v>
      </c>
      <c r="S28" s="799">
        <v>31161504</v>
      </c>
      <c r="T28" s="799" t="s">
        <v>926</v>
      </c>
      <c r="U28" s="798" t="s">
        <v>926</v>
      </c>
      <c r="V28" s="778"/>
    </row>
    <row r="29" spans="1:22">
      <c r="A29" s="797">
        <f>1+A28</f>
        <v>15</v>
      </c>
      <c r="B29" s="798">
        <v>4325101</v>
      </c>
      <c r="C29" s="816" t="s">
        <v>2560</v>
      </c>
      <c r="D29" s="798" t="s">
        <v>32</v>
      </c>
      <c r="E29" s="798">
        <v>0</v>
      </c>
      <c r="F29" s="799">
        <v>1</v>
      </c>
      <c r="G29" s="799">
        <v>1</v>
      </c>
      <c r="H29" s="799">
        <v>1</v>
      </c>
      <c r="I29" s="799">
        <v>1</v>
      </c>
      <c r="J29" s="799">
        <v>1</v>
      </c>
      <c r="K29" s="799">
        <v>0</v>
      </c>
      <c r="L29" s="799">
        <v>0</v>
      </c>
      <c r="M29" s="799">
        <v>1</v>
      </c>
      <c r="N29" s="800">
        <v>0</v>
      </c>
      <c r="O29" s="800">
        <v>0</v>
      </c>
      <c r="P29" s="800">
        <v>0</v>
      </c>
      <c r="Q29" s="799">
        <v>0</v>
      </c>
      <c r="R29" s="799">
        <v>1</v>
      </c>
      <c r="S29" s="799">
        <v>31181701</v>
      </c>
      <c r="T29" s="799" t="s">
        <v>926</v>
      </c>
      <c r="U29" s="798" t="s">
        <v>926</v>
      </c>
      <c r="V29" s="778"/>
    </row>
    <row r="30" spans="1:22">
      <c r="A30" s="797">
        <f>1+A29</f>
        <v>16</v>
      </c>
      <c r="B30" s="798">
        <v>4325101</v>
      </c>
      <c r="C30" s="816" t="s">
        <v>2561</v>
      </c>
      <c r="D30" s="798" t="s">
        <v>32</v>
      </c>
      <c r="E30" s="798">
        <v>0</v>
      </c>
      <c r="F30" s="799">
        <v>1</v>
      </c>
      <c r="G30" s="799">
        <v>1</v>
      </c>
      <c r="H30" s="799">
        <v>1</v>
      </c>
      <c r="I30" s="799">
        <v>1</v>
      </c>
      <c r="J30" s="799">
        <v>1</v>
      </c>
      <c r="K30" s="799">
        <v>0</v>
      </c>
      <c r="L30" s="799">
        <v>0</v>
      </c>
      <c r="M30" s="799">
        <v>1</v>
      </c>
      <c r="N30" s="800">
        <v>0</v>
      </c>
      <c r="O30" s="800">
        <v>0</v>
      </c>
      <c r="P30" s="800">
        <v>0</v>
      </c>
      <c r="Q30" s="799">
        <v>0</v>
      </c>
      <c r="R30" s="799">
        <v>1</v>
      </c>
      <c r="S30" s="799">
        <v>31181701</v>
      </c>
      <c r="T30" s="799" t="s">
        <v>926</v>
      </c>
      <c r="U30" s="798" t="s">
        <v>926</v>
      </c>
      <c r="V30" s="778"/>
    </row>
    <row r="31" spans="1:22">
      <c r="A31" s="797">
        <f>1+A30</f>
        <v>17</v>
      </c>
      <c r="B31" s="798">
        <v>4325101</v>
      </c>
      <c r="C31" s="816" t="s">
        <v>2650</v>
      </c>
      <c r="D31" s="798" t="s">
        <v>32</v>
      </c>
      <c r="E31" s="798">
        <v>0</v>
      </c>
      <c r="F31" s="799">
        <v>1</v>
      </c>
      <c r="G31" s="799">
        <v>1</v>
      </c>
      <c r="H31" s="799">
        <v>1</v>
      </c>
      <c r="I31" s="799">
        <v>1</v>
      </c>
      <c r="J31" s="799">
        <v>1</v>
      </c>
      <c r="K31" s="799">
        <v>0</v>
      </c>
      <c r="L31" s="799">
        <v>0</v>
      </c>
      <c r="M31" s="799">
        <v>1</v>
      </c>
      <c r="N31" s="800">
        <v>0</v>
      </c>
      <c r="O31" s="800">
        <v>0</v>
      </c>
      <c r="P31" s="800">
        <v>0</v>
      </c>
      <c r="Q31" s="799">
        <v>0</v>
      </c>
      <c r="R31" s="799">
        <v>1</v>
      </c>
      <c r="S31" s="799">
        <v>30162003</v>
      </c>
      <c r="T31" s="799" t="s">
        <v>926</v>
      </c>
      <c r="U31" s="798" t="s">
        <v>926</v>
      </c>
      <c r="V31" s="778"/>
    </row>
    <row r="32" spans="1:22">
      <c r="A32" s="797">
        <f>1+A31</f>
        <v>18</v>
      </c>
      <c r="B32" s="798">
        <v>4325101</v>
      </c>
      <c r="C32" s="816" t="s">
        <v>2651</v>
      </c>
      <c r="D32" s="798" t="s">
        <v>32</v>
      </c>
      <c r="E32" s="798">
        <v>0</v>
      </c>
      <c r="F32" s="799">
        <v>1</v>
      </c>
      <c r="G32" s="799">
        <v>1</v>
      </c>
      <c r="H32" s="799">
        <v>1</v>
      </c>
      <c r="I32" s="799">
        <v>1</v>
      </c>
      <c r="J32" s="799">
        <v>1</v>
      </c>
      <c r="K32" s="799">
        <v>0</v>
      </c>
      <c r="L32" s="799">
        <v>0</v>
      </c>
      <c r="M32" s="799">
        <v>1</v>
      </c>
      <c r="N32" s="800">
        <v>0</v>
      </c>
      <c r="O32" s="800">
        <v>0</v>
      </c>
      <c r="P32" s="800">
        <v>0</v>
      </c>
      <c r="Q32" s="799">
        <v>0</v>
      </c>
      <c r="R32" s="799">
        <v>1</v>
      </c>
      <c r="S32" s="799">
        <v>39121436</v>
      </c>
      <c r="T32" s="799" t="s">
        <v>926</v>
      </c>
      <c r="U32" s="798" t="s">
        <v>926</v>
      </c>
      <c r="V32" s="778"/>
    </row>
    <row r="33" spans="1:22">
      <c r="A33" s="797">
        <f>1+A32</f>
        <v>19</v>
      </c>
      <c r="B33" s="798">
        <v>4325101</v>
      </c>
      <c r="C33" s="816" t="s">
        <v>2652</v>
      </c>
      <c r="D33" s="798" t="s">
        <v>32</v>
      </c>
      <c r="E33" s="798">
        <v>0</v>
      </c>
      <c r="F33" s="799">
        <v>1</v>
      </c>
      <c r="G33" s="799">
        <v>1</v>
      </c>
      <c r="H33" s="799">
        <v>1</v>
      </c>
      <c r="I33" s="799">
        <v>1</v>
      </c>
      <c r="J33" s="799">
        <v>1</v>
      </c>
      <c r="K33" s="799">
        <v>0</v>
      </c>
      <c r="L33" s="799">
        <v>0</v>
      </c>
      <c r="M33" s="799">
        <v>1</v>
      </c>
      <c r="N33" s="800">
        <v>0</v>
      </c>
      <c r="O33" s="800">
        <v>0</v>
      </c>
      <c r="P33" s="800">
        <v>0</v>
      </c>
      <c r="Q33" s="799">
        <v>0</v>
      </c>
      <c r="R33" s="799">
        <v>1</v>
      </c>
      <c r="S33" s="799">
        <v>40141731</v>
      </c>
      <c r="T33" s="799" t="s">
        <v>926</v>
      </c>
      <c r="U33" s="798" t="s">
        <v>926</v>
      </c>
      <c r="V33" s="778"/>
    </row>
    <row r="34" spans="1:22">
      <c r="A34" s="797">
        <f>1+A33</f>
        <v>20</v>
      </c>
      <c r="B34" s="798">
        <v>4325101</v>
      </c>
      <c r="C34" s="816" t="s">
        <v>2653</v>
      </c>
      <c r="D34" s="798" t="s">
        <v>32</v>
      </c>
      <c r="E34" s="798">
        <v>0</v>
      </c>
      <c r="F34" s="799">
        <v>1</v>
      </c>
      <c r="G34" s="799">
        <v>1</v>
      </c>
      <c r="H34" s="799">
        <v>1</v>
      </c>
      <c r="I34" s="799">
        <v>1</v>
      </c>
      <c r="J34" s="799">
        <v>1</v>
      </c>
      <c r="K34" s="799">
        <v>0</v>
      </c>
      <c r="L34" s="799">
        <v>0</v>
      </c>
      <c r="M34" s="799">
        <v>1</v>
      </c>
      <c r="N34" s="800">
        <v>0</v>
      </c>
      <c r="O34" s="800">
        <v>0</v>
      </c>
      <c r="P34" s="800">
        <v>0</v>
      </c>
      <c r="Q34" s="799">
        <v>0</v>
      </c>
      <c r="R34" s="799">
        <v>1</v>
      </c>
      <c r="S34" s="799">
        <v>31181701</v>
      </c>
      <c r="T34" s="799" t="s">
        <v>926</v>
      </c>
      <c r="U34" s="798" t="s">
        <v>926</v>
      </c>
      <c r="V34" s="778"/>
    </row>
    <row r="35" spans="1:22" ht="27">
      <c r="A35" s="797">
        <f>1+A34</f>
        <v>21</v>
      </c>
      <c r="B35" s="798">
        <v>4325101</v>
      </c>
      <c r="C35" s="816" t="s">
        <v>2654</v>
      </c>
      <c r="D35" s="798" t="s">
        <v>32</v>
      </c>
      <c r="E35" s="798">
        <v>0</v>
      </c>
      <c r="F35" s="799">
        <v>1</v>
      </c>
      <c r="G35" s="799">
        <v>1</v>
      </c>
      <c r="H35" s="799">
        <v>1</v>
      </c>
      <c r="I35" s="799">
        <v>1</v>
      </c>
      <c r="J35" s="799">
        <v>1</v>
      </c>
      <c r="K35" s="799">
        <v>0</v>
      </c>
      <c r="L35" s="799">
        <v>0</v>
      </c>
      <c r="M35" s="799">
        <v>1</v>
      </c>
      <c r="N35" s="800">
        <v>0</v>
      </c>
      <c r="O35" s="800">
        <v>0</v>
      </c>
      <c r="P35" s="800">
        <v>0</v>
      </c>
      <c r="Q35" s="799">
        <v>0</v>
      </c>
      <c r="R35" s="799">
        <v>1</v>
      </c>
      <c r="S35" s="799">
        <v>31181701</v>
      </c>
      <c r="T35" s="799" t="s">
        <v>926</v>
      </c>
      <c r="U35" s="798" t="s">
        <v>926</v>
      </c>
      <c r="V35" s="778"/>
    </row>
    <row r="36" spans="1:22">
      <c r="A36" s="797">
        <f>1+A35</f>
        <v>22</v>
      </c>
      <c r="B36" s="798">
        <v>4325101</v>
      </c>
      <c r="C36" s="816" t="s">
        <v>2655</v>
      </c>
      <c r="D36" s="798" t="s">
        <v>32</v>
      </c>
      <c r="E36" s="798">
        <v>0</v>
      </c>
      <c r="F36" s="799">
        <v>1</v>
      </c>
      <c r="G36" s="799">
        <v>1</v>
      </c>
      <c r="H36" s="799">
        <v>1</v>
      </c>
      <c r="I36" s="799">
        <v>1</v>
      </c>
      <c r="J36" s="799">
        <v>1</v>
      </c>
      <c r="K36" s="799">
        <v>0</v>
      </c>
      <c r="L36" s="799">
        <v>0</v>
      </c>
      <c r="M36" s="799">
        <v>1</v>
      </c>
      <c r="N36" s="800">
        <v>0</v>
      </c>
      <c r="O36" s="800">
        <v>0</v>
      </c>
      <c r="P36" s="800">
        <v>0</v>
      </c>
      <c r="Q36" s="799">
        <v>0</v>
      </c>
      <c r="R36" s="799">
        <v>1</v>
      </c>
      <c r="S36" s="799">
        <v>31181701</v>
      </c>
      <c r="T36" s="799" t="s">
        <v>926</v>
      </c>
      <c r="U36" s="798" t="s">
        <v>926</v>
      </c>
      <c r="V36" s="778"/>
    </row>
    <row r="37" spans="1:22">
      <c r="A37" s="797">
        <f>1+A36</f>
        <v>23</v>
      </c>
      <c r="B37" s="798">
        <v>43430</v>
      </c>
      <c r="C37" s="816" t="s">
        <v>2656</v>
      </c>
      <c r="D37" s="798" t="s">
        <v>32</v>
      </c>
      <c r="E37" s="798">
        <v>0</v>
      </c>
      <c r="F37" s="799">
        <v>1</v>
      </c>
      <c r="G37" s="799">
        <v>1</v>
      </c>
      <c r="H37" s="799">
        <v>1</v>
      </c>
      <c r="I37" s="799">
        <v>1</v>
      </c>
      <c r="J37" s="799">
        <v>1</v>
      </c>
      <c r="K37" s="799">
        <v>0</v>
      </c>
      <c r="L37" s="799">
        <v>0</v>
      </c>
      <c r="M37" s="799">
        <v>1</v>
      </c>
      <c r="N37" s="800">
        <v>0</v>
      </c>
      <c r="O37" s="800">
        <v>0</v>
      </c>
      <c r="P37" s="800">
        <v>0</v>
      </c>
      <c r="Q37" s="799">
        <v>0</v>
      </c>
      <c r="R37" s="799">
        <v>1</v>
      </c>
      <c r="S37" s="799">
        <v>30141508</v>
      </c>
      <c r="T37" s="799" t="s">
        <v>926</v>
      </c>
      <c r="U37" s="798" t="s">
        <v>926</v>
      </c>
      <c r="V37" s="778"/>
    </row>
    <row r="38" spans="1:22">
      <c r="A38" s="863" t="s">
        <v>2818</v>
      </c>
      <c r="B38" s="863"/>
      <c r="C38" s="863"/>
      <c r="D38" s="863"/>
      <c r="E38" s="863"/>
      <c r="F38" s="863"/>
      <c r="G38" s="863"/>
      <c r="H38" s="863"/>
      <c r="I38" s="863"/>
      <c r="J38" s="863"/>
      <c r="K38" s="863"/>
      <c r="L38" s="863"/>
      <c r="M38" s="863"/>
      <c r="N38" s="863"/>
      <c r="O38" s="863"/>
      <c r="P38" s="863"/>
      <c r="Q38" s="863"/>
      <c r="R38" s="863"/>
      <c r="S38" s="863"/>
      <c r="T38" s="863"/>
      <c r="U38" s="863"/>
      <c r="V38" s="247"/>
    </row>
    <row r="39" spans="1:22">
      <c r="A39" s="798">
        <v>24</v>
      </c>
      <c r="B39" s="798">
        <v>8715699</v>
      </c>
      <c r="C39" s="816" t="s">
        <v>2819</v>
      </c>
      <c r="D39" s="802" t="s">
        <v>32</v>
      </c>
      <c r="E39" s="798">
        <v>0</v>
      </c>
      <c r="F39" s="799">
        <v>0</v>
      </c>
      <c r="G39" s="799">
        <v>0</v>
      </c>
      <c r="H39" s="799">
        <v>0</v>
      </c>
      <c r="I39" s="799">
        <v>0</v>
      </c>
      <c r="J39" s="799">
        <v>1</v>
      </c>
      <c r="K39" s="799">
        <v>0</v>
      </c>
      <c r="L39" s="799">
        <v>0</v>
      </c>
      <c r="M39" s="799">
        <v>0</v>
      </c>
      <c r="N39" s="800">
        <v>0</v>
      </c>
      <c r="O39" s="800">
        <v>0</v>
      </c>
      <c r="P39" s="800">
        <v>0</v>
      </c>
      <c r="Q39" s="799">
        <v>0</v>
      </c>
      <c r="R39" s="799">
        <f>SUM(F39:M39)</f>
        <v>1</v>
      </c>
      <c r="S39" s="799">
        <v>40161502</v>
      </c>
      <c r="T39" s="799" t="s">
        <v>926</v>
      </c>
      <c r="U39" s="798" t="s">
        <v>926</v>
      </c>
      <c r="V39" s="778"/>
    </row>
    <row r="40" spans="1:22">
      <c r="A40" s="798">
        <f>A39+1</f>
        <v>25</v>
      </c>
      <c r="B40" s="798">
        <v>8715699</v>
      </c>
      <c r="C40" s="816" t="s">
        <v>2820</v>
      </c>
      <c r="D40" s="802" t="s">
        <v>32</v>
      </c>
      <c r="E40" s="798">
        <v>0</v>
      </c>
      <c r="F40" s="799">
        <v>0</v>
      </c>
      <c r="G40" s="799">
        <v>0</v>
      </c>
      <c r="H40" s="799">
        <v>0</v>
      </c>
      <c r="I40" s="799">
        <v>0</v>
      </c>
      <c r="J40" s="799">
        <v>1</v>
      </c>
      <c r="K40" s="799">
        <v>0</v>
      </c>
      <c r="L40" s="799">
        <v>0</v>
      </c>
      <c r="M40" s="799">
        <v>0</v>
      </c>
      <c r="N40" s="800">
        <v>0</v>
      </c>
      <c r="O40" s="800">
        <v>0</v>
      </c>
      <c r="P40" s="800">
        <v>0</v>
      </c>
      <c r="Q40" s="799">
        <v>0</v>
      </c>
      <c r="R40" s="799">
        <f>SUM(F40:M40)</f>
        <v>1</v>
      </c>
      <c r="S40" s="799">
        <v>40161505</v>
      </c>
      <c r="T40" s="799" t="s">
        <v>926</v>
      </c>
      <c r="U40" s="798" t="s">
        <v>926</v>
      </c>
      <c r="V40" s="778"/>
    </row>
    <row r="41" spans="1:22">
      <c r="A41" s="798">
        <f>A40+1</f>
        <v>26</v>
      </c>
      <c r="B41" s="798">
        <v>8715699</v>
      </c>
      <c r="C41" s="824" t="s">
        <v>2821</v>
      </c>
      <c r="D41" s="802" t="s">
        <v>32</v>
      </c>
      <c r="E41" s="798">
        <v>0</v>
      </c>
      <c r="F41" s="799">
        <v>0</v>
      </c>
      <c r="G41" s="799">
        <v>0</v>
      </c>
      <c r="H41" s="799">
        <v>0</v>
      </c>
      <c r="I41" s="799">
        <v>0</v>
      </c>
      <c r="J41" s="799">
        <v>1</v>
      </c>
      <c r="K41" s="799">
        <v>0</v>
      </c>
      <c r="L41" s="799">
        <v>0</v>
      </c>
      <c r="M41" s="799">
        <v>0</v>
      </c>
      <c r="N41" s="800">
        <v>0</v>
      </c>
      <c r="O41" s="800">
        <v>0</v>
      </c>
      <c r="P41" s="800">
        <v>0</v>
      </c>
      <c r="Q41" s="799">
        <v>0</v>
      </c>
      <c r="R41" s="799">
        <f>SUM(F41:M41)</f>
        <v>1</v>
      </c>
      <c r="S41" s="799">
        <v>40141654</v>
      </c>
      <c r="T41" s="799" t="s">
        <v>926</v>
      </c>
      <c r="U41" s="798" t="s">
        <v>926</v>
      </c>
      <c r="V41" s="778"/>
    </row>
    <row r="42" spans="1:22">
      <c r="A42" s="798">
        <v>27</v>
      </c>
      <c r="B42" s="798">
        <v>8715699</v>
      </c>
      <c r="C42" s="824" t="s">
        <v>2822</v>
      </c>
      <c r="D42" s="802" t="s">
        <v>32</v>
      </c>
      <c r="E42" s="798">
        <v>0</v>
      </c>
      <c r="F42" s="799">
        <v>0</v>
      </c>
      <c r="G42" s="799">
        <v>0</v>
      </c>
      <c r="H42" s="799">
        <v>0</v>
      </c>
      <c r="I42" s="799">
        <v>0</v>
      </c>
      <c r="J42" s="799">
        <v>1</v>
      </c>
      <c r="K42" s="799">
        <v>0</v>
      </c>
      <c r="L42" s="799">
        <v>0</v>
      </c>
      <c r="M42" s="799">
        <v>0</v>
      </c>
      <c r="N42" s="800">
        <v>0</v>
      </c>
      <c r="O42" s="800">
        <v>0</v>
      </c>
      <c r="P42" s="800">
        <v>0</v>
      </c>
      <c r="Q42" s="799">
        <v>0</v>
      </c>
      <c r="R42" s="799">
        <f>SUM(F42:M42)</f>
        <v>1</v>
      </c>
      <c r="S42" s="799">
        <v>40173303</v>
      </c>
      <c r="T42" s="799" t="s">
        <v>926</v>
      </c>
      <c r="U42" s="798" t="s">
        <v>926</v>
      </c>
      <c r="V42" s="778"/>
    </row>
    <row r="43" spans="1:22">
      <c r="A43" s="798">
        <f>A42+1</f>
        <v>28</v>
      </c>
      <c r="B43" s="798">
        <v>8715699</v>
      </c>
      <c r="C43" s="824" t="s">
        <v>2823</v>
      </c>
      <c r="D43" s="802" t="s">
        <v>32</v>
      </c>
      <c r="E43" s="798">
        <v>0</v>
      </c>
      <c r="F43" s="799">
        <v>0</v>
      </c>
      <c r="G43" s="799">
        <v>0</v>
      </c>
      <c r="H43" s="799">
        <v>0</v>
      </c>
      <c r="I43" s="799">
        <v>0</v>
      </c>
      <c r="J43" s="799">
        <v>1</v>
      </c>
      <c r="K43" s="799">
        <v>0</v>
      </c>
      <c r="L43" s="799">
        <v>0</v>
      </c>
      <c r="M43" s="799">
        <v>0</v>
      </c>
      <c r="N43" s="800">
        <v>0</v>
      </c>
      <c r="O43" s="800">
        <v>0</v>
      </c>
      <c r="P43" s="800">
        <v>0</v>
      </c>
      <c r="Q43" s="799">
        <v>0</v>
      </c>
      <c r="R43" s="799">
        <f>SUM(F43:M43)</f>
        <v>1</v>
      </c>
      <c r="S43" s="799">
        <v>39122328</v>
      </c>
      <c r="T43" s="799" t="s">
        <v>926</v>
      </c>
      <c r="U43" s="798" t="s">
        <v>926</v>
      </c>
      <c r="V43" s="778"/>
    </row>
    <row r="44" spans="1:22">
      <c r="A44" s="798">
        <f>A43+1</f>
        <v>29</v>
      </c>
      <c r="B44" s="798">
        <v>8715699</v>
      </c>
      <c r="C44" s="824" t="s">
        <v>2824</v>
      </c>
      <c r="D44" s="802" t="s">
        <v>32</v>
      </c>
      <c r="E44" s="798">
        <v>0</v>
      </c>
      <c r="F44" s="799">
        <v>0</v>
      </c>
      <c r="G44" s="799">
        <v>0</v>
      </c>
      <c r="H44" s="799">
        <v>0</v>
      </c>
      <c r="I44" s="799">
        <v>0</v>
      </c>
      <c r="J44" s="799">
        <v>1</v>
      </c>
      <c r="K44" s="799">
        <v>0</v>
      </c>
      <c r="L44" s="799">
        <v>0</v>
      </c>
      <c r="M44" s="799">
        <v>0</v>
      </c>
      <c r="N44" s="800">
        <v>0</v>
      </c>
      <c r="O44" s="800">
        <v>0</v>
      </c>
      <c r="P44" s="800">
        <v>0</v>
      </c>
      <c r="Q44" s="799">
        <v>0</v>
      </c>
      <c r="R44" s="799">
        <f>SUM(F44:M44)</f>
        <v>1</v>
      </c>
      <c r="S44" s="799">
        <v>40141737</v>
      </c>
      <c r="T44" s="799" t="s">
        <v>926</v>
      </c>
      <c r="U44" s="798" t="s">
        <v>926</v>
      </c>
      <c r="V44" s="778"/>
    </row>
    <row r="45" spans="1:22">
      <c r="A45" s="798">
        <v>30</v>
      </c>
      <c r="B45" s="798">
        <v>8715699</v>
      </c>
      <c r="C45" s="824" t="s">
        <v>2825</v>
      </c>
      <c r="D45" s="802" t="s">
        <v>32</v>
      </c>
      <c r="E45" s="798">
        <v>0</v>
      </c>
      <c r="F45" s="799">
        <v>0</v>
      </c>
      <c r="G45" s="799">
        <v>0</v>
      </c>
      <c r="H45" s="799">
        <v>0</v>
      </c>
      <c r="I45" s="799">
        <v>0</v>
      </c>
      <c r="J45" s="799">
        <v>1</v>
      </c>
      <c r="K45" s="799">
        <v>0</v>
      </c>
      <c r="L45" s="799">
        <v>0</v>
      </c>
      <c r="M45" s="799">
        <v>0</v>
      </c>
      <c r="N45" s="800">
        <v>0</v>
      </c>
      <c r="O45" s="800">
        <v>0</v>
      </c>
      <c r="P45" s="800">
        <v>0</v>
      </c>
      <c r="Q45" s="799">
        <v>0</v>
      </c>
      <c r="R45" s="799">
        <f>SUM(F45:M45)</f>
        <v>1</v>
      </c>
      <c r="S45" s="799">
        <v>40101603</v>
      </c>
      <c r="T45" s="799" t="s">
        <v>926</v>
      </c>
      <c r="U45" s="798" t="s">
        <v>926</v>
      </c>
      <c r="V45" s="778"/>
    </row>
    <row r="46" spans="1:22">
      <c r="A46" s="798">
        <f>A45+1</f>
        <v>31</v>
      </c>
      <c r="B46" s="798">
        <v>8715699</v>
      </c>
      <c r="C46" s="824" t="s">
        <v>2826</v>
      </c>
      <c r="D46" s="802" t="s">
        <v>32</v>
      </c>
      <c r="E46" s="798">
        <v>0</v>
      </c>
      <c r="F46" s="799">
        <v>0</v>
      </c>
      <c r="G46" s="799">
        <v>0</v>
      </c>
      <c r="H46" s="799">
        <v>0</v>
      </c>
      <c r="I46" s="799">
        <v>0</v>
      </c>
      <c r="J46" s="799">
        <v>1</v>
      </c>
      <c r="K46" s="799">
        <v>0</v>
      </c>
      <c r="L46" s="799">
        <v>0</v>
      </c>
      <c r="M46" s="799">
        <v>0</v>
      </c>
      <c r="N46" s="800">
        <v>0</v>
      </c>
      <c r="O46" s="800">
        <v>0</v>
      </c>
      <c r="P46" s="800">
        <v>0</v>
      </c>
      <c r="Q46" s="799">
        <v>0</v>
      </c>
      <c r="R46" s="799">
        <f>SUM(F46:M46)</f>
        <v>1</v>
      </c>
      <c r="S46" s="799">
        <v>41112209</v>
      </c>
      <c r="T46" s="799" t="s">
        <v>926</v>
      </c>
      <c r="U46" s="798" t="s">
        <v>926</v>
      </c>
      <c r="V46" s="778"/>
    </row>
    <row r="47" spans="1:22">
      <c r="A47" s="798">
        <f>A46+1</f>
        <v>32</v>
      </c>
      <c r="B47" s="798">
        <v>8715699</v>
      </c>
      <c r="C47" s="824" t="s">
        <v>2827</v>
      </c>
      <c r="D47" s="802" t="s">
        <v>32</v>
      </c>
      <c r="E47" s="798">
        <v>0</v>
      </c>
      <c r="F47" s="799">
        <v>0</v>
      </c>
      <c r="G47" s="799">
        <v>0</v>
      </c>
      <c r="H47" s="799">
        <v>0</v>
      </c>
      <c r="I47" s="799">
        <v>0</v>
      </c>
      <c r="J47" s="799">
        <v>1</v>
      </c>
      <c r="K47" s="799">
        <v>0</v>
      </c>
      <c r="L47" s="799">
        <v>0</v>
      </c>
      <c r="M47" s="799">
        <v>0</v>
      </c>
      <c r="N47" s="800">
        <v>0</v>
      </c>
      <c r="O47" s="800">
        <v>0</v>
      </c>
      <c r="P47" s="800">
        <v>0</v>
      </c>
      <c r="Q47" s="799">
        <v>0</v>
      </c>
      <c r="R47" s="799">
        <f>SUM(F47:M47)</f>
        <v>1</v>
      </c>
      <c r="S47" s="799">
        <v>40141654</v>
      </c>
      <c r="T47" s="799" t="s">
        <v>926</v>
      </c>
      <c r="U47" s="798" t="s">
        <v>926</v>
      </c>
      <c r="V47" s="778"/>
    </row>
    <row r="48" spans="1:22">
      <c r="A48" s="798">
        <v>32</v>
      </c>
      <c r="B48" s="798">
        <v>8715699</v>
      </c>
      <c r="C48" s="824" t="s">
        <v>2828</v>
      </c>
      <c r="D48" s="802" t="s">
        <v>32</v>
      </c>
      <c r="E48" s="798">
        <v>0</v>
      </c>
      <c r="F48" s="799">
        <v>0</v>
      </c>
      <c r="G48" s="799">
        <v>0</v>
      </c>
      <c r="H48" s="799">
        <v>0</v>
      </c>
      <c r="I48" s="799">
        <v>0</v>
      </c>
      <c r="J48" s="799">
        <v>1</v>
      </c>
      <c r="K48" s="799">
        <v>0</v>
      </c>
      <c r="L48" s="799">
        <v>0</v>
      </c>
      <c r="M48" s="799">
        <v>0</v>
      </c>
      <c r="N48" s="800">
        <v>0</v>
      </c>
      <c r="O48" s="800">
        <v>0</v>
      </c>
      <c r="P48" s="800">
        <v>0</v>
      </c>
      <c r="Q48" s="799">
        <v>0</v>
      </c>
      <c r="R48" s="799">
        <f>SUM(F48:M48)</f>
        <v>1</v>
      </c>
      <c r="S48" s="799">
        <v>40141654</v>
      </c>
      <c r="T48" s="799" t="s">
        <v>926</v>
      </c>
      <c r="U48" s="798" t="s">
        <v>926</v>
      </c>
      <c r="V48" s="778"/>
    </row>
    <row r="49" spans="1:22">
      <c r="A49" s="798">
        <f>A48+1</f>
        <v>33</v>
      </c>
      <c r="B49" s="798">
        <v>8715699</v>
      </c>
      <c r="C49" s="824" t="s">
        <v>2829</v>
      </c>
      <c r="D49" s="802" t="s">
        <v>32</v>
      </c>
      <c r="E49" s="798">
        <v>0</v>
      </c>
      <c r="F49" s="799">
        <v>0</v>
      </c>
      <c r="G49" s="799">
        <v>0</v>
      </c>
      <c r="H49" s="799">
        <v>0</v>
      </c>
      <c r="I49" s="799">
        <v>0</v>
      </c>
      <c r="J49" s="799">
        <v>1</v>
      </c>
      <c r="K49" s="799">
        <v>0</v>
      </c>
      <c r="L49" s="799">
        <v>0</v>
      </c>
      <c r="M49" s="799">
        <v>0</v>
      </c>
      <c r="N49" s="800">
        <v>0</v>
      </c>
      <c r="O49" s="800">
        <v>0</v>
      </c>
      <c r="P49" s="800">
        <v>0</v>
      </c>
      <c r="Q49" s="799">
        <v>0</v>
      </c>
      <c r="R49" s="799">
        <f>SUM(F49:M49)</f>
        <v>1</v>
      </c>
      <c r="S49" s="799">
        <v>40141654</v>
      </c>
      <c r="T49" s="799" t="s">
        <v>926</v>
      </c>
      <c r="U49" s="798" t="s">
        <v>926</v>
      </c>
      <c r="V49" s="778"/>
    </row>
    <row r="50" spans="1:22">
      <c r="A50" s="798">
        <f>A49+1</f>
        <v>34</v>
      </c>
      <c r="B50" s="798">
        <v>8715699</v>
      </c>
      <c r="C50" s="824" t="s">
        <v>2830</v>
      </c>
      <c r="D50" s="802" t="s">
        <v>32</v>
      </c>
      <c r="E50" s="798">
        <v>0</v>
      </c>
      <c r="F50" s="799">
        <v>0</v>
      </c>
      <c r="G50" s="799">
        <v>0</v>
      </c>
      <c r="H50" s="799">
        <v>0</v>
      </c>
      <c r="I50" s="799">
        <v>0</v>
      </c>
      <c r="J50" s="799">
        <v>1</v>
      </c>
      <c r="K50" s="799">
        <v>0</v>
      </c>
      <c r="L50" s="799">
        <v>0</v>
      </c>
      <c r="M50" s="799">
        <v>0</v>
      </c>
      <c r="N50" s="800">
        <v>0</v>
      </c>
      <c r="O50" s="800">
        <v>0</v>
      </c>
      <c r="P50" s="800">
        <v>0</v>
      </c>
      <c r="Q50" s="799">
        <v>0</v>
      </c>
      <c r="R50" s="799">
        <f>SUM(F50:M50)</f>
        <v>1</v>
      </c>
      <c r="S50" s="799">
        <v>40141654</v>
      </c>
      <c r="T50" s="799" t="s">
        <v>926</v>
      </c>
      <c r="U50" s="798" t="s">
        <v>926</v>
      </c>
      <c r="V50" s="778"/>
    </row>
    <row r="51" spans="1:22">
      <c r="A51" s="798">
        <v>35</v>
      </c>
      <c r="B51" s="798">
        <v>8715699</v>
      </c>
      <c r="C51" s="824" t="s">
        <v>2831</v>
      </c>
      <c r="D51" s="802" t="s">
        <v>32</v>
      </c>
      <c r="E51" s="798">
        <v>0</v>
      </c>
      <c r="F51" s="799">
        <v>0</v>
      </c>
      <c r="G51" s="799">
        <v>0</v>
      </c>
      <c r="H51" s="799">
        <v>0</v>
      </c>
      <c r="I51" s="799">
        <v>0</v>
      </c>
      <c r="J51" s="799">
        <v>1</v>
      </c>
      <c r="K51" s="799">
        <v>0</v>
      </c>
      <c r="L51" s="799">
        <v>0</v>
      </c>
      <c r="M51" s="799">
        <v>0</v>
      </c>
      <c r="N51" s="800">
        <v>0</v>
      </c>
      <c r="O51" s="800">
        <v>0</v>
      </c>
      <c r="P51" s="800">
        <v>0</v>
      </c>
      <c r="Q51" s="799">
        <v>0</v>
      </c>
      <c r="R51" s="799">
        <f>SUM(F51:M51)</f>
        <v>1</v>
      </c>
      <c r="S51" s="799">
        <v>40141654</v>
      </c>
      <c r="T51" s="799" t="s">
        <v>926</v>
      </c>
      <c r="U51" s="798" t="s">
        <v>926</v>
      </c>
      <c r="V51" s="778"/>
    </row>
    <row r="52" spans="1:22">
      <c r="A52" s="798">
        <f>A51+1</f>
        <v>36</v>
      </c>
      <c r="B52" s="798">
        <v>8715699</v>
      </c>
      <c r="C52" s="824" t="s">
        <v>2832</v>
      </c>
      <c r="D52" s="802" t="s">
        <v>32</v>
      </c>
      <c r="E52" s="798">
        <v>0</v>
      </c>
      <c r="F52" s="799">
        <v>0</v>
      </c>
      <c r="G52" s="799">
        <v>0</v>
      </c>
      <c r="H52" s="799">
        <v>0</v>
      </c>
      <c r="I52" s="799">
        <v>0</v>
      </c>
      <c r="J52" s="799">
        <v>1</v>
      </c>
      <c r="K52" s="799">
        <v>0</v>
      </c>
      <c r="L52" s="799">
        <v>0</v>
      </c>
      <c r="M52" s="799">
        <v>0</v>
      </c>
      <c r="N52" s="800">
        <v>0</v>
      </c>
      <c r="O52" s="800">
        <v>0</v>
      </c>
      <c r="P52" s="800">
        <v>0</v>
      </c>
      <c r="Q52" s="799">
        <v>0</v>
      </c>
      <c r="R52" s="799">
        <f>SUM(F52:M52)</f>
        <v>1</v>
      </c>
      <c r="S52" s="799">
        <v>39121633</v>
      </c>
      <c r="T52" s="799" t="s">
        <v>926</v>
      </c>
      <c r="U52" s="798" t="s">
        <v>926</v>
      </c>
      <c r="V52" s="778"/>
    </row>
    <row r="53" spans="1:22">
      <c r="A53" s="798">
        <f>A52+1</f>
        <v>37</v>
      </c>
      <c r="B53" s="798">
        <v>8715699</v>
      </c>
      <c r="C53" s="824" t="s">
        <v>2833</v>
      </c>
      <c r="D53" s="802" t="s">
        <v>32</v>
      </c>
      <c r="E53" s="798">
        <v>0</v>
      </c>
      <c r="F53" s="799">
        <v>0</v>
      </c>
      <c r="G53" s="799">
        <v>0</v>
      </c>
      <c r="H53" s="799">
        <v>0</v>
      </c>
      <c r="I53" s="799">
        <v>0</v>
      </c>
      <c r="J53" s="799">
        <v>1</v>
      </c>
      <c r="K53" s="799">
        <v>0</v>
      </c>
      <c r="L53" s="799">
        <v>0</v>
      </c>
      <c r="M53" s="799">
        <v>0</v>
      </c>
      <c r="N53" s="800">
        <v>0</v>
      </c>
      <c r="O53" s="800">
        <v>0</v>
      </c>
      <c r="P53" s="800">
        <v>0</v>
      </c>
      <c r="Q53" s="799">
        <v>0</v>
      </c>
      <c r="R53" s="799">
        <f>SUM(F53:M53)</f>
        <v>1</v>
      </c>
      <c r="S53" s="799">
        <v>39121436</v>
      </c>
      <c r="T53" s="799" t="s">
        <v>926</v>
      </c>
      <c r="U53" s="798" t="s">
        <v>926</v>
      </c>
      <c r="V53" s="778"/>
    </row>
    <row r="54" spans="1:22">
      <c r="A54" s="798">
        <v>38</v>
      </c>
      <c r="B54" s="798">
        <v>8715699</v>
      </c>
      <c r="C54" s="824" t="s">
        <v>2834</v>
      </c>
      <c r="D54" s="802" t="s">
        <v>32</v>
      </c>
      <c r="E54" s="798">
        <v>0</v>
      </c>
      <c r="F54" s="799">
        <v>0</v>
      </c>
      <c r="G54" s="799">
        <v>0</v>
      </c>
      <c r="H54" s="799">
        <v>0</v>
      </c>
      <c r="I54" s="799">
        <v>0</v>
      </c>
      <c r="J54" s="799">
        <v>1</v>
      </c>
      <c r="K54" s="799">
        <v>0</v>
      </c>
      <c r="L54" s="799">
        <v>0</v>
      </c>
      <c r="M54" s="799">
        <v>0</v>
      </c>
      <c r="N54" s="800">
        <v>0</v>
      </c>
      <c r="O54" s="800">
        <v>0</v>
      </c>
      <c r="P54" s="800">
        <v>0</v>
      </c>
      <c r="Q54" s="799">
        <v>0</v>
      </c>
      <c r="R54" s="799">
        <f>SUM(F54:M54)</f>
        <v>1</v>
      </c>
      <c r="S54" s="799">
        <v>40151712</v>
      </c>
      <c r="T54" s="799" t="s">
        <v>926</v>
      </c>
      <c r="U54" s="798" t="s">
        <v>926</v>
      </c>
      <c r="V54" s="778"/>
    </row>
    <row r="55" spans="1:22">
      <c r="A55" s="798">
        <f>A54+1</f>
        <v>39</v>
      </c>
      <c r="B55" s="798">
        <v>8715699</v>
      </c>
      <c r="C55" s="824" t="s">
        <v>2835</v>
      </c>
      <c r="D55" s="802" t="s">
        <v>32</v>
      </c>
      <c r="E55" s="798">
        <v>0</v>
      </c>
      <c r="F55" s="799">
        <v>0</v>
      </c>
      <c r="G55" s="799">
        <v>0</v>
      </c>
      <c r="H55" s="799">
        <v>0</v>
      </c>
      <c r="I55" s="799">
        <v>0</v>
      </c>
      <c r="J55" s="799">
        <v>1</v>
      </c>
      <c r="K55" s="799">
        <v>0</v>
      </c>
      <c r="L55" s="799">
        <v>0</v>
      </c>
      <c r="M55" s="799">
        <v>0</v>
      </c>
      <c r="N55" s="800">
        <v>0</v>
      </c>
      <c r="O55" s="800">
        <v>0</v>
      </c>
      <c r="P55" s="800">
        <v>0</v>
      </c>
      <c r="Q55" s="799">
        <v>0</v>
      </c>
      <c r="R55" s="799">
        <f>SUM(F55:M55)</f>
        <v>1</v>
      </c>
      <c r="S55" s="799">
        <v>40141654</v>
      </c>
      <c r="T55" s="799" t="s">
        <v>926</v>
      </c>
      <c r="U55" s="798" t="s">
        <v>926</v>
      </c>
      <c r="V55" s="778"/>
    </row>
    <row r="56" spans="1:22" ht="27">
      <c r="A56" s="798">
        <f>A55+1</f>
        <v>40</v>
      </c>
      <c r="B56" s="798">
        <v>8715699</v>
      </c>
      <c r="C56" s="824" t="s">
        <v>2836</v>
      </c>
      <c r="D56" s="802" t="s">
        <v>32</v>
      </c>
      <c r="E56" s="798">
        <v>0</v>
      </c>
      <c r="F56" s="799">
        <v>0</v>
      </c>
      <c r="G56" s="799">
        <v>0</v>
      </c>
      <c r="H56" s="799">
        <v>0</v>
      </c>
      <c r="I56" s="799">
        <v>0</v>
      </c>
      <c r="J56" s="799">
        <v>1</v>
      </c>
      <c r="K56" s="799">
        <v>0</v>
      </c>
      <c r="L56" s="799">
        <v>0</v>
      </c>
      <c r="M56" s="799">
        <v>0</v>
      </c>
      <c r="N56" s="800">
        <v>0</v>
      </c>
      <c r="O56" s="800">
        <v>0</v>
      </c>
      <c r="P56" s="800">
        <v>0</v>
      </c>
      <c r="Q56" s="799">
        <v>0</v>
      </c>
      <c r="R56" s="799">
        <f>SUM(F56:M56)</f>
        <v>1</v>
      </c>
      <c r="S56" s="799">
        <v>40102004</v>
      </c>
      <c r="T56" s="799" t="s">
        <v>926</v>
      </c>
      <c r="U56" s="798" t="s">
        <v>926</v>
      </c>
      <c r="V56" s="778"/>
    </row>
    <row r="57" spans="1:22">
      <c r="A57" s="798">
        <v>41</v>
      </c>
      <c r="B57" s="798">
        <v>8715699</v>
      </c>
      <c r="C57" s="824" t="s">
        <v>2837</v>
      </c>
      <c r="D57" s="802" t="s">
        <v>32</v>
      </c>
      <c r="E57" s="798">
        <v>0</v>
      </c>
      <c r="F57" s="799">
        <v>0</v>
      </c>
      <c r="G57" s="799">
        <v>0</v>
      </c>
      <c r="H57" s="799">
        <v>0</v>
      </c>
      <c r="I57" s="799">
        <v>0</v>
      </c>
      <c r="J57" s="799">
        <v>1</v>
      </c>
      <c r="K57" s="799">
        <v>0</v>
      </c>
      <c r="L57" s="799">
        <v>0</v>
      </c>
      <c r="M57" s="799">
        <v>0</v>
      </c>
      <c r="N57" s="800">
        <v>0</v>
      </c>
      <c r="O57" s="800">
        <v>0</v>
      </c>
      <c r="P57" s="800">
        <v>0</v>
      </c>
      <c r="Q57" s="799">
        <v>0</v>
      </c>
      <c r="R57" s="799">
        <f>SUM(F57:M57)</f>
        <v>1</v>
      </c>
      <c r="S57" s="799">
        <v>26101771</v>
      </c>
      <c r="T57" s="799" t="s">
        <v>926</v>
      </c>
      <c r="U57" s="798" t="s">
        <v>926</v>
      </c>
      <c r="V57" s="778"/>
    </row>
    <row r="58" spans="1:22">
      <c r="A58" s="798">
        <f>A57+1</f>
        <v>42</v>
      </c>
      <c r="B58" s="798">
        <v>8715699</v>
      </c>
      <c r="C58" s="824" t="s">
        <v>2838</v>
      </c>
      <c r="D58" s="802" t="s">
        <v>32</v>
      </c>
      <c r="E58" s="798">
        <v>0</v>
      </c>
      <c r="F58" s="799">
        <v>0</v>
      </c>
      <c r="G58" s="799">
        <v>0</v>
      </c>
      <c r="H58" s="799">
        <v>0</v>
      </c>
      <c r="I58" s="799">
        <v>0</v>
      </c>
      <c r="J58" s="799">
        <v>1</v>
      </c>
      <c r="K58" s="799">
        <v>0</v>
      </c>
      <c r="L58" s="799">
        <v>0</v>
      </c>
      <c r="M58" s="799">
        <v>0</v>
      </c>
      <c r="N58" s="800">
        <v>0</v>
      </c>
      <c r="O58" s="800">
        <v>0</v>
      </c>
      <c r="P58" s="800">
        <v>0</v>
      </c>
      <c r="Q58" s="799">
        <v>0</v>
      </c>
      <c r="R58" s="799">
        <f>SUM(F58:M58)</f>
        <v>1</v>
      </c>
      <c r="S58" s="799">
        <v>40101833</v>
      </c>
      <c r="T58" s="799" t="s">
        <v>926</v>
      </c>
      <c r="U58" s="798" t="s">
        <v>926</v>
      </c>
      <c r="V58" s="778"/>
    </row>
    <row r="59" spans="1:22">
      <c r="A59" s="798">
        <f>A58+1</f>
        <v>43</v>
      </c>
      <c r="B59" s="798">
        <v>8715699</v>
      </c>
      <c r="C59" s="824" t="s">
        <v>2839</v>
      </c>
      <c r="D59" s="802" t="s">
        <v>32</v>
      </c>
      <c r="E59" s="798">
        <v>0</v>
      </c>
      <c r="F59" s="799">
        <v>0</v>
      </c>
      <c r="G59" s="799">
        <v>0</v>
      </c>
      <c r="H59" s="799">
        <v>0</v>
      </c>
      <c r="I59" s="799">
        <v>0</v>
      </c>
      <c r="J59" s="799">
        <v>1</v>
      </c>
      <c r="K59" s="799">
        <v>0</v>
      </c>
      <c r="L59" s="799">
        <v>0</v>
      </c>
      <c r="M59" s="799">
        <v>0</v>
      </c>
      <c r="N59" s="800">
        <v>0</v>
      </c>
      <c r="O59" s="800">
        <v>0</v>
      </c>
      <c r="P59" s="800">
        <v>0</v>
      </c>
      <c r="Q59" s="799">
        <v>0</v>
      </c>
      <c r="R59" s="799">
        <f>SUM(F59:M59)</f>
        <v>1</v>
      </c>
      <c r="S59" s="799">
        <v>41103327</v>
      </c>
      <c r="T59" s="799" t="s">
        <v>926</v>
      </c>
      <c r="U59" s="798" t="s">
        <v>926</v>
      </c>
      <c r="V59" s="778"/>
    </row>
    <row r="60" spans="1:22">
      <c r="A60" s="798">
        <v>44</v>
      </c>
      <c r="B60" s="798">
        <v>8715699</v>
      </c>
      <c r="C60" s="824" t="s">
        <v>2840</v>
      </c>
      <c r="D60" s="802" t="s">
        <v>32</v>
      </c>
      <c r="E60" s="798">
        <v>0</v>
      </c>
      <c r="F60" s="799">
        <v>0</v>
      </c>
      <c r="G60" s="799">
        <v>0</v>
      </c>
      <c r="H60" s="799">
        <v>0</v>
      </c>
      <c r="I60" s="799">
        <v>0</v>
      </c>
      <c r="J60" s="799">
        <v>1</v>
      </c>
      <c r="K60" s="799">
        <v>0</v>
      </c>
      <c r="L60" s="799">
        <v>0</v>
      </c>
      <c r="M60" s="799">
        <v>0</v>
      </c>
      <c r="N60" s="800">
        <v>0</v>
      </c>
      <c r="O60" s="800">
        <v>0</v>
      </c>
      <c r="P60" s="800">
        <v>0</v>
      </c>
      <c r="Q60" s="799">
        <v>0</v>
      </c>
      <c r="R60" s="799">
        <f>SUM(F60:M60)</f>
        <v>1</v>
      </c>
      <c r="S60" s="799">
        <v>40101833</v>
      </c>
      <c r="T60" s="799" t="s">
        <v>926</v>
      </c>
      <c r="U60" s="798" t="s">
        <v>926</v>
      </c>
      <c r="V60" s="778"/>
    </row>
    <row r="61" spans="1:22">
      <c r="A61" s="798">
        <f>A60+1</f>
        <v>45</v>
      </c>
      <c r="B61" s="798">
        <v>8715699</v>
      </c>
      <c r="C61" s="824" t="s">
        <v>2841</v>
      </c>
      <c r="D61" s="802" t="s">
        <v>32</v>
      </c>
      <c r="E61" s="798">
        <v>0</v>
      </c>
      <c r="F61" s="799">
        <v>0</v>
      </c>
      <c r="G61" s="799">
        <v>0</v>
      </c>
      <c r="H61" s="799">
        <v>0</v>
      </c>
      <c r="I61" s="799">
        <v>0</v>
      </c>
      <c r="J61" s="799">
        <v>1</v>
      </c>
      <c r="K61" s="799">
        <v>0</v>
      </c>
      <c r="L61" s="799">
        <v>0</v>
      </c>
      <c r="M61" s="799">
        <v>0</v>
      </c>
      <c r="N61" s="800">
        <v>0</v>
      </c>
      <c r="O61" s="800">
        <v>0</v>
      </c>
      <c r="P61" s="800">
        <v>0</v>
      </c>
      <c r="Q61" s="799">
        <v>0</v>
      </c>
      <c r="R61" s="799">
        <f>SUM(F61:M61)</f>
        <v>1</v>
      </c>
      <c r="S61" s="799">
        <v>40141762</v>
      </c>
      <c r="T61" s="799" t="s">
        <v>926</v>
      </c>
      <c r="U61" s="798" t="s">
        <v>926</v>
      </c>
      <c r="V61" s="778"/>
    </row>
    <row r="62" spans="1:22">
      <c r="A62" s="798">
        <f>A61+1</f>
        <v>46</v>
      </c>
      <c r="B62" s="798">
        <v>8715699</v>
      </c>
      <c r="C62" s="824" t="s">
        <v>2842</v>
      </c>
      <c r="D62" s="802" t="s">
        <v>32</v>
      </c>
      <c r="E62" s="798">
        <v>0</v>
      </c>
      <c r="F62" s="799">
        <v>0</v>
      </c>
      <c r="G62" s="799">
        <v>0</v>
      </c>
      <c r="H62" s="799">
        <v>0</v>
      </c>
      <c r="I62" s="799">
        <v>0</v>
      </c>
      <c r="J62" s="799">
        <v>1</v>
      </c>
      <c r="K62" s="799">
        <v>0</v>
      </c>
      <c r="L62" s="799">
        <v>0</v>
      </c>
      <c r="M62" s="799">
        <v>0</v>
      </c>
      <c r="N62" s="800">
        <v>0</v>
      </c>
      <c r="O62" s="800">
        <v>0</v>
      </c>
      <c r="P62" s="800">
        <v>0</v>
      </c>
      <c r="Q62" s="799">
        <v>0</v>
      </c>
      <c r="R62" s="799">
        <f>SUM(F62:M62)</f>
        <v>1</v>
      </c>
      <c r="S62" s="799">
        <v>41112229</v>
      </c>
      <c r="T62" s="799" t="s">
        <v>926</v>
      </c>
      <c r="U62" s="798" t="s">
        <v>926</v>
      </c>
      <c r="V62" s="778"/>
    </row>
    <row r="63" spans="1:22">
      <c r="A63" s="798">
        <v>47</v>
      </c>
      <c r="B63" s="798">
        <v>8715699</v>
      </c>
      <c r="C63" s="824" t="s">
        <v>2843</v>
      </c>
      <c r="D63" s="802" t="s">
        <v>32</v>
      </c>
      <c r="E63" s="798">
        <v>0</v>
      </c>
      <c r="F63" s="799">
        <v>0</v>
      </c>
      <c r="G63" s="799">
        <v>0</v>
      </c>
      <c r="H63" s="799">
        <v>0</v>
      </c>
      <c r="I63" s="799">
        <v>0</v>
      </c>
      <c r="J63" s="799">
        <v>1</v>
      </c>
      <c r="K63" s="799">
        <v>0</v>
      </c>
      <c r="L63" s="799">
        <v>0</v>
      </c>
      <c r="M63" s="799">
        <v>0</v>
      </c>
      <c r="N63" s="800">
        <v>0</v>
      </c>
      <c r="O63" s="800">
        <v>0</v>
      </c>
      <c r="P63" s="800">
        <v>0</v>
      </c>
      <c r="Q63" s="799">
        <v>0</v>
      </c>
      <c r="R63" s="799">
        <f>SUM(F63:M63)</f>
        <v>1</v>
      </c>
      <c r="S63" s="799">
        <v>40141654</v>
      </c>
      <c r="T63" s="799" t="s">
        <v>926</v>
      </c>
      <c r="U63" s="798" t="s">
        <v>926</v>
      </c>
      <c r="V63" s="778"/>
    </row>
    <row r="64" spans="1:22">
      <c r="A64" s="798">
        <f>A63+1</f>
        <v>48</v>
      </c>
      <c r="B64" s="798">
        <v>8715699</v>
      </c>
      <c r="C64" s="824" t="s">
        <v>2844</v>
      </c>
      <c r="D64" s="802" t="s">
        <v>32</v>
      </c>
      <c r="E64" s="798">
        <v>0</v>
      </c>
      <c r="F64" s="799">
        <v>0</v>
      </c>
      <c r="G64" s="799">
        <v>0</v>
      </c>
      <c r="H64" s="799">
        <v>0</v>
      </c>
      <c r="I64" s="799">
        <v>0</v>
      </c>
      <c r="J64" s="799">
        <v>1</v>
      </c>
      <c r="K64" s="799">
        <v>0</v>
      </c>
      <c r="L64" s="799">
        <v>0</v>
      </c>
      <c r="M64" s="799">
        <v>0</v>
      </c>
      <c r="N64" s="800">
        <v>0</v>
      </c>
      <c r="O64" s="800">
        <v>0</v>
      </c>
      <c r="P64" s="800">
        <v>0</v>
      </c>
      <c r="Q64" s="799">
        <v>0</v>
      </c>
      <c r="R64" s="799">
        <f>SUM(F64:M64)</f>
        <v>1</v>
      </c>
      <c r="S64" s="799">
        <v>39122214</v>
      </c>
      <c r="T64" s="799" t="s">
        <v>926</v>
      </c>
      <c r="U64" s="798" t="s">
        <v>926</v>
      </c>
      <c r="V64" s="778"/>
    </row>
    <row r="65" spans="1:22">
      <c r="A65" s="798">
        <f>A64+1</f>
        <v>49</v>
      </c>
      <c r="B65" s="798">
        <v>8715699</v>
      </c>
      <c r="C65" s="824" t="s">
        <v>2845</v>
      </c>
      <c r="D65" s="802" t="s">
        <v>32</v>
      </c>
      <c r="E65" s="798">
        <v>0</v>
      </c>
      <c r="F65" s="799">
        <v>0</v>
      </c>
      <c r="G65" s="799">
        <v>0</v>
      </c>
      <c r="H65" s="799">
        <v>0</v>
      </c>
      <c r="I65" s="799">
        <v>0</v>
      </c>
      <c r="J65" s="799">
        <v>1</v>
      </c>
      <c r="K65" s="799">
        <v>0</v>
      </c>
      <c r="L65" s="799">
        <v>0</v>
      </c>
      <c r="M65" s="799">
        <v>0</v>
      </c>
      <c r="N65" s="800">
        <v>0</v>
      </c>
      <c r="O65" s="800">
        <v>0</v>
      </c>
      <c r="P65" s="800">
        <v>0</v>
      </c>
      <c r="Q65" s="799">
        <v>0</v>
      </c>
      <c r="R65" s="799">
        <f>SUM(F65:M65)</f>
        <v>1</v>
      </c>
      <c r="S65" s="799">
        <v>39121614</v>
      </c>
      <c r="T65" s="799" t="s">
        <v>926</v>
      </c>
      <c r="U65" s="798" t="s">
        <v>926</v>
      </c>
      <c r="V65" s="778"/>
    </row>
    <row r="66" spans="1:22">
      <c r="A66" s="798">
        <v>50</v>
      </c>
      <c r="B66" s="798">
        <v>8715699</v>
      </c>
      <c r="C66" s="824" t="s">
        <v>2846</v>
      </c>
      <c r="D66" s="802" t="s">
        <v>32</v>
      </c>
      <c r="E66" s="798">
        <v>0</v>
      </c>
      <c r="F66" s="799">
        <v>0</v>
      </c>
      <c r="G66" s="799">
        <v>0</v>
      </c>
      <c r="H66" s="799">
        <v>0</v>
      </c>
      <c r="I66" s="799">
        <v>0</v>
      </c>
      <c r="J66" s="799">
        <v>1</v>
      </c>
      <c r="K66" s="799">
        <v>0</v>
      </c>
      <c r="L66" s="799">
        <v>0</v>
      </c>
      <c r="M66" s="799">
        <v>0</v>
      </c>
      <c r="N66" s="800">
        <v>0</v>
      </c>
      <c r="O66" s="800">
        <v>0</v>
      </c>
      <c r="P66" s="800">
        <v>0</v>
      </c>
      <c r="Q66" s="799">
        <v>0</v>
      </c>
      <c r="R66" s="799">
        <f>SUM(F66:M66)</f>
        <v>1</v>
      </c>
      <c r="S66" s="799">
        <v>39121529</v>
      </c>
      <c r="T66" s="799" t="s">
        <v>926</v>
      </c>
      <c r="U66" s="798" t="s">
        <v>926</v>
      </c>
      <c r="V66" s="778"/>
    </row>
    <row r="67" spans="1:22">
      <c r="A67" s="798">
        <f>A66+1</f>
        <v>51</v>
      </c>
      <c r="B67" s="798">
        <v>8715699</v>
      </c>
      <c r="C67" s="824" t="s">
        <v>2847</v>
      </c>
      <c r="D67" s="802" t="s">
        <v>32</v>
      </c>
      <c r="E67" s="798">
        <v>0</v>
      </c>
      <c r="F67" s="799">
        <v>0</v>
      </c>
      <c r="G67" s="799">
        <v>0</v>
      </c>
      <c r="H67" s="799">
        <v>0</v>
      </c>
      <c r="I67" s="799">
        <v>0</v>
      </c>
      <c r="J67" s="799">
        <v>1</v>
      </c>
      <c r="K67" s="799">
        <v>0</v>
      </c>
      <c r="L67" s="799">
        <v>0</v>
      </c>
      <c r="M67" s="799">
        <v>0</v>
      </c>
      <c r="N67" s="800">
        <v>0</v>
      </c>
      <c r="O67" s="800">
        <v>0</v>
      </c>
      <c r="P67" s="800">
        <v>0</v>
      </c>
      <c r="Q67" s="799">
        <v>0</v>
      </c>
      <c r="R67" s="799">
        <f>SUM(F67:M67)</f>
        <v>1</v>
      </c>
      <c r="S67" s="799">
        <v>39122331</v>
      </c>
      <c r="T67" s="799" t="s">
        <v>926</v>
      </c>
      <c r="U67" s="798" t="s">
        <v>926</v>
      </c>
      <c r="V67" s="778"/>
    </row>
    <row r="68" spans="1:22">
      <c r="A68" s="798">
        <f>A67+1</f>
        <v>52</v>
      </c>
      <c r="B68" s="798">
        <v>8715699</v>
      </c>
      <c r="C68" s="824" t="s">
        <v>2848</v>
      </c>
      <c r="D68" s="802" t="s">
        <v>32</v>
      </c>
      <c r="E68" s="798">
        <v>0</v>
      </c>
      <c r="F68" s="799">
        <v>0</v>
      </c>
      <c r="G68" s="799">
        <v>0</v>
      </c>
      <c r="H68" s="799">
        <v>0</v>
      </c>
      <c r="I68" s="799">
        <v>0</v>
      </c>
      <c r="J68" s="799">
        <v>1</v>
      </c>
      <c r="K68" s="799">
        <v>0</v>
      </c>
      <c r="L68" s="799">
        <v>0</v>
      </c>
      <c r="M68" s="799">
        <v>0</v>
      </c>
      <c r="N68" s="800">
        <v>0</v>
      </c>
      <c r="O68" s="800">
        <v>0</v>
      </c>
      <c r="P68" s="800">
        <v>0</v>
      </c>
      <c r="Q68" s="799">
        <v>0</v>
      </c>
      <c r="R68" s="799">
        <f>SUM(F68:M68)</f>
        <v>1</v>
      </c>
      <c r="S68" s="799">
        <v>26101759</v>
      </c>
      <c r="T68" s="799" t="s">
        <v>926</v>
      </c>
      <c r="U68" s="798" t="s">
        <v>926</v>
      </c>
      <c r="V68" s="778"/>
    </row>
    <row r="69" spans="1:22">
      <c r="A69" s="798">
        <v>53</v>
      </c>
      <c r="B69" s="798">
        <v>8715699</v>
      </c>
      <c r="C69" s="824" t="s">
        <v>2849</v>
      </c>
      <c r="D69" s="802" t="s">
        <v>32</v>
      </c>
      <c r="E69" s="798">
        <v>0</v>
      </c>
      <c r="F69" s="799">
        <v>0</v>
      </c>
      <c r="G69" s="799">
        <v>0</v>
      </c>
      <c r="H69" s="799">
        <v>0</v>
      </c>
      <c r="I69" s="799">
        <v>0</v>
      </c>
      <c r="J69" s="799">
        <v>1</v>
      </c>
      <c r="K69" s="799">
        <v>0</v>
      </c>
      <c r="L69" s="799">
        <v>0</v>
      </c>
      <c r="M69" s="799">
        <v>0</v>
      </c>
      <c r="N69" s="800">
        <v>0</v>
      </c>
      <c r="O69" s="800">
        <v>0</v>
      </c>
      <c r="P69" s="800">
        <v>0</v>
      </c>
      <c r="Q69" s="799">
        <v>0</v>
      </c>
      <c r="R69" s="799">
        <f>SUM(F69:M69)</f>
        <v>1</v>
      </c>
      <c r="S69" s="799">
        <v>39121640</v>
      </c>
      <c r="T69" s="799" t="s">
        <v>926</v>
      </c>
      <c r="U69" s="798" t="s">
        <v>926</v>
      </c>
      <c r="V69" s="778"/>
    </row>
    <row r="70" spans="1:22">
      <c r="A70" s="798">
        <f>A69+1</f>
        <v>54</v>
      </c>
      <c r="B70" s="798">
        <v>4394107</v>
      </c>
      <c r="C70" s="824" t="s">
        <v>2850</v>
      </c>
      <c r="D70" s="798" t="s">
        <v>32</v>
      </c>
      <c r="E70" s="798">
        <v>0</v>
      </c>
      <c r="F70" s="799">
        <v>0</v>
      </c>
      <c r="G70" s="799">
        <v>0</v>
      </c>
      <c r="H70" s="799">
        <v>0</v>
      </c>
      <c r="I70" s="799">
        <v>0</v>
      </c>
      <c r="J70" s="799">
        <v>1</v>
      </c>
      <c r="K70" s="799">
        <v>0</v>
      </c>
      <c r="L70" s="799">
        <v>0</v>
      </c>
      <c r="M70" s="799">
        <v>0</v>
      </c>
      <c r="N70" s="800">
        <v>0</v>
      </c>
      <c r="O70" s="800">
        <v>0</v>
      </c>
      <c r="P70" s="800">
        <v>0</v>
      </c>
      <c r="Q70" s="799">
        <v>0</v>
      </c>
      <c r="R70" s="799">
        <f>SUM(F70:M70)</f>
        <v>1</v>
      </c>
      <c r="S70" s="803">
        <v>31161504</v>
      </c>
      <c r="T70" s="799" t="s">
        <v>926</v>
      </c>
      <c r="U70" s="798" t="s">
        <v>926</v>
      </c>
      <c r="V70" s="778"/>
    </row>
    <row r="71" spans="1:22" ht="27">
      <c r="A71" s="798">
        <f>A70+1</f>
        <v>55</v>
      </c>
      <c r="B71" s="798">
        <v>4394107</v>
      </c>
      <c r="C71" s="824" t="s">
        <v>2851</v>
      </c>
      <c r="D71" s="798" t="s">
        <v>32</v>
      </c>
      <c r="E71" s="798">
        <v>0</v>
      </c>
      <c r="F71" s="799">
        <v>0</v>
      </c>
      <c r="G71" s="799">
        <v>0</v>
      </c>
      <c r="H71" s="799">
        <v>0</v>
      </c>
      <c r="I71" s="799">
        <v>0</v>
      </c>
      <c r="J71" s="799">
        <v>1</v>
      </c>
      <c r="K71" s="799">
        <v>0</v>
      </c>
      <c r="L71" s="799">
        <v>0</v>
      </c>
      <c r="M71" s="799">
        <v>0</v>
      </c>
      <c r="N71" s="800">
        <v>0</v>
      </c>
      <c r="O71" s="800">
        <v>0</v>
      </c>
      <c r="P71" s="800">
        <v>0</v>
      </c>
      <c r="Q71" s="799">
        <v>0</v>
      </c>
      <c r="R71" s="799">
        <f>SUM(F71:M71)</f>
        <v>1</v>
      </c>
      <c r="S71" s="803">
        <v>31161504</v>
      </c>
      <c r="T71" s="799" t="s">
        <v>926</v>
      </c>
      <c r="U71" s="798" t="s">
        <v>926</v>
      </c>
      <c r="V71" s="778"/>
    </row>
    <row r="72" spans="1:22">
      <c r="A72" s="798">
        <v>56</v>
      </c>
      <c r="B72" s="798">
        <v>4394107</v>
      </c>
      <c r="C72" s="824" t="s">
        <v>2852</v>
      </c>
      <c r="D72" s="798" t="s">
        <v>32</v>
      </c>
      <c r="E72" s="798">
        <v>0</v>
      </c>
      <c r="F72" s="799">
        <v>0</v>
      </c>
      <c r="G72" s="799">
        <v>0</v>
      </c>
      <c r="H72" s="799">
        <v>0</v>
      </c>
      <c r="I72" s="799">
        <v>0</v>
      </c>
      <c r="J72" s="799">
        <v>1</v>
      </c>
      <c r="K72" s="799">
        <v>0</v>
      </c>
      <c r="L72" s="799">
        <v>0</v>
      </c>
      <c r="M72" s="799">
        <v>0</v>
      </c>
      <c r="N72" s="800">
        <v>0</v>
      </c>
      <c r="O72" s="800">
        <v>0</v>
      </c>
      <c r="P72" s="800">
        <v>0</v>
      </c>
      <c r="Q72" s="799">
        <v>0</v>
      </c>
      <c r="R72" s="799">
        <f>SUM(F72:M72)</f>
        <v>1</v>
      </c>
      <c r="S72" s="803">
        <v>31161504</v>
      </c>
      <c r="T72" s="799" t="s">
        <v>926</v>
      </c>
      <c r="U72" s="798" t="s">
        <v>926</v>
      </c>
      <c r="V72" s="778"/>
    </row>
    <row r="73" spans="1:22" ht="27">
      <c r="A73" s="798">
        <f>A72+1</f>
        <v>57</v>
      </c>
      <c r="B73" s="798">
        <v>4394107</v>
      </c>
      <c r="C73" s="824" t="s">
        <v>2853</v>
      </c>
      <c r="D73" s="798" t="s">
        <v>32</v>
      </c>
      <c r="E73" s="798">
        <v>0</v>
      </c>
      <c r="F73" s="799">
        <v>0</v>
      </c>
      <c r="G73" s="799">
        <v>0</v>
      </c>
      <c r="H73" s="799">
        <v>0</v>
      </c>
      <c r="I73" s="799">
        <v>0</v>
      </c>
      <c r="J73" s="799">
        <v>1</v>
      </c>
      <c r="K73" s="799">
        <v>0</v>
      </c>
      <c r="L73" s="799">
        <v>0</v>
      </c>
      <c r="M73" s="799">
        <v>0</v>
      </c>
      <c r="N73" s="800">
        <v>0</v>
      </c>
      <c r="O73" s="800">
        <v>0</v>
      </c>
      <c r="P73" s="800">
        <v>0</v>
      </c>
      <c r="Q73" s="799">
        <v>0</v>
      </c>
      <c r="R73" s="799">
        <f>SUM(F73:M73)</f>
        <v>1</v>
      </c>
      <c r="S73" s="803">
        <v>31161504</v>
      </c>
      <c r="T73" s="799" t="s">
        <v>926</v>
      </c>
      <c r="U73" s="798" t="s">
        <v>926</v>
      </c>
      <c r="V73" s="778"/>
    </row>
    <row r="74" spans="1:22">
      <c r="A74" s="798">
        <f>A73+1</f>
        <v>58</v>
      </c>
      <c r="B74" s="798">
        <v>4394107</v>
      </c>
      <c r="C74" s="824" t="s">
        <v>2854</v>
      </c>
      <c r="D74" s="798" t="s">
        <v>32</v>
      </c>
      <c r="E74" s="798">
        <v>0</v>
      </c>
      <c r="F74" s="799">
        <v>0</v>
      </c>
      <c r="G74" s="799">
        <v>0</v>
      </c>
      <c r="H74" s="799">
        <v>0</v>
      </c>
      <c r="I74" s="799">
        <v>0</v>
      </c>
      <c r="J74" s="799">
        <v>1</v>
      </c>
      <c r="K74" s="799">
        <v>0</v>
      </c>
      <c r="L74" s="799">
        <v>0</v>
      </c>
      <c r="M74" s="799">
        <v>0</v>
      </c>
      <c r="N74" s="800">
        <v>0</v>
      </c>
      <c r="O74" s="800">
        <v>0</v>
      </c>
      <c r="P74" s="800">
        <v>0</v>
      </c>
      <c r="Q74" s="799">
        <v>0</v>
      </c>
      <c r="R74" s="799">
        <f>SUM(F74:M74)</f>
        <v>1</v>
      </c>
      <c r="S74" s="803">
        <v>31161504</v>
      </c>
      <c r="T74" s="799" t="s">
        <v>926</v>
      </c>
      <c r="U74" s="798" t="s">
        <v>926</v>
      </c>
      <c r="V74" s="778"/>
    </row>
    <row r="75" spans="1:22" ht="27">
      <c r="A75" s="798">
        <v>59</v>
      </c>
      <c r="B75" s="798">
        <v>4394107</v>
      </c>
      <c r="C75" s="824" t="s">
        <v>2855</v>
      </c>
      <c r="D75" s="798" t="s">
        <v>32</v>
      </c>
      <c r="E75" s="798">
        <v>0</v>
      </c>
      <c r="F75" s="799">
        <v>0</v>
      </c>
      <c r="G75" s="799">
        <v>0</v>
      </c>
      <c r="H75" s="799">
        <v>0</v>
      </c>
      <c r="I75" s="799">
        <v>0</v>
      </c>
      <c r="J75" s="799">
        <v>1</v>
      </c>
      <c r="K75" s="799">
        <v>0</v>
      </c>
      <c r="L75" s="799">
        <v>0</v>
      </c>
      <c r="M75" s="799">
        <v>0</v>
      </c>
      <c r="N75" s="800">
        <v>0</v>
      </c>
      <c r="O75" s="800">
        <v>0</v>
      </c>
      <c r="P75" s="800">
        <v>0</v>
      </c>
      <c r="Q75" s="799">
        <v>0</v>
      </c>
      <c r="R75" s="799">
        <f>SUM(F75:M75)</f>
        <v>1</v>
      </c>
      <c r="S75" s="803">
        <v>31161504</v>
      </c>
      <c r="T75" s="799" t="s">
        <v>926</v>
      </c>
      <c r="U75" s="798" t="s">
        <v>926</v>
      </c>
      <c r="V75" s="778"/>
    </row>
    <row r="76" spans="1:22">
      <c r="A76" s="862" t="s">
        <v>2894</v>
      </c>
      <c r="B76" s="862"/>
      <c r="C76" s="862"/>
      <c r="D76" s="862"/>
      <c r="E76" s="862"/>
      <c r="F76" s="862"/>
      <c r="G76" s="862"/>
      <c r="H76" s="862"/>
      <c r="I76" s="862"/>
      <c r="J76" s="862"/>
      <c r="K76" s="862"/>
      <c r="L76" s="862"/>
      <c r="M76" s="862"/>
      <c r="N76" s="862"/>
      <c r="O76" s="862"/>
      <c r="P76" s="862"/>
      <c r="Q76" s="862"/>
      <c r="R76" s="862"/>
      <c r="S76" s="862"/>
      <c r="T76" s="862"/>
      <c r="U76" s="862"/>
      <c r="V76" s="247"/>
    </row>
    <row r="77" spans="1:22">
      <c r="A77" s="797">
        <v>60</v>
      </c>
      <c r="B77" s="798">
        <v>43253</v>
      </c>
      <c r="C77" s="816" t="s">
        <v>2566</v>
      </c>
      <c r="D77" s="797" t="s">
        <v>32</v>
      </c>
      <c r="E77" s="798">
        <v>0</v>
      </c>
      <c r="F77" s="799">
        <v>1</v>
      </c>
      <c r="G77" s="799">
        <v>1</v>
      </c>
      <c r="H77" s="799">
        <v>0</v>
      </c>
      <c r="I77" s="799">
        <v>0</v>
      </c>
      <c r="J77" s="799">
        <v>0</v>
      </c>
      <c r="K77" s="799">
        <v>0</v>
      </c>
      <c r="L77" s="799">
        <v>0</v>
      </c>
      <c r="M77" s="799">
        <v>0</v>
      </c>
      <c r="N77" s="800">
        <v>0</v>
      </c>
      <c r="O77" s="800">
        <v>0</v>
      </c>
      <c r="P77" s="800">
        <v>0</v>
      </c>
      <c r="Q77" s="799">
        <v>0</v>
      </c>
      <c r="R77" s="799">
        <v>1</v>
      </c>
      <c r="S77" s="799">
        <v>31162310</v>
      </c>
      <c r="T77" s="799" t="s">
        <v>926</v>
      </c>
      <c r="U77" s="798" t="s">
        <v>926</v>
      </c>
      <c r="V77" s="778"/>
    </row>
    <row r="78" spans="1:22">
      <c r="A78" s="797">
        <v>61</v>
      </c>
      <c r="B78" s="798">
        <v>43253</v>
      </c>
      <c r="C78" s="816" t="s">
        <v>2567</v>
      </c>
      <c r="D78" s="797" t="s">
        <v>32</v>
      </c>
      <c r="E78" s="798">
        <v>0</v>
      </c>
      <c r="F78" s="799">
        <v>1</v>
      </c>
      <c r="G78" s="799">
        <v>1</v>
      </c>
      <c r="H78" s="799">
        <v>0</v>
      </c>
      <c r="I78" s="799">
        <v>0</v>
      </c>
      <c r="J78" s="799">
        <v>0</v>
      </c>
      <c r="K78" s="799">
        <v>0</v>
      </c>
      <c r="L78" s="799">
        <v>0</v>
      </c>
      <c r="M78" s="799">
        <v>0</v>
      </c>
      <c r="N78" s="800">
        <v>0</v>
      </c>
      <c r="O78" s="800">
        <v>0</v>
      </c>
      <c r="P78" s="800">
        <v>0</v>
      </c>
      <c r="Q78" s="799">
        <v>0</v>
      </c>
      <c r="R78" s="799">
        <v>1</v>
      </c>
      <c r="S78" s="799">
        <v>31171557</v>
      </c>
      <c r="T78" s="799" t="s">
        <v>926</v>
      </c>
      <c r="U78" s="798" t="s">
        <v>926</v>
      </c>
      <c r="V78" s="778"/>
    </row>
    <row r="79" spans="1:22">
      <c r="A79" s="797">
        <f>1+A78</f>
        <v>62</v>
      </c>
      <c r="B79" s="798">
        <v>43253</v>
      </c>
      <c r="C79" s="816" t="s">
        <v>2568</v>
      </c>
      <c r="D79" s="797" t="s">
        <v>32</v>
      </c>
      <c r="E79" s="798">
        <v>0</v>
      </c>
      <c r="F79" s="799">
        <v>1</v>
      </c>
      <c r="G79" s="799">
        <v>1</v>
      </c>
      <c r="H79" s="799">
        <v>0</v>
      </c>
      <c r="I79" s="799">
        <v>0</v>
      </c>
      <c r="J79" s="799">
        <v>0</v>
      </c>
      <c r="K79" s="799">
        <v>0</v>
      </c>
      <c r="L79" s="799">
        <v>0</v>
      </c>
      <c r="M79" s="799">
        <v>0</v>
      </c>
      <c r="N79" s="800">
        <v>0</v>
      </c>
      <c r="O79" s="800">
        <v>0</v>
      </c>
      <c r="P79" s="800">
        <v>0</v>
      </c>
      <c r="Q79" s="799">
        <v>0</v>
      </c>
      <c r="R79" s="799">
        <v>1</v>
      </c>
      <c r="S79" s="799">
        <v>39122305</v>
      </c>
      <c r="T79" s="799" t="s">
        <v>926</v>
      </c>
      <c r="U79" s="798" t="s">
        <v>926</v>
      </c>
      <c r="V79" s="778"/>
    </row>
    <row r="80" spans="1:22">
      <c r="A80" s="797">
        <v>63</v>
      </c>
      <c r="B80" s="798">
        <v>43253</v>
      </c>
      <c r="C80" s="816" t="s">
        <v>2557</v>
      </c>
      <c r="D80" s="797" t="s">
        <v>32</v>
      </c>
      <c r="E80" s="798">
        <v>0</v>
      </c>
      <c r="F80" s="799">
        <v>1</v>
      </c>
      <c r="G80" s="799">
        <v>1</v>
      </c>
      <c r="H80" s="799">
        <v>0</v>
      </c>
      <c r="I80" s="799">
        <v>0</v>
      </c>
      <c r="J80" s="799">
        <v>0</v>
      </c>
      <c r="K80" s="799">
        <v>0</v>
      </c>
      <c r="L80" s="799">
        <v>0</v>
      </c>
      <c r="M80" s="799">
        <v>0</v>
      </c>
      <c r="N80" s="800">
        <v>0</v>
      </c>
      <c r="O80" s="800">
        <v>0</v>
      </c>
      <c r="P80" s="800">
        <v>0</v>
      </c>
      <c r="Q80" s="799">
        <v>0</v>
      </c>
      <c r="R80" s="799">
        <v>1</v>
      </c>
      <c r="S80" s="801">
        <v>39121311</v>
      </c>
      <c r="T80" s="799" t="s">
        <v>926</v>
      </c>
      <c r="U80" s="798" t="s">
        <v>926</v>
      </c>
      <c r="V80" s="778"/>
    </row>
    <row r="81" spans="1:22">
      <c r="A81" s="797">
        <f>1+A80</f>
        <v>64</v>
      </c>
      <c r="B81" s="798">
        <v>43253</v>
      </c>
      <c r="C81" s="816" t="s">
        <v>2569</v>
      </c>
      <c r="D81" s="797" t="s">
        <v>32</v>
      </c>
      <c r="E81" s="798">
        <v>0</v>
      </c>
      <c r="F81" s="799">
        <v>1</v>
      </c>
      <c r="G81" s="799">
        <v>1</v>
      </c>
      <c r="H81" s="799">
        <v>0</v>
      </c>
      <c r="I81" s="799">
        <v>0</v>
      </c>
      <c r="J81" s="799">
        <v>0</v>
      </c>
      <c r="K81" s="799">
        <v>0</v>
      </c>
      <c r="L81" s="799">
        <v>0</v>
      </c>
      <c r="M81" s="799">
        <v>0</v>
      </c>
      <c r="N81" s="800">
        <v>0</v>
      </c>
      <c r="O81" s="800">
        <v>0</v>
      </c>
      <c r="P81" s="800">
        <v>0</v>
      </c>
      <c r="Q81" s="799">
        <v>0</v>
      </c>
      <c r="R81" s="799">
        <v>1</v>
      </c>
      <c r="S81" s="799">
        <v>39101608</v>
      </c>
      <c r="T81" s="799" t="s">
        <v>926</v>
      </c>
      <c r="U81" s="798" t="s">
        <v>926</v>
      </c>
      <c r="V81" s="778"/>
    </row>
    <row r="82" spans="1:22">
      <c r="A82" s="797">
        <f>1+A81</f>
        <v>65</v>
      </c>
      <c r="B82" s="798">
        <v>43253</v>
      </c>
      <c r="C82" s="816" t="s">
        <v>2570</v>
      </c>
      <c r="D82" s="797" t="s">
        <v>32</v>
      </c>
      <c r="E82" s="798">
        <v>0</v>
      </c>
      <c r="F82" s="799">
        <v>1</v>
      </c>
      <c r="G82" s="799">
        <v>1</v>
      </c>
      <c r="H82" s="799">
        <v>0</v>
      </c>
      <c r="I82" s="799">
        <v>0</v>
      </c>
      <c r="J82" s="799">
        <v>0</v>
      </c>
      <c r="K82" s="799">
        <v>0</v>
      </c>
      <c r="L82" s="799">
        <v>0</v>
      </c>
      <c r="M82" s="799">
        <v>0</v>
      </c>
      <c r="N82" s="800">
        <v>0</v>
      </c>
      <c r="O82" s="800">
        <v>0</v>
      </c>
      <c r="P82" s="800">
        <v>0</v>
      </c>
      <c r="Q82" s="799">
        <v>0</v>
      </c>
      <c r="R82" s="799">
        <v>1</v>
      </c>
      <c r="S82" s="801">
        <v>40161532</v>
      </c>
      <c r="T82" s="799" t="s">
        <v>926</v>
      </c>
      <c r="U82" s="798" t="s">
        <v>926</v>
      </c>
      <c r="V82" s="778"/>
    </row>
    <row r="83" spans="1:22">
      <c r="A83" s="797">
        <f>1+A82</f>
        <v>66</v>
      </c>
      <c r="B83" s="798">
        <v>43253</v>
      </c>
      <c r="C83" s="840" t="s">
        <v>2571</v>
      </c>
      <c r="D83" s="797" t="s">
        <v>32</v>
      </c>
      <c r="E83" s="798">
        <v>0</v>
      </c>
      <c r="F83" s="799">
        <v>1</v>
      </c>
      <c r="G83" s="799">
        <v>1</v>
      </c>
      <c r="H83" s="799">
        <v>0</v>
      </c>
      <c r="I83" s="799">
        <v>0</v>
      </c>
      <c r="J83" s="799">
        <v>0</v>
      </c>
      <c r="K83" s="799">
        <v>0</v>
      </c>
      <c r="L83" s="799">
        <v>0</v>
      </c>
      <c r="M83" s="799">
        <v>0</v>
      </c>
      <c r="N83" s="800">
        <v>0</v>
      </c>
      <c r="O83" s="800">
        <v>0</v>
      </c>
      <c r="P83" s="800">
        <v>0</v>
      </c>
      <c r="Q83" s="799">
        <v>0</v>
      </c>
      <c r="R83" s="799">
        <v>1</v>
      </c>
      <c r="S83" s="801">
        <v>39121311</v>
      </c>
      <c r="T83" s="799" t="s">
        <v>926</v>
      </c>
      <c r="U83" s="798" t="s">
        <v>926</v>
      </c>
      <c r="V83" s="778"/>
    </row>
    <row r="84" spans="1:22">
      <c r="A84" s="797">
        <f>1+A83</f>
        <v>67</v>
      </c>
      <c r="B84" s="798">
        <v>43253</v>
      </c>
      <c r="C84" s="840" t="s">
        <v>2556</v>
      </c>
      <c r="D84" s="797" t="s">
        <v>32</v>
      </c>
      <c r="E84" s="798">
        <v>0</v>
      </c>
      <c r="F84" s="799">
        <v>1</v>
      </c>
      <c r="G84" s="799">
        <v>1</v>
      </c>
      <c r="H84" s="799">
        <v>0</v>
      </c>
      <c r="I84" s="799">
        <v>0</v>
      </c>
      <c r="J84" s="799">
        <v>0</v>
      </c>
      <c r="K84" s="799">
        <v>0</v>
      </c>
      <c r="L84" s="799">
        <v>0</v>
      </c>
      <c r="M84" s="799">
        <v>0</v>
      </c>
      <c r="N84" s="800">
        <v>0</v>
      </c>
      <c r="O84" s="800">
        <v>0</v>
      </c>
      <c r="P84" s="800">
        <v>0</v>
      </c>
      <c r="Q84" s="799">
        <v>0</v>
      </c>
      <c r="R84" s="799">
        <v>1</v>
      </c>
      <c r="S84" s="799">
        <v>24101723</v>
      </c>
      <c r="T84" s="799" t="s">
        <v>926</v>
      </c>
      <c r="U84" s="798" t="s">
        <v>926</v>
      </c>
      <c r="V84" s="778"/>
    </row>
    <row r="85" spans="1:22">
      <c r="A85" s="797">
        <f>1+A84</f>
        <v>68</v>
      </c>
      <c r="B85" s="798">
        <v>43253</v>
      </c>
      <c r="C85" s="816" t="s">
        <v>2565</v>
      </c>
      <c r="D85" s="797" t="s">
        <v>32</v>
      </c>
      <c r="E85" s="798">
        <v>0</v>
      </c>
      <c r="F85" s="799">
        <v>1</v>
      </c>
      <c r="G85" s="799">
        <v>1</v>
      </c>
      <c r="H85" s="799">
        <v>0</v>
      </c>
      <c r="I85" s="799">
        <v>0</v>
      </c>
      <c r="J85" s="799">
        <v>0</v>
      </c>
      <c r="K85" s="799">
        <v>0</v>
      </c>
      <c r="L85" s="799">
        <v>0</v>
      </c>
      <c r="M85" s="799">
        <v>0</v>
      </c>
      <c r="N85" s="800">
        <v>0</v>
      </c>
      <c r="O85" s="800">
        <v>0</v>
      </c>
      <c r="P85" s="800">
        <v>0</v>
      </c>
      <c r="Q85" s="799">
        <v>0</v>
      </c>
      <c r="R85" s="799">
        <v>1</v>
      </c>
      <c r="S85" s="799">
        <v>31171539</v>
      </c>
      <c r="T85" s="799" t="s">
        <v>926</v>
      </c>
      <c r="U85" s="798" t="s">
        <v>926</v>
      </c>
      <c r="V85" s="778"/>
    </row>
    <row r="86" spans="1:22">
      <c r="A86" s="797">
        <f>1+A85</f>
        <v>69</v>
      </c>
      <c r="B86" s="798">
        <v>43253</v>
      </c>
      <c r="C86" s="816" t="s">
        <v>2560</v>
      </c>
      <c r="D86" s="797" t="s">
        <v>32</v>
      </c>
      <c r="E86" s="798">
        <v>0</v>
      </c>
      <c r="F86" s="799">
        <v>1</v>
      </c>
      <c r="G86" s="799">
        <v>1</v>
      </c>
      <c r="H86" s="799">
        <v>0</v>
      </c>
      <c r="I86" s="799">
        <v>0</v>
      </c>
      <c r="J86" s="799">
        <v>0</v>
      </c>
      <c r="K86" s="799">
        <v>0</v>
      </c>
      <c r="L86" s="799">
        <v>0</v>
      </c>
      <c r="M86" s="799">
        <v>0</v>
      </c>
      <c r="N86" s="800">
        <v>0</v>
      </c>
      <c r="O86" s="800">
        <v>0</v>
      </c>
      <c r="P86" s="800">
        <v>0</v>
      </c>
      <c r="Q86" s="799">
        <v>0</v>
      </c>
      <c r="R86" s="799">
        <v>1</v>
      </c>
      <c r="S86" s="799">
        <v>31181701</v>
      </c>
      <c r="T86" s="799" t="s">
        <v>926</v>
      </c>
      <c r="U86" s="798" t="s">
        <v>926</v>
      </c>
      <c r="V86" s="778"/>
    </row>
    <row r="87" spans="1:22">
      <c r="A87" s="797">
        <f>1+A86</f>
        <v>70</v>
      </c>
      <c r="B87" s="798">
        <v>43253</v>
      </c>
      <c r="C87" s="816" t="s">
        <v>2561</v>
      </c>
      <c r="D87" s="797" t="s">
        <v>32</v>
      </c>
      <c r="E87" s="798">
        <v>0</v>
      </c>
      <c r="F87" s="799">
        <v>1</v>
      </c>
      <c r="G87" s="799">
        <v>1</v>
      </c>
      <c r="H87" s="799">
        <v>0</v>
      </c>
      <c r="I87" s="799">
        <v>0</v>
      </c>
      <c r="J87" s="799">
        <v>0</v>
      </c>
      <c r="K87" s="799">
        <v>0</v>
      </c>
      <c r="L87" s="799">
        <v>0</v>
      </c>
      <c r="M87" s="799">
        <v>0</v>
      </c>
      <c r="N87" s="800">
        <v>0</v>
      </c>
      <c r="O87" s="800">
        <v>0</v>
      </c>
      <c r="P87" s="800">
        <v>0</v>
      </c>
      <c r="Q87" s="799">
        <v>0</v>
      </c>
      <c r="R87" s="799">
        <v>1</v>
      </c>
      <c r="S87" s="799">
        <v>31181701</v>
      </c>
      <c r="T87" s="799" t="s">
        <v>926</v>
      </c>
      <c r="U87" s="798" t="s">
        <v>926</v>
      </c>
      <c r="V87" s="778"/>
    </row>
    <row r="88" spans="1:22">
      <c r="A88" s="797">
        <f>1+A87</f>
        <v>71</v>
      </c>
      <c r="B88" s="798">
        <v>43253</v>
      </c>
      <c r="C88" s="816" t="s">
        <v>2563</v>
      </c>
      <c r="D88" s="797" t="s">
        <v>32</v>
      </c>
      <c r="E88" s="798">
        <v>0</v>
      </c>
      <c r="F88" s="799">
        <v>1</v>
      </c>
      <c r="G88" s="799">
        <v>1</v>
      </c>
      <c r="H88" s="799">
        <v>0</v>
      </c>
      <c r="I88" s="799">
        <v>0</v>
      </c>
      <c r="J88" s="799">
        <v>0</v>
      </c>
      <c r="K88" s="799">
        <v>0</v>
      </c>
      <c r="L88" s="799">
        <v>0</v>
      </c>
      <c r="M88" s="799">
        <v>0</v>
      </c>
      <c r="N88" s="800">
        <v>0</v>
      </c>
      <c r="O88" s="800">
        <v>0</v>
      </c>
      <c r="P88" s="800">
        <v>0</v>
      </c>
      <c r="Q88" s="799">
        <v>0</v>
      </c>
      <c r="R88" s="799">
        <v>1</v>
      </c>
      <c r="S88" s="801">
        <v>26101405</v>
      </c>
      <c r="T88" s="799" t="s">
        <v>926</v>
      </c>
      <c r="U88" s="798" t="s">
        <v>926</v>
      </c>
      <c r="V88" s="778"/>
    </row>
    <row r="89" spans="1:22">
      <c r="A89" s="797">
        <f>1+A88</f>
        <v>72</v>
      </c>
      <c r="B89" s="798">
        <v>43253</v>
      </c>
      <c r="C89" s="816" t="s">
        <v>2564</v>
      </c>
      <c r="D89" s="797" t="s">
        <v>32</v>
      </c>
      <c r="E89" s="798">
        <v>0</v>
      </c>
      <c r="F89" s="799">
        <v>1</v>
      </c>
      <c r="G89" s="799">
        <v>1</v>
      </c>
      <c r="H89" s="799">
        <v>0</v>
      </c>
      <c r="I89" s="799">
        <v>0</v>
      </c>
      <c r="J89" s="799">
        <v>0</v>
      </c>
      <c r="K89" s="799">
        <v>0</v>
      </c>
      <c r="L89" s="799">
        <v>0</v>
      </c>
      <c r="M89" s="799">
        <v>0</v>
      </c>
      <c r="N89" s="800">
        <v>0</v>
      </c>
      <c r="O89" s="800">
        <v>0</v>
      </c>
      <c r="P89" s="800">
        <v>0</v>
      </c>
      <c r="Q89" s="799">
        <v>0</v>
      </c>
      <c r="R89" s="799">
        <v>1</v>
      </c>
      <c r="S89" s="801">
        <v>39121721</v>
      </c>
      <c r="T89" s="799" t="s">
        <v>926</v>
      </c>
      <c r="U89" s="798" t="s">
        <v>926</v>
      </c>
      <c r="V89" s="778"/>
    </row>
    <row r="90" spans="1:22">
      <c r="A90" s="797">
        <f>1+A89</f>
        <v>73</v>
      </c>
      <c r="B90" s="798">
        <v>43253</v>
      </c>
      <c r="C90" s="840" t="s">
        <v>2572</v>
      </c>
      <c r="D90" s="797" t="s">
        <v>32</v>
      </c>
      <c r="E90" s="798">
        <v>0</v>
      </c>
      <c r="F90" s="799">
        <v>1</v>
      </c>
      <c r="G90" s="799">
        <v>1</v>
      </c>
      <c r="H90" s="799">
        <v>0</v>
      </c>
      <c r="I90" s="799">
        <v>0</v>
      </c>
      <c r="J90" s="799">
        <v>0</v>
      </c>
      <c r="K90" s="799">
        <v>0</v>
      </c>
      <c r="L90" s="799">
        <v>0</v>
      </c>
      <c r="M90" s="799">
        <v>0</v>
      </c>
      <c r="N90" s="800">
        <v>0</v>
      </c>
      <c r="O90" s="800">
        <v>0</v>
      </c>
      <c r="P90" s="800">
        <v>0</v>
      </c>
      <c r="Q90" s="799">
        <v>0</v>
      </c>
      <c r="R90" s="799">
        <v>1</v>
      </c>
      <c r="S90" s="801">
        <v>40151732</v>
      </c>
      <c r="T90" s="799" t="s">
        <v>926</v>
      </c>
      <c r="U90" s="798" t="s">
        <v>926</v>
      </c>
      <c r="V90" s="778"/>
    </row>
    <row r="91" spans="1:22">
      <c r="A91" s="797">
        <f>1+A90</f>
        <v>74</v>
      </c>
      <c r="B91" s="798">
        <v>43253</v>
      </c>
      <c r="C91" s="840" t="s">
        <v>2573</v>
      </c>
      <c r="D91" s="797" t="s">
        <v>32</v>
      </c>
      <c r="E91" s="798">
        <v>0</v>
      </c>
      <c r="F91" s="799">
        <v>1</v>
      </c>
      <c r="G91" s="799">
        <v>1</v>
      </c>
      <c r="H91" s="799">
        <v>0</v>
      </c>
      <c r="I91" s="799">
        <v>0</v>
      </c>
      <c r="J91" s="799">
        <v>0</v>
      </c>
      <c r="K91" s="799">
        <v>0</v>
      </c>
      <c r="L91" s="799">
        <v>0</v>
      </c>
      <c r="M91" s="799">
        <v>0</v>
      </c>
      <c r="N91" s="800">
        <v>0</v>
      </c>
      <c r="O91" s="800">
        <v>0</v>
      </c>
      <c r="P91" s="800">
        <v>0</v>
      </c>
      <c r="Q91" s="799">
        <v>0</v>
      </c>
      <c r="R91" s="799">
        <v>1</v>
      </c>
      <c r="S91" s="801">
        <v>31171804</v>
      </c>
      <c r="T91" s="799" t="s">
        <v>926</v>
      </c>
      <c r="U91" s="798" t="s">
        <v>926</v>
      </c>
      <c r="V91" s="778"/>
    </row>
    <row r="92" spans="1:22">
      <c r="A92" s="797">
        <f>1+A91</f>
        <v>75</v>
      </c>
      <c r="B92" s="798">
        <v>43253</v>
      </c>
      <c r="C92" s="840" t="s">
        <v>2574</v>
      </c>
      <c r="D92" s="797" t="s">
        <v>32</v>
      </c>
      <c r="E92" s="798">
        <v>0</v>
      </c>
      <c r="F92" s="799">
        <v>1</v>
      </c>
      <c r="G92" s="799">
        <v>1</v>
      </c>
      <c r="H92" s="799">
        <v>0</v>
      </c>
      <c r="I92" s="799">
        <v>0</v>
      </c>
      <c r="J92" s="799">
        <v>0</v>
      </c>
      <c r="K92" s="799">
        <v>0</v>
      </c>
      <c r="L92" s="799">
        <v>0</v>
      </c>
      <c r="M92" s="799">
        <v>0</v>
      </c>
      <c r="N92" s="800">
        <v>0</v>
      </c>
      <c r="O92" s="800">
        <v>0</v>
      </c>
      <c r="P92" s="800">
        <v>0</v>
      </c>
      <c r="Q92" s="799">
        <v>0</v>
      </c>
      <c r="R92" s="799">
        <v>1</v>
      </c>
      <c r="S92" s="801">
        <v>31171804</v>
      </c>
      <c r="T92" s="799" t="s">
        <v>926</v>
      </c>
      <c r="U92" s="798" t="s">
        <v>926</v>
      </c>
      <c r="V92" s="778"/>
    </row>
    <row r="93" spans="1:22">
      <c r="A93" s="797">
        <f>1+A92</f>
        <v>76</v>
      </c>
      <c r="B93" s="798">
        <v>43253</v>
      </c>
      <c r="C93" s="840" t="s">
        <v>2575</v>
      </c>
      <c r="D93" s="797" t="s">
        <v>32</v>
      </c>
      <c r="E93" s="798">
        <v>0</v>
      </c>
      <c r="F93" s="799">
        <v>1</v>
      </c>
      <c r="G93" s="799">
        <v>1</v>
      </c>
      <c r="H93" s="799">
        <v>0</v>
      </c>
      <c r="I93" s="799">
        <v>0</v>
      </c>
      <c r="J93" s="799">
        <v>0</v>
      </c>
      <c r="K93" s="799">
        <v>0</v>
      </c>
      <c r="L93" s="799">
        <v>0</v>
      </c>
      <c r="M93" s="799">
        <v>0</v>
      </c>
      <c r="N93" s="800">
        <v>0</v>
      </c>
      <c r="O93" s="800">
        <v>0</v>
      </c>
      <c r="P93" s="800">
        <v>0</v>
      </c>
      <c r="Q93" s="799">
        <v>0</v>
      </c>
      <c r="R93" s="799">
        <v>1</v>
      </c>
      <c r="S93" s="801">
        <v>24101746</v>
      </c>
      <c r="T93" s="799" t="s">
        <v>926</v>
      </c>
      <c r="U93" s="798" t="s">
        <v>926</v>
      </c>
      <c r="V93" s="778"/>
    </row>
    <row r="94" spans="1:22" ht="27">
      <c r="A94" s="797">
        <f>1+A93</f>
        <v>77</v>
      </c>
      <c r="B94" s="798">
        <v>43253</v>
      </c>
      <c r="C94" s="816" t="s">
        <v>2576</v>
      </c>
      <c r="D94" s="798" t="s">
        <v>32</v>
      </c>
      <c r="E94" s="798">
        <v>0</v>
      </c>
      <c r="F94" s="799">
        <v>1</v>
      </c>
      <c r="G94" s="799">
        <v>1</v>
      </c>
      <c r="H94" s="799">
        <v>0</v>
      </c>
      <c r="I94" s="799">
        <v>0</v>
      </c>
      <c r="J94" s="799">
        <v>0</v>
      </c>
      <c r="K94" s="799">
        <v>0</v>
      </c>
      <c r="L94" s="799">
        <v>0</v>
      </c>
      <c r="M94" s="799">
        <v>0</v>
      </c>
      <c r="N94" s="800">
        <v>0</v>
      </c>
      <c r="O94" s="800">
        <v>0</v>
      </c>
      <c r="P94" s="800">
        <v>0</v>
      </c>
      <c r="Q94" s="799">
        <v>0</v>
      </c>
      <c r="R94" s="799">
        <v>1</v>
      </c>
      <c r="S94" s="799">
        <v>30181701</v>
      </c>
      <c r="T94" s="799" t="s">
        <v>926</v>
      </c>
      <c r="U94" s="798" t="s">
        <v>926</v>
      </c>
      <c r="V94" s="778"/>
    </row>
    <row r="95" spans="1:22">
      <c r="A95" s="797">
        <f>1+A94</f>
        <v>78</v>
      </c>
      <c r="B95" s="798">
        <v>43253</v>
      </c>
      <c r="C95" s="816" t="s">
        <v>2577</v>
      </c>
      <c r="D95" s="798" t="s">
        <v>32</v>
      </c>
      <c r="E95" s="798">
        <v>0</v>
      </c>
      <c r="F95" s="799">
        <v>1</v>
      </c>
      <c r="G95" s="799">
        <v>1</v>
      </c>
      <c r="H95" s="799">
        <v>0</v>
      </c>
      <c r="I95" s="799">
        <v>0</v>
      </c>
      <c r="J95" s="799">
        <v>0</v>
      </c>
      <c r="K95" s="799">
        <v>0</v>
      </c>
      <c r="L95" s="799">
        <v>0</v>
      </c>
      <c r="M95" s="799">
        <v>0</v>
      </c>
      <c r="N95" s="800">
        <v>0</v>
      </c>
      <c r="O95" s="800">
        <v>0</v>
      </c>
      <c r="P95" s="800"/>
      <c r="Q95" s="799">
        <v>0</v>
      </c>
      <c r="R95" s="799">
        <v>1</v>
      </c>
      <c r="S95" s="801">
        <v>31171504</v>
      </c>
      <c r="T95" s="799" t="s">
        <v>926</v>
      </c>
      <c r="U95" s="798" t="s">
        <v>926</v>
      </c>
      <c r="V95" s="778"/>
    </row>
    <row r="96" spans="1:22">
      <c r="A96" s="797">
        <f>1+A95</f>
        <v>79</v>
      </c>
      <c r="B96" s="798">
        <v>43253</v>
      </c>
      <c r="C96" s="816" t="s">
        <v>2578</v>
      </c>
      <c r="D96" s="798" t="s">
        <v>32</v>
      </c>
      <c r="E96" s="798">
        <v>0</v>
      </c>
      <c r="F96" s="799">
        <v>1</v>
      </c>
      <c r="G96" s="799">
        <v>1</v>
      </c>
      <c r="H96" s="799">
        <v>0</v>
      </c>
      <c r="I96" s="799">
        <v>0</v>
      </c>
      <c r="J96" s="799">
        <v>0</v>
      </c>
      <c r="K96" s="799">
        <v>0</v>
      </c>
      <c r="L96" s="799">
        <v>0</v>
      </c>
      <c r="M96" s="799">
        <v>0</v>
      </c>
      <c r="N96" s="800">
        <v>0</v>
      </c>
      <c r="O96" s="800">
        <v>0</v>
      </c>
      <c r="P96" s="800"/>
      <c r="Q96" s="799">
        <v>0</v>
      </c>
      <c r="R96" s="799">
        <v>1</v>
      </c>
      <c r="S96" s="801">
        <v>31171804</v>
      </c>
      <c r="T96" s="799" t="s">
        <v>926</v>
      </c>
      <c r="U96" s="798" t="s">
        <v>926</v>
      </c>
      <c r="V96" s="778"/>
    </row>
    <row r="97" spans="1:22" ht="40.5">
      <c r="A97" s="797">
        <f>1+A96</f>
        <v>80</v>
      </c>
      <c r="B97" s="798">
        <v>43253</v>
      </c>
      <c r="C97" s="816" t="s">
        <v>2579</v>
      </c>
      <c r="D97" s="798" t="s">
        <v>32</v>
      </c>
      <c r="E97" s="798">
        <v>0</v>
      </c>
      <c r="F97" s="799">
        <v>1</v>
      </c>
      <c r="G97" s="799">
        <v>1</v>
      </c>
      <c r="H97" s="799">
        <v>0</v>
      </c>
      <c r="I97" s="799">
        <v>0</v>
      </c>
      <c r="J97" s="799">
        <v>0</v>
      </c>
      <c r="K97" s="799">
        <v>0</v>
      </c>
      <c r="L97" s="799">
        <v>0</v>
      </c>
      <c r="M97" s="799">
        <v>0</v>
      </c>
      <c r="N97" s="800">
        <v>0</v>
      </c>
      <c r="O97" s="800">
        <v>0</v>
      </c>
      <c r="P97" s="800"/>
      <c r="Q97" s="799">
        <v>0</v>
      </c>
      <c r="R97" s="799">
        <v>1</v>
      </c>
      <c r="S97" s="799">
        <v>31171557</v>
      </c>
      <c r="T97" s="799" t="s">
        <v>926</v>
      </c>
      <c r="U97" s="798" t="s">
        <v>926</v>
      </c>
      <c r="V97" s="778"/>
    </row>
    <row r="98" spans="1:22">
      <c r="A98" s="862" t="s">
        <v>2893</v>
      </c>
      <c r="B98" s="862"/>
      <c r="C98" s="862"/>
      <c r="D98" s="862"/>
      <c r="E98" s="862"/>
      <c r="F98" s="862"/>
      <c r="G98" s="862"/>
      <c r="H98" s="862"/>
      <c r="I98" s="862"/>
      <c r="J98" s="862"/>
      <c r="K98" s="862"/>
      <c r="L98" s="862"/>
      <c r="M98" s="862"/>
      <c r="N98" s="862"/>
      <c r="O98" s="862"/>
      <c r="P98" s="862"/>
      <c r="Q98" s="862"/>
      <c r="R98" s="862"/>
      <c r="S98" s="862"/>
      <c r="T98" s="862"/>
      <c r="U98" s="862"/>
      <c r="V98" s="247"/>
    </row>
    <row r="99" spans="1:22">
      <c r="A99" s="797">
        <f>1+A97</f>
        <v>81</v>
      </c>
      <c r="B99" s="797">
        <v>43430</v>
      </c>
      <c r="C99" s="816" t="s">
        <v>2565</v>
      </c>
      <c r="D99" s="797" t="s">
        <v>32</v>
      </c>
      <c r="E99" s="798">
        <v>0</v>
      </c>
      <c r="F99" s="799">
        <v>1</v>
      </c>
      <c r="G99" s="799">
        <v>0</v>
      </c>
      <c r="H99" s="799">
        <v>0</v>
      </c>
      <c r="I99" s="799">
        <v>0</v>
      </c>
      <c r="J99" s="799">
        <v>0</v>
      </c>
      <c r="K99" s="799">
        <v>0</v>
      </c>
      <c r="L99" s="799">
        <v>0</v>
      </c>
      <c r="M99" s="799">
        <v>0</v>
      </c>
      <c r="N99" s="800">
        <v>0</v>
      </c>
      <c r="O99" s="800">
        <v>0</v>
      </c>
      <c r="P99" s="800">
        <v>0</v>
      </c>
      <c r="Q99" s="799">
        <v>0</v>
      </c>
      <c r="R99" s="799">
        <f>SUM(F99:M99)</f>
        <v>1</v>
      </c>
      <c r="S99" s="799">
        <v>31171539</v>
      </c>
      <c r="T99" s="799" t="s">
        <v>926</v>
      </c>
      <c r="U99" s="798" t="s">
        <v>926</v>
      </c>
      <c r="V99" s="778"/>
    </row>
    <row r="100" spans="1:22">
      <c r="A100" s="797">
        <f>1+A99</f>
        <v>82</v>
      </c>
      <c r="B100" s="797">
        <v>43430</v>
      </c>
      <c r="C100" s="816" t="s">
        <v>2560</v>
      </c>
      <c r="D100" s="797" t="s">
        <v>32</v>
      </c>
      <c r="E100" s="798">
        <v>0</v>
      </c>
      <c r="F100" s="799">
        <v>1</v>
      </c>
      <c r="G100" s="799">
        <v>0</v>
      </c>
      <c r="H100" s="799">
        <v>0</v>
      </c>
      <c r="I100" s="799">
        <v>0</v>
      </c>
      <c r="J100" s="799">
        <v>0</v>
      </c>
      <c r="K100" s="799">
        <v>0</v>
      </c>
      <c r="L100" s="799">
        <v>0</v>
      </c>
      <c r="M100" s="799">
        <v>0</v>
      </c>
      <c r="N100" s="800">
        <v>0</v>
      </c>
      <c r="O100" s="800">
        <v>0</v>
      </c>
      <c r="P100" s="800">
        <v>0</v>
      </c>
      <c r="Q100" s="799">
        <v>0</v>
      </c>
      <c r="R100" s="799">
        <f>SUM(F100:M100)</f>
        <v>1</v>
      </c>
      <c r="S100" s="799">
        <v>31181701</v>
      </c>
      <c r="T100" s="799" t="s">
        <v>926</v>
      </c>
      <c r="U100" s="798" t="s">
        <v>926</v>
      </c>
      <c r="V100" s="778"/>
    </row>
    <row r="101" spans="1:22">
      <c r="A101" s="797">
        <f>1+A100</f>
        <v>83</v>
      </c>
      <c r="B101" s="797">
        <v>43430</v>
      </c>
      <c r="C101" s="816" t="s">
        <v>2561</v>
      </c>
      <c r="D101" s="797" t="s">
        <v>32</v>
      </c>
      <c r="E101" s="798">
        <v>0</v>
      </c>
      <c r="F101" s="799">
        <v>1</v>
      </c>
      <c r="G101" s="799">
        <v>0</v>
      </c>
      <c r="H101" s="799">
        <v>0</v>
      </c>
      <c r="I101" s="799">
        <v>0</v>
      </c>
      <c r="J101" s="799">
        <v>0</v>
      </c>
      <c r="K101" s="799">
        <v>0</v>
      </c>
      <c r="L101" s="799">
        <v>0</v>
      </c>
      <c r="M101" s="799">
        <v>0</v>
      </c>
      <c r="N101" s="800">
        <v>0</v>
      </c>
      <c r="O101" s="800">
        <v>0</v>
      </c>
      <c r="P101" s="800">
        <v>0</v>
      </c>
      <c r="Q101" s="799">
        <v>0</v>
      </c>
      <c r="R101" s="799">
        <f>SUM(F101:M101)</f>
        <v>1</v>
      </c>
      <c r="S101" s="799">
        <v>31181701</v>
      </c>
      <c r="T101" s="799" t="s">
        <v>926</v>
      </c>
      <c r="U101" s="798" t="s">
        <v>926</v>
      </c>
      <c r="V101" s="778"/>
    </row>
    <row r="102" spans="1:22" ht="27">
      <c r="A102" s="797">
        <f>1+A101</f>
        <v>84</v>
      </c>
      <c r="B102" s="797">
        <v>43430</v>
      </c>
      <c r="C102" s="816" t="s">
        <v>2580</v>
      </c>
      <c r="D102" s="797" t="s">
        <v>32</v>
      </c>
      <c r="E102" s="798">
        <v>0</v>
      </c>
      <c r="F102" s="799">
        <v>1</v>
      </c>
      <c r="G102" s="799">
        <v>0</v>
      </c>
      <c r="H102" s="799">
        <v>0</v>
      </c>
      <c r="I102" s="799">
        <v>0</v>
      </c>
      <c r="J102" s="799">
        <v>0</v>
      </c>
      <c r="K102" s="799">
        <v>0</v>
      </c>
      <c r="L102" s="799">
        <v>0</v>
      </c>
      <c r="M102" s="799">
        <v>0</v>
      </c>
      <c r="N102" s="800">
        <v>0</v>
      </c>
      <c r="O102" s="800">
        <v>0</v>
      </c>
      <c r="P102" s="800">
        <v>0</v>
      </c>
      <c r="Q102" s="799">
        <v>0</v>
      </c>
      <c r="R102" s="799">
        <f>SUM(F102:M102)</f>
        <v>1</v>
      </c>
      <c r="S102" s="799">
        <v>31161504</v>
      </c>
      <c r="T102" s="799" t="s">
        <v>926</v>
      </c>
      <c r="U102" s="798" t="s">
        <v>926</v>
      </c>
      <c r="V102" s="778"/>
    </row>
    <row r="103" spans="1:22">
      <c r="A103" s="797">
        <f>1+A102</f>
        <v>85</v>
      </c>
      <c r="B103" s="797">
        <v>43430</v>
      </c>
      <c r="C103" s="816" t="s">
        <v>2563</v>
      </c>
      <c r="D103" s="797" t="s">
        <v>32</v>
      </c>
      <c r="E103" s="798">
        <v>0</v>
      </c>
      <c r="F103" s="799">
        <v>1</v>
      </c>
      <c r="G103" s="799">
        <v>0</v>
      </c>
      <c r="H103" s="799">
        <v>0</v>
      </c>
      <c r="I103" s="799">
        <v>0</v>
      </c>
      <c r="J103" s="799">
        <v>0</v>
      </c>
      <c r="K103" s="799">
        <v>0</v>
      </c>
      <c r="L103" s="799">
        <v>0</v>
      </c>
      <c r="M103" s="799">
        <v>0</v>
      </c>
      <c r="N103" s="800">
        <v>0</v>
      </c>
      <c r="O103" s="800">
        <v>0</v>
      </c>
      <c r="P103" s="800">
        <v>0</v>
      </c>
      <c r="Q103" s="799">
        <v>0</v>
      </c>
      <c r="R103" s="799">
        <f>SUM(F103:M103)</f>
        <v>1</v>
      </c>
      <c r="S103" s="801">
        <v>26101405</v>
      </c>
      <c r="T103" s="799" t="s">
        <v>926</v>
      </c>
      <c r="U103" s="798" t="s">
        <v>926</v>
      </c>
      <c r="V103" s="778"/>
    </row>
    <row r="104" spans="1:22">
      <c r="A104" s="797">
        <f>1+A103</f>
        <v>86</v>
      </c>
      <c r="B104" s="797">
        <v>43430</v>
      </c>
      <c r="C104" s="816" t="s">
        <v>2564</v>
      </c>
      <c r="D104" s="797" t="s">
        <v>32</v>
      </c>
      <c r="E104" s="798">
        <v>0</v>
      </c>
      <c r="F104" s="799">
        <v>1</v>
      </c>
      <c r="G104" s="799">
        <v>0</v>
      </c>
      <c r="H104" s="799">
        <v>0</v>
      </c>
      <c r="I104" s="799">
        <v>0</v>
      </c>
      <c r="J104" s="799">
        <v>0</v>
      </c>
      <c r="K104" s="799">
        <v>0</v>
      </c>
      <c r="L104" s="799">
        <v>0</v>
      </c>
      <c r="M104" s="799">
        <v>0</v>
      </c>
      <c r="N104" s="800">
        <v>0</v>
      </c>
      <c r="O104" s="800">
        <v>0</v>
      </c>
      <c r="P104" s="800">
        <v>0</v>
      </c>
      <c r="Q104" s="799">
        <v>0</v>
      </c>
      <c r="R104" s="799">
        <f>SUM(F104:M104)</f>
        <v>1</v>
      </c>
      <c r="S104" s="801">
        <v>39121721</v>
      </c>
      <c r="T104" s="799" t="s">
        <v>926</v>
      </c>
      <c r="U104" s="798" t="s">
        <v>926</v>
      </c>
      <c r="V104" s="778"/>
    </row>
    <row r="105" spans="1:22">
      <c r="A105" s="797">
        <f>1+A104</f>
        <v>87</v>
      </c>
      <c r="B105" s="797">
        <v>43430</v>
      </c>
      <c r="C105" s="816" t="s">
        <v>2554</v>
      </c>
      <c r="D105" s="797" t="s">
        <v>32</v>
      </c>
      <c r="E105" s="798">
        <v>0</v>
      </c>
      <c r="F105" s="799">
        <v>1</v>
      </c>
      <c r="G105" s="799">
        <v>0</v>
      </c>
      <c r="H105" s="799">
        <v>0</v>
      </c>
      <c r="I105" s="799">
        <v>0</v>
      </c>
      <c r="J105" s="799">
        <v>0</v>
      </c>
      <c r="K105" s="799">
        <v>0</v>
      </c>
      <c r="L105" s="799">
        <v>0</v>
      </c>
      <c r="M105" s="799">
        <v>0</v>
      </c>
      <c r="N105" s="800">
        <v>0</v>
      </c>
      <c r="O105" s="800">
        <v>0</v>
      </c>
      <c r="P105" s="800">
        <v>0</v>
      </c>
      <c r="Q105" s="799">
        <v>0</v>
      </c>
      <c r="R105" s="799">
        <f>SUM(F105:M105)</f>
        <v>1</v>
      </c>
      <c r="S105" s="801">
        <v>39121410</v>
      </c>
      <c r="T105" s="799" t="s">
        <v>926</v>
      </c>
      <c r="U105" s="798" t="s">
        <v>926</v>
      </c>
      <c r="V105" s="778"/>
    </row>
    <row r="106" spans="1:22">
      <c r="A106" s="797">
        <f>1+A105</f>
        <v>88</v>
      </c>
      <c r="B106" s="797">
        <v>43430</v>
      </c>
      <c r="C106" s="816" t="s">
        <v>2558</v>
      </c>
      <c r="D106" s="797" t="s">
        <v>32</v>
      </c>
      <c r="E106" s="798">
        <v>0</v>
      </c>
      <c r="F106" s="799">
        <v>1</v>
      </c>
      <c r="G106" s="799">
        <v>0</v>
      </c>
      <c r="H106" s="799">
        <v>0</v>
      </c>
      <c r="I106" s="799">
        <v>0</v>
      </c>
      <c r="J106" s="799">
        <v>0</v>
      </c>
      <c r="K106" s="799">
        <v>0</v>
      </c>
      <c r="L106" s="799">
        <v>0</v>
      </c>
      <c r="M106" s="799">
        <v>0</v>
      </c>
      <c r="N106" s="800">
        <v>0</v>
      </c>
      <c r="O106" s="800">
        <v>0</v>
      </c>
      <c r="P106" s="800">
        <v>0</v>
      </c>
      <c r="Q106" s="799">
        <v>0</v>
      </c>
      <c r="R106" s="799">
        <f>SUM(F106:M106)</f>
        <v>1</v>
      </c>
      <c r="S106" s="799">
        <v>31161504</v>
      </c>
      <c r="T106" s="799" t="s">
        <v>926</v>
      </c>
      <c r="U106" s="798" t="s">
        <v>926</v>
      </c>
      <c r="V106" s="778"/>
    </row>
    <row r="107" spans="1:22">
      <c r="A107" s="797">
        <f>1+A106</f>
        <v>89</v>
      </c>
      <c r="B107" s="797">
        <v>43430</v>
      </c>
      <c r="C107" s="816" t="s">
        <v>2581</v>
      </c>
      <c r="D107" s="797" t="s">
        <v>32</v>
      </c>
      <c r="E107" s="798">
        <v>0</v>
      </c>
      <c r="F107" s="799">
        <v>1</v>
      </c>
      <c r="G107" s="799">
        <v>0</v>
      </c>
      <c r="H107" s="799">
        <v>0</v>
      </c>
      <c r="I107" s="799">
        <v>0</v>
      </c>
      <c r="J107" s="799">
        <v>0</v>
      </c>
      <c r="K107" s="799">
        <v>0</v>
      </c>
      <c r="L107" s="799">
        <v>0</v>
      </c>
      <c r="M107" s="799">
        <v>0</v>
      </c>
      <c r="N107" s="800">
        <v>0</v>
      </c>
      <c r="O107" s="800">
        <v>0</v>
      </c>
      <c r="P107" s="800">
        <v>0</v>
      </c>
      <c r="Q107" s="799">
        <v>0</v>
      </c>
      <c r="R107" s="799">
        <f>SUM(F107:M107)</f>
        <v>1</v>
      </c>
      <c r="S107" s="801">
        <v>39121311</v>
      </c>
      <c r="T107" s="799" t="s">
        <v>926</v>
      </c>
      <c r="U107" s="798" t="s">
        <v>926</v>
      </c>
      <c r="V107" s="778"/>
    </row>
    <row r="108" spans="1:22">
      <c r="A108" s="797">
        <f>1+A107</f>
        <v>90</v>
      </c>
      <c r="B108" s="797">
        <v>43430</v>
      </c>
      <c r="C108" s="816" t="s">
        <v>2582</v>
      </c>
      <c r="D108" s="797" t="s">
        <v>32</v>
      </c>
      <c r="E108" s="798">
        <v>0</v>
      </c>
      <c r="F108" s="799">
        <v>1</v>
      </c>
      <c r="G108" s="799">
        <v>0</v>
      </c>
      <c r="H108" s="799">
        <v>0</v>
      </c>
      <c r="I108" s="799">
        <v>0</v>
      </c>
      <c r="J108" s="799">
        <v>0</v>
      </c>
      <c r="K108" s="799">
        <v>0</v>
      </c>
      <c r="L108" s="799">
        <v>0</v>
      </c>
      <c r="M108" s="799">
        <v>0</v>
      </c>
      <c r="N108" s="800">
        <v>0</v>
      </c>
      <c r="O108" s="800">
        <v>0</v>
      </c>
      <c r="P108" s="800">
        <v>0</v>
      </c>
      <c r="Q108" s="799">
        <v>0</v>
      </c>
      <c r="R108" s="799">
        <f>SUM(F108:M108)</f>
        <v>1</v>
      </c>
      <c r="S108" s="801">
        <v>39121311</v>
      </c>
      <c r="T108" s="799" t="s">
        <v>926</v>
      </c>
      <c r="U108" s="798" t="s">
        <v>926</v>
      </c>
      <c r="V108" s="778"/>
    </row>
    <row r="109" spans="1:22">
      <c r="A109" s="797">
        <f>1+A108</f>
        <v>91</v>
      </c>
      <c r="B109" s="797">
        <v>43430</v>
      </c>
      <c r="C109" s="816" t="s">
        <v>2583</v>
      </c>
      <c r="D109" s="797" t="s">
        <v>32</v>
      </c>
      <c r="E109" s="798">
        <v>0</v>
      </c>
      <c r="F109" s="799">
        <v>1</v>
      </c>
      <c r="G109" s="799">
        <v>0</v>
      </c>
      <c r="H109" s="799">
        <v>0</v>
      </c>
      <c r="I109" s="799">
        <v>0</v>
      </c>
      <c r="J109" s="799">
        <v>0</v>
      </c>
      <c r="K109" s="799">
        <v>0</v>
      </c>
      <c r="L109" s="799">
        <v>0</v>
      </c>
      <c r="M109" s="799">
        <v>0</v>
      </c>
      <c r="N109" s="800">
        <v>0</v>
      </c>
      <c r="O109" s="800">
        <v>0</v>
      </c>
      <c r="P109" s="800">
        <v>0</v>
      </c>
      <c r="Q109" s="799">
        <v>0</v>
      </c>
      <c r="R109" s="799">
        <f>SUM(F109:M109)</f>
        <v>1</v>
      </c>
      <c r="S109" s="801" t="s">
        <v>2584</v>
      </c>
      <c r="T109" s="799" t="s">
        <v>926</v>
      </c>
      <c r="U109" s="798" t="s">
        <v>926</v>
      </c>
      <c r="V109" s="778"/>
    </row>
    <row r="110" spans="1:22">
      <c r="A110" s="797">
        <f>1+A109</f>
        <v>92</v>
      </c>
      <c r="B110" s="797">
        <v>43430</v>
      </c>
      <c r="C110" s="816" t="s">
        <v>2585</v>
      </c>
      <c r="D110" s="797" t="s">
        <v>32</v>
      </c>
      <c r="E110" s="798">
        <v>0</v>
      </c>
      <c r="F110" s="799">
        <v>1</v>
      </c>
      <c r="G110" s="799">
        <v>0</v>
      </c>
      <c r="H110" s="799">
        <v>0</v>
      </c>
      <c r="I110" s="799">
        <v>0</v>
      </c>
      <c r="J110" s="799">
        <v>0</v>
      </c>
      <c r="K110" s="799">
        <v>0</v>
      </c>
      <c r="L110" s="799">
        <v>0</v>
      </c>
      <c r="M110" s="799">
        <v>0</v>
      </c>
      <c r="N110" s="800">
        <v>0</v>
      </c>
      <c r="O110" s="800">
        <v>0</v>
      </c>
      <c r="P110" s="800">
        <v>0</v>
      </c>
      <c r="Q110" s="799">
        <v>0</v>
      </c>
      <c r="R110" s="799">
        <f>SUM(F110:M110)</f>
        <v>1</v>
      </c>
      <c r="S110" s="801">
        <v>27131707</v>
      </c>
      <c r="T110" s="799" t="s">
        <v>926</v>
      </c>
      <c r="U110" s="798" t="s">
        <v>926</v>
      </c>
      <c r="V110" s="778"/>
    </row>
    <row r="111" spans="1:22">
      <c r="A111" s="797">
        <f>1+A110</f>
        <v>93</v>
      </c>
      <c r="B111" s="797">
        <v>43430</v>
      </c>
      <c r="C111" s="816" t="s">
        <v>2586</v>
      </c>
      <c r="D111" s="797" t="s">
        <v>32</v>
      </c>
      <c r="E111" s="798">
        <v>0</v>
      </c>
      <c r="F111" s="799">
        <v>1</v>
      </c>
      <c r="G111" s="799">
        <v>0</v>
      </c>
      <c r="H111" s="799">
        <v>0</v>
      </c>
      <c r="I111" s="799">
        <v>0</v>
      </c>
      <c r="J111" s="799">
        <v>0</v>
      </c>
      <c r="K111" s="799">
        <v>0</v>
      </c>
      <c r="L111" s="799">
        <v>0</v>
      </c>
      <c r="M111" s="799">
        <v>0</v>
      </c>
      <c r="N111" s="800">
        <v>0</v>
      </c>
      <c r="O111" s="800">
        <v>0</v>
      </c>
      <c r="P111" s="800">
        <v>0</v>
      </c>
      <c r="Q111" s="799">
        <v>0</v>
      </c>
      <c r="R111" s="799">
        <f>SUM(F111:M111)</f>
        <v>1</v>
      </c>
      <c r="S111" s="801">
        <v>31151603</v>
      </c>
      <c r="T111" s="799" t="s">
        <v>926</v>
      </c>
      <c r="U111" s="798" t="s">
        <v>926</v>
      </c>
      <c r="V111" s="778"/>
    </row>
    <row r="112" spans="1:22">
      <c r="A112" s="797">
        <f>1+A111</f>
        <v>94</v>
      </c>
      <c r="B112" s="797">
        <v>43430</v>
      </c>
      <c r="C112" s="816" t="s">
        <v>2587</v>
      </c>
      <c r="D112" s="797" t="s">
        <v>32</v>
      </c>
      <c r="E112" s="798">
        <v>0</v>
      </c>
      <c r="F112" s="799">
        <v>1</v>
      </c>
      <c r="G112" s="799">
        <v>0</v>
      </c>
      <c r="H112" s="799">
        <v>0</v>
      </c>
      <c r="I112" s="799">
        <v>0</v>
      </c>
      <c r="J112" s="799">
        <v>0</v>
      </c>
      <c r="K112" s="799">
        <v>0</v>
      </c>
      <c r="L112" s="799">
        <v>0</v>
      </c>
      <c r="M112" s="799">
        <v>0</v>
      </c>
      <c r="N112" s="800">
        <v>0</v>
      </c>
      <c r="O112" s="800">
        <v>0</v>
      </c>
      <c r="P112" s="800">
        <v>0</v>
      </c>
      <c r="Q112" s="799">
        <v>0</v>
      </c>
      <c r="R112" s="799">
        <f>SUM(F112:M112)</f>
        <v>1</v>
      </c>
      <c r="S112" s="801">
        <v>24101746</v>
      </c>
      <c r="T112" s="799" t="s">
        <v>926</v>
      </c>
      <c r="U112" s="798" t="s">
        <v>926</v>
      </c>
      <c r="V112" s="778"/>
    </row>
    <row r="113" spans="1:22">
      <c r="A113" s="797">
        <f>1+A112</f>
        <v>95</v>
      </c>
      <c r="B113" s="797">
        <v>43430</v>
      </c>
      <c r="C113" s="816" t="s">
        <v>2588</v>
      </c>
      <c r="D113" s="797" t="s">
        <v>32</v>
      </c>
      <c r="E113" s="798">
        <v>0</v>
      </c>
      <c r="F113" s="799">
        <v>1</v>
      </c>
      <c r="G113" s="799">
        <v>0</v>
      </c>
      <c r="H113" s="799">
        <v>0</v>
      </c>
      <c r="I113" s="799">
        <v>0</v>
      </c>
      <c r="J113" s="799">
        <v>0</v>
      </c>
      <c r="K113" s="799">
        <v>0</v>
      </c>
      <c r="L113" s="799">
        <v>0</v>
      </c>
      <c r="M113" s="799">
        <v>0</v>
      </c>
      <c r="N113" s="800">
        <v>0</v>
      </c>
      <c r="O113" s="800">
        <v>0</v>
      </c>
      <c r="P113" s="800">
        <v>0</v>
      </c>
      <c r="Q113" s="799">
        <v>0</v>
      </c>
      <c r="R113" s="799">
        <f>SUM(F113:M113)</f>
        <v>1</v>
      </c>
      <c r="S113" s="801">
        <v>39121115</v>
      </c>
      <c r="T113" s="799" t="s">
        <v>926</v>
      </c>
      <c r="U113" s="798" t="s">
        <v>926</v>
      </c>
      <c r="V113" s="778"/>
    </row>
    <row r="114" spans="1:22">
      <c r="A114" s="797">
        <f>1+A113</f>
        <v>96</v>
      </c>
      <c r="B114" s="797">
        <v>43430</v>
      </c>
      <c r="C114" s="816" t="s">
        <v>2556</v>
      </c>
      <c r="D114" s="797" t="s">
        <v>32</v>
      </c>
      <c r="E114" s="798">
        <v>0</v>
      </c>
      <c r="F114" s="799">
        <v>1</v>
      </c>
      <c r="G114" s="799">
        <v>0</v>
      </c>
      <c r="H114" s="799">
        <v>0</v>
      </c>
      <c r="I114" s="799">
        <v>0</v>
      </c>
      <c r="J114" s="799">
        <v>0</v>
      </c>
      <c r="K114" s="799">
        <v>0</v>
      </c>
      <c r="L114" s="799">
        <v>0</v>
      </c>
      <c r="M114" s="799">
        <v>0</v>
      </c>
      <c r="N114" s="800">
        <v>0</v>
      </c>
      <c r="O114" s="800">
        <v>0</v>
      </c>
      <c r="P114" s="800">
        <v>0</v>
      </c>
      <c r="Q114" s="799">
        <v>0</v>
      </c>
      <c r="R114" s="799">
        <f>SUM(F114:M114)</f>
        <v>1</v>
      </c>
      <c r="S114" s="799">
        <v>24101723</v>
      </c>
      <c r="T114" s="799" t="s">
        <v>926</v>
      </c>
      <c r="U114" s="798" t="s">
        <v>926</v>
      </c>
      <c r="V114" s="778"/>
    </row>
    <row r="115" spans="1:22">
      <c r="A115" s="862" t="s">
        <v>2892</v>
      </c>
      <c r="B115" s="862"/>
      <c r="C115" s="862"/>
      <c r="D115" s="862"/>
      <c r="E115" s="862"/>
      <c r="F115" s="862"/>
      <c r="G115" s="862"/>
      <c r="H115" s="862"/>
      <c r="I115" s="862"/>
      <c r="J115" s="862"/>
      <c r="K115" s="862"/>
      <c r="L115" s="862"/>
      <c r="M115" s="862"/>
      <c r="N115" s="862"/>
      <c r="O115" s="862"/>
      <c r="P115" s="862"/>
      <c r="Q115" s="862"/>
      <c r="R115" s="862"/>
      <c r="S115" s="862"/>
      <c r="T115" s="862"/>
      <c r="U115" s="862"/>
      <c r="V115" s="247"/>
    </row>
    <row r="116" spans="1:22">
      <c r="A116" s="797">
        <f>1+A114</f>
        <v>97</v>
      </c>
      <c r="B116" s="797">
        <v>4356099</v>
      </c>
      <c r="C116" s="816" t="s">
        <v>2600</v>
      </c>
      <c r="D116" s="798" t="s">
        <v>32</v>
      </c>
      <c r="E116" s="798">
        <v>0</v>
      </c>
      <c r="F116" s="799">
        <v>1</v>
      </c>
      <c r="G116" s="799">
        <v>1</v>
      </c>
      <c r="H116" s="799">
        <v>0</v>
      </c>
      <c r="I116" s="799">
        <v>0</v>
      </c>
      <c r="J116" s="799">
        <v>0</v>
      </c>
      <c r="K116" s="799">
        <v>0</v>
      </c>
      <c r="L116" s="799">
        <v>0</v>
      </c>
      <c r="M116" s="799">
        <v>0</v>
      </c>
      <c r="N116" s="800">
        <v>0</v>
      </c>
      <c r="O116" s="800">
        <v>0</v>
      </c>
      <c r="P116" s="800">
        <v>0</v>
      </c>
      <c r="Q116" s="799">
        <v>0</v>
      </c>
      <c r="R116" s="799">
        <v>1</v>
      </c>
      <c r="S116" s="799">
        <v>24101723</v>
      </c>
      <c r="T116" s="799" t="s">
        <v>926</v>
      </c>
      <c r="U116" s="798" t="s">
        <v>926</v>
      </c>
      <c r="V116" s="778"/>
    </row>
    <row r="117" spans="1:22">
      <c r="A117" s="797">
        <f>1+A116</f>
        <v>98</v>
      </c>
      <c r="B117" s="797">
        <v>4356099</v>
      </c>
      <c r="C117" s="816" t="s">
        <v>2577</v>
      </c>
      <c r="D117" s="798" t="s">
        <v>32</v>
      </c>
      <c r="E117" s="798">
        <v>0</v>
      </c>
      <c r="F117" s="799">
        <v>1</v>
      </c>
      <c r="G117" s="799">
        <v>1</v>
      </c>
      <c r="H117" s="799">
        <v>0</v>
      </c>
      <c r="I117" s="799">
        <v>0</v>
      </c>
      <c r="J117" s="799">
        <v>0</v>
      </c>
      <c r="K117" s="799">
        <v>0</v>
      </c>
      <c r="L117" s="799">
        <v>0</v>
      </c>
      <c r="M117" s="799">
        <v>0</v>
      </c>
      <c r="N117" s="800">
        <v>0</v>
      </c>
      <c r="O117" s="800">
        <v>0</v>
      </c>
      <c r="P117" s="800">
        <v>0</v>
      </c>
      <c r="Q117" s="799">
        <v>0</v>
      </c>
      <c r="R117" s="799">
        <v>1</v>
      </c>
      <c r="S117" s="801">
        <v>31171504</v>
      </c>
      <c r="T117" s="799" t="s">
        <v>926</v>
      </c>
      <c r="U117" s="798" t="s">
        <v>926</v>
      </c>
      <c r="V117" s="778"/>
    </row>
    <row r="118" spans="1:22">
      <c r="A118" s="797">
        <f>1+A117</f>
        <v>99</v>
      </c>
      <c r="B118" s="797">
        <v>4356099</v>
      </c>
      <c r="C118" s="816" t="s">
        <v>2601</v>
      </c>
      <c r="D118" s="798" t="s">
        <v>32</v>
      </c>
      <c r="E118" s="798">
        <v>0</v>
      </c>
      <c r="F118" s="799">
        <v>1</v>
      </c>
      <c r="G118" s="799">
        <v>1</v>
      </c>
      <c r="H118" s="799">
        <v>0</v>
      </c>
      <c r="I118" s="799">
        <v>0</v>
      </c>
      <c r="J118" s="799">
        <v>0</v>
      </c>
      <c r="K118" s="799">
        <v>0</v>
      </c>
      <c r="L118" s="799">
        <v>0</v>
      </c>
      <c r="M118" s="799">
        <v>0</v>
      </c>
      <c r="N118" s="800">
        <v>0</v>
      </c>
      <c r="O118" s="800">
        <v>0</v>
      </c>
      <c r="P118" s="800">
        <v>0</v>
      </c>
      <c r="Q118" s="799">
        <v>0</v>
      </c>
      <c r="R118" s="799">
        <v>1</v>
      </c>
      <c r="S118" s="799">
        <v>31162310</v>
      </c>
      <c r="T118" s="799" t="s">
        <v>926</v>
      </c>
      <c r="U118" s="798" t="s">
        <v>926</v>
      </c>
      <c r="V118" s="778"/>
    </row>
    <row r="119" spans="1:22">
      <c r="A119" s="797">
        <f>1+A118</f>
        <v>100</v>
      </c>
      <c r="B119" s="798">
        <v>4356099</v>
      </c>
      <c r="C119" s="816" t="s">
        <v>2602</v>
      </c>
      <c r="D119" s="798" t="s">
        <v>32</v>
      </c>
      <c r="E119" s="798">
        <v>0</v>
      </c>
      <c r="F119" s="799">
        <v>1</v>
      </c>
      <c r="G119" s="799">
        <v>1</v>
      </c>
      <c r="H119" s="799">
        <v>0</v>
      </c>
      <c r="I119" s="799">
        <v>0</v>
      </c>
      <c r="J119" s="799">
        <v>0</v>
      </c>
      <c r="K119" s="799">
        <v>0</v>
      </c>
      <c r="L119" s="799">
        <v>0</v>
      </c>
      <c r="M119" s="799">
        <v>0</v>
      </c>
      <c r="N119" s="800">
        <v>0</v>
      </c>
      <c r="O119" s="800">
        <v>0</v>
      </c>
      <c r="P119" s="800">
        <v>0</v>
      </c>
      <c r="Q119" s="799">
        <v>0</v>
      </c>
      <c r="R119" s="799">
        <v>1</v>
      </c>
      <c r="S119" s="799">
        <v>56111905</v>
      </c>
      <c r="T119" s="799" t="s">
        <v>926</v>
      </c>
      <c r="U119" s="798" t="s">
        <v>926</v>
      </c>
      <c r="V119" s="778"/>
    </row>
    <row r="120" spans="1:22">
      <c r="A120" s="797">
        <f>1+A119</f>
        <v>101</v>
      </c>
      <c r="B120" s="798">
        <v>4356099</v>
      </c>
      <c r="C120" s="816" t="s">
        <v>2603</v>
      </c>
      <c r="D120" s="798" t="s">
        <v>32</v>
      </c>
      <c r="E120" s="798">
        <v>0</v>
      </c>
      <c r="F120" s="799">
        <v>1</v>
      </c>
      <c r="G120" s="799">
        <v>1</v>
      </c>
      <c r="H120" s="799">
        <v>0</v>
      </c>
      <c r="I120" s="799">
        <v>0</v>
      </c>
      <c r="J120" s="799">
        <v>0</v>
      </c>
      <c r="K120" s="799">
        <v>0</v>
      </c>
      <c r="L120" s="799">
        <v>0</v>
      </c>
      <c r="M120" s="799">
        <v>0</v>
      </c>
      <c r="N120" s="800">
        <v>0</v>
      </c>
      <c r="O120" s="800">
        <v>0</v>
      </c>
      <c r="P120" s="800">
        <v>0</v>
      </c>
      <c r="Q120" s="799">
        <v>0</v>
      </c>
      <c r="R120" s="799">
        <v>1</v>
      </c>
      <c r="S120" s="799">
        <v>23242114</v>
      </c>
      <c r="T120" s="799" t="s">
        <v>926</v>
      </c>
      <c r="U120" s="798" t="s">
        <v>926</v>
      </c>
      <c r="V120" s="778"/>
    </row>
    <row r="121" spans="1:22">
      <c r="A121" s="797">
        <f>1+A120</f>
        <v>102</v>
      </c>
      <c r="B121" s="798">
        <v>4356099</v>
      </c>
      <c r="C121" s="816" t="s">
        <v>2604</v>
      </c>
      <c r="D121" s="798" t="s">
        <v>32</v>
      </c>
      <c r="E121" s="798">
        <v>0</v>
      </c>
      <c r="F121" s="799">
        <v>1</v>
      </c>
      <c r="G121" s="799">
        <v>1</v>
      </c>
      <c r="H121" s="799">
        <v>0</v>
      </c>
      <c r="I121" s="799">
        <v>0</v>
      </c>
      <c r="J121" s="799">
        <v>0</v>
      </c>
      <c r="K121" s="799">
        <v>0</v>
      </c>
      <c r="L121" s="799">
        <v>0</v>
      </c>
      <c r="M121" s="799">
        <v>0</v>
      </c>
      <c r="N121" s="800">
        <v>0</v>
      </c>
      <c r="O121" s="800">
        <v>0</v>
      </c>
      <c r="P121" s="800">
        <v>0</v>
      </c>
      <c r="Q121" s="799">
        <v>0</v>
      </c>
      <c r="R121" s="799">
        <v>1</v>
      </c>
      <c r="S121" s="799">
        <v>27121601</v>
      </c>
      <c r="T121" s="799" t="s">
        <v>926</v>
      </c>
      <c r="U121" s="798" t="s">
        <v>926</v>
      </c>
      <c r="V121" s="778"/>
    </row>
    <row r="122" spans="1:22">
      <c r="A122" s="797">
        <v>103</v>
      </c>
      <c r="B122" s="798">
        <v>4356099</v>
      </c>
      <c r="C122" s="816" t="s">
        <v>2605</v>
      </c>
      <c r="D122" s="798" t="s">
        <v>32</v>
      </c>
      <c r="E122" s="798">
        <v>0</v>
      </c>
      <c r="F122" s="799">
        <v>1</v>
      </c>
      <c r="G122" s="799">
        <v>1</v>
      </c>
      <c r="H122" s="799">
        <v>0</v>
      </c>
      <c r="I122" s="799">
        <v>0</v>
      </c>
      <c r="J122" s="799">
        <v>0</v>
      </c>
      <c r="K122" s="799">
        <v>0</v>
      </c>
      <c r="L122" s="799">
        <v>0</v>
      </c>
      <c r="M122" s="799">
        <v>0</v>
      </c>
      <c r="N122" s="800">
        <v>0</v>
      </c>
      <c r="O122" s="800">
        <v>0</v>
      </c>
      <c r="P122" s="800">
        <v>0</v>
      </c>
      <c r="Q122" s="799">
        <v>0</v>
      </c>
      <c r="R122" s="799">
        <v>1</v>
      </c>
      <c r="S122" s="799">
        <v>31162310</v>
      </c>
      <c r="T122" s="799" t="s">
        <v>926</v>
      </c>
      <c r="U122" s="798" t="s">
        <v>926</v>
      </c>
      <c r="V122" s="778"/>
    </row>
    <row r="123" spans="1:22">
      <c r="A123" s="797">
        <f>1+A122</f>
        <v>104</v>
      </c>
      <c r="B123" s="798">
        <v>4356099</v>
      </c>
      <c r="C123" s="816" t="s">
        <v>2606</v>
      </c>
      <c r="D123" s="798" t="s">
        <v>32</v>
      </c>
      <c r="E123" s="798">
        <v>0</v>
      </c>
      <c r="F123" s="799">
        <v>1</v>
      </c>
      <c r="G123" s="799">
        <v>1</v>
      </c>
      <c r="H123" s="799">
        <v>0</v>
      </c>
      <c r="I123" s="799">
        <v>0</v>
      </c>
      <c r="J123" s="799">
        <v>0</v>
      </c>
      <c r="K123" s="799">
        <v>0</v>
      </c>
      <c r="L123" s="799">
        <v>0</v>
      </c>
      <c r="M123" s="799">
        <v>0</v>
      </c>
      <c r="N123" s="800">
        <v>0</v>
      </c>
      <c r="O123" s="800">
        <v>0</v>
      </c>
      <c r="P123" s="800">
        <v>0</v>
      </c>
      <c r="Q123" s="799">
        <v>0</v>
      </c>
      <c r="R123" s="799">
        <v>1</v>
      </c>
      <c r="S123" s="799">
        <v>23101508</v>
      </c>
      <c r="T123" s="799" t="s">
        <v>926</v>
      </c>
      <c r="U123" s="798" t="s">
        <v>926</v>
      </c>
      <c r="V123" s="778"/>
    </row>
    <row r="124" spans="1:22">
      <c r="A124" s="797">
        <f>1+A123</f>
        <v>105</v>
      </c>
      <c r="B124" s="798">
        <v>4356099</v>
      </c>
      <c r="C124" s="816" t="s">
        <v>2607</v>
      </c>
      <c r="D124" s="798" t="s">
        <v>32</v>
      </c>
      <c r="E124" s="798">
        <v>0</v>
      </c>
      <c r="F124" s="799">
        <v>1</v>
      </c>
      <c r="G124" s="799">
        <v>1</v>
      </c>
      <c r="H124" s="799">
        <v>0</v>
      </c>
      <c r="I124" s="799">
        <v>0</v>
      </c>
      <c r="J124" s="799">
        <v>0</v>
      </c>
      <c r="K124" s="799">
        <v>0</v>
      </c>
      <c r="L124" s="799">
        <v>0</v>
      </c>
      <c r="M124" s="799">
        <v>0</v>
      </c>
      <c r="N124" s="800">
        <v>0</v>
      </c>
      <c r="O124" s="800">
        <v>0</v>
      </c>
      <c r="P124" s="800">
        <v>0</v>
      </c>
      <c r="Q124" s="799">
        <v>0</v>
      </c>
      <c r="R124" s="799">
        <v>1</v>
      </c>
      <c r="S124" s="799">
        <v>23101508</v>
      </c>
      <c r="T124" s="799" t="s">
        <v>926</v>
      </c>
      <c r="U124" s="798" t="s">
        <v>926</v>
      </c>
      <c r="V124" s="778"/>
    </row>
    <row r="125" spans="1:22">
      <c r="A125" s="862" t="s">
        <v>2891</v>
      </c>
      <c r="B125" s="862"/>
      <c r="C125" s="862"/>
      <c r="D125" s="862"/>
      <c r="E125" s="862"/>
      <c r="F125" s="862"/>
      <c r="G125" s="862"/>
      <c r="H125" s="862"/>
      <c r="I125" s="862"/>
      <c r="J125" s="862"/>
      <c r="K125" s="862"/>
      <c r="L125" s="862"/>
      <c r="M125" s="862"/>
      <c r="N125" s="862"/>
      <c r="O125" s="862"/>
      <c r="P125" s="862"/>
      <c r="Q125" s="862"/>
      <c r="R125" s="862"/>
      <c r="S125" s="862"/>
      <c r="T125" s="862"/>
      <c r="U125" s="862"/>
      <c r="V125" s="247"/>
    </row>
    <row r="126" spans="1:22">
      <c r="A126" s="797">
        <f>1+A124</f>
        <v>106</v>
      </c>
      <c r="B126" s="798">
        <v>43430</v>
      </c>
      <c r="C126" s="816" t="s">
        <v>2554</v>
      </c>
      <c r="D126" s="797" t="s">
        <v>32</v>
      </c>
      <c r="E126" s="798">
        <v>0</v>
      </c>
      <c r="F126" s="799">
        <v>1</v>
      </c>
      <c r="G126" s="799">
        <v>1</v>
      </c>
      <c r="H126" s="799">
        <v>0</v>
      </c>
      <c r="I126" s="799">
        <v>0</v>
      </c>
      <c r="J126" s="799">
        <v>0</v>
      </c>
      <c r="K126" s="799">
        <v>0</v>
      </c>
      <c r="L126" s="799">
        <v>0</v>
      </c>
      <c r="M126" s="799">
        <v>0</v>
      </c>
      <c r="N126" s="800">
        <v>0</v>
      </c>
      <c r="O126" s="800">
        <v>0</v>
      </c>
      <c r="P126" s="800">
        <v>0</v>
      </c>
      <c r="Q126" s="799">
        <v>0</v>
      </c>
      <c r="R126" s="799">
        <v>1</v>
      </c>
      <c r="S126" s="801">
        <v>39121410</v>
      </c>
      <c r="T126" s="799" t="s">
        <v>926</v>
      </c>
      <c r="U126" s="798" t="s">
        <v>926</v>
      </c>
      <c r="V126" s="778"/>
    </row>
    <row r="127" spans="1:22">
      <c r="A127" s="797">
        <f>1+A126</f>
        <v>107</v>
      </c>
      <c r="B127" s="798">
        <v>43430</v>
      </c>
      <c r="C127" s="816" t="s">
        <v>2558</v>
      </c>
      <c r="D127" s="797" t="s">
        <v>32</v>
      </c>
      <c r="E127" s="798">
        <v>0</v>
      </c>
      <c r="F127" s="799">
        <v>1</v>
      </c>
      <c r="G127" s="799">
        <v>1</v>
      </c>
      <c r="H127" s="799">
        <v>0</v>
      </c>
      <c r="I127" s="799">
        <v>0</v>
      </c>
      <c r="J127" s="799">
        <v>0</v>
      </c>
      <c r="K127" s="799">
        <v>0</v>
      </c>
      <c r="L127" s="799">
        <v>0</v>
      </c>
      <c r="M127" s="799">
        <v>0</v>
      </c>
      <c r="N127" s="800">
        <v>0</v>
      </c>
      <c r="O127" s="800">
        <v>0</v>
      </c>
      <c r="P127" s="800">
        <v>0</v>
      </c>
      <c r="Q127" s="799">
        <v>0</v>
      </c>
      <c r="R127" s="799">
        <v>1</v>
      </c>
      <c r="S127" s="799">
        <v>31161504</v>
      </c>
      <c r="T127" s="799" t="s">
        <v>926</v>
      </c>
      <c r="U127" s="798" t="s">
        <v>926</v>
      </c>
      <c r="V127" s="778"/>
    </row>
    <row r="128" spans="1:22">
      <c r="A128" s="797">
        <f>1+A127</f>
        <v>108</v>
      </c>
      <c r="B128" s="798">
        <v>43430</v>
      </c>
      <c r="C128" s="816" t="s">
        <v>2608</v>
      </c>
      <c r="D128" s="797" t="s">
        <v>32</v>
      </c>
      <c r="E128" s="798">
        <v>0</v>
      </c>
      <c r="F128" s="799">
        <v>1</v>
      </c>
      <c r="G128" s="799">
        <v>1</v>
      </c>
      <c r="H128" s="799">
        <v>0</v>
      </c>
      <c r="I128" s="799">
        <v>0</v>
      </c>
      <c r="J128" s="799">
        <v>0</v>
      </c>
      <c r="K128" s="799">
        <v>0</v>
      </c>
      <c r="L128" s="799">
        <v>0</v>
      </c>
      <c r="M128" s="799">
        <v>0</v>
      </c>
      <c r="N128" s="800">
        <v>0</v>
      </c>
      <c r="O128" s="800">
        <v>0</v>
      </c>
      <c r="P128" s="800">
        <v>0</v>
      </c>
      <c r="Q128" s="799">
        <v>0</v>
      </c>
      <c r="R128" s="799">
        <v>1</v>
      </c>
      <c r="S128" s="799">
        <v>50404118</v>
      </c>
      <c r="T128" s="799" t="s">
        <v>926</v>
      </c>
      <c r="U128" s="798" t="s">
        <v>926</v>
      </c>
      <c r="V128" s="778"/>
    </row>
    <row r="129" spans="1:22">
      <c r="A129" s="797">
        <f>1+A128</f>
        <v>109</v>
      </c>
      <c r="B129" s="798">
        <v>43430</v>
      </c>
      <c r="C129" s="816" t="s">
        <v>2609</v>
      </c>
      <c r="D129" s="797" t="s">
        <v>32</v>
      </c>
      <c r="E129" s="798">
        <v>0</v>
      </c>
      <c r="F129" s="799">
        <v>1</v>
      </c>
      <c r="G129" s="799">
        <v>1</v>
      </c>
      <c r="H129" s="799">
        <v>0</v>
      </c>
      <c r="I129" s="799">
        <v>0</v>
      </c>
      <c r="J129" s="799">
        <v>0</v>
      </c>
      <c r="K129" s="799">
        <v>0</v>
      </c>
      <c r="L129" s="799">
        <v>0</v>
      </c>
      <c r="M129" s="799">
        <v>0</v>
      </c>
      <c r="N129" s="800">
        <v>0</v>
      </c>
      <c r="O129" s="800">
        <v>0</v>
      </c>
      <c r="P129" s="800">
        <v>0</v>
      </c>
      <c r="Q129" s="799">
        <v>0</v>
      </c>
      <c r="R129" s="799">
        <v>1</v>
      </c>
      <c r="S129" s="801">
        <v>32141016</v>
      </c>
      <c r="T129" s="799" t="s">
        <v>926</v>
      </c>
      <c r="U129" s="798" t="s">
        <v>926</v>
      </c>
      <c r="V129" s="778"/>
    </row>
    <row r="130" spans="1:22">
      <c r="A130" s="797">
        <f>1+A129</f>
        <v>110</v>
      </c>
      <c r="B130" s="798">
        <v>43430</v>
      </c>
      <c r="C130" s="816" t="s">
        <v>2610</v>
      </c>
      <c r="D130" s="797" t="s">
        <v>32</v>
      </c>
      <c r="E130" s="798">
        <v>0</v>
      </c>
      <c r="F130" s="799">
        <v>1</v>
      </c>
      <c r="G130" s="799">
        <v>1</v>
      </c>
      <c r="H130" s="799">
        <v>0</v>
      </c>
      <c r="I130" s="799">
        <v>0</v>
      </c>
      <c r="J130" s="799">
        <v>0</v>
      </c>
      <c r="K130" s="799">
        <v>0</v>
      </c>
      <c r="L130" s="799">
        <v>0</v>
      </c>
      <c r="M130" s="799">
        <v>0</v>
      </c>
      <c r="N130" s="800">
        <v>0</v>
      </c>
      <c r="O130" s="800">
        <v>0</v>
      </c>
      <c r="P130" s="800">
        <v>0</v>
      </c>
      <c r="Q130" s="799">
        <v>0</v>
      </c>
      <c r="R130" s="799">
        <v>1</v>
      </c>
      <c r="S130" s="799">
        <v>31341102</v>
      </c>
      <c r="T130" s="799" t="s">
        <v>926</v>
      </c>
      <c r="U130" s="798" t="s">
        <v>926</v>
      </c>
      <c r="V130" s="778"/>
    </row>
    <row r="131" spans="1:22">
      <c r="A131" s="797">
        <f>1+A130</f>
        <v>111</v>
      </c>
      <c r="B131" s="798">
        <v>43430</v>
      </c>
      <c r="C131" s="816" t="s">
        <v>2611</v>
      </c>
      <c r="D131" s="797" t="s">
        <v>32</v>
      </c>
      <c r="E131" s="798">
        <v>0</v>
      </c>
      <c r="F131" s="799">
        <v>1</v>
      </c>
      <c r="G131" s="799">
        <v>1</v>
      </c>
      <c r="H131" s="799">
        <v>0</v>
      </c>
      <c r="I131" s="799">
        <v>0</v>
      </c>
      <c r="J131" s="799">
        <v>0</v>
      </c>
      <c r="K131" s="799">
        <v>0</v>
      </c>
      <c r="L131" s="799">
        <v>0</v>
      </c>
      <c r="M131" s="799">
        <v>0</v>
      </c>
      <c r="N131" s="800">
        <v>0</v>
      </c>
      <c r="O131" s="800">
        <v>0</v>
      </c>
      <c r="P131" s="800">
        <v>0</v>
      </c>
      <c r="Q131" s="799">
        <v>0</v>
      </c>
      <c r="R131" s="799">
        <v>1</v>
      </c>
      <c r="S131" s="799">
        <v>39112501</v>
      </c>
      <c r="T131" s="799" t="s">
        <v>926</v>
      </c>
      <c r="U131" s="798" t="s">
        <v>926</v>
      </c>
      <c r="V131" s="778"/>
    </row>
    <row r="132" spans="1:22">
      <c r="A132" s="797">
        <f>1+A131</f>
        <v>112</v>
      </c>
      <c r="B132" s="798">
        <v>43430</v>
      </c>
      <c r="C132" s="816" t="s">
        <v>2612</v>
      </c>
      <c r="D132" s="797" t="s">
        <v>32</v>
      </c>
      <c r="E132" s="798">
        <v>0</v>
      </c>
      <c r="F132" s="799">
        <v>1</v>
      </c>
      <c r="G132" s="799">
        <v>1</v>
      </c>
      <c r="H132" s="799">
        <v>0</v>
      </c>
      <c r="I132" s="799">
        <v>0</v>
      </c>
      <c r="J132" s="799">
        <v>0</v>
      </c>
      <c r="K132" s="799">
        <v>0</v>
      </c>
      <c r="L132" s="799">
        <v>0</v>
      </c>
      <c r="M132" s="799">
        <v>0</v>
      </c>
      <c r="N132" s="800">
        <v>0</v>
      </c>
      <c r="O132" s="800">
        <v>0</v>
      </c>
      <c r="P132" s="800">
        <v>0</v>
      </c>
      <c r="Q132" s="799">
        <v>0</v>
      </c>
      <c r="R132" s="799">
        <v>1</v>
      </c>
      <c r="S132" s="799">
        <v>30141508</v>
      </c>
      <c r="T132" s="799" t="s">
        <v>926</v>
      </c>
      <c r="U132" s="798" t="s">
        <v>926</v>
      </c>
      <c r="V132" s="778"/>
    </row>
    <row r="133" spans="1:22">
      <c r="A133" s="797">
        <f>1+A132</f>
        <v>113</v>
      </c>
      <c r="B133" s="798">
        <v>43430</v>
      </c>
      <c r="C133" s="816" t="s">
        <v>2555</v>
      </c>
      <c r="D133" s="797" t="s">
        <v>32</v>
      </c>
      <c r="E133" s="798">
        <v>0</v>
      </c>
      <c r="F133" s="799">
        <v>1</v>
      </c>
      <c r="G133" s="799">
        <v>1</v>
      </c>
      <c r="H133" s="799">
        <v>0</v>
      </c>
      <c r="I133" s="799">
        <v>0</v>
      </c>
      <c r="J133" s="799">
        <v>0</v>
      </c>
      <c r="K133" s="799">
        <v>0</v>
      </c>
      <c r="L133" s="799">
        <v>0</v>
      </c>
      <c r="M133" s="799">
        <v>0</v>
      </c>
      <c r="N133" s="800">
        <v>0</v>
      </c>
      <c r="O133" s="800">
        <v>0</v>
      </c>
      <c r="P133" s="800">
        <v>0</v>
      </c>
      <c r="Q133" s="799">
        <v>0</v>
      </c>
      <c r="R133" s="799">
        <v>1</v>
      </c>
      <c r="S133" s="801">
        <v>30171505</v>
      </c>
      <c r="T133" s="799" t="s">
        <v>926</v>
      </c>
      <c r="U133" s="798" t="s">
        <v>926</v>
      </c>
      <c r="V133" s="778"/>
    </row>
    <row r="134" spans="1:22" ht="27">
      <c r="A134" s="797">
        <f>1+A133</f>
        <v>114</v>
      </c>
      <c r="B134" s="798">
        <v>43430</v>
      </c>
      <c r="C134" s="816" t="s">
        <v>2613</v>
      </c>
      <c r="D134" s="798" t="s">
        <v>32</v>
      </c>
      <c r="E134" s="798">
        <v>0</v>
      </c>
      <c r="F134" s="799">
        <v>1</v>
      </c>
      <c r="G134" s="799">
        <v>1</v>
      </c>
      <c r="H134" s="799">
        <v>0</v>
      </c>
      <c r="I134" s="799">
        <v>0</v>
      </c>
      <c r="J134" s="799">
        <v>0</v>
      </c>
      <c r="K134" s="799">
        <v>0</v>
      </c>
      <c r="L134" s="799">
        <v>0</v>
      </c>
      <c r="M134" s="799">
        <v>0</v>
      </c>
      <c r="N134" s="800">
        <v>0</v>
      </c>
      <c r="O134" s="800">
        <v>0</v>
      </c>
      <c r="P134" s="800">
        <v>0</v>
      </c>
      <c r="Q134" s="799">
        <v>0</v>
      </c>
      <c r="R134" s="799">
        <v>1</v>
      </c>
      <c r="S134" s="799">
        <v>27112915</v>
      </c>
      <c r="T134" s="799" t="s">
        <v>926</v>
      </c>
      <c r="U134" s="798" t="s">
        <v>926</v>
      </c>
      <c r="V134" s="778"/>
    </row>
    <row r="135" spans="1:22">
      <c r="A135" s="797">
        <f>1+A134</f>
        <v>115</v>
      </c>
      <c r="B135" s="798">
        <v>43430</v>
      </c>
      <c r="C135" s="816" t="s">
        <v>2614</v>
      </c>
      <c r="D135" s="798" t="s">
        <v>32</v>
      </c>
      <c r="E135" s="798">
        <v>0</v>
      </c>
      <c r="F135" s="799">
        <v>1</v>
      </c>
      <c r="G135" s="799">
        <v>1</v>
      </c>
      <c r="H135" s="799">
        <v>0</v>
      </c>
      <c r="I135" s="799">
        <v>0</v>
      </c>
      <c r="J135" s="799">
        <v>0</v>
      </c>
      <c r="K135" s="799">
        <v>0</v>
      </c>
      <c r="L135" s="799">
        <v>0</v>
      </c>
      <c r="M135" s="799">
        <v>0</v>
      </c>
      <c r="N135" s="800">
        <v>0</v>
      </c>
      <c r="O135" s="800">
        <v>0</v>
      </c>
      <c r="P135" s="800">
        <v>0</v>
      </c>
      <c r="Q135" s="799">
        <v>0</v>
      </c>
      <c r="R135" s="799">
        <v>1</v>
      </c>
      <c r="S135" s="799">
        <v>39122229</v>
      </c>
      <c r="T135" s="799" t="s">
        <v>926</v>
      </c>
      <c r="U135" s="798" t="s">
        <v>926</v>
      </c>
      <c r="V135" s="778"/>
    </row>
    <row r="136" spans="1:22">
      <c r="A136" s="797">
        <f>1+A135</f>
        <v>116</v>
      </c>
      <c r="B136" s="798">
        <v>43430</v>
      </c>
      <c r="C136" s="816" t="s">
        <v>2615</v>
      </c>
      <c r="D136" s="798" t="s">
        <v>32</v>
      </c>
      <c r="E136" s="798">
        <v>0</v>
      </c>
      <c r="F136" s="799">
        <v>1</v>
      </c>
      <c r="G136" s="799">
        <v>1</v>
      </c>
      <c r="H136" s="799">
        <v>0</v>
      </c>
      <c r="I136" s="799">
        <v>0</v>
      </c>
      <c r="J136" s="799">
        <v>0</v>
      </c>
      <c r="K136" s="799">
        <v>0</v>
      </c>
      <c r="L136" s="799">
        <v>0</v>
      </c>
      <c r="M136" s="799">
        <v>0</v>
      </c>
      <c r="N136" s="800">
        <v>0</v>
      </c>
      <c r="O136" s="800">
        <v>0</v>
      </c>
      <c r="P136" s="800">
        <v>0</v>
      </c>
      <c r="Q136" s="799">
        <v>0</v>
      </c>
      <c r="R136" s="799">
        <v>1</v>
      </c>
      <c r="S136" s="799">
        <v>41112209</v>
      </c>
      <c r="T136" s="799" t="s">
        <v>926</v>
      </c>
      <c r="U136" s="798" t="s">
        <v>926</v>
      </c>
      <c r="V136" s="778"/>
    </row>
    <row r="137" spans="1:22">
      <c r="A137" s="797">
        <f>1+A136</f>
        <v>117</v>
      </c>
      <c r="B137" s="798">
        <v>43430</v>
      </c>
      <c r="C137" s="816" t="s">
        <v>2616</v>
      </c>
      <c r="D137" s="798" t="s">
        <v>32</v>
      </c>
      <c r="E137" s="798">
        <v>0</v>
      </c>
      <c r="F137" s="799">
        <v>1</v>
      </c>
      <c r="G137" s="799">
        <v>1</v>
      </c>
      <c r="H137" s="799">
        <v>0</v>
      </c>
      <c r="I137" s="799">
        <v>0</v>
      </c>
      <c r="J137" s="799">
        <v>0</v>
      </c>
      <c r="K137" s="799">
        <v>0</v>
      </c>
      <c r="L137" s="799">
        <v>0</v>
      </c>
      <c r="M137" s="799">
        <v>0</v>
      </c>
      <c r="N137" s="800">
        <v>0</v>
      </c>
      <c r="O137" s="800">
        <v>0</v>
      </c>
      <c r="P137" s="800">
        <v>0</v>
      </c>
      <c r="Q137" s="799">
        <v>0</v>
      </c>
      <c r="R137" s="799">
        <v>1</v>
      </c>
      <c r="S137" s="799">
        <v>41112220</v>
      </c>
      <c r="T137" s="799" t="s">
        <v>926</v>
      </c>
      <c r="U137" s="798" t="s">
        <v>926</v>
      </c>
      <c r="V137" s="778"/>
    </row>
    <row r="138" spans="1:22">
      <c r="A138" s="797">
        <f>1+A137</f>
        <v>118</v>
      </c>
      <c r="B138" s="798">
        <v>43430</v>
      </c>
      <c r="C138" s="816" t="s">
        <v>2617</v>
      </c>
      <c r="D138" s="798" t="s">
        <v>32</v>
      </c>
      <c r="E138" s="798">
        <v>0</v>
      </c>
      <c r="F138" s="799">
        <v>1</v>
      </c>
      <c r="G138" s="799">
        <v>1</v>
      </c>
      <c r="H138" s="799">
        <v>0</v>
      </c>
      <c r="I138" s="799">
        <v>0</v>
      </c>
      <c r="J138" s="799">
        <v>0</v>
      </c>
      <c r="K138" s="799">
        <v>0</v>
      </c>
      <c r="L138" s="799">
        <v>0</v>
      </c>
      <c r="M138" s="799">
        <v>0</v>
      </c>
      <c r="N138" s="800">
        <v>0</v>
      </c>
      <c r="O138" s="800">
        <v>0</v>
      </c>
      <c r="P138" s="800">
        <v>0</v>
      </c>
      <c r="Q138" s="799">
        <v>0</v>
      </c>
      <c r="R138" s="799">
        <v>1</v>
      </c>
      <c r="S138" s="801">
        <v>39122305</v>
      </c>
      <c r="T138" s="799" t="s">
        <v>926</v>
      </c>
      <c r="U138" s="798" t="s">
        <v>926</v>
      </c>
      <c r="V138" s="778"/>
    </row>
    <row r="139" spans="1:22">
      <c r="A139" s="797">
        <f>1+A138</f>
        <v>119</v>
      </c>
      <c r="B139" s="798">
        <v>43430</v>
      </c>
      <c r="C139" s="816" t="s">
        <v>2618</v>
      </c>
      <c r="D139" s="798" t="s">
        <v>32</v>
      </c>
      <c r="E139" s="798">
        <v>0</v>
      </c>
      <c r="F139" s="799">
        <v>1</v>
      </c>
      <c r="G139" s="799">
        <v>1</v>
      </c>
      <c r="H139" s="799">
        <v>0</v>
      </c>
      <c r="I139" s="799">
        <v>0</v>
      </c>
      <c r="J139" s="799">
        <v>0</v>
      </c>
      <c r="K139" s="799">
        <v>0</v>
      </c>
      <c r="L139" s="799">
        <v>0</v>
      </c>
      <c r="M139" s="799">
        <v>0</v>
      </c>
      <c r="N139" s="800">
        <v>0</v>
      </c>
      <c r="O139" s="800">
        <v>0</v>
      </c>
      <c r="P139" s="800">
        <v>0</v>
      </c>
      <c r="Q139" s="799">
        <v>0</v>
      </c>
      <c r="R139" s="799">
        <v>1</v>
      </c>
      <c r="S139" s="799">
        <v>24111803</v>
      </c>
      <c r="T139" s="799" t="s">
        <v>926</v>
      </c>
      <c r="U139" s="798" t="s">
        <v>926</v>
      </c>
      <c r="V139" s="778"/>
    </row>
    <row r="140" spans="1:22">
      <c r="A140" s="797">
        <f>1+A139</f>
        <v>120</v>
      </c>
      <c r="B140" s="798">
        <v>43430</v>
      </c>
      <c r="C140" s="816" t="s">
        <v>2619</v>
      </c>
      <c r="D140" s="798" t="s">
        <v>32</v>
      </c>
      <c r="E140" s="798">
        <v>0</v>
      </c>
      <c r="F140" s="799">
        <v>1</v>
      </c>
      <c r="G140" s="799">
        <v>1</v>
      </c>
      <c r="H140" s="799">
        <v>0</v>
      </c>
      <c r="I140" s="799">
        <v>0</v>
      </c>
      <c r="J140" s="799">
        <v>0</v>
      </c>
      <c r="K140" s="799">
        <v>0</v>
      </c>
      <c r="L140" s="799">
        <v>0</v>
      </c>
      <c r="M140" s="799">
        <v>0</v>
      </c>
      <c r="N140" s="800">
        <v>0</v>
      </c>
      <c r="O140" s="800">
        <v>0</v>
      </c>
      <c r="P140" s="800">
        <v>0</v>
      </c>
      <c r="Q140" s="799">
        <v>0</v>
      </c>
      <c r="R140" s="799">
        <v>1</v>
      </c>
      <c r="S140" s="799">
        <v>31162403</v>
      </c>
      <c r="T140" s="799" t="s">
        <v>926</v>
      </c>
      <c r="U140" s="798" t="s">
        <v>926</v>
      </c>
      <c r="V140" s="778"/>
    </row>
    <row r="141" spans="1:22">
      <c r="A141" s="797">
        <f>1+A140</f>
        <v>121</v>
      </c>
      <c r="B141" s="798">
        <v>43430</v>
      </c>
      <c r="C141" s="816" t="s">
        <v>2620</v>
      </c>
      <c r="D141" s="798" t="s">
        <v>32</v>
      </c>
      <c r="E141" s="798">
        <v>0</v>
      </c>
      <c r="F141" s="799">
        <v>1</v>
      </c>
      <c r="G141" s="799">
        <v>1</v>
      </c>
      <c r="H141" s="799">
        <v>0</v>
      </c>
      <c r="I141" s="799">
        <v>0</v>
      </c>
      <c r="J141" s="799">
        <v>0</v>
      </c>
      <c r="K141" s="799">
        <v>0</v>
      </c>
      <c r="L141" s="799">
        <v>0</v>
      </c>
      <c r="M141" s="799">
        <v>0</v>
      </c>
      <c r="N141" s="800">
        <v>0</v>
      </c>
      <c r="O141" s="800">
        <v>0</v>
      </c>
      <c r="P141" s="800">
        <v>0</v>
      </c>
      <c r="Q141" s="799">
        <v>0</v>
      </c>
      <c r="R141" s="799">
        <v>1</v>
      </c>
      <c r="S141" s="799">
        <v>30141508</v>
      </c>
      <c r="T141" s="799" t="s">
        <v>926</v>
      </c>
      <c r="U141" s="798" t="s">
        <v>926</v>
      </c>
      <c r="V141" s="778"/>
    </row>
    <row r="142" spans="1:22">
      <c r="A142" s="862" t="s">
        <v>2856</v>
      </c>
      <c r="B142" s="862"/>
      <c r="C142" s="862"/>
      <c r="D142" s="862"/>
      <c r="E142" s="862"/>
      <c r="F142" s="862"/>
      <c r="G142" s="862"/>
      <c r="H142" s="862"/>
      <c r="I142" s="862"/>
      <c r="J142" s="862"/>
      <c r="K142" s="862"/>
      <c r="L142" s="862"/>
      <c r="M142" s="862"/>
      <c r="N142" s="862"/>
      <c r="O142" s="862"/>
      <c r="P142" s="862"/>
      <c r="Q142" s="862"/>
      <c r="R142" s="862"/>
      <c r="S142" s="862"/>
      <c r="T142" s="862"/>
      <c r="U142" s="862"/>
      <c r="V142" s="247"/>
    </row>
    <row r="143" spans="1:22">
      <c r="A143" s="797">
        <f>1+A141</f>
        <v>122</v>
      </c>
      <c r="B143" s="798">
        <v>4394107</v>
      </c>
      <c r="C143" s="816" t="s">
        <v>2621</v>
      </c>
      <c r="D143" s="798" t="s">
        <v>32</v>
      </c>
      <c r="E143" s="798">
        <v>0</v>
      </c>
      <c r="F143" s="799">
        <v>1</v>
      </c>
      <c r="G143" s="799">
        <v>0</v>
      </c>
      <c r="H143" s="799">
        <v>0</v>
      </c>
      <c r="I143" s="799">
        <v>0</v>
      </c>
      <c r="J143" s="799">
        <v>0</v>
      </c>
      <c r="K143" s="799">
        <v>1</v>
      </c>
      <c r="L143" s="799">
        <v>0</v>
      </c>
      <c r="M143" s="799">
        <v>0</v>
      </c>
      <c r="N143" s="800">
        <v>0</v>
      </c>
      <c r="O143" s="800">
        <v>0</v>
      </c>
      <c r="P143" s="800">
        <v>0</v>
      </c>
      <c r="Q143" s="799">
        <v>0</v>
      </c>
      <c r="R143" s="799">
        <v>1</v>
      </c>
      <c r="S143" s="799">
        <v>40101505</v>
      </c>
      <c r="T143" s="799" t="s">
        <v>926</v>
      </c>
      <c r="U143" s="798" t="s">
        <v>926</v>
      </c>
      <c r="V143" s="778"/>
    </row>
    <row r="144" spans="1:22">
      <c r="A144" s="797">
        <f>1+A143</f>
        <v>123</v>
      </c>
      <c r="B144" s="798">
        <v>4394107</v>
      </c>
      <c r="C144" s="816" t="s">
        <v>2622</v>
      </c>
      <c r="D144" s="798" t="s">
        <v>32</v>
      </c>
      <c r="E144" s="798">
        <v>0</v>
      </c>
      <c r="F144" s="799">
        <v>1</v>
      </c>
      <c r="G144" s="799">
        <v>0</v>
      </c>
      <c r="H144" s="799">
        <v>0</v>
      </c>
      <c r="I144" s="799">
        <v>0</v>
      </c>
      <c r="J144" s="799">
        <v>0</v>
      </c>
      <c r="K144" s="799">
        <v>1</v>
      </c>
      <c r="L144" s="799">
        <v>0</v>
      </c>
      <c r="M144" s="799">
        <v>0</v>
      </c>
      <c r="N144" s="800">
        <v>0</v>
      </c>
      <c r="O144" s="800">
        <v>0</v>
      </c>
      <c r="P144" s="800">
        <v>0</v>
      </c>
      <c r="Q144" s="799">
        <v>0</v>
      </c>
      <c r="R144" s="799">
        <v>1</v>
      </c>
      <c r="S144" s="799">
        <v>41112220</v>
      </c>
      <c r="T144" s="799" t="s">
        <v>926</v>
      </c>
      <c r="U144" s="798" t="s">
        <v>926</v>
      </c>
      <c r="V144" s="778"/>
    </row>
    <row r="145" spans="1:22">
      <c r="A145" s="797">
        <f>1+A144</f>
        <v>124</v>
      </c>
      <c r="B145" s="798">
        <v>4394107</v>
      </c>
      <c r="C145" s="816" t="s">
        <v>2597</v>
      </c>
      <c r="D145" s="798" t="s">
        <v>32</v>
      </c>
      <c r="E145" s="798">
        <v>0</v>
      </c>
      <c r="F145" s="799">
        <v>1</v>
      </c>
      <c r="G145" s="799">
        <v>0</v>
      </c>
      <c r="H145" s="799">
        <v>0</v>
      </c>
      <c r="I145" s="799">
        <v>0</v>
      </c>
      <c r="J145" s="799">
        <v>0</v>
      </c>
      <c r="K145" s="799">
        <v>1</v>
      </c>
      <c r="L145" s="799">
        <v>0</v>
      </c>
      <c r="M145" s="799">
        <v>0</v>
      </c>
      <c r="N145" s="800">
        <v>0</v>
      </c>
      <c r="O145" s="800">
        <v>0</v>
      </c>
      <c r="P145" s="800">
        <v>0</v>
      </c>
      <c r="Q145" s="799">
        <v>0</v>
      </c>
      <c r="R145" s="799">
        <v>1</v>
      </c>
      <c r="S145" s="799">
        <v>31181701</v>
      </c>
      <c r="T145" s="799" t="s">
        <v>926</v>
      </c>
      <c r="U145" s="798" t="s">
        <v>926</v>
      </c>
      <c r="V145" s="778"/>
    </row>
    <row r="146" spans="1:22">
      <c r="A146" s="797">
        <f>1+A145</f>
        <v>125</v>
      </c>
      <c r="B146" s="798">
        <v>4394107</v>
      </c>
      <c r="C146" s="816" t="s">
        <v>2623</v>
      </c>
      <c r="D146" s="798" t="s">
        <v>32</v>
      </c>
      <c r="E146" s="798">
        <v>0</v>
      </c>
      <c r="F146" s="799">
        <v>1</v>
      </c>
      <c r="G146" s="799">
        <v>0</v>
      </c>
      <c r="H146" s="799">
        <v>0</v>
      </c>
      <c r="I146" s="799">
        <v>0</v>
      </c>
      <c r="J146" s="799">
        <v>0</v>
      </c>
      <c r="K146" s="799">
        <v>1</v>
      </c>
      <c r="L146" s="799">
        <v>0</v>
      </c>
      <c r="M146" s="799">
        <v>0</v>
      </c>
      <c r="N146" s="800">
        <v>0</v>
      </c>
      <c r="O146" s="800">
        <v>0</v>
      </c>
      <c r="P146" s="800">
        <v>0</v>
      </c>
      <c r="Q146" s="799">
        <v>0</v>
      </c>
      <c r="R146" s="799">
        <v>1</v>
      </c>
      <c r="S146" s="801">
        <v>40142504</v>
      </c>
      <c r="T146" s="799" t="s">
        <v>926</v>
      </c>
      <c r="U146" s="798" t="s">
        <v>926</v>
      </c>
      <c r="V146" s="778"/>
    </row>
    <row r="147" spans="1:22">
      <c r="A147" s="797">
        <f>1+A146</f>
        <v>126</v>
      </c>
      <c r="B147" s="798">
        <v>4394107</v>
      </c>
      <c r="C147" s="816" t="s">
        <v>2589</v>
      </c>
      <c r="D147" s="798" t="s">
        <v>32</v>
      </c>
      <c r="E147" s="798">
        <v>0</v>
      </c>
      <c r="F147" s="799">
        <v>1</v>
      </c>
      <c r="G147" s="799">
        <v>0</v>
      </c>
      <c r="H147" s="799">
        <v>0</v>
      </c>
      <c r="I147" s="799">
        <v>0</v>
      </c>
      <c r="J147" s="799">
        <v>0</v>
      </c>
      <c r="K147" s="799">
        <v>1</v>
      </c>
      <c r="L147" s="799">
        <v>0</v>
      </c>
      <c r="M147" s="799">
        <v>0</v>
      </c>
      <c r="N147" s="800">
        <v>0</v>
      </c>
      <c r="O147" s="800">
        <v>0</v>
      </c>
      <c r="P147" s="800">
        <v>0</v>
      </c>
      <c r="Q147" s="799">
        <v>0</v>
      </c>
      <c r="R147" s="799">
        <v>1</v>
      </c>
      <c r="S147" s="799">
        <v>40101703</v>
      </c>
      <c r="T147" s="799" t="s">
        <v>926</v>
      </c>
      <c r="U147" s="798" t="s">
        <v>926</v>
      </c>
      <c r="V147" s="778"/>
    </row>
    <row r="148" spans="1:22">
      <c r="A148" s="797">
        <f>1+A147</f>
        <v>127</v>
      </c>
      <c r="B148" s="798">
        <v>4394107</v>
      </c>
      <c r="C148" s="816" t="s">
        <v>2590</v>
      </c>
      <c r="D148" s="798" t="s">
        <v>32</v>
      </c>
      <c r="E148" s="798">
        <v>0</v>
      </c>
      <c r="F148" s="799">
        <v>1</v>
      </c>
      <c r="G148" s="799">
        <v>0</v>
      </c>
      <c r="H148" s="799">
        <v>0</v>
      </c>
      <c r="I148" s="799">
        <v>0</v>
      </c>
      <c r="J148" s="799">
        <v>0</v>
      </c>
      <c r="K148" s="799">
        <v>1</v>
      </c>
      <c r="L148" s="799">
        <v>0</v>
      </c>
      <c r="M148" s="799">
        <v>0</v>
      </c>
      <c r="N148" s="800">
        <v>0</v>
      </c>
      <c r="O148" s="800">
        <v>0</v>
      </c>
      <c r="P148" s="800">
        <v>0</v>
      </c>
      <c r="Q148" s="799">
        <v>0</v>
      </c>
      <c r="R148" s="799">
        <v>1</v>
      </c>
      <c r="S148" s="799">
        <v>40101721</v>
      </c>
      <c r="T148" s="799" t="s">
        <v>926</v>
      </c>
      <c r="U148" s="798" t="s">
        <v>926</v>
      </c>
      <c r="V148" s="778"/>
    </row>
    <row r="149" spans="1:22">
      <c r="A149" s="797">
        <v>128</v>
      </c>
      <c r="B149" s="798">
        <v>4394107</v>
      </c>
      <c r="C149" s="816" t="s">
        <v>2624</v>
      </c>
      <c r="D149" s="798" t="s">
        <v>32</v>
      </c>
      <c r="E149" s="798">
        <v>0</v>
      </c>
      <c r="F149" s="799">
        <v>1</v>
      </c>
      <c r="G149" s="799">
        <v>0</v>
      </c>
      <c r="H149" s="799">
        <v>0</v>
      </c>
      <c r="I149" s="799">
        <v>0</v>
      </c>
      <c r="J149" s="799">
        <v>0</v>
      </c>
      <c r="K149" s="799">
        <v>1</v>
      </c>
      <c r="L149" s="799">
        <v>0</v>
      </c>
      <c r="M149" s="799">
        <v>0</v>
      </c>
      <c r="N149" s="800">
        <v>0</v>
      </c>
      <c r="O149" s="800">
        <v>0</v>
      </c>
      <c r="P149" s="800">
        <v>0</v>
      </c>
      <c r="Q149" s="799">
        <v>0</v>
      </c>
      <c r="R149" s="799">
        <v>1</v>
      </c>
      <c r="S149" s="801">
        <v>39121115</v>
      </c>
      <c r="T149" s="799" t="s">
        <v>926</v>
      </c>
      <c r="U149" s="798" t="s">
        <v>926</v>
      </c>
      <c r="V149" s="778"/>
    </row>
    <row r="150" spans="1:22">
      <c r="A150" s="797">
        <f>1+A149</f>
        <v>129</v>
      </c>
      <c r="B150" s="798">
        <v>4394107</v>
      </c>
      <c r="C150" s="816" t="s">
        <v>2592</v>
      </c>
      <c r="D150" s="798" t="s">
        <v>32</v>
      </c>
      <c r="E150" s="798">
        <v>0</v>
      </c>
      <c r="F150" s="799">
        <v>1</v>
      </c>
      <c r="G150" s="799">
        <v>0</v>
      </c>
      <c r="H150" s="799">
        <v>0</v>
      </c>
      <c r="I150" s="799">
        <v>0</v>
      </c>
      <c r="J150" s="799">
        <v>0</v>
      </c>
      <c r="K150" s="799">
        <v>1</v>
      </c>
      <c r="L150" s="799">
        <v>0</v>
      </c>
      <c r="M150" s="799">
        <v>0</v>
      </c>
      <c r="N150" s="800">
        <v>0</v>
      </c>
      <c r="O150" s="800">
        <v>0</v>
      </c>
      <c r="P150" s="800">
        <v>0</v>
      </c>
      <c r="Q150" s="799">
        <v>0</v>
      </c>
      <c r="R150" s="799">
        <v>1</v>
      </c>
      <c r="S150" s="801">
        <v>40151605</v>
      </c>
      <c r="T150" s="799" t="s">
        <v>926</v>
      </c>
      <c r="U150" s="798" t="s">
        <v>926</v>
      </c>
      <c r="V150" s="778"/>
    </row>
    <row r="151" spans="1:22">
      <c r="A151" s="797">
        <f>1+A150</f>
        <v>130</v>
      </c>
      <c r="B151" s="798">
        <v>4394107</v>
      </c>
      <c r="C151" s="816" t="s">
        <v>2593</v>
      </c>
      <c r="D151" s="798" t="s">
        <v>32</v>
      </c>
      <c r="E151" s="798">
        <v>0</v>
      </c>
      <c r="F151" s="799">
        <v>1</v>
      </c>
      <c r="G151" s="799">
        <v>0</v>
      </c>
      <c r="H151" s="799">
        <v>0</v>
      </c>
      <c r="I151" s="799">
        <v>0</v>
      </c>
      <c r="J151" s="799">
        <v>0</v>
      </c>
      <c r="K151" s="799">
        <v>1</v>
      </c>
      <c r="L151" s="799">
        <v>0</v>
      </c>
      <c r="M151" s="799">
        <v>0</v>
      </c>
      <c r="N151" s="800">
        <v>0</v>
      </c>
      <c r="O151" s="800">
        <v>0</v>
      </c>
      <c r="P151" s="800">
        <v>0</v>
      </c>
      <c r="Q151" s="799">
        <v>0</v>
      </c>
      <c r="R151" s="799">
        <v>1</v>
      </c>
      <c r="S151" s="801">
        <v>95121640</v>
      </c>
      <c r="T151" s="799" t="s">
        <v>926</v>
      </c>
      <c r="U151" s="798" t="s">
        <v>926</v>
      </c>
      <c r="V151" s="778"/>
    </row>
    <row r="152" spans="1:22">
      <c r="A152" s="797">
        <f>1+A151</f>
        <v>131</v>
      </c>
      <c r="B152" s="798">
        <v>4394107</v>
      </c>
      <c r="C152" s="816" t="s">
        <v>2594</v>
      </c>
      <c r="D152" s="798" t="s">
        <v>32</v>
      </c>
      <c r="E152" s="798">
        <v>0</v>
      </c>
      <c r="F152" s="799">
        <v>1</v>
      </c>
      <c r="G152" s="799">
        <v>0</v>
      </c>
      <c r="H152" s="799">
        <v>0</v>
      </c>
      <c r="I152" s="799">
        <v>0</v>
      </c>
      <c r="J152" s="799">
        <v>0</v>
      </c>
      <c r="K152" s="799">
        <v>1</v>
      </c>
      <c r="L152" s="799">
        <v>0</v>
      </c>
      <c r="M152" s="799">
        <v>0</v>
      </c>
      <c r="N152" s="800">
        <v>0</v>
      </c>
      <c r="O152" s="800">
        <v>0</v>
      </c>
      <c r="P152" s="800">
        <v>0</v>
      </c>
      <c r="Q152" s="799">
        <v>0</v>
      </c>
      <c r="R152" s="799">
        <v>1</v>
      </c>
      <c r="S152" s="799">
        <v>39122002</v>
      </c>
      <c r="T152" s="799" t="s">
        <v>926</v>
      </c>
      <c r="U152" s="798" t="s">
        <v>926</v>
      </c>
      <c r="V152" s="778"/>
    </row>
    <row r="153" spans="1:22">
      <c r="A153" s="797">
        <f>1+A152</f>
        <v>132</v>
      </c>
      <c r="B153" s="798">
        <v>4394107</v>
      </c>
      <c r="C153" s="816" t="s">
        <v>2595</v>
      </c>
      <c r="D153" s="798" t="s">
        <v>32</v>
      </c>
      <c r="E153" s="798">
        <v>0</v>
      </c>
      <c r="F153" s="799">
        <v>1</v>
      </c>
      <c r="G153" s="799">
        <v>0</v>
      </c>
      <c r="H153" s="799">
        <v>0</v>
      </c>
      <c r="I153" s="799">
        <v>0</v>
      </c>
      <c r="J153" s="799">
        <v>0</v>
      </c>
      <c r="K153" s="799">
        <v>1</v>
      </c>
      <c r="L153" s="799">
        <v>0</v>
      </c>
      <c r="M153" s="799">
        <v>0</v>
      </c>
      <c r="N153" s="800">
        <v>0</v>
      </c>
      <c r="O153" s="800">
        <v>0</v>
      </c>
      <c r="P153" s="800">
        <v>0</v>
      </c>
      <c r="Q153" s="799">
        <v>0</v>
      </c>
      <c r="R153" s="799">
        <v>1</v>
      </c>
      <c r="S153" s="799">
        <v>40101830</v>
      </c>
      <c r="T153" s="799" t="s">
        <v>926</v>
      </c>
      <c r="U153" s="798" t="s">
        <v>926</v>
      </c>
      <c r="V153" s="778"/>
    </row>
    <row r="154" spans="1:22">
      <c r="A154" s="797">
        <v>133</v>
      </c>
      <c r="B154" s="798">
        <v>4394107</v>
      </c>
      <c r="C154" s="816" t="s">
        <v>2599</v>
      </c>
      <c r="D154" s="798" t="s">
        <v>32</v>
      </c>
      <c r="E154" s="798">
        <v>0</v>
      </c>
      <c r="F154" s="799">
        <v>1</v>
      </c>
      <c r="G154" s="799">
        <v>0</v>
      </c>
      <c r="H154" s="799">
        <v>0</v>
      </c>
      <c r="I154" s="799">
        <v>0</v>
      </c>
      <c r="J154" s="799">
        <v>0</v>
      </c>
      <c r="K154" s="799">
        <v>1</v>
      </c>
      <c r="L154" s="799">
        <v>0</v>
      </c>
      <c r="M154" s="799">
        <v>0</v>
      </c>
      <c r="N154" s="800">
        <v>0</v>
      </c>
      <c r="O154" s="800">
        <v>0</v>
      </c>
      <c r="P154" s="800">
        <v>0</v>
      </c>
      <c r="Q154" s="799">
        <v>0</v>
      </c>
      <c r="R154" s="799">
        <v>1</v>
      </c>
      <c r="S154" s="801">
        <v>40141654</v>
      </c>
      <c r="T154" s="799" t="s">
        <v>926</v>
      </c>
      <c r="U154" s="798" t="s">
        <v>926</v>
      </c>
      <c r="V154" s="778"/>
    </row>
    <row r="155" spans="1:22">
      <c r="A155" s="862" t="s">
        <v>2890</v>
      </c>
      <c r="B155" s="862"/>
      <c r="C155" s="862"/>
      <c r="D155" s="862"/>
      <c r="E155" s="862"/>
      <c r="F155" s="862"/>
      <c r="G155" s="862"/>
      <c r="H155" s="862"/>
      <c r="I155" s="862"/>
      <c r="J155" s="862"/>
      <c r="K155" s="862"/>
      <c r="L155" s="862"/>
      <c r="M155" s="862"/>
      <c r="N155" s="862"/>
      <c r="O155" s="862"/>
      <c r="P155" s="862"/>
      <c r="Q155" s="862"/>
      <c r="R155" s="862"/>
      <c r="S155" s="862"/>
      <c r="T155" s="862"/>
      <c r="U155" s="862"/>
      <c r="V155" s="247"/>
    </row>
    <row r="156" spans="1:22">
      <c r="A156" s="797">
        <f>1+A154</f>
        <v>134</v>
      </c>
      <c r="B156" s="798">
        <v>4351001</v>
      </c>
      <c r="C156" s="816" t="s">
        <v>2730</v>
      </c>
      <c r="D156" s="798" t="s">
        <v>32</v>
      </c>
      <c r="E156" s="798">
        <v>0</v>
      </c>
      <c r="F156" s="799">
        <v>1</v>
      </c>
      <c r="G156" s="799">
        <v>0</v>
      </c>
      <c r="H156" s="799">
        <v>0</v>
      </c>
      <c r="I156" s="799">
        <v>0</v>
      </c>
      <c r="J156" s="799">
        <v>0</v>
      </c>
      <c r="K156" s="799">
        <v>0</v>
      </c>
      <c r="L156" s="799">
        <v>0</v>
      </c>
      <c r="M156" s="799">
        <v>0</v>
      </c>
      <c r="N156" s="800">
        <v>0</v>
      </c>
      <c r="O156" s="800">
        <v>0</v>
      </c>
      <c r="P156" s="800">
        <v>0</v>
      </c>
      <c r="Q156" s="799">
        <v>0</v>
      </c>
      <c r="R156" s="799">
        <f>SUM(F156:M156)</f>
        <v>1</v>
      </c>
      <c r="S156" s="799">
        <v>26121641</v>
      </c>
      <c r="T156" s="799" t="s">
        <v>926</v>
      </c>
      <c r="U156" s="798" t="s">
        <v>926</v>
      </c>
      <c r="V156" s="778"/>
    </row>
    <row r="157" spans="1:22">
      <c r="A157" s="797">
        <f>1+A156</f>
        <v>135</v>
      </c>
      <c r="B157" s="798">
        <v>4351001</v>
      </c>
      <c r="C157" s="816" t="s">
        <v>2731</v>
      </c>
      <c r="D157" s="798" t="s">
        <v>32</v>
      </c>
      <c r="E157" s="798">
        <v>0</v>
      </c>
      <c r="F157" s="799">
        <v>1</v>
      </c>
      <c r="G157" s="799">
        <v>0</v>
      </c>
      <c r="H157" s="799">
        <v>0</v>
      </c>
      <c r="I157" s="799">
        <v>0</v>
      </c>
      <c r="J157" s="799">
        <v>0</v>
      </c>
      <c r="K157" s="799">
        <v>0</v>
      </c>
      <c r="L157" s="799">
        <v>0</v>
      </c>
      <c r="M157" s="799">
        <v>0</v>
      </c>
      <c r="N157" s="800">
        <v>0</v>
      </c>
      <c r="O157" s="800">
        <v>0</v>
      </c>
      <c r="P157" s="800">
        <v>0</v>
      </c>
      <c r="Q157" s="799">
        <v>0</v>
      </c>
      <c r="R157" s="799">
        <f>SUM(F157:M157)</f>
        <v>1</v>
      </c>
      <c r="S157" s="799">
        <v>39121311</v>
      </c>
      <c r="T157" s="799" t="s">
        <v>926</v>
      </c>
      <c r="U157" s="798" t="s">
        <v>926</v>
      </c>
      <c r="V157" s="778"/>
    </row>
    <row r="158" spans="1:22">
      <c r="A158" s="797">
        <f>1+A157</f>
        <v>136</v>
      </c>
      <c r="B158" s="798">
        <v>4351001</v>
      </c>
      <c r="C158" s="816" t="s">
        <v>2732</v>
      </c>
      <c r="D158" s="798" t="s">
        <v>32</v>
      </c>
      <c r="E158" s="798">
        <v>0</v>
      </c>
      <c r="F158" s="799">
        <v>1</v>
      </c>
      <c r="G158" s="799">
        <v>0</v>
      </c>
      <c r="H158" s="799">
        <v>0</v>
      </c>
      <c r="I158" s="799">
        <v>0</v>
      </c>
      <c r="J158" s="799">
        <v>0</v>
      </c>
      <c r="K158" s="799">
        <v>0</v>
      </c>
      <c r="L158" s="799">
        <v>0</v>
      </c>
      <c r="M158" s="799">
        <v>0</v>
      </c>
      <c r="N158" s="800">
        <v>0</v>
      </c>
      <c r="O158" s="800">
        <v>0</v>
      </c>
      <c r="P158" s="800">
        <v>0</v>
      </c>
      <c r="Q158" s="799">
        <v>0</v>
      </c>
      <c r="R158" s="799">
        <f>SUM(F158:M158)</f>
        <v>1</v>
      </c>
      <c r="S158" s="799">
        <v>39121311</v>
      </c>
      <c r="T158" s="799" t="s">
        <v>926</v>
      </c>
      <c r="U158" s="798" t="s">
        <v>926</v>
      </c>
      <c r="V158" s="778"/>
    </row>
    <row r="159" spans="1:22">
      <c r="A159" s="797">
        <f>1+A158</f>
        <v>137</v>
      </c>
      <c r="B159" s="798">
        <v>4351001</v>
      </c>
      <c r="C159" s="816" t="s">
        <v>2733</v>
      </c>
      <c r="D159" s="798" t="s">
        <v>32</v>
      </c>
      <c r="E159" s="798">
        <v>0</v>
      </c>
      <c r="F159" s="799">
        <v>1</v>
      </c>
      <c r="G159" s="799">
        <v>0</v>
      </c>
      <c r="H159" s="799">
        <v>0</v>
      </c>
      <c r="I159" s="799">
        <v>0</v>
      </c>
      <c r="J159" s="799">
        <v>0</v>
      </c>
      <c r="K159" s="799">
        <v>0</v>
      </c>
      <c r="L159" s="799">
        <v>0</v>
      </c>
      <c r="M159" s="799">
        <v>0</v>
      </c>
      <c r="N159" s="800">
        <v>0</v>
      </c>
      <c r="O159" s="800">
        <v>0</v>
      </c>
      <c r="P159" s="800">
        <v>0</v>
      </c>
      <c r="Q159" s="799">
        <v>0</v>
      </c>
      <c r="R159" s="799">
        <f>SUM(F159:M159)</f>
        <v>1</v>
      </c>
      <c r="S159" s="801">
        <v>31171515</v>
      </c>
      <c r="T159" s="799" t="s">
        <v>926</v>
      </c>
      <c r="U159" s="798" t="s">
        <v>926</v>
      </c>
      <c r="V159" s="778"/>
    </row>
    <row r="160" spans="1:22">
      <c r="A160" s="797">
        <f>1+A159</f>
        <v>138</v>
      </c>
      <c r="B160" s="798">
        <v>4351001</v>
      </c>
      <c r="C160" s="816" t="s">
        <v>2734</v>
      </c>
      <c r="D160" s="798" t="s">
        <v>32</v>
      </c>
      <c r="E160" s="798">
        <v>0</v>
      </c>
      <c r="F160" s="799">
        <v>1</v>
      </c>
      <c r="G160" s="799">
        <v>0</v>
      </c>
      <c r="H160" s="799">
        <v>0</v>
      </c>
      <c r="I160" s="799">
        <v>0</v>
      </c>
      <c r="J160" s="799">
        <v>0</v>
      </c>
      <c r="K160" s="799">
        <v>0</v>
      </c>
      <c r="L160" s="799">
        <v>0</v>
      </c>
      <c r="M160" s="799">
        <v>0</v>
      </c>
      <c r="N160" s="800">
        <v>0</v>
      </c>
      <c r="O160" s="800">
        <v>0</v>
      </c>
      <c r="P160" s="800">
        <v>0</v>
      </c>
      <c r="Q160" s="799">
        <v>0</v>
      </c>
      <c r="R160" s="799">
        <f>SUM(F160:M160)</f>
        <v>1</v>
      </c>
      <c r="S160" s="799">
        <v>25173811</v>
      </c>
      <c r="T160" s="799" t="s">
        <v>926</v>
      </c>
      <c r="U160" s="798" t="s">
        <v>926</v>
      </c>
      <c r="V160" s="778"/>
    </row>
    <row r="161" spans="1:22">
      <c r="A161" s="797">
        <f>1+A160</f>
        <v>139</v>
      </c>
      <c r="B161" s="798">
        <v>4351001</v>
      </c>
      <c r="C161" s="816" t="s">
        <v>2735</v>
      </c>
      <c r="D161" s="798" t="s">
        <v>32</v>
      </c>
      <c r="E161" s="798">
        <v>0</v>
      </c>
      <c r="F161" s="799">
        <v>1</v>
      </c>
      <c r="G161" s="799">
        <v>0</v>
      </c>
      <c r="H161" s="799">
        <v>0</v>
      </c>
      <c r="I161" s="799">
        <v>0</v>
      </c>
      <c r="J161" s="799">
        <v>0</v>
      </c>
      <c r="K161" s="799">
        <v>0</v>
      </c>
      <c r="L161" s="799">
        <v>0</v>
      </c>
      <c r="M161" s="799">
        <v>0</v>
      </c>
      <c r="N161" s="800">
        <v>0</v>
      </c>
      <c r="O161" s="800">
        <v>0</v>
      </c>
      <c r="P161" s="800">
        <v>0</v>
      </c>
      <c r="Q161" s="799">
        <v>0</v>
      </c>
      <c r="R161" s="799">
        <f>SUM(F161:M161)</f>
        <v>1</v>
      </c>
      <c r="S161" s="799">
        <v>27111764</v>
      </c>
      <c r="T161" s="799" t="s">
        <v>926</v>
      </c>
      <c r="U161" s="798" t="s">
        <v>926</v>
      </c>
      <c r="V161" s="778"/>
    </row>
    <row r="162" spans="1:22">
      <c r="A162" s="797">
        <f>1+A161</f>
        <v>140</v>
      </c>
      <c r="B162" s="798">
        <v>4351001</v>
      </c>
      <c r="C162" s="816" t="s">
        <v>2736</v>
      </c>
      <c r="D162" s="798" t="s">
        <v>32</v>
      </c>
      <c r="E162" s="798">
        <v>0</v>
      </c>
      <c r="F162" s="799">
        <v>1</v>
      </c>
      <c r="G162" s="799">
        <v>0</v>
      </c>
      <c r="H162" s="799">
        <v>0</v>
      </c>
      <c r="I162" s="799">
        <v>0</v>
      </c>
      <c r="J162" s="799">
        <v>0</v>
      </c>
      <c r="K162" s="799">
        <v>0</v>
      </c>
      <c r="L162" s="799">
        <v>0</v>
      </c>
      <c r="M162" s="799">
        <v>0</v>
      </c>
      <c r="N162" s="800">
        <v>0</v>
      </c>
      <c r="O162" s="800">
        <v>0</v>
      </c>
      <c r="P162" s="800">
        <v>0</v>
      </c>
      <c r="Q162" s="799">
        <v>0</v>
      </c>
      <c r="R162" s="799">
        <f>SUM(F162:M162)</f>
        <v>1</v>
      </c>
      <c r="S162" s="799">
        <v>20121305</v>
      </c>
      <c r="T162" s="799" t="s">
        <v>926</v>
      </c>
      <c r="U162" s="798" t="s">
        <v>926</v>
      </c>
      <c r="V162" s="778"/>
    </row>
    <row r="163" spans="1:22">
      <c r="A163" s="797">
        <f>1+A162</f>
        <v>141</v>
      </c>
      <c r="B163" s="798">
        <v>4351001</v>
      </c>
      <c r="C163" s="816" t="s">
        <v>2737</v>
      </c>
      <c r="D163" s="798" t="s">
        <v>32</v>
      </c>
      <c r="E163" s="798">
        <v>0</v>
      </c>
      <c r="F163" s="799">
        <v>1</v>
      </c>
      <c r="G163" s="799">
        <v>0</v>
      </c>
      <c r="H163" s="799">
        <v>0</v>
      </c>
      <c r="I163" s="799">
        <v>0</v>
      </c>
      <c r="J163" s="799">
        <v>0</v>
      </c>
      <c r="K163" s="799">
        <v>0</v>
      </c>
      <c r="L163" s="799">
        <v>0</v>
      </c>
      <c r="M163" s="799">
        <v>0</v>
      </c>
      <c r="N163" s="800">
        <v>0</v>
      </c>
      <c r="O163" s="800">
        <v>0</v>
      </c>
      <c r="P163" s="800">
        <v>0</v>
      </c>
      <c r="Q163" s="799">
        <v>0</v>
      </c>
      <c r="R163" s="799">
        <f>SUM(F163:M163)</f>
        <v>1</v>
      </c>
      <c r="S163" s="801">
        <v>31171554</v>
      </c>
      <c r="T163" s="799" t="s">
        <v>926</v>
      </c>
      <c r="U163" s="798" t="s">
        <v>926</v>
      </c>
      <c r="V163" s="778"/>
    </row>
    <row r="164" spans="1:22">
      <c r="A164" s="797">
        <f>1+A163</f>
        <v>142</v>
      </c>
      <c r="B164" s="798">
        <v>4351001</v>
      </c>
      <c r="C164" s="816" t="s">
        <v>2738</v>
      </c>
      <c r="D164" s="798" t="s">
        <v>32</v>
      </c>
      <c r="E164" s="798">
        <v>0</v>
      </c>
      <c r="F164" s="799">
        <v>1</v>
      </c>
      <c r="G164" s="799">
        <v>0</v>
      </c>
      <c r="H164" s="799">
        <v>0</v>
      </c>
      <c r="I164" s="799">
        <v>0</v>
      </c>
      <c r="J164" s="799">
        <v>0</v>
      </c>
      <c r="K164" s="799">
        <v>0</v>
      </c>
      <c r="L164" s="799">
        <v>0</v>
      </c>
      <c r="M164" s="799">
        <v>0</v>
      </c>
      <c r="N164" s="800">
        <v>0</v>
      </c>
      <c r="O164" s="800">
        <v>0</v>
      </c>
      <c r="P164" s="800">
        <v>0</v>
      </c>
      <c r="Q164" s="799">
        <v>0</v>
      </c>
      <c r="R164" s="799">
        <f>SUM(F164:M164)</f>
        <v>1</v>
      </c>
      <c r="S164" s="801">
        <v>20121513</v>
      </c>
      <c r="T164" s="799" t="s">
        <v>926</v>
      </c>
      <c r="U164" s="798" t="s">
        <v>926</v>
      </c>
      <c r="V164" s="778"/>
    </row>
    <row r="165" spans="1:22">
      <c r="A165" s="797">
        <f>1+A164</f>
        <v>143</v>
      </c>
      <c r="B165" s="798">
        <v>4351001</v>
      </c>
      <c r="C165" s="816" t="s">
        <v>2739</v>
      </c>
      <c r="D165" s="798" t="s">
        <v>32</v>
      </c>
      <c r="E165" s="798">
        <v>0</v>
      </c>
      <c r="F165" s="799">
        <v>1</v>
      </c>
      <c r="G165" s="799">
        <v>0</v>
      </c>
      <c r="H165" s="799">
        <v>0</v>
      </c>
      <c r="I165" s="799">
        <v>0</v>
      </c>
      <c r="J165" s="799">
        <v>0</v>
      </c>
      <c r="K165" s="799">
        <v>0</v>
      </c>
      <c r="L165" s="799">
        <v>0</v>
      </c>
      <c r="M165" s="799">
        <v>0</v>
      </c>
      <c r="N165" s="800">
        <v>0</v>
      </c>
      <c r="O165" s="800">
        <v>0</v>
      </c>
      <c r="P165" s="800">
        <v>0</v>
      </c>
      <c r="Q165" s="799">
        <v>0</v>
      </c>
      <c r="R165" s="799">
        <f>SUM(F165:M165)</f>
        <v>1</v>
      </c>
      <c r="S165" s="801">
        <v>27113301</v>
      </c>
      <c r="T165" s="799" t="s">
        <v>926</v>
      </c>
      <c r="U165" s="798" t="s">
        <v>926</v>
      </c>
      <c r="V165" s="778"/>
    </row>
    <row r="166" spans="1:22">
      <c r="A166" s="797">
        <f>1+A165</f>
        <v>144</v>
      </c>
      <c r="B166" s="798">
        <v>4351001</v>
      </c>
      <c r="C166" s="816" t="s">
        <v>2740</v>
      </c>
      <c r="D166" s="798" t="s">
        <v>304</v>
      </c>
      <c r="E166" s="798">
        <v>0</v>
      </c>
      <c r="F166" s="799">
        <v>1</v>
      </c>
      <c r="G166" s="799">
        <v>0</v>
      </c>
      <c r="H166" s="799">
        <v>0</v>
      </c>
      <c r="I166" s="799">
        <v>0</v>
      </c>
      <c r="J166" s="799">
        <v>0</v>
      </c>
      <c r="K166" s="799">
        <v>0</v>
      </c>
      <c r="L166" s="799">
        <v>0</v>
      </c>
      <c r="M166" s="799">
        <v>0</v>
      </c>
      <c r="N166" s="800">
        <v>0</v>
      </c>
      <c r="O166" s="800">
        <v>0</v>
      </c>
      <c r="P166" s="800">
        <v>0</v>
      </c>
      <c r="Q166" s="799">
        <v>0</v>
      </c>
      <c r="R166" s="799">
        <f>SUM(F166:M166)</f>
        <v>1</v>
      </c>
      <c r="S166" s="799">
        <v>31161504</v>
      </c>
      <c r="T166" s="799" t="s">
        <v>926</v>
      </c>
      <c r="U166" s="798" t="s">
        <v>926</v>
      </c>
      <c r="V166" s="778"/>
    </row>
    <row r="167" spans="1:22">
      <c r="A167" s="797">
        <f>1+A166</f>
        <v>145</v>
      </c>
      <c r="B167" s="798">
        <v>4351001</v>
      </c>
      <c r="C167" s="816" t="s">
        <v>2741</v>
      </c>
      <c r="D167" s="798" t="s">
        <v>304</v>
      </c>
      <c r="E167" s="798">
        <v>0</v>
      </c>
      <c r="F167" s="799">
        <v>1</v>
      </c>
      <c r="G167" s="799">
        <v>0</v>
      </c>
      <c r="H167" s="799">
        <v>0</v>
      </c>
      <c r="I167" s="799">
        <v>0</v>
      </c>
      <c r="J167" s="799">
        <v>0</v>
      </c>
      <c r="K167" s="799">
        <v>0</v>
      </c>
      <c r="L167" s="799">
        <v>0</v>
      </c>
      <c r="M167" s="799">
        <v>0</v>
      </c>
      <c r="N167" s="800">
        <v>0</v>
      </c>
      <c r="O167" s="800">
        <v>0</v>
      </c>
      <c r="P167" s="800">
        <v>0</v>
      </c>
      <c r="Q167" s="799">
        <v>0</v>
      </c>
      <c r="R167" s="799">
        <f>SUM(F167:M167)</f>
        <v>1</v>
      </c>
      <c r="S167" s="799">
        <v>39121311</v>
      </c>
      <c r="T167" s="799" t="s">
        <v>926</v>
      </c>
      <c r="U167" s="798" t="s">
        <v>926</v>
      </c>
      <c r="V167" s="778"/>
    </row>
    <row r="168" spans="1:22">
      <c r="A168" s="797">
        <f>1+A167</f>
        <v>146</v>
      </c>
      <c r="B168" s="798">
        <v>4351001</v>
      </c>
      <c r="C168" s="816" t="s">
        <v>2742</v>
      </c>
      <c r="D168" s="798" t="s">
        <v>304</v>
      </c>
      <c r="E168" s="798">
        <v>0</v>
      </c>
      <c r="F168" s="799">
        <v>1</v>
      </c>
      <c r="G168" s="799">
        <v>0</v>
      </c>
      <c r="H168" s="799">
        <v>0</v>
      </c>
      <c r="I168" s="799">
        <v>0</v>
      </c>
      <c r="J168" s="799">
        <v>0</v>
      </c>
      <c r="K168" s="799">
        <v>0</v>
      </c>
      <c r="L168" s="799">
        <v>0</v>
      </c>
      <c r="M168" s="799">
        <v>0</v>
      </c>
      <c r="N168" s="800">
        <v>0</v>
      </c>
      <c r="O168" s="800">
        <v>0</v>
      </c>
      <c r="P168" s="800">
        <v>0</v>
      </c>
      <c r="Q168" s="799">
        <v>0</v>
      </c>
      <c r="R168" s="799">
        <f>SUM(F168:M168)</f>
        <v>1</v>
      </c>
      <c r="S168" s="799">
        <v>73152101</v>
      </c>
      <c r="T168" s="799" t="s">
        <v>926</v>
      </c>
      <c r="U168" s="798" t="s">
        <v>926</v>
      </c>
      <c r="V168" s="778"/>
    </row>
    <row r="169" spans="1:22">
      <c r="A169" s="797">
        <f>1+A168</f>
        <v>147</v>
      </c>
      <c r="B169" s="798">
        <v>4351001</v>
      </c>
      <c r="C169" s="816" t="s">
        <v>2585</v>
      </c>
      <c r="D169" s="798" t="s">
        <v>304</v>
      </c>
      <c r="E169" s="798">
        <v>0</v>
      </c>
      <c r="F169" s="799">
        <v>1</v>
      </c>
      <c r="G169" s="799">
        <v>0</v>
      </c>
      <c r="H169" s="799">
        <v>0</v>
      </c>
      <c r="I169" s="799">
        <v>0</v>
      </c>
      <c r="J169" s="799">
        <v>0</v>
      </c>
      <c r="K169" s="799">
        <v>0</v>
      </c>
      <c r="L169" s="799">
        <v>0</v>
      </c>
      <c r="M169" s="799">
        <v>0</v>
      </c>
      <c r="N169" s="800">
        <v>0</v>
      </c>
      <c r="O169" s="800">
        <v>0</v>
      </c>
      <c r="P169" s="800">
        <v>0</v>
      </c>
      <c r="Q169" s="799">
        <v>0</v>
      </c>
      <c r="R169" s="799">
        <f>SUM(F169:M169)</f>
        <v>1</v>
      </c>
      <c r="S169" s="799">
        <v>27131707</v>
      </c>
      <c r="T169" s="799" t="s">
        <v>926</v>
      </c>
      <c r="U169" s="798" t="s">
        <v>926</v>
      </c>
      <c r="V169" s="778"/>
    </row>
    <row r="170" spans="1:22">
      <c r="A170" s="797">
        <f>1+A169</f>
        <v>148</v>
      </c>
      <c r="B170" s="798">
        <v>4351001</v>
      </c>
      <c r="C170" s="816" t="s">
        <v>2743</v>
      </c>
      <c r="D170" s="798" t="s">
        <v>2744</v>
      </c>
      <c r="E170" s="798">
        <v>0</v>
      </c>
      <c r="F170" s="799">
        <v>1</v>
      </c>
      <c r="G170" s="799">
        <v>0</v>
      </c>
      <c r="H170" s="799">
        <v>0</v>
      </c>
      <c r="I170" s="799">
        <v>0</v>
      </c>
      <c r="J170" s="799">
        <v>0</v>
      </c>
      <c r="K170" s="799">
        <v>0</v>
      </c>
      <c r="L170" s="799">
        <v>0</v>
      </c>
      <c r="M170" s="799">
        <v>0</v>
      </c>
      <c r="N170" s="800">
        <v>0</v>
      </c>
      <c r="O170" s="800">
        <v>0</v>
      </c>
      <c r="P170" s="800">
        <v>0</v>
      </c>
      <c r="Q170" s="799">
        <v>0</v>
      </c>
      <c r="R170" s="799">
        <f>SUM(F170:M170)</f>
        <v>1</v>
      </c>
      <c r="S170" s="801">
        <v>24101723</v>
      </c>
      <c r="T170" s="799" t="s">
        <v>926</v>
      </c>
      <c r="U170" s="798" t="s">
        <v>926</v>
      </c>
      <c r="V170" s="778"/>
    </row>
    <row r="171" spans="1:22">
      <c r="A171" s="797">
        <v>149</v>
      </c>
      <c r="B171" s="798">
        <v>4351001</v>
      </c>
      <c r="C171" s="816" t="s">
        <v>2745</v>
      </c>
      <c r="D171" s="798" t="s">
        <v>304</v>
      </c>
      <c r="E171" s="798">
        <v>0</v>
      </c>
      <c r="F171" s="799">
        <v>1</v>
      </c>
      <c r="G171" s="799">
        <v>0</v>
      </c>
      <c r="H171" s="799">
        <v>0</v>
      </c>
      <c r="I171" s="799">
        <v>0</v>
      </c>
      <c r="J171" s="799">
        <v>0</v>
      </c>
      <c r="K171" s="799">
        <v>0</v>
      </c>
      <c r="L171" s="799">
        <v>0</v>
      </c>
      <c r="M171" s="799">
        <v>0</v>
      </c>
      <c r="N171" s="800">
        <v>0</v>
      </c>
      <c r="O171" s="800">
        <v>0</v>
      </c>
      <c r="P171" s="800">
        <v>0</v>
      </c>
      <c r="Q171" s="799">
        <v>0</v>
      </c>
      <c r="R171" s="799">
        <f>SUM(F171:M171)</f>
        <v>1</v>
      </c>
      <c r="S171" s="801">
        <v>39121529</v>
      </c>
      <c r="T171" s="799" t="s">
        <v>926</v>
      </c>
      <c r="U171" s="798" t="s">
        <v>926</v>
      </c>
      <c r="V171" s="778"/>
    </row>
    <row r="172" spans="1:22">
      <c r="A172" s="797">
        <v>150</v>
      </c>
      <c r="B172" s="798">
        <v>4351001</v>
      </c>
      <c r="C172" s="816" t="s">
        <v>2746</v>
      </c>
      <c r="D172" s="798" t="s">
        <v>304</v>
      </c>
      <c r="E172" s="798">
        <v>0</v>
      </c>
      <c r="F172" s="799">
        <v>1</v>
      </c>
      <c r="G172" s="799">
        <v>0</v>
      </c>
      <c r="H172" s="799">
        <v>0</v>
      </c>
      <c r="I172" s="799">
        <v>0</v>
      </c>
      <c r="J172" s="799">
        <v>0</v>
      </c>
      <c r="K172" s="799">
        <v>0</v>
      </c>
      <c r="L172" s="799">
        <v>0</v>
      </c>
      <c r="M172" s="799">
        <v>0</v>
      </c>
      <c r="N172" s="800">
        <v>0</v>
      </c>
      <c r="O172" s="800">
        <v>0</v>
      </c>
      <c r="P172" s="800">
        <v>0</v>
      </c>
      <c r="Q172" s="799">
        <v>0</v>
      </c>
      <c r="R172" s="799">
        <f>SUM(F172:M172)</f>
        <v>1</v>
      </c>
      <c r="S172" s="801">
        <v>39122300</v>
      </c>
      <c r="T172" s="799" t="s">
        <v>926</v>
      </c>
      <c r="U172" s="798" t="s">
        <v>926</v>
      </c>
      <c r="V172" s="778"/>
    </row>
    <row r="173" spans="1:22">
      <c r="A173" s="797">
        <v>151</v>
      </c>
      <c r="B173" s="798">
        <v>4351001</v>
      </c>
      <c r="C173" s="816" t="s">
        <v>2747</v>
      </c>
      <c r="D173" s="798" t="s">
        <v>304</v>
      </c>
      <c r="E173" s="798">
        <v>0</v>
      </c>
      <c r="F173" s="799">
        <v>1</v>
      </c>
      <c r="G173" s="799">
        <v>0</v>
      </c>
      <c r="H173" s="799">
        <v>0</v>
      </c>
      <c r="I173" s="799">
        <v>0</v>
      </c>
      <c r="J173" s="799">
        <v>0</v>
      </c>
      <c r="K173" s="799">
        <v>0</v>
      </c>
      <c r="L173" s="799">
        <v>0</v>
      </c>
      <c r="M173" s="799">
        <v>0</v>
      </c>
      <c r="N173" s="800">
        <v>0</v>
      </c>
      <c r="O173" s="800">
        <v>0</v>
      </c>
      <c r="P173" s="800">
        <v>0</v>
      </c>
      <c r="Q173" s="799">
        <v>0</v>
      </c>
      <c r="R173" s="799">
        <f>SUM(F173:M173)</f>
        <v>1</v>
      </c>
      <c r="S173" s="801">
        <v>39121602</v>
      </c>
      <c r="T173" s="799" t="s">
        <v>926</v>
      </c>
      <c r="U173" s="798" t="s">
        <v>926</v>
      </c>
      <c r="V173" s="778"/>
    </row>
    <row r="174" spans="1:22">
      <c r="A174" s="797">
        <v>152</v>
      </c>
      <c r="B174" s="798">
        <v>4351001</v>
      </c>
      <c r="C174" s="816" t="s">
        <v>2748</v>
      </c>
      <c r="D174" s="798" t="s">
        <v>304</v>
      </c>
      <c r="E174" s="798">
        <v>0</v>
      </c>
      <c r="F174" s="799">
        <v>1</v>
      </c>
      <c r="G174" s="799">
        <v>0</v>
      </c>
      <c r="H174" s="799">
        <v>0</v>
      </c>
      <c r="I174" s="799">
        <v>0</v>
      </c>
      <c r="J174" s="799">
        <v>0</v>
      </c>
      <c r="K174" s="799">
        <v>0</v>
      </c>
      <c r="L174" s="799">
        <v>0</v>
      </c>
      <c r="M174" s="799">
        <v>0</v>
      </c>
      <c r="N174" s="800">
        <v>0</v>
      </c>
      <c r="O174" s="800">
        <v>0</v>
      </c>
      <c r="P174" s="800">
        <v>0</v>
      </c>
      <c r="Q174" s="799">
        <v>0</v>
      </c>
      <c r="R174" s="799">
        <f>SUM(F174:M174)</f>
        <v>1</v>
      </c>
      <c r="S174" s="801">
        <v>39121623</v>
      </c>
      <c r="T174" s="799" t="s">
        <v>926</v>
      </c>
      <c r="U174" s="798" t="s">
        <v>926</v>
      </c>
      <c r="V174" s="778"/>
    </row>
    <row r="175" spans="1:22">
      <c r="A175" s="797">
        <v>153</v>
      </c>
      <c r="B175" s="798">
        <v>4351001</v>
      </c>
      <c r="C175" s="816" t="s">
        <v>2749</v>
      </c>
      <c r="D175" s="798" t="s">
        <v>304</v>
      </c>
      <c r="E175" s="798">
        <v>0</v>
      </c>
      <c r="F175" s="799">
        <v>1</v>
      </c>
      <c r="G175" s="799">
        <v>0</v>
      </c>
      <c r="H175" s="799">
        <v>0</v>
      </c>
      <c r="I175" s="799">
        <v>0</v>
      </c>
      <c r="J175" s="799">
        <v>0</v>
      </c>
      <c r="K175" s="799">
        <v>0</v>
      </c>
      <c r="L175" s="799">
        <v>0</v>
      </c>
      <c r="M175" s="799">
        <v>0</v>
      </c>
      <c r="N175" s="800">
        <v>0</v>
      </c>
      <c r="O175" s="800">
        <v>0</v>
      </c>
      <c r="P175" s="800">
        <v>0</v>
      </c>
      <c r="Q175" s="799">
        <v>0</v>
      </c>
      <c r="R175" s="799">
        <f>SUM(F175:M175)</f>
        <v>1</v>
      </c>
      <c r="S175" s="801">
        <v>39121529</v>
      </c>
      <c r="T175" s="799" t="s">
        <v>926</v>
      </c>
      <c r="U175" s="798" t="s">
        <v>926</v>
      </c>
      <c r="V175" s="778"/>
    </row>
    <row r="176" spans="1:22">
      <c r="A176" s="797">
        <v>154</v>
      </c>
      <c r="B176" s="798">
        <v>4351001</v>
      </c>
      <c r="C176" s="816" t="s">
        <v>2750</v>
      </c>
      <c r="D176" s="798" t="s">
        <v>304</v>
      </c>
      <c r="E176" s="798">
        <v>0</v>
      </c>
      <c r="F176" s="799">
        <v>1</v>
      </c>
      <c r="G176" s="799">
        <v>0</v>
      </c>
      <c r="H176" s="799">
        <v>0</v>
      </c>
      <c r="I176" s="799">
        <v>0</v>
      </c>
      <c r="J176" s="799">
        <v>0</v>
      </c>
      <c r="K176" s="799">
        <v>0</v>
      </c>
      <c r="L176" s="799">
        <v>0</v>
      </c>
      <c r="M176" s="799">
        <v>0</v>
      </c>
      <c r="N176" s="800">
        <v>0</v>
      </c>
      <c r="O176" s="800">
        <v>0</v>
      </c>
      <c r="P176" s="800">
        <v>0</v>
      </c>
      <c r="Q176" s="799">
        <v>0</v>
      </c>
      <c r="R176" s="799">
        <f>SUM(F176:M176)</f>
        <v>1</v>
      </c>
      <c r="S176" s="801">
        <v>39121529</v>
      </c>
      <c r="T176" s="799" t="s">
        <v>926</v>
      </c>
      <c r="U176" s="798" t="s">
        <v>926</v>
      </c>
      <c r="V176" s="778"/>
    </row>
    <row r="177" spans="1:22">
      <c r="A177" s="797">
        <v>155</v>
      </c>
      <c r="B177" s="798">
        <v>4351001</v>
      </c>
      <c r="C177" s="816" t="s">
        <v>2776</v>
      </c>
      <c r="D177" s="798" t="s">
        <v>304</v>
      </c>
      <c r="E177" s="798">
        <v>0</v>
      </c>
      <c r="F177" s="799">
        <v>1</v>
      </c>
      <c r="G177" s="799">
        <v>0</v>
      </c>
      <c r="H177" s="799">
        <v>0</v>
      </c>
      <c r="I177" s="799">
        <v>0</v>
      </c>
      <c r="J177" s="799">
        <v>0</v>
      </c>
      <c r="K177" s="799">
        <v>0</v>
      </c>
      <c r="L177" s="799">
        <v>0</v>
      </c>
      <c r="M177" s="799">
        <v>0</v>
      </c>
      <c r="N177" s="800">
        <v>0</v>
      </c>
      <c r="O177" s="800">
        <v>0</v>
      </c>
      <c r="P177" s="800">
        <v>0</v>
      </c>
      <c r="Q177" s="799">
        <v>0</v>
      </c>
      <c r="R177" s="799">
        <f>SUM(F177:M177)</f>
        <v>1</v>
      </c>
      <c r="S177" s="801">
        <v>12142208</v>
      </c>
      <c r="T177" s="799" t="s">
        <v>926</v>
      </c>
      <c r="U177" s="798" t="s">
        <v>926</v>
      </c>
      <c r="V177" s="778"/>
    </row>
    <row r="178" spans="1:22">
      <c r="A178" s="797">
        <v>156</v>
      </c>
      <c r="B178" s="798">
        <v>4351001</v>
      </c>
      <c r="C178" s="816" t="s">
        <v>2751</v>
      </c>
      <c r="D178" s="798" t="s">
        <v>304</v>
      </c>
      <c r="E178" s="798">
        <v>0</v>
      </c>
      <c r="F178" s="799">
        <v>1</v>
      </c>
      <c r="G178" s="799">
        <v>0</v>
      </c>
      <c r="H178" s="799">
        <v>0</v>
      </c>
      <c r="I178" s="799">
        <v>0</v>
      </c>
      <c r="J178" s="799">
        <v>0</v>
      </c>
      <c r="K178" s="799">
        <v>0</v>
      </c>
      <c r="L178" s="799">
        <v>0</v>
      </c>
      <c r="M178" s="799">
        <v>0</v>
      </c>
      <c r="N178" s="800">
        <v>0</v>
      </c>
      <c r="O178" s="800">
        <v>0</v>
      </c>
      <c r="P178" s="800">
        <v>0</v>
      </c>
      <c r="Q178" s="799">
        <v>0</v>
      </c>
      <c r="R178" s="799">
        <f>SUM(F178:M178)</f>
        <v>1</v>
      </c>
      <c r="S178" s="801">
        <v>39121528</v>
      </c>
      <c r="T178" s="799" t="s">
        <v>926</v>
      </c>
      <c r="U178" s="798" t="s">
        <v>926</v>
      </c>
      <c r="V178" s="778"/>
    </row>
    <row r="179" spans="1:22">
      <c r="A179" s="797">
        <v>157</v>
      </c>
      <c r="B179" s="798">
        <v>4351001</v>
      </c>
      <c r="C179" s="816" t="s">
        <v>2752</v>
      </c>
      <c r="D179" s="798" t="s">
        <v>304</v>
      </c>
      <c r="E179" s="798">
        <v>0</v>
      </c>
      <c r="F179" s="799">
        <v>1</v>
      </c>
      <c r="G179" s="799">
        <v>0</v>
      </c>
      <c r="H179" s="799">
        <v>0</v>
      </c>
      <c r="I179" s="799">
        <v>0</v>
      </c>
      <c r="J179" s="799">
        <v>0</v>
      </c>
      <c r="K179" s="799">
        <v>0</v>
      </c>
      <c r="L179" s="799">
        <v>0</v>
      </c>
      <c r="M179" s="799">
        <v>0</v>
      </c>
      <c r="N179" s="800">
        <v>0</v>
      </c>
      <c r="O179" s="800">
        <v>0</v>
      </c>
      <c r="P179" s="800">
        <v>0</v>
      </c>
      <c r="Q179" s="799">
        <v>0</v>
      </c>
      <c r="R179" s="799">
        <f>SUM(F179:M179)</f>
        <v>1</v>
      </c>
      <c r="S179" s="801">
        <v>39121528</v>
      </c>
      <c r="T179" s="799" t="s">
        <v>926</v>
      </c>
      <c r="U179" s="798" t="s">
        <v>926</v>
      </c>
      <c r="V179" s="778"/>
    </row>
    <row r="180" spans="1:22">
      <c r="A180" s="797">
        <v>158</v>
      </c>
      <c r="B180" s="798">
        <v>4351001</v>
      </c>
      <c r="C180" s="816" t="s">
        <v>2753</v>
      </c>
      <c r="D180" s="798" t="s">
        <v>304</v>
      </c>
      <c r="E180" s="798">
        <v>0</v>
      </c>
      <c r="F180" s="799">
        <v>1</v>
      </c>
      <c r="G180" s="799">
        <v>0</v>
      </c>
      <c r="H180" s="799">
        <v>0</v>
      </c>
      <c r="I180" s="799">
        <v>0</v>
      </c>
      <c r="J180" s="799">
        <v>0</v>
      </c>
      <c r="K180" s="799">
        <v>0</v>
      </c>
      <c r="L180" s="799">
        <v>0</v>
      </c>
      <c r="M180" s="799">
        <v>0</v>
      </c>
      <c r="N180" s="800">
        <v>0</v>
      </c>
      <c r="O180" s="800">
        <v>0</v>
      </c>
      <c r="P180" s="800">
        <v>0</v>
      </c>
      <c r="Q180" s="799">
        <v>0</v>
      </c>
      <c r="R180" s="799">
        <f>SUM(F180:M180)</f>
        <v>1</v>
      </c>
      <c r="S180" s="801">
        <v>31171515</v>
      </c>
      <c r="T180" s="799" t="s">
        <v>926</v>
      </c>
      <c r="U180" s="798" t="s">
        <v>926</v>
      </c>
      <c r="V180" s="778"/>
    </row>
    <row r="181" spans="1:22">
      <c r="A181" s="797">
        <v>159</v>
      </c>
      <c r="B181" s="798">
        <v>4351001</v>
      </c>
      <c r="C181" s="816" t="s">
        <v>2754</v>
      </c>
      <c r="D181" s="798" t="s">
        <v>304</v>
      </c>
      <c r="E181" s="798">
        <v>0</v>
      </c>
      <c r="F181" s="799">
        <v>1</v>
      </c>
      <c r="G181" s="799">
        <v>0</v>
      </c>
      <c r="H181" s="799">
        <v>0</v>
      </c>
      <c r="I181" s="799">
        <v>0</v>
      </c>
      <c r="J181" s="799">
        <v>0</v>
      </c>
      <c r="K181" s="799">
        <v>0</v>
      </c>
      <c r="L181" s="799">
        <v>0</v>
      </c>
      <c r="M181" s="799">
        <v>0</v>
      </c>
      <c r="N181" s="800">
        <v>0</v>
      </c>
      <c r="O181" s="800">
        <v>0</v>
      </c>
      <c r="P181" s="800">
        <v>0</v>
      </c>
      <c r="Q181" s="799">
        <v>0</v>
      </c>
      <c r="R181" s="799">
        <f>SUM(F181:M181)</f>
        <v>1</v>
      </c>
      <c r="S181" s="801">
        <v>39121311</v>
      </c>
      <c r="T181" s="799" t="s">
        <v>926</v>
      </c>
      <c r="U181" s="798" t="s">
        <v>926</v>
      </c>
      <c r="V181" s="778"/>
    </row>
    <row r="182" spans="1:22">
      <c r="A182" s="797">
        <v>160</v>
      </c>
      <c r="B182" s="798">
        <v>4351001</v>
      </c>
      <c r="C182" s="816" t="s">
        <v>2755</v>
      </c>
      <c r="D182" s="798" t="s">
        <v>304</v>
      </c>
      <c r="E182" s="798">
        <v>0</v>
      </c>
      <c r="F182" s="799">
        <v>1</v>
      </c>
      <c r="G182" s="799">
        <v>0</v>
      </c>
      <c r="H182" s="799">
        <v>0</v>
      </c>
      <c r="I182" s="799">
        <v>0</v>
      </c>
      <c r="J182" s="799">
        <v>0</v>
      </c>
      <c r="K182" s="799">
        <v>0</v>
      </c>
      <c r="L182" s="799">
        <v>0</v>
      </c>
      <c r="M182" s="799">
        <v>0</v>
      </c>
      <c r="N182" s="800">
        <v>0</v>
      </c>
      <c r="O182" s="800">
        <v>0</v>
      </c>
      <c r="P182" s="800">
        <v>0</v>
      </c>
      <c r="Q182" s="799">
        <v>0</v>
      </c>
      <c r="R182" s="799">
        <f>SUM(F182:M182)</f>
        <v>1</v>
      </c>
      <c r="S182" s="801">
        <v>25173811</v>
      </c>
      <c r="T182" s="799" t="s">
        <v>926</v>
      </c>
      <c r="U182" s="798" t="s">
        <v>926</v>
      </c>
      <c r="V182" s="778"/>
    </row>
    <row r="183" spans="1:22">
      <c r="A183" s="862" t="s">
        <v>2864</v>
      </c>
      <c r="B183" s="862"/>
      <c r="C183" s="862"/>
      <c r="D183" s="862"/>
      <c r="E183" s="862"/>
      <c r="F183" s="862"/>
      <c r="G183" s="862"/>
      <c r="H183" s="862"/>
      <c r="I183" s="862"/>
      <c r="J183" s="862"/>
      <c r="K183" s="862"/>
      <c r="L183" s="862"/>
      <c r="M183" s="862"/>
      <c r="N183" s="862"/>
      <c r="O183" s="862"/>
      <c r="P183" s="862"/>
      <c r="Q183" s="862"/>
      <c r="R183" s="862"/>
      <c r="S183" s="862"/>
      <c r="T183" s="862"/>
      <c r="U183" s="862"/>
      <c r="V183" s="247"/>
    </row>
    <row r="184" spans="1:22">
      <c r="A184" s="797">
        <f>1+A182</f>
        <v>161</v>
      </c>
      <c r="B184" s="798">
        <v>4343002</v>
      </c>
      <c r="C184" s="816" t="s">
        <v>2625</v>
      </c>
      <c r="D184" s="798" t="s">
        <v>32</v>
      </c>
      <c r="E184" s="798">
        <v>0</v>
      </c>
      <c r="F184" s="799">
        <v>1</v>
      </c>
      <c r="G184" s="799">
        <v>1</v>
      </c>
      <c r="H184" s="799">
        <v>0</v>
      </c>
      <c r="I184" s="799">
        <v>0</v>
      </c>
      <c r="J184" s="799">
        <v>0</v>
      </c>
      <c r="K184" s="799">
        <v>0</v>
      </c>
      <c r="L184" s="799">
        <v>0</v>
      </c>
      <c r="M184" s="799">
        <v>0</v>
      </c>
      <c r="N184" s="800">
        <v>0</v>
      </c>
      <c r="O184" s="800">
        <v>0</v>
      </c>
      <c r="P184" s="800">
        <v>0</v>
      </c>
      <c r="Q184" s="799">
        <v>0</v>
      </c>
      <c r="R184" s="799">
        <v>1</v>
      </c>
      <c r="S184" s="799">
        <v>50404118</v>
      </c>
      <c r="T184" s="799" t="s">
        <v>926</v>
      </c>
      <c r="U184" s="798" t="s">
        <v>926</v>
      </c>
      <c r="V184" s="778"/>
    </row>
    <row r="185" spans="1:22">
      <c r="A185" s="797">
        <f>1+A184</f>
        <v>162</v>
      </c>
      <c r="B185" s="798">
        <v>4343002</v>
      </c>
      <c r="C185" s="816" t="s">
        <v>2626</v>
      </c>
      <c r="D185" s="798" t="s">
        <v>32</v>
      </c>
      <c r="E185" s="798">
        <v>0</v>
      </c>
      <c r="F185" s="799">
        <v>1</v>
      </c>
      <c r="G185" s="799">
        <v>1</v>
      </c>
      <c r="H185" s="799">
        <v>0</v>
      </c>
      <c r="I185" s="799">
        <v>0</v>
      </c>
      <c r="J185" s="799">
        <v>0</v>
      </c>
      <c r="K185" s="799">
        <v>0</v>
      </c>
      <c r="L185" s="799">
        <v>0</v>
      </c>
      <c r="M185" s="799">
        <v>0</v>
      </c>
      <c r="N185" s="800">
        <v>0</v>
      </c>
      <c r="O185" s="800">
        <v>0</v>
      </c>
      <c r="P185" s="800">
        <v>0</v>
      </c>
      <c r="Q185" s="799">
        <v>0</v>
      </c>
      <c r="R185" s="799">
        <v>1</v>
      </c>
      <c r="S185" s="799">
        <v>41102401</v>
      </c>
      <c r="T185" s="799" t="s">
        <v>926</v>
      </c>
      <c r="U185" s="798" t="s">
        <v>926</v>
      </c>
      <c r="V185" s="778"/>
    </row>
    <row r="186" spans="1:22">
      <c r="A186" s="797">
        <f>1+A185</f>
        <v>163</v>
      </c>
      <c r="B186" s="798">
        <v>4343002</v>
      </c>
      <c r="C186" s="816" t="s">
        <v>2627</v>
      </c>
      <c r="D186" s="798" t="s">
        <v>32</v>
      </c>
      <c r="E186" s="798">
        <v>0</v>
      </c>
      <c r="F186" s="799">
        <v>1</v>
      </c>
      <c r="G186" s="799">
        <v>1</v>
      </c>
      <c r="H186" s="799">
        <v>0</v>
      </c>
      <c r="I186" s="799">
        <v>0</v>
      </c>
      <c r="J186" s="799">
        <v>0</v>
      </c>
      <c r="K186" s="799">
        <v>0</v>
      </c>
      <c r="L186" s="799">
        <v>0</v>
      </c>
      <c r="M186" s="799">
        <v>0</v>
      </c>
      <c r="N186" s="800">
        <v>0</v>
      </c>
      <c r="O186" s="800">
        <v>0</v>
      </c>
      <c r="P186" s="800">
        <v>0</v>
      </c>
      <c r="Q186" s="799">
        <v>0</v>
      </c>
      <c r="R186" s="799">
        <v>1</v>
      </c>
      <c r="S186" s="801">
        <v>32141016</v>
      </c>
      <c r="T186" s="799" t="s">
        <v>926</v>
      </c>
      <c r="U186" s="798" t="s">
        <v>926</v>
      </c>
      <c r="V186" s="778"/>
    </row>
    <row r="187" spans="1:22">
      <c r="A187" s="797">
        <f>1+A186</f>
        <v>164</v>
      </c>
      <c r="B187" s="798">
        <v>4343002</v>
      </c>
      <c r="C187" s="816" t="s">
        <v>2628</v>
      </c>
      <c r="D187" s="798" t="s">
        <v>32</v>
      </c>
      <c r="E187" s="798">
        <v>0</v>
      </c>
      <c r="F187" s="799">
        <v>1</v>
      </c>
      <c r="G187" s="799">
        <v>1</v>
      </c>
      <c r="H187" s="799">
        <v>0</v>
      </c>
      <c r="I187" s="799">
        <v>0</v>
      </c>
      <c r="J187" s="799">
        <v>0</v>
      </c>
      <c r="K187" s="799">
        <v>0</v>
      </c>
      <c r="L187" s="799">
        <v>0</v>
      </c>
      <c r="M187" s="799">
        <v>0</v>
      </c>
      <c r="N187" s="800">
        <v>0</v>
      </c>
      <c r="O187" s="800">
        <v>0</v>
      </c>
      <c r="P187" s="800">
        <v>0</v>
      </c>
      <c r="Q187" s="799">
        <v>0</v>
      </c>
      <c r="R187" s="799">
        <v>1</v>
      </c>
      <c r="S187" s="801">
        <v>40141654</v>
      </c>
      <c r="T187" s="799" t="s">
        <v>926</v>
      </c>
      <c r="U187" s="798" t="s">
        <v>926</v>
      </c>
      <c r="V187" s="778"/>
    </row>
    <row r="188" spans="1:22">
      <c r="A188" s="797">
        <f>1+A187</f>
        <v>165</v>
      </c>
      <c r="B188" s="798">
        <v>4343002</v>
      </c>
      <c r="C188" s="816" t="s">
        <v>3632</v>
      </c>
      <c r="D188" s="798" t="s">
        <v>32</v>
      </c>
      <c r="E188" s="798">
        <v>0</v>
      </c>
      <c r="F188" s="799">
        <v>1</v>
      </c>
      <c r="G188" s="799">
        <v>1</v>
      </c>
      <c r="H188" s="799">
        <v>0</v>
      </c>
      <c r="I188" s="799">
        <v>0</v>
      </c>
      <c r="J188" s="799">
        <v>0</v>
      </c>
      <c r="K188" s="799">
        <v>0</v>
      </c>
      <c r="L188" s="799">
        <v>0</v>
      </c>
      <c r="M188" s="799">
        <v>0</v>
      </c>
      <c r="N188" s="800">
        <v>0</v>
      </c>
      <c r="O188" s="800">
        <v>0</v>
      </c>
      <c r="P188" s="800">
        <v>0</v>
      </c>
      <c r="Q188" s="799">
        <v>0</v>
      </c>
      <c r="R188" s="799">
        <v>1</v>
      </c>
      <c r="S188" s="799">
        <v>31341101</v>
      </c>
      <c r="T188" s="799" t="s">
        <v>926</v>
      </c>
      <c r="U188" s="798" t="s">
        <v>926</v>
      </c>
      <c r="V188" s="778"/>
    </row>
    <row r="189" spans="1:22" ht="27">
      <c r="A189" s="797">
        <f>1+A188</f>
        <v>166</v>
      </c>
      <c r="B189" s="797">
        <v>4343002</v>
      </c>
      <c r="C189" s="816" t="s">
        <v>2629</v>
      </c>
      <c r="D189" s="797" t="s">
        <v>32</v>
      </c>
      <c r="E189" s="798">
        <v>0</v>
      </c>
      <c r="F189" s="799">
        <v>1</v>
      </c>
      <c r="G189" s="799">
        <v>1</v>
      </c>
      <c r="H189" s="799">
        <v>0</v>
      </c>
      <c r="I189" s="799">
        <v>0</v>
      </c>
      <c r="J189" s="799">
        <v>0</v>
      </c>
      <c r="K189" s="799">
        <v>0</v>
      </c>
      <c r="L189" s="799">
        <v>0</v>
      </c>
      <c r="M189" s="799">
        <v>0</v>
      </c>
      <c r="N189" s="800">
        <v>0</v>
      </c>
      <c r="O189" s="800">
        <v>0</v>
      </c>
      <c r="P189" s="800">
        <v>0</v>
      </c>
      <c r="Q189" s="799">
        <v>0</v>
      </c>
      <c r="R189" s="799">
        <v>1</v>
      </c>
      <c r="S189" s="801">
        <v>95121640</v>
      </c>
      <c r="T189" s="799" t="s">
        <v>926</v>
      </c>
      <c r="U189" s="798" t="s">
        <v>926</v>
      </c>
      <c r="V189" s="778"/>
    </row>
    <row r="190" spans="1:22" ht="27">
      <c r="A190" s="797">
        <f>1+A189</f>
        <v>167</v>
      </c>
      <c r="B190" s="798">
        <v>4343002</v>
      </c>
      <c r="C190" s="816" t="s">
        <v>2630</v>
      </c>
      <c r="D190" s="797" t="s">
        <v>32</v>
      </c>
      <c r="E190" s="798">
        <v>0</v>
      </c>
      <c r="F190" s="799">
        <v>1</v>
      </c>
      <c r="G190" s="799">
        <v>1</v>
      </c>
      <c r="H190" s="799">
        <v>0</v>
      </c>
      <c r="I190" s="799">
        <v>0</v>
      </c>
      <c r="J190" s="799">
        <v>0</v>
      </c>
      <c r="K190" s="799">
        <v>0</v>
      </c>
      <c r="L190" s="799">
        <v>0</v>
      </c>
      <c r="M190" s="799">
        <v>0</v>
      </c>
      <c r="N190" s="800">
        <v>0</v>
      </c>
      <c r="O190" s="800">
        <v>0</v>
      </c>
      <c r="P190" s="800">
        <v>0</v>
      </c>
      <c r="Q190" s="799">
        <v>0</v>
      </c>
      <c r="R190" s="799">
        <v>1</v>
      </c>
      <c r="S190" s="801">
        <v>40141654</v>
      </c>
      <c r="T190" s="799" t="s">
        <v>926</v>
      </c>
      <c r="U190" s="798" t="s">
        <v>926</v>
      </c>
      <c r="V190" s="778"/>
    </row>
    <row r="191" spans="1:22">
      <c r="A191" s="797">
        <f>1+A190</f>
        <v>168</v>
      </c>
      <c r="B191" s="798">
        <v>4343002</v>
      </c>
      <c r="C191" s="816" t="s">
        <v>2631</v>
      </c>
      <c r="D191" s="797" t="s">
        <v>32</v>
      </c>
      <c r="E191" s="798">
        <v>0</v>
      </c>
      <c r="F191" s="799">
        <v>1</v>
      </c>
      <c r="G191" s="799">
        <v>1</v>
      </c>
      <c r="H191" s="799">
        <v>0</v>
      </c>
      <c r="I191" s="799">
        <v>0</v>
      </c>
      <c r="J191" s="799">
        <v>0</v>
      </c>
      <c r="K191" s="799">
        <v>0</v>
      </c>
      <c r="L191" s="799">
        <v>0</v>
      </c>
      <c r="M191" s="799">
        <v>0</v>
      </c>
      <c r="N191" s="800">
        <v>0</v>
      </c>
      <c r="O191" s="800">
        <v>0</v>
      </c>
      <c r="P191" s="800">
        <v>0</v>
      </c>
      <c r="Q191" s="799">
        <v>0</v>
      </c>
      <c r="R191" s="799">
        <v>1</v>
      </c>
      <c r="S191" s="801">
        <v>40141654</v>
      </c>
      <c r="T191" s="799" t="s">
        <v>926</v>
      </c>
      <c r="U191" s="798" t="s">
        <v>926</v>
      </c>
      <c r="V191" s="778"/>
    </row>
    <row r="192" spans="1:22">
      <c r="A192" s="797">
        <f>1+A191</f>
        <v>169</v>
      </c>
      <c r="B192" s="798">
        <v>4343002</v>
      </c>
      <c r="C192" s="816" t="s">
        <v>2632</v>
      </c>
      <c r="D192" s="797" t="s">
        <v>32</v>
      </c>
      <c r="E192" s="798">
        <v>0</v>
      </c>
      <c r="F192" s="799">
        <v>1</v>
      </c>
      <c r="G192" s="799">
        <v>1</v>
      </c>
      <c r="H192" s="799">
        <v>0</v>
      </c>
      <c r="I192" s="799">
        <v>0</v>
      </c>
      <c r="J192" s="799">
        <v>0</v>
      </c>
      <c r="K192" s="799">
        <v>0</v>
      </c>
      <c r="L192" s="799">
        <v>0</v>
      </c>
      <c r="M192" s="799">
        <v>0</v>
      </c>
      <c r="N192" s="800">
        <v>0</v>
      </c>
      <c r="O192" s="800">
        <v>0</v>
      </c>
      <c r="P192" s="800">
        <v>0</v>
      </c>
      <c r="Q192" s="799">
        <v>0</v>
      </c>
      <c r="R192" s="799">
        <v>1</v>
      </c>
      <c r="S192" s="799">
        <v>30181701</v>
      </c>
      <c r="T192" s="799" t="s">
        <v>926</v>
      </c>
      <c r="U192" s="798" t="s">
        <v>926</v>
      </c>
      <c r="V192" s="778"/>
    </row>
    <row r="193" spans="1:22">
      <c r="A193" s="862" t="s">
        <v>2861</v>
      </c>
      <c r="B193" s="862"/>
      <c r="C193" s="862"/>
      <c r="D193" s="862"/>
      <c r="E193" s="862"/>
      <c r="F193" s="862"/>
      <c r="G193" s="862"/>
      <c r="H193" s="862"/>
      <c r="I193" s="862"/>
      <c r="J193" s="862"/>
      <c r="K193" s="862"/>
      <c r="L193" s="862"/>
      <c r="M193" s="862"/>
      <c r="N193" s="862"/>
      <c r="O193" s="862"/>
      <c r="P193" s="862"/>
      <c r="Q193" s="862"/>
      <c r="R193" s="862"/>
      <c r="S193" s="862"/>
      <c r="T193" s="862"/>
      <c r="U193" s="862"/>
      <c r="V193" s="247"/>
    </row>
    <row r="194" spans="1:22">
      <c r="A194" s="797">
        <f>1+A192</f>
        <v>170</v>
      </c>
      <c r="B194" s="798">
        <v>4343002</v>
      </c>
      <c r="C194" s="816" t="s">
        <v>2626</v>
      </c>
      <c r="D194" s="798" t="s">
        <v>32</v>
      </c>
      <c r="E194" s="798">
        <v>0</v>
      </c>
      <c r="F194" s="799">
        <v>1</v>
      </c>
      <c r="G194" s="799">
        <v>0</v>
      </c>
      <c r="H194" s="799">
        <v>0</v>
      </c>
      <c r="I194" s="799">
        <v>0</v>
      </c>
      <c r="J194" s="799">
        <v>0</v>
      </c>
      <c r="K194" s="799">
        <v>0</v>
      </c>
      <c r="L194" s="799">
        <v>0</v>
      </c>
      <c r="M194" s="799">
        <v>0</v>
      </c>
      <c r="N194" s="800">
        <v>0</v>
      </c>
      <c r="O194" s="800">
        <v>0</v>
      </c>
      <c r="P194" s="800">
        <v>0</v>
      </c>
      <c r="Q194" s="799">
        <v>0</v>
      </c>
      <c r="R194" s="799">
        <f>SUM(F194:M194)</f>
        <v>1</v>
      </c>
      <c r="S194" s="799">
        <v>41102401</v>
      </c>
      <c r="T194" s="799" t="s">
        <v>926</v>
      </c>
      <c r="U194" s="798" t="s">
        <v>926</v>
      </c>
      <c r="V194" s="778"/>
    </row>
    <row r="195" spans="1:22">
      <c r="A195" s="797">
        <f>1+A194</f>
        <v>171</v>
      </c>
      <c r="B195" s="798">
        <v>4343002</v>
      </c>
      <c r="C195" s="816" t="s">
        <v>2627</v>
      </c>
      <c r="D195" s="798" t="s">
        <v>32</v>
      </c>
      <c r="E195" s="798">
        <v>0</v>
      </c>
      <c r="F195" s="799">
        <v>1</v>
      </c>
      <c r="G195" s="799">
        <v>0</v>
      </c>
      <c r="H195" s="799">
        <v>0</v>
      </c>
      <c r="I195" s="799">
        <v>0</v>
      </c>
      <c r="J195" s="799">
        <v>0</v>
      </c>
      <c r="K195" s="799">
        <v>0</v>
      </c>
      <c r="L195" s="799">
        <v>0</v>
      </c>
      <c r="M195" s="799">
        <v>0</v>
      </c>
      <c r="N195" s="800">
        <v>0</v>
      </c>
      <c r="O195" s="800">
        <v>0</v>
      </c>
      <c r="P195" s="800">
        <v>0</v>
      </c>
      <c r="Q195" s="799">
        <v>0</v>
      </c>
      <c r="R195" s="799">
        <f>SUM(F195:M195)</f>
        <v>1</v>
      </c>
      <c r="S195" s="801">
        <v>32141016</v>
      </c>
      <c r="T195" s="799" t="s">
        <v>926</v>
      </c>
      <c r="U195" s="798" t="s">
        <v>926</v>
      </c>
      <c r="V195" s="778"/>
    </row>
    <row r="196" spans="1:22">
      <c r="A196" s="797">
        <f>1+A195</f>
        <v>172</v>
      </c>
      <c r="B196" s="798">
        <v>4343002</v>
      </c>
      <c r="C196" s="816" t="s">
        <v>2628</v>
      </c>
      <c r="D196" s="798" t="s">
        <v>32</v>
      </c>
      <c r="E196" s="798">
        <v>0</v>
      </c>
      <c r="F196" s="799">
        <v>1</v>
      </c>
      <c r="G196" s="799">
        <v>0</v>
      </c>
      <c r="H196" s="799">
        <v>0</v>
      </c>
      <c r="I196" s="799">
        <v>0</v>
      </c>
      <c r="J196" s="799">
        <v>0</v>
      </c>
      <c r="K196" s="799">
        <v>0</v>
      </c>
      <c r="L196" s="799">
        <v>0</v>
      </c>
      <c r="M196" s="799">
        <v>0</v>
      </c>
      <c r="N196" s="800">
        <v>0</v>
      </c>
      <c r="O196" s="800">
        <v>0</v>
      </c>
      <c r="P196" s="800">
        <v>0</v>
      </c>
      <c r="Q196" s="799">
        <v>0</v>
      </c>
      <c r="R196" s="799">
        <f>SUM(F196:M196)</f>
        <v>1</v>
      </c>
      <c r="S196" s="801">
        <v>40141654</v>
      </c>
      <c r="T196" s="799" t="s">
        <v>926</v>
      </c>
      <c r="U196" s="798" t="s">
        <v>926</v>
      </c>
      <c r="V196" s="778"/>
    </row>
    <row r="197" spans="1:22" ht="27">
      <c r="A197" s="797">
        <f>1+A196</f>
        <v>173</v>
      </c>
      <c r="B197" s="798">
        <v>4343002</v>
      </c>
      <c r="C197" s="816" t="s">
        <v>2633</v>
      </c>
      <c r="D197" s="798" t="s">
        <v>32</v>
      </c>
      <c r="E197" s="798">
        <v>0</v>
      </c>
      <c r="F197" s="799">
        <v>1</v>
      </c>
      <c r="G197" s="799">
        <v>0</v>
      </c>
      <c r="H197" s="799">
        <v>0</v>
      </c>
      <c r="I197" s="799">
        <v>0</v>
      </c>
      <c r="J197" s="799">
        <v>0</v>
      </c>
      <c r="K197" s="799">
        <v>0</v>
      </c>
      <c r="L197" s="799">
        <v>0</v>
      </c>
      <c r="M197" s="799">
        <v>0</v>
      </c>
      <c r="N197" s="800">
        <v>0</v>
      </c>
      <c r="O197" s="800">
        <v>0</v>
      </c>
      <c r="P197" s="800">
        <v>0</v>
      </c>
      <c r="Q197" s="799">
        <v>0</v>
      </c>
      <c r="R197" s="799">
        <f>SUM(F197:M197)</f>
        <v>1</v>
      </c>
      <c r="S197" s="801">
        <v>95121640</v>
      </c>
      <c r="T197" s="799" t="s">
        <v>926</v>
      </c>
      <c r="U197" s="798" t="s">
        <v>926</v>
      </c>
      <c r="V197" s="778"/>
    </row>
    <row r="198" spans="1:22">
      <c r="A198" s="797">
        <f>1+A197</f>
        <v>174</v>
      </c>
      <c r="B198" s="798">
        <v>4343002</v>
      </c>
      <c r="C198" s="816" t="s">
        <v>2608</v>
      </c>
      <c r="D198" s="798" t="s">
        <v>32</v>
      </c>
      <c r="E198" s="798">
        <v>0</v>
      </c>
      <c r="F198" s="799">
        <v>1</v>
      </c>
      <c r="G198" s="799">
        <v>0</v>
      </c>
      <c r="H198" s="799">
        <v>0</v>
      </c>
      <c r="I198" s="799">
        <v>0</v>
      </c>
      <c r="J198" s="799">
        <v>0</v>
      </c>
      <c r="K198" s="799">
        <v>0</v>
      </c>
      <c r="L198" s="799">
        <v>0</v>
      </c>
      <c r="M198" s="799">
        <v>0</v>
      </c>
      <c r="N198" s="800">
        <v>0</v>
      </c>
      <c r="O198" s="800">
        <v>0</v>
      </c>
      <c r="P198" s="800">
        <v>0</v>
      </c>
      <c r="Q198" s="799">
        <v>0</v>
      </c>
      <c r="R198" s="799">
        <f>SUM(F198:M198)</f>
        <v>1</v>
      </c>
      <c r="S198" s="799">
        <v>50404118</v>
      </c>
      <c r="T198" s="799" t="s">
        <v>926</v>
      </c>
      <c r="U198" s="798" t="s">
        <v>926</v>
      </c>
      <c r="V198" s="778"/>
    </row>
    <row r="199" spans="1:22">
      <c r="A199" s="797">
        <f>1+A198</f>
        <v>175</v>
      </c>
      <c r="B199" s="798">
        <v>4343002</v>
      </c>
      <c r="C199" s="816" t="s">
        <v>2634</v>
      </c>
      <c r="D199" s="798" t="s">
        <v>32</v>
      </c>
      <c r="E199" s="798">
        <v>0</v>
      </c>
      <c r="F199" s="799">
        <v>1</v>
      </c>
      <c r="G199" s="799">
        <v>0</v>
      </c>
      <c r="H199" s="799">
        <v>0</v>
      </c>
      <c r="I199" s="799">
        <v>0</v>
      </c>
      <c r="J199" s="799">
        <v>0</v>
      </c>
      <c r="K199" s="799">
        <v>0</v>
      </c>
      <c r="L199" s="799">
        <v>0</v>
      </c>
      <c r="M199" s="799">
        <v>0</v>
      </c>
      <c r="N199" s="800">
        <v>0</v>
      </c>
      <c r="O199" s="800">
        <v>0</v>
      </c>
      <c r="P199" s="800">
        <v>0</v>
      </c>
      <c r="Q199" s="799">
        <v>0</v>
      </c>
      <c r="R199" s="799">
        <f>SUM(F199:M199)</f>
        <v>1</v>
      </c>
      <c r="S199" s="799">
        <v>31341102</v>
      </c>
      <c r="T199" s="799" t="s">
        <v>926</v>
      </c>
      <c r="U199" s="798" t="s">
        <v>926</v>
      </c>
      <c r="V199" s="778"/>
    </row>
    <row r="200" spans="1:22">
      <c r="A200" s="862" t="s">
        <v>2862</v>
      </c>
      <c r="B200" s="862"/>
      <c r="C200" s="862"/>
      <c r="D200" s="862"/>
      <c r="E200" s="862"/>
      <c r="F200" s="862"/>
      <c r="G200" s="862"/>
      <c r="H200" s="862"/>
      <c r="I200" s="862"/>
      <c r="J200" s="862"/>
      <c r="K200" s="862"/>
      <c r="L200" s="862"/>
      <c r="M200" s="862"/>
      <c r="N200" s="862"/>
      <c r="O200" s="862"/>
      <c r="P200" s="862"/>
      <c r="Q200" s="862"/>
      <c r="R200" s="862"/>
      <c r="S200" s="862"/>
      <c r="T200" s="862"/>
      <c r="U200" s="862"/>
      <c r="V200" s="247"/>
    </row>
    <row r="201" spans="1:22">
      <c r="A201" s="797">
        <f>1+A199</f>
        <v>176</v>
      </c>
      <c r="B201" s="798">
        <v>4343001</v>
      </c>
      <c r="C201" s="816" t="s">
        <v>2628</v>
      </c>
      <c r="D201" s="798" t="s">
        <v>32</v>
      </c>
      <c r="E201" s="798">
        <v>0</v>
      </c>
      <c r="F201" s="799">
        <v>1</v>
      </c>
      <c r="G201" s="799">
        <v>1</v>
      </c>
      <c r="H201" s="799">
        <v>0</v>
      </c>
      <c r="I201" s="799">
        <v>0</v>
      </c>
      <c r="J201" s="799">
        <v>0</v>
      </c>
      <c r="K201" s="799">
        <v>0</v>
      </c>
      <c r="L201" s="799">
        <v>0</v>
      </c>
      <c r="M201" s="799">
        <v>0</v>
      </c>
      <c r="N201" s="800">
        <v>0</v>
      </c>
      <c r="O201" s="800">
        <v>0</v>
      </c>
      <c r="P201" s="800">
        <v>0</v>
      </c>
      <c r="Q201" s="799">
        <v>0</v>
      </c>
      <c r="R201" s="799">
        <v>1</v>
      </c>
      <c r="S201" s="801">
        <v>40141654</v>
      </c>
      <c r="T201" s="799" t="s">
        <v>926</v>
      </c>
      <c r="U201" s="798" t="s">
        <v>926</v>
      </c>
      <c r="V201" s="778"/>
    </row>
    <row r="202" spans="1:22">
      <c r="A202" s="797">
        <f>1+A201</f>
        <v>177</v>
      </c>
      <c r="B202" s="798">
        <v>4343001</v>
      </c>
      <c r="C202" s="816" t="s">
        <v>2608</v>
      </c>
      <c r="D202" s="798" t="s">
        <v>32</v>
      </c>
      <c r="E202" s="798">
        <v>0</v>
      </c>
      <c r="F202" s="799">
        <v>1</v>
      </c>
      <c r="G202" s="799">
        <v>1</v>
      </c>
      <c r="H202" s="799">
        <v>0</v>
      </c>
      <c r="I202" s="799">
        <v>0</v>
      </c>
      <c r="J202" s="799">
        <v>0</v>
      </c>
      <c r="K202" s="799">
        <v>0</v>
      </c>
      <c r="L202" s="799">
        <v>0</v>
      </c>
      <c r="M202" s="799">
        <v>0</v>
      </c>
      <c r="N202" s="800">
        <v>0</v>
      </c>
      <c r="O202" s="800">
        <v>0</v>
      </c>
      <c r="P202" s="800">
        <v>0</v>
      </c>
      <c r="Q202" s="799">
        <v>0</v>
      </c>
      <c r="R202" s="799">
        <v>1</v>
      </c>
      <c r="S202" s="799">
        <v>50404118</v>
      </c>
      <c r="T202" s="799" t="s">
        <v>926</v>
      </c>
      <c r="U202" s="798" t="s">
        <v>926</v>
      </c>
      <c r="V202" s="778"/>
    </row>
    <row r="203" spans="1:22">
      <c r="A203" s="797">
        <f>1+A202</f>
        <v>178</v>
      </c>
      <c r="B203" s="798">
        <v>4343001</v>
      </c>
      <c r="C203" s="816" t="s">
        <v>2609</v>
      </c>
      <c r="D203" s="798" t="s">
        <v>32</v>
      </c>
      <c r="E203" s="798">
        <v>0</v>
      </c>
      <c r="F203" s="799">
        <v>1</v>
      </c>
      <c r="G203" s="799">
        <v>1</v>
      </c>
      <c r="H203" s="799">
        <v>0</v>
      </c>
      <c r="I203" s="799">
        <v>0</v>
      </c>
      <c r="J203" s="799">
        <v>0</v>
      </c>
      <c r="K203" s="799">
        <v>0</v>
      </c>
      <c r="L203" s="799">
        <v>0</v>
      </c>
      <c r="M203" s="799">
        <v>0</v>
      </c>
      <c r="N203" s="800">
        <v>0</v>
      </c>
      <c r="O203" s="800">
        <v>0</v>
      </c>
      <c r="P203" s="800">
        <v>0</v>
      </c>
      <c r="Q203" s="799">
        <v>0</v>
      </c>
      <c r="R203" s="799">
        <v>1</v>
      </c>
      <c r="S203" s="801">
        <v>32141016</v>
      </c>
      <c r="T203" s="799" t="s">
        <v>926</v>
      </c>
      <c r="U203" s="798" t="s">
        <v>926</v>
      </c>
      <c r="V203" s="778"/>
    </row>
    <row r="204" spans="1:22">
      <c r="A204" s="797">
        <f>1+A203</f>
        <v>179</v>
      </c>
      <c r="B204" s="798">
        <v>4343001</v>
      </c>
      <c r="C204" s="816" t="s">
        <v>2638</v>
      </c>
      <c r="D204" s="798" t="s">
        <v>32</v>
      </c>
      <c r="E204" s="798">
        <v>0</v>
      </c>
      <c r="F204" s="799">
        <v>1</v>
      </c>
      <c r="G204" s="799">
        <v>1</v>
      </c>
      <c r="H204" s="799">
        <v>0</v>
      </c>
      <c r="I204" s="799">
        <v>0</v>
      </c>
      <c r="J204" s="799">
        <v>0</v>
      </c>
      <c r="K204" s="799">
        <v>0</v>
      </c>
      <c r="L204" s="799">
        <v>0</v>
      </c>
      <c r="M204" s="799">
        <v>0</v>
      </c>
      <c r="N204" s="800">
        <v>0</v>
      </c>
      <c r="O204" s="800">
        <v>0</v>
      </c>
      <c r="P204" s="800">
        <v>0</v>
      </c>
      <c r="Q204" s="799">
        <v>0</v>
      </c>
      <c r="R204" s="799">
        <v>1</v>
      </c>
      <c r="S204" s="799">
        <v>31341101</v>
      </c>
      <c r="T204" s="799" t="s">
        <v>926</v>
      </c>
      <c r="U204" s="798" t="s">
        <v>926</v>
      </c>
      <c r="V204" s="778"/>
    </row>
    <row r="205" spans="1:22">
      <c r="A205" s="797">
        <f>1+A204</f>
        <v>180</v>
      </c>
      <c r="B205" s="798">
        <v>4343001</v>
      </c>
      <c r="C205" s="816" t="s">
        <v>2611</v>
      </c>
      <c r="D205" s="798" t="s">
        <v>32</v>
      </c>
      <c r="E205" s="798">
        <v>0</v>
      </c>
      <c r="F205" s="799">
        <v>1</v>
      </c>
      <c r="G205" s="799">
        <v>1</v>
      </c>
      <c r="H205" s="799">
        <v>0</v>
      </c>
      <c r="I205" s="799">
        <v>0</v>
      </c>
      <c r="J205" s="799">
        <v>0</v>
      </c>
      <c r="K205" s="799">
        <v>0</v>
      </c>
      <c r="L205" s="799">
        <v>0</v>
      </c>
      <c r="M205" s="799">
        <v>0</v>
      </c>
      <c r="N205" s="800">
        <v>0</v>
      </c>
      <c r="O205" s="800">
        <v>0</v>
      </c>
      <c r="P205" s="800">
        <v>0</v>
      </c>
      <c r="Q205" s="799">
        <v>0</v>
      </c>
      <c r="R205" s="799">
        <v>1</v>
      </c>
      <c r="S205" s="799">
        <v>39112501</v>
      </c>
      <c r="T205" s="799" t="s">
        <v>926</v>
      </c>
      <c r="U205" s="798" t="s">
        <v>926</v>
      </c>
      <c r="V205" s="778"/>
    </row>
    <row r="206" spans="1:22">
      <c r="A206" s="797">
        <f>1+A205</f>
        <v>181</v>
      </c>
      <c r="B206" s="798">
        <v>4343001</v>
      </c>
      <c r="C206" s="816" t="s">
        <v>2639</v>
      </c>
      <c r="D206" s="798" t="s">
        <v>32</v>
      </c>
      <c r="E206" s="798">
        <v>0</v>
      </c>
      <c r="F206" s="799">
        <v>1</v>
      </c>
      <c r="G206" s="799">
        <v>1</v>
      </c>
      <c r="H206" s="799">
        <v>0</v>
      </c>
      <c r="I206" s="799">
        <v>0</v>
      </c>
      <c r="J206" s="799">
        <v>0</v>
      </c>
      <c r="K206" s="799">
        <v>0</v>
      </c>
      <c r="L206" s="799">
        <v>0</v>
      </c>
      <c r="M206" s="799">
        <v>0</v>
      </c>
      <c r="N206" s="800">
        <v>0</v>
      </c>
      <c r="O206" s="800">
        <v>0</v>
      </c>
      <c r="P206" s="800">
        <v>0</v>
      </c>
      <c r="Q206" s="799">
        <v>0</v>
      </c>
      <c r="R206" s="799">
        <v>1</v>
      </c>
      <c r="S206" s="799">
        <v>30141508</v>
      </c>
      <c r="T206" s="799" t="s">
        <v>926</v>
      </c>
      <c r="U206" s="798" t="s">
        <v>926</v>
      </c>
      <c r="V206" s="778"/>
    </row>
    <row r="207" spans="1:22">
      <c r="A207" s="797">
        <f>1+A206</f>
        <v>182</v>
      </c>
      <c r="B207" s="798">
        <v>4343001</v>
      </c>
      <c r="C207" s="816" t="s">
        <v>2552</v>
      </c>
      <c r="D207" s="797" t="s">
        <v>32</v>
      </c>
      <c r="E207" s="798">
        <v>0</v>
      </c>
      <c r="F207" s="799">
        <v>1</v>
      </c>
      <c r="G207" s="799">
        <v>1</v>
      </c>
      <c r="H207" s="799">
        <v>0</v>
      </c>
      <c r="I207" s="799">
        <v>0</v>
      </c>
      <c r="J207" s="799">
        <v>0</v>
      </c>
      <c r="K207" s="799">
        <v>0</v>
      </c>
      <c r="L207" s="799">
        <v>0</v>
      </c>
      <c r="M207" s="799">
        <v>0</v>
      </c>
      <c r="N207" s="800">
        <v>0</v>
      </c>
      <c r="O207" s="800">
        <v>0</v>
      </c>
      <c r="P207" s="800">
        <v>0</v>
      </c>
      <c r="Q207" s="799">
        <v>0</v>
      </c>
      <c r="R207" s="799">
        <v>1</v>
      </c>
      <c r="S207" s="799">
        <v>41112209</v>
      </c>
      <c r="T207" s="799" t="s">
        <v>926</v>
      </c>
      <c r="U207" s="798" t="s">
        <v>926</v>
      </c>
      <c r="V207" s="778"/>
    </row>
    <row r="208" spans="1:22">
      <c r="A208" s="797">
        <f>1+A207</f>
        <v>183</v>
      </c>
      <c r="B208" s="798">
        <v>4343001</v>
      </c>
      <c r="C208" s="816" t="s">
        <v>2553</v>
      </c>
      <c r="D208" s="797" t="s">
        <v>32</v>
      </c>
      <c r="E208" s="798">
        <v>0</v>
      </c>
      <c r="F208" s="799">
        <v>1</v>
      </c>
      <c r="G208" s="799">
        <v>1</v>
      </c>
      <c r="H208" s="799">
        <v>0</v>
      </c>
      <c r="I208" s="799">
        <v>0</v>
      </c>
      <c r="J208" s="799">
        <v>0</v>
      </c>
      <c r="K208" s="799">
        <v>0</v>
      </c>
      <c r="L208" s="799">
        <v>0</v>
      </c>
      <c r="M208" s="799">
        <v>0</v>
      </c>
      <c r="N208" s="800">
        <v>0</v>
      </c>
      <c r="O208" s="800">
        <v>0</v>
      </c>
      <c r="P208" s="800">
        <v>0</v>
      </c>
      <c r="Q208" s="799">
        <v>0</v>
      </c>
      <c r="R208" s="799">
        <v>1</v>
      </c>
      <c r="S208" s="801">
        <v>39121529</v>
      </c>
      <c r="T208" s="799" t="s">
        <v>926</v>
      </c>
      <c r="U208" s="798" t="s">
        <v>926</v>
      </c>
      <c r="V208" s="778"/>
    </row>
    <row r="209" spans="1:22">
      <c r="A209" s="797">
        <f>1+A208</f>
        <v>184</v>
      </c>
      <c r="B209" s="798">
        <v>4343001</v>
      </c>
      <c r="C209" s="816" t="s">
        <v>2554</v>
      </c>
      <c r="D209" s="797" t="s">
        <v>32</v>
      </c>
      <c r="E209" s="798">
        <v>0</v>
      </c>
      <c r="F209" s="799">
        <v>1</v>
      </c>
      <c r="G209" s="799">
        <v>1</v>
      </c>
      <c r="H209" s="799">
        <v>0</v>
      </c>
      <c r="I209" s="799">
        <v>0</v>
      </c>
      <c r="J209" s="799">
        <v>0</v>
      </c>
      <c r="K209" s="799">
        <v>0</v>
      </c>
      <c r="L209" s="799">
        <v>0</v>
      </c>
      <c r="M209" s="799">
        <v>0</v>
      </c>
      <c r="N209" s="800">
        <v>0</v>
      </c>
      <c r="O209" s="800">
        <v>0</v>
      </c>
      <c r="P209" s="800">
        <v>0</v>
      </c>
      <c r="Q209" s="799">
        <v>0</v>
      </c>
      <c r="R209" s="799">
        <v>1</v>
      </c>
      <c r="S209" s="801">
        <v>39121410</v>
      </c>
      <c r="T209" s="799" t="s">
        <v>926</v>
      </c>
      <c r="U209" s="798" t="s">
        <v>926</v>
      </c>
      <c r="V209" s="778"/>
    </row>
    <row r="210" spans="1:22">
      <c r="A210" s="797">
        <f>1+A209</f>
        <v>185</v>
      </c>
      <c r="B210" s="798">
        <v>4343001</v>
      </c>
      <c r="C210" s="816" t="s">
        <v>2558</v>
      </c>
      <c r="D210" s="797" t="s">
        <v>32</v>
      </c>
      <c r="E210" s="798">
        <v>0</v>
      </c>
      <c r="F210" s="799">
        <v>1</v>
      </c>
      <c r="G210" s="799">
        <v>1</v>
      </c>
      <c r="H210" s="799">
        <v>0</v>
      </c>
      <c r="I210" s="799">
        <v>0</v>
      </c>
      <c r="J210" s="799">
        <v>0</v>
      </c>
      <c r="K210" s="799">
        <v>0</v>
      </c>
      <c r="L210" s="799">
        <v>0</v>
      </c>
      <c r="M210" s="799">
        <v>0</v>
      </c>
      <c r="N210" s="800">
        <v>0</v>
      </c>
      <c r="O210" s="800">
        <v>0</v>
      </c>
      <c r="P210" s="800">
        <v>0</v>
      </c>
      <c r="Q210" s="799">
        <v>0</v>
      </c>
      <c r="R210" s="799">
        <v>1</v>
      </c>
      <c r="S210" s="799">
        <v>31161504</v>
      </c>
      <c r="T210" s="799" t="s">
        <v>926</v>
      </c>
      <c r="U210" s="798" t="s">
        <v>926</v>
      </c>
      <c r="V210" s="778"/>
    </row>
    <row r="211" spans="1:22">
      <c r="A211" s="797">
        <f>1+A210</f>
        <v>186</v>
      </c>
      <c r="B211" s="798">
        <v>4343001</v>
      </c>
      <c r="C211" s="816" t="s">
        <v>2555</v>
      </c>
      <c r="D211" s="797" t="s">
        <v>32</v>
      </c>
      <c r="E211" s="798">
        <v>0</v>
      </c>
      <c r="F211" s="799">
        <v>1</v>
      </c>
      <c r="G211" s="799">
        <v>1</v>
      </c>
      <c r="H211" s="799">
        <v>0</v>
      </c>
      <c r="I211" s="799">
        <v>0</v>
      </c>
      <c r="J211" s="799">
        <v>0</v>
      </c>
      <c r="K211" s="799">
        <v>0</v>
      </c>
      <c r="L211" s="799">
        <v>0</v>
      </c>
      <c r="M211" s="799">
        <v>0</v>
      </c>
      <c r="N211" s="800">
        <v>0</v>
      </c>
      <c r="O211" s="800">
        <v>0</v>
      </c>
      <c r="P211" s="800">
        <v>0</v>
      </c>
      <c r="Q211" s="799">
        <v>0</v>
      </c>
      <c r="R211" s="799">
        <v>1</v>
      </c>
      <c r="S211" s="801">
        <v>30171505</v>
      </c>
      <c r="T211" s="799" t="s">
        <v>926</v>
      </c>
      <c r="U211" s="798" t="s">
        <v>926</v>
      </c>
      <c r="V211" s="778"/>
    </row>
    <row r="212" spans="1:22">
      <c r="A212" s="864" t="s">
        <v>2865</v>
      </c>
      <c r="B212" s="864"/>
      <c r="C212" s="864"/>
      <c r="D212" s="864"/>
      <c r="E212" s="864"/>
      <c r="F212" s="864"/>
      <c r="G212" s="864"/>
      <c r="H212" s="864"/>
      <c r="I212" s="864"/>
      <c r="J212" s="864"/>
      <c r="K212" s="864"/>
      <c r="L212" s="864"/>
      <c r="M212" s="864"/>
      <c r="N212" s="864"/>
      <c r="O212" s="864"/>
      <c r="P212" s="864"/>
      <c r="Q212" s="864"/>
      <c r="R212" s="864"/>
      <c r="S212" s="864"/>
      <c r="T212" s="864"/>
      <c r="U212" s="864"/>
      <c r="V212" s="247"/>
    </row>
    <row r="213" spans="1:22">
      <c r="A213" s="797">
        <v>187</v>
      </c>
      <c r="B213" s="798">
        <v>4343001</v>
      </c>
      <c r="C213" s="816" t="s">
        <v>2867</v>
      </c>
      <c r="D213" s="798" t="s">
        <v>2702</v>
      </c>
      <c r="E213" s="798">
        <v>0</v>
      </c>
      <c r="F213" s="799">
        <v>0</v>
      </c>
      <c r="G213" s="799">
        <v>1</v>
      </c>
      <c r="H213" s="799">
        <v>0</v>
      </c>
      <c r="I213" s="799">
        <v>0</v>
      </c>
      <c r="J213" s="799">
        <v>0</v>
      </c>
      <c r="K213" s="799">
        <v>0</v>
      </c>
      <c r="L213" s="799">
        <v>0</v>
      </c>
      <c r="M213" s="799">
        <v>0</v>
      </c>
      <c r="N213" s="800">
        <v>0</v>
      </c>
      <c r="O213" s="800">
        <v>0</v>
      </c>
      <c r="P213" s="800">
        <v>0</v>
      </c>
      <c r="Q213" s="799">
        <v>0</v>
      </c>
      <c r="R213" s="799">
        <f>SUM(G213:M213)</f>
        <v>1</v>
      </c>
      <c r="S213" s="799">
        <v>73152106</v>
      </c>
      <c r="T213" s="804">
        <v>1111754</v>
      </c>
      <c r="U213" s="805" t="s">
        <v>2886</v>
      </c>
      <c r="V213" s="778"/>
    </row>
    <row r="214" spans="1:22">
      <c r="A214" s="797">
        <v>188</v>
      </c>
      <c r="B214" s="798">
        <v>4343001</v>
      </c>
      <c r="C214" s="816" t="s">
        <v>2868</v>
      </c>
      <c r="D214" s="798" t="s">
        <v>2702</v>
      </c>
      <c r="E214" s="798">
        <v>0</v>
      </c>
      <c r="F214" s="799">
        <v>0</v>
      </c>
      <c r="G214" s="799">
        <v>1</v>
      </c>
      <c r="H214" s="799">
        <v>0</v>
      </c>
      <c r="I214" s="799">
        <v>0</v>
      </c>
      <c r="J214" s="799">
        <v>0</v>
      </c>
      <c r="K214" s="799">
        <v>0</v>
      </c>
      <c r="L214" s="799">
        <v>0</v>
      </c>
      <c r="M214" s="799">
        <v>0</v>
      </c>
      <c r="N214" s="800">
        <v>0</v>
      </c>
      <c r="O214" s="800">
        <v>0</v>
      </c>
      <c r="P214" s="800">
        <v>0</v>
      </c>
      <c r="Q214" s="799">
        <v>0</v>
      </c>
      <c r="R214" s="799">
        <f>SUM(G214:M214)</f>
        <v>1</v>
      </c>
      <c r="S214" s="799">
        <v>73152106</v>
      </c>
      <c r="T214" s="804">
        <v>1014499</v>
      </c>
      <c r="U214" s="805" t="s">
        <v>2886</v>
      </c>
      <c r="V214" s="778"/>
    </row>
    <row r="215" spans="1:22">
      <c r="A215" s="797">
        <v>189</v>
      </c>
      <c r="B215" s="798">
        <v>4343001</v>
      </c>
      <c r="C215" s="816" t="s">
        <v>2869</v>
      </c>
      <c r="D215" s="798" t="s">
        <v>2702</v>
      </c>
      <c r="E215" s="798">
        <v>0</v>
      </c>
      <c r="F215" s="799">
        <v>0</v>
      </c>
      <c r="G215" s="799">
        <v>1</v>
      </c>
      <c r="H215" s="799">
        <v>0</v>
      </c>
      <c r="I215" s="799">
        <v>0</v>
      </c>
      <c r="J215" s="799">
        <v>0</v>
      </c>
      <c r="K215" s="799">
        <v>0</v>
      </c>
      <c r="L215" s="799">
        <v>0</v>
      </c>
      <c r="M215" s="799">
        <v>0</v>
      </c>
      <c r="N215" s="800">
        <v>0</v>
      </c>
      <c r="O215" s="800">
        <v>0</v>
      </c>
      <c r="P215" s="800">
        <v>0</v>
      </c>
      <c r="Q215" s="799">
        <v>0</v>
      </c>
      <c r="R215" s="799">
        <f>SUM(G215:M215)</f>
        <v>1</v>
      </c>
      <c r="S215" s="799">
        <v>73152106</v>
      </c>
      <c r="T215" s="804">
        <v>1028597</v>
      </c>
      <c r="U215" s="805" t="s">
        <v>2886</v>
      </c>
      <c r="V215" s="778"/>
    </row>
    <row r="216" spans="1:22">
      <c r="A216" s="797">
        <v>190</v>
      </c>
      <c r="B216" s="798">
        <v>4343001</v>
      </c>
      <c r="C216" s="816" t="s">
        <v>2870</v>
      </c>
      <c r="D216" s="798" t="s">
        <v>2702</v>
      </c>
      <c r="E216" s="798">
        <v>0</v>
      </c>
      <c r="F216" s="799">
        <v>0</v>
      </c>
      <c r="G216" s="799">
        <v>1</v>
      </c>
      <c r="H216" s="799">
        <v>0</v>
      </c>
      <c r="I216" s="799">
        <v>0</v>
      </c>
      <c r="J216" s="799">
        <v>0</v>
      </c>
      <c r="K216" s="799">
        <v>0</v>
      </c>
      <c r="L216" s="799">
        <v>0</v>
      </c>
      <c r="M216" s="799">
        <v>0</v>
      </c>
      <c r="N216" s="800">
        <v>0</v>
      </c>
      <c r="O216" s="800">
        <v>0</v>
      </c>
      <c r="P216" s="800">
        <v>0</v>
      </c>
      <c r="Q216" s="799">
        <v>0</v>
      </c>
      <c r="R216" s="799">
        <f>SUM(G216:M216)</f>
        <v>1</v>
      </c>
      <c r="S216" s="799">
        <v>73152106</v>
      </c>
      <c r="T216" s="804">
        <v>1225436</v>
      </c>
      <c r="U216" s="805" t="s">
        <v>2886</v>
      </c>
      <c r="V216" s="778"/>
    </row>
    <row r="217" spans="1:22">
      <c r="A217" s="797">
        <v>191</v>
      </c>
      <c r="B217" s="798">
        <v>4343001</v>
      </c>
      <c r="C217" s="816" t="s">
        <v>2871</v>
      </c>
      <c r="D217" s="798" t="s">
        <v>2702</v>
      </c>
      <c r="E217" s="798">
        <v>0</v>
      </c>
      <c r="F217" s="799">
        <v>0</v>
      </c>
      <c r="G217" s="799">
        <v>1</v>
      </c>
      <c r="H217" s="799">
        <v>0</v>
      </c>
      <c r="I217" s="799">
        <v>0</v>
      </c>
      <c r="J217" s="799">
        <v>0</v>
      </c>
      <c r="K217" s="799">
        <v>0</v>
      </c>
      <c r="L217" s="799">
        <v>0</v>
      </c>
      <c r="M217" s="799">
        <v>0</v>
      </c>
      <c r="N217" s="800">
        <v>0</v>
      </c>
      <c r="O217" s="800">
        <v>0</v>
      </c>
      <c r="P217" s="800">
        <v>0</v>
      </c>
      <c r="Q217" s="799">
        <v>0</v>
      </c>
      <c r="R217" s="799">
        <f>SUM(G217:M217)</f>
        <v>1</v>
      </c>
      <c r="S217" s="799">
        <v>73152106</v>
      </c>
      <c r="T217" s="804">
        <v>1065300</v>
      </c>
      <c r="U217" s="805" t="s">
        <v>2886</v>
      </c>
      <c r="V217" s="778"/>
    </row>
    <row r="218" spans="1:22">
      <c r="A218" s="797">
        <v>192</v>
      </c>
      <c r="B218" s="798">
        <v>4343001</v>
      </c>
      <c r="C218" s="816" t="s">
        <v>2872</v>
      </c>
      <c r="D218" s="798" t="s">
        <v>2702</v>
      </c>
      <c r="E218" s="798">
        <v>0</v>
      </c>
      <c r="F218" s="799">
        <v>0</v>
      </c>
      <c r="G218" s="799">
        <v>1</v>
      </c>
      <c r="H218" s="799">
        <v>0</v>
      </c>
      <c r="I218" s="799">
        <v>0</v>
      </c>
      <c r="J218" s="799">
        <v>0</v>
      </c>
      <c r="K218" s="799">
        <v>0</v>
      </c>
      <c r="L218" s="799">
        <v>0</v>
      </c>
      <c r="M218" s="799">
        <v>0</v>
      </c>
      <c r="N218" s="800">
        <v>0</v>
      </c>
      <c r="O218" s="800">
        <v>0</v>
      </c>
      <c r="P218" s="800">
        <v>0</v>
      </c>
      <c r="Q218" s="799">
        <v>0</v>
      </c>
      <c r="R218" s="799">
        <f>SUM(G218:M218)</f>
        <v>1</v>
      </c>
      <c r="S218" s="799">
        <v>73152106</v>
      </c>
      <c r="T218" s="804">
        <v>1304738</v>
      </c>
      <c r="U218" s="805" t="s">
        <v>2886</v>
      </c>
      <c r="V218" s="778"/>
    </row>
    <row r="219" spans="1:22">
      <c r="A219" s="797">
        <v>193</v>
      </c>
      <c r="B219" s="797">
        <v>4343003</v>
      </c>
      <c r="C219" s="840" t="s">
        <v>2873</v>
      </c>
      <c r="D219" s="797" t="s">
        <v>101</v>
      </c>
      <c r="E219" s="798">
        <v>0</v>
      </c>
      <c r="F219" s="799">
        <v>0</v>
      </c>
      <c r="G219" s="799">
        <v>1</v>
      </c>
      <c r="H219" s="799">
        <v>0</v>
      </c>
      <c r="I219" s="799">
        <v>0</v>
      </c>
      <c r="J219" s="799">
        <v>0</v>
      </c>
      <c r="K219" s="799">
        <v>0</v>
      </c>
      <c r="L219" s="799">
        <v>0</v>
      </c>
      <c r="M219" s="799">
        <v>0</v>
      </c>
      <c r="N219" s="800">
        <v>0</v>
      </c>
      <c r="O219" s="800">
        <v>0</v>
      </c>
      <c r="P219" s="800">
        <v>0</v>
      </c>
      <c r="Q219" s="799">
        <v>0</v>
      </c>
      <c r="R219" s="799">
        <f>SUM(G219:M219)</f>
        <v>1</v>
      </c>
      <c r="S219" s="801">
        <v>25174001</v>
      </c>
      <c r="T219" s="773">
        <v>1068509</v>
      </c>
      <c r="U219" s="805" t="s">
        <v>2886</v>
      </c>
      <c r="V219" s="778"/>
    </row>
    <row r="220" spans="1:22">
      <c r="A220" s="797">
        <v>194</v>
      </c>
      <c r="B220" s="798">
        <v>4343003</v>
      </c>
      <c r="C220" s="816" t="s">
        <v>2874</v>
      </c>
      <c r="D220" s="798" t="s">
        <v>2702</v>
      </c>
      <c r="E220" s="798">
        <v>0</v>
      </c>
      <c r="F220" s="799">
        <v>0</v>
      </c>
      <c r="G220" s="799">
        <v>1</v>
      </c>
      <c r="H220" s="799">
        <v>0</v>
      </c>
      <c r="I220" s="799">
        <v>0</v>
      </c>
      <c r="J220" s="799">
        <v>0</v>
      </c>
      <c r="K220" s="799">
        <v>0</v>
      </c>
      <c r="L220" s="799">
        <v>0</v>
      </c>
      <c r="M220" s="799">
        <v>0</v>
      </c>
      <c r="N220" s="800">
        <v>0</v>
      </c>
      <c r="O220" s="800">
        <v>0</v>
      </c>
      <c r="P220" s="800">
        <v>0</v>
      </c>
      <c r="Q220" s="799">
        <v>0</v>
      </c>
      <c r="R220" s="799">
        <f>SUM(G220:M220)</f>
        <v>1</v>
      </c>
      <c r="S220" s="799">
        <v>48101800</v>
      </c>
      <c r="T220" s="804">
        <v>1391351</v>
      </c>
      <c r="U220" s="805" t="s">
        <v>2886</v>
      </c>
      <c r="V220" s="778"/>
    </row>
    <row r="221" spans="1:22">
      <c r="A221" s="797">
        <v>195</v>
      </c>
      <c r="B221" s="798">
        <v>4343003</v>
      </c>
      <c r="C221" s="816" t="s">
        <v>2875</v>
      </c>
      <c r="D221" s="798" t="s">
        <v>2702</v>
      </c>
      <c r="E221" s="798">
        <v>0</v>
      </c>
      <c r="F221" s="799">
        <v>0</v>
      </c>
      <c r="G221" s="799">
        <v>1</v>
      </c>
      <c r="H221" s="799">
        <v>0</v>
      </c>
      <c r="I221" s="799">
        <v>0</v>
      </c>
      <c r="J221" s="799">
        <v>0</v>
      </c>
      <c r="K221" s="799">
        <v>0</v>
      </c>
      <c r="L221" s="799">
        <v>0</v>
      </c>
      <c r="M221" s="799">
        <v>0</v>
      </c>
      <c r="N221" s="800">
        <v>0</v>
      </c>
      <c r="O221" s="800">
        <v>0</v>
      </c>
      <c r="P221" s="800">
        <v>0</v>
      </c>
      <c r="Q221" s="799">
        <v>0</v>
      </c>
      <c r="R221" s="799">
        <f>SUM(G221:M221)</f>
        <v>1</v>
      </c>
      <c r="S221" s="799">
        <v>26101500</v>
      </c>
      <c r="T221" s="804">
        <v>1111754</v>
      </c>
      <c r="U221" s="805" t="s">
        <v>2886</v>
      </c>
      <c r="V221" s="778"/>
    </row>
    <row r="222" spans="1:22">
      <c r="A222" s="797">
        <v>196</v>
      </c>
      <c r="B222" s="798">
        <v>4343003</v>
      </c>
      <c r="C222" s="816" t="s">
        <v>2876</v>
      </c>
      <c r="D222" s="798" t="s">
        <v>2702</v>
      </c>
      <c r="E222" s="798">
        <v>0</v>
      </c>
      <c r="F222" s="799">
        <v>0</v>
      </c>
      <c r="G222" s="799">
        <v>1</v>
      </c>
      <c r="H222" s="799">
        <v>0</v>
      </c>
      <c r="I222" s="799">
        <v>0</v>
      </c>
      <c r="J222" s="799">
        <v>0</v>
      </c>
      <c r="K222" s="799">
        <v>0</v>
      </c>
      <c r="L222" s="799">
        <v>0</v>
      </c>
      <c r="M222" s="799">
        <v>0</v>
      </c>
      <c r="N222" s="800">
        <v>0</v>
      </c>
      <c r="O222" s="800">
        <v>0</v>
      </c>
      <c r="P222" s="800">
        <v>0</v>
      </c>
      <c r="Q222" s="799">
        <v>0</v>
      </c>
      <c r="R222" s="799">
        <f>SUM(G222:M222)</f>
        <v>1</v>
      </c>
      <c r="S222" s="799">
        <v>48101800</v>
      </c>
      <c r="T222" s="804">
        <v>1014499</v>
      </c>
      <c r="U222" s="805" t="s">
        <v>2886</v>
      </c>
      <c r="V222" s="778"/>
    </row>
    <row r="223" spans="1:22">
      <c r="A223" s="797">
        <v>197</v>
      </c>
      <c r="B223" s="798">
        <v>4343003</v>
      </c>
      <c r="C223" s="816" t="s">
        <v>2877</v>
      </c>
      <c r="D223" s="798" t="s">
        <v>2702</v>
      </c>
      <c r="E223" s="798">
        <v>0</v>
      </c>
      <c r="F223" s="799">
        <v>0</v>
      </c>
      <c r="G223" s="799">
        <v>1</v>
      </c>
      <c r="H223" s="799">
        <v>0</v>
      </c>
      <c r="I223" s="799">
        <v>0</v>
      </c>
      <c r="J223" s="799">
        <v>0</v>
      </c>
      <c r="K223" s="799">
        <v>0</v>
      </c>
      <c r="L223" s="799">
        <v>0</v>
      </c>
      <c r="M223" s="799">
        <v>0</v>
      </c>
      <c r="N223" s="800">
        <v>0</v>
      </c>
      <c r="O223" s="800">
        <v>0</v>
      </c>
      <c r="P223" s="800">
        <v>0</v>
      </c>
      <c r="Q223" s="799">
        <v>0</v>
      </c>
      <c r="R223" s="799">
        <f>SUM(G223:M223)</f>
        <v>1</v>
      </c>
      <c r="S223" s="799">
        <v>41112417</v>
      </c>
      <c r="T223" s="804">
        <v>1028597</v>
      </c>
      <c r="U223" s="805" t="s">
        <v>2886</v>
      </c>
      <c r="V223" s="778"/>
    </row>
    <row r="224" spans="1:22">
      <c r="A224" s="797">
        <v>198</v>
      </c>
      <c r="B224" s="798">
        <v>4343003</v>
      </c>
      <c r="C224" s="816" t="s">
        <v>2878</v>
      </c>
      <c r="D224" s="798" t="s">
        <v>2702</v>
      </c>
      <c r="E224" s="798">
        <v>0</v>
      </c>
      <c r="F224" s="799">
        <v>0</v>
      </c>
      <c r="G224" s="799">
        <v>1</v>
      </c>
      <c r="H224" s="799">
        <v>0</v>
      </c>
      <c r="I224" s="799">
        <v>0</v>
      </c>
      <c r="J224" s="799">
        <v>0</v>
      </c>
      <c r="K224" s="799">
        <v>0</v>
      </c>
      <c r="L224" s="799">
        <v>0</v>
      </c>
      <c r="M224" s="799">
        <v>0</v>
      </c>
      <c r="N224" s="800">
        <v>0</v>
      </c>
      <c r="O224" s="800">
        <v>0</v>
      </c>
      <c r="P224" s="800">
        <v>0</v>
      </c>
      <c r="Q224" s="799">
        <v>0</v>
      </c>
      <c r="R224" s="799">
        <f>SUM(G224:M224)</f>
        <v>1</v>
      </c>
      <c r="S224" s="799">
        <v>48101800</v>
      </c>
      <c r="T224" s="804">
        <v>1225436</v>
      </c>
      <c r="U224" s="805" t="s">
        <v>2886</v>
      </c>
      <c r="V224" s="778"/>
    </row>
    <row r="225" spans="1:22">
      <c r="A225" s="797">
        <v>199</v>
      </c>
      <c r="B225" s="798">
        <v>4452203</v>
      </c>
      <c r="C225" s="816" t="s">
        <v>2879</v>
      </c>
      <c r="D225" s="798" t="s">
        <v>2702</v>
      </c>
      <c r="E225" s="798">
        <v>0</v>
      </c>
      <c r="F225" s="799">
        <v>0</v>
      </c>
      <c r="G225" s="799">
        <v>1</v>
      </c>
      <c r="H225" s="799">
        <v>0</v>
      </c>
      <c r="I225" s="799">
        <v>0</v>
      </c>
      <c r="J225" s="799">
        <v>0</v>
      </c>
      <c r="K225" s="799">
        <v>0</v>
      </c>
      <c r="L225" s="799">
        <v>0</v>
      </c>
      <c r="M225" s="799">
        <v>0</v>
      </c>
      <c r="N225" s="800">
        <v>0</v>
      </c>
      <c r="O225" s="800">
        <v>0</v>
      </c>
      <c r="P225" s="800">
        <v>0</v>
      </c>
      <c r="Q225" s="799">
        <v>0</v>
      </c>
      <c r="R225" s="799">
        <f>SUM(G225:M225)</f>
        <v>1</v>
      </c>
      <c r="S225" s="799">
        <v>52151648</v>
      </c>
      <c r="T225" s="804">
        <v>1065300</v>
      </c>
      <c r="U225" s="805" t="s">
        <v>2886</v>
      </c>
      <c r="V225" s="778"/>
    </row>
    <row r="226" spans="1:22">
      <c r="A226" s="797">
        <v>200</v>
      </c>
      <c r="B226" s="798">
        <v>4343003</v>
      </c>
      <c r="C226" s="816" t="s">
        <v>2880</v>
      </c>
      <c r="D226" s="798" t="s">
        <v>2702</v>
      </c>
      <c r="E226" s="798">
        <v>0</v>
      </c>
      <c r="F226" s="799">
        <v>0</v>
      </c>
      <c r="G226" s="799">
        <v>1</v>
      </c>
      <c r="H226" s="799">
        <v>0</v>
      </c>
      <c r="I226" s="799">
        <v>0</v>
      </c>
      <c r="J226" s="799">
        <v>0</v>
      </c>
      <c r="K226" s="799">
        <v>0</v>
      </c>
      <c r="L226" s="799">
        <v>0</v>
      </c>
      <c r="M226" s="799">
        <v>0</v>
      </c>
      <c r="N226" s="800">
        <v>0</v>
      </c>
      <c r="O226" s="800">
        <v>0</v>
      </c>
      <c r="P226" s="800">
        <v>0</v>
      </c>
      <c r="Q226" s="799">
        <v>0</v>
      </c>
      <c r="R226" s="799">
        <f>SUM(G226:M226)</f>
        <v>1</v>
      </c>
      <c r="S226" s="799">
        <v>48101800</v>
      </c>
      <c r="T226" s="804">
        <v>1304738</v>
      </c>
      <c r="U226" s="805" t="s">
        <v>2886</v>
      </c>
      <c r="V226" s="778"/>
    </row>
    <row r="227" spans="1:22">
      <c r="A227" s="797">
        <v>201</v>
      </c>
      <c r="B227" s="798">
        <v>4343003</v>
      </c>
      <c r="C227" s="816" t="s">
        <v>2881</v>
      </c>
      <c r="D227" s="798" t="s">
        <v>2702</v>
      </c>
      <c r="E227" s="798">
        <v>0</v>
      </c>
      <c r="F227" s="799">
        <v>0</v>
      </c>
      <c r="G227" s="799">
        <v>1</v>
      </c>
      <c r="H227" s="799">
        <v>0</v>
      </c>
      <c r="I227" s="799">
        <v>0</v>
      </c>
      <c r="J227" s="799">
        <v>0</v>
      </c>
      <c r="K227" s="799">
        <v>0</v>
      </c>
      <c r="L227" s="799">
        <v>0</v>
      </c>
      <c r="M227" s="799">
        <v>0</v>
      </c>
      <c r="N227" s="800">
        <v>0</v>
      </c>
      <c r="O227" s="800">
        <v>0</v>
      </c>
      <c r="P227" s="800">
        <v>0</v>
      </c>
      <c r="Q227" s="799">
        <v>0</v>
      </c>
      <c r="R227" s="799">
        <f>SUM(G227:M227)</f>
        <v>1</v>
      </c>
      <c r="S227" s="799">
        <v>48101800</v>
      </c>
      <c r="T227" s="804">
        <v>1068509</v>
      </c>
      <c r="U227" s="805" t="s">
        <v>2886</v>
      </c>
      <c r="V227" s="778"/>
    </row>
    <row r="228" spans="1:22">
      <c r="A228" s="797">
        <v>202</v>
      </c>
      <c r="B228" s="798">
        <v>4343003</v>
      </c>
      <c r="C228" s="816" t="s">
        <v>2882</v>
      </c>
      <c r="D228" s="798" t="s">
        <v>2702</v>
      </c>
      <c r="E228" s="798">
        <v>0</v>
      </c>
      <c r="F228" s="799">
        <v>0</v>
      </c>
      <c r="G228" s="799">
        <v>1</v>
      </c>
      <c r="H228" s="799">
        <v>0</v>
      </c>
      <c r="I228" s="799">
        <v>0</v>
      </c>
      <c r="J228" s="799">
        <v>0</v>
      </c>
      <c r="K228" s="799">
        <v>0</v>
      </c>
      <c r="L228" s="799">
        <v>0</v>
      </c>
      <c r="M228" s="799">
        <v>0</v>
      </c>
      <c r="N228" s="800">
        <v>0</v>
      </c>
      <c r="O228" s="800">
        <v>0</v>
      </c>
      <c r="P228" s="800">
        <v>0</v>
      </c>
      <c r="Q228" s="799">
        <v>0</v>
      </c>
      <c r="R228" s="799">
        <f>SUM(G228:M228)</f>
        <v>1</v>
      </c>
      <c r="S228" s="799">
        <v>31171500</v>
      </c>
      <c r="T228" s="804">
        <v>1391351</v>
      </c>
      <c r="U228" s="805" t="s">
        <v>2886</v>
      </c>
      <c r="V228" s="778"/>
    </row>
    <row r="229" spans="1:22">
      <c r="A229" s="797">
        <v>203</v>
      </c>
      <c r="B229" s="797">
        <v>4343003</v>
      </c>
      <c r="C229" s="840" t="s">
        <v>2883</v>
      </c>
      <c r="D229" s="797" t="s">
        <v>2702</v>
      </c>
      <c r="E229" s="798">
        <v>0</v>
      </c>
      <c r="F229" s="799">
        <v>0</v>
      </c>
      <c r="G229" s="799">
        <v>1</v>
      </c>
      <c r="H229" s="799">
        <v>0</v>
      </c>
      <c r="I229" s="799">
        <v>0</v>
      </c>
      <c r="J229" s="799">
        <v>0</v>
      </c>
      <c r="K229" s="799">
        <v>0</v>
      </c>
      <c r="L229" s="799">
        <v>0</v>
      </c>
      <c r="M229" s="799">
        <v>0</v>
      </c>
      <c r="N229" s="800">
        <v>0</v>
      </c>
      <c r="O229" s="800">
        <v>0</v>
      </c>
      <c r="P229" s="800">
        <v>0</v>
      </c>
      <c r="Q229" s="799">
        <v>0</v>
      </c>
      <c r="R229" s="799">
        <f>SUM(G229:M229)</f>
        <v>1</v>
      </c>
      <c r="S229" s="801">
        <v>26101500</v>
      </c>
      <c r="T229" s="773">
        <v>1111754</v>
      </c>
      <c r="U229" s="805" t="s">
        <v>2886</v>
      </c>
      <c r="V229" s="778"/>
    </row>
    <row r="230" spans="1:22">
      <c r="A230" s="797">
        <v>204</v>
      </c>
      <c r="B230" s="798">
        <v>4343003</v>
      </c>
      <c r="C230" s="816" t="s">
        <v>2884</v>
      </c>
      <c r="D230" s="798" t="s">
        <v>2702</v>
      </c>
      <c r="E230" s="798">
        <v>0</v>
      </c>
      <c r="F230" s="799">
        <v>0</v>
      </c>
      <c r="G230" s="799">
        <v>1</v>
      </c>
      <c r="H230" s="799">
        <v>0</v>
      </c>
      <c r="I230" s="799">
        <v>0</v>
      </c>
      <c r="J230" s="799">
        <v>0</v>
      </c>
      <c r="K230" s="799">
        <v>0</v>
      </c>
      <c r="L230" s="799">
        <v>0</v>
      </c>
      <c r="M230" s="799">
        <v>0</v>
      </c>
      <c r="N230" s="800">
        <v>0</v>
      </c>
      <c r="O230" s="800">
        <v>0</v>
      </c>
      <c r="P230" s="800">
        <v>0</v>
      </c>
      <c r="Q230" s="799">
        <v>0</v>
      </c>
      <c r="R230" s="799">
        <f>SUM(G230:M230)</f>
        <v>1</v>
      </c>
      <c r="S230" s="799">
        <v>48101800</v>
      </c>
      <c r="T230" s="804">
        <v>1014499</v>
      </c>
      <c r="U230" s="805" t="s">
        <v>2886</v>
      </c>
      <c r="V230" s="778"/>
    </row>
    <row r="231" spans="1:22">
      <c r="A231" s="797">
        <v>205</v>
      </c>
      <c r="B231" s="798">
        <v>4343003</v>
      </c>
      <c r="C231" s="816" t="s">
        <v>2885</v>
      </c>
      <c r="D231" s="798" t="s">
        <v>2702</v>
      </c>
      <c r="E231" s="798">
        <v>0</v>
      </c>
      <c r="F231" s="799">
        <v>0</v>
      </c>
      <c r="G231" s="799">
        <v>1</v>
      </c>
      <c r="H231" s="799">
        <v>0</v>
      </c>
      <c r="I231" s="799">
        <v>0</v>
      </c>
      <c r="J231" s="799">
        <v>0</v>
      </c>
      <c r="K231" s="799">
        <v>0</v>
      </c>
      <c r="L231" s="799">
        <v>0</v>
      </c>
      <c r="M231" s="799">
        <v>0</v>
      </c>
      <c r="N231" s="800">
        <v>0</v>
      </c>
      <c r="O231" s="800">
        <v>0</v>
      </c>
      <c r="P231" s="800">
        <v>0</v>
      </c>
      <c r="Q231" s="799">
        <v>0</v>
      </c>
      <c r="R231" s="799">
        <f>SUM(G231:M231)</f>
        <v>1</v>
      </c>
      <c r="S231" s="799">
        <v>31171500</v>
      </c>
      <c r="T231" s="804">
        <v>1028597</v>
      </c>
      <c r="U231" s="805" t="s">
        <v>2886</v>
      </c>
      <c r="V231" s="778"/>
    </row>
    <row r="232" spans="1:22">
      <c r="A232" s="862" t="s">
        <v>2866</v>
      </c>
      <c r="B232" s="862"/>
      <c r="C232" s="862"/>
      <c r="D232" s="862"/>
      <c r="E232" s="862"/>
      <c r="F232" s="862"/>
      <c r="G232" s="862"/>
      <c r="H232" s="862"/>
      <c r="I232" s="862"/>
      <c r="J232" s="862"/>
      <c r="K232" s="862"/>
      <c r="L232" s="862"/>
      <c r="M232" s="862"/>
      <c r="N232" s="862"/>
      <c r="O232" s="862"/>
      <c r="P232" s="862"/>
      <c r="Q232" s="862"/>
      <c r="R232" s="862"/>
      <c r="S232" s="862"/>
      <c r="T232" s="862"/>
      <c r="U232" s="862"/>
      <c r="V232" s="247"/>
    </row>
    <row r="233" spans="1:22">
      <c r="A233" s="797">
        <v>206</v>
      </c>
      <c r="B233" s="797">
        <v>4394401</v>
      </c>
      <c r="C233" s="816" t="s">
        <v>2577</v>
      </c>
      <c r="D233" s="798" t="s">
        <v>32</v>
      </c>
      <c r="E233" s="798">
        <v>0</v>
      </c>
      <c r="F233" s="799">
        <v>1</v>
      </c>
      <c r="G233" s="799">
        <v>0</v>
      </c>
      <c r="H233" s="799">
        <v>0</v>
      </c>
      <c r="I233" s="799">
        <v>0</v>
      </c>
      <c r="J233" s="799">
        <v>0</v>
      </c>
      <c r="K233" s="799">
        <v>0</v>
      </c>
      <c r="L233" s="799">
        <v>0</v>
      </c>
      <c r="M233" s="799">
        <v>0</v>
      </c>
      <c r="N233" s="800">
        <v>0</v>
      </c>
      <c r="O233" s="800">
        <v>0</v>
      </c>
      <c r="P233" s="800">
        <v>0</v>
      </c>
      <c r="Q233" s="799">
        <v>0</v>
      </c>
      <c r="R233" s="799">
        <f>SUM(F233:M233)</f>
        <v>1</v>
      </c>
      <c r="S233" s="799">
        <v>31171504</v>
      </c>
      <c r="T233" s="799" t="s">
        <v>926</v>
      </c>
      <c r="U233" s="798" t="s">
        <v>926</v>
      </c>
      <c r="V233" s="778"/>
    </row>
    <row r="234" spans="1:22">
      <c r="A234" s="797">
        <f>1+A233</f>
        <v>207</v>
      </c>
      <c r="B234" s="797">
        <v>4394401</v>
      </c>
      <c r="C234" s="816" t="s">
        <v>2640</v>
      </c>
      <c r="D234" s="798" t="s">
        <v>32</v>
      </c>
      <c r="E234" s="798">
        <v>0</v>
      </c>
      <c r="F234" s="799">
        <v>1</v>
      </c>
      <c r="G234" s="799">
        <v>0</v>
      </c>
      <c r="H234" s="799">
        <v>0</v>
      </c>
      <c r="I234" s="799">
        <v>0</v>
      </c>
      <c r="J234" s="799">
        <v>0</v>
      </c>
      <c r="K234" s="799">
        <v>0</v>
      </c>
      <c r="L234" s="799">
        <v>0</v>
      </c>
      <c r="M234" s="799">
        <v>0</v>
      </c>
      <c r="N234" s="800">
        <v>0</v>
      </c>
      <c r="O234" s="800">
        <v>0</v>
      </c>
      <c r="P234" s="800">
        <v>0</v>
      </c>
      <c r="Q234" s="799">
        <v>0</v>
      </c>
      <c r="R234" s="799">
        <f>SUM(F234:M234)</f>
        <v>1</v>
      </c>
      <c r="S234" s="801">
        <v>31411904</v>
      </c>
      <c r="T234" s="799" t="s">
        <v>926</v>
      </c>
      <c r="U234" s="798" t="s">
        <v>926</v>
      </c>
      <c r="V234" s="778"/>
    </row>
    <row r="235" spans="1:22">
      <c r="A235" s="797">
        <f>1+A234</f>
        <v>208</v>
      </c>
      <c r="B235" s="797">
        <v>4394401</v>
      </c>
      <c r="C235" s="816" t="s">
        <v>2641</v>
      </c>
      <c r="D235" s="798" t="s">
        <v>32</v>
      </c>
      <c r="E235" s="798">
        <v>0</v>
      </c>
      <c r="F235" s="799">
        <v>1</v>
      </c>
      <c r="G235" s="799">
        <v>0</v>
      </c>
      <c r="H235" s="799">
        <v>0</v>
      </c>
      <c r="I235" s="799">
        <v>0</v>
      </c>
      <c r="J235" s="799">
        <v>0</v>
      </c>
      <c r="K235" s="799">
        <v>0</v>
      </c>
      <c r="L235" s="799">
        <v>0</v>
      </c>
      <c r="M235" s="799">
        <v>0</v>
      </c>
      <c r="N235" s="800">
        <v>0</v>
      </c>
      <c r="O235" s="800">
        <v>0</v>
      </c>
      <c r="P235" s="800">
        <v>0</v>
      </c>
      <c r="Q235" s="799">
        <v>0</v>
      </c>
      <c r="R235" s="799">
        <f>SUM(F235:M235)</f>
        <v>1</v>
      </c>
      <c r="S235" s="799">
        <v>39121115</v>
      </c>
      <c r="T235" s="799" t="s">
        <v>926</v>
      </c>
      <c r="U235" s="798" t="s">
        <v>926</v>
      </c>
      <c r="V235" s="778"/>
    </row>
    <row r="236" spans="1:22">
      <c r="A236" s="797">
        <f>1+A235</f>
        <v>209</v>
      </c>
      <c r="B236" s="797">
        <v>4394401</v>
      </c>
      <c r="C236" s="816" t="s">
        <v>2547</v>
      </c>
      <c r="D236" s="798" t="s">
        <v>32</v>
      </c>
      <c r="E236" s="798">
        <v>0</v>
      </c>
      <c r="F236" s="799">
        <v>1</v>
      </c>
      <c r="G236" s="799">
        <v>0</v>
      </c>
      <c r="H236" s="799">
        <v>0</v>
      </c>
      <c r="I236" s="799">
        <v>0</v>
      </c>
      <c r="J236" s="799">
        <v>0</v>
      </c>
      <c r="K236" s="799">
        <v>0</v>
      </c>
      <c r="L236" s="799">
        <v>0</v>
      </c>
      <c r="M236" s="799">
        <v>0</v>
      </c>
      <c r="N236" s="800">
        <v>0</v>
      </c>
      <c r="O236" s="800">
        <v>0</v>
      </c>
      <c r="P236" s="800">
        <v>0</v>
      </c>
      <c r="Q236" s="799">
        <v>0</v>
      </c>
      <c r="R236" s="799">
        <f>SUM(F236:M236)</f>
        <v>1</v>
      </c>
      <c r="S236" s="799">
        <v>39121544</v>
      </c>
      <c r="T236" s="799" t="s">
        <v>926</v>
      </c>
      <c r="U236" s="798" t="s">
        <v>926</v>
      </c>
      <c r="V236" s="778"/>
    </row>
    <row r="237" spans="1:22">
      <c r="A237" s="797">
        <f>1+A236</f>
        <v>210</v>
      </c>
      <c r="B237" s="797">
        <v>4394401</v>
      </c>
      <c r="C237" s="816" t="s">
        <v>2642</v>
      </c>
      <c r="D237" s="798" t="s">
        <v>32</v>
      </c>
      <c r="E237" s="798">
        <v>0</v>
      </c>
      <c r="F237" s="799">
        <v>1</v>
      </c>
      <c r="G237" s="799">
        <v>0</v>
      </c>
      <c r="H237" s="799">
        <v>0</v>
      </c>
      <c r="I237" s="799">
        <v>0</v>
      </c>
      <c r="J237" s="799">
        <v>0</v>
      </c>
      <c r="K237" s="799">
        <v>0</v>
      </c>
      <c r="L237" s="799">
        <v>0</v>
      </c>
      <c r="M237" s="799">
        <v>0</v>
      </c>
      <c r="N237" s="800">
        <v>0</v>
      </c>
      <c r="O237" s="800">
        <v>0</v>
      </c>
      <c r="P237" s="800">
        <v>0</v>
      </c>
      <c r="Q237" s="799">
        <v>0</v>
      </c>
      <c r="R237" s="799">
        <f>SUM(F237:M237)</f>
        <v>1</v>
      </c>
      <c r="S237" s="799">
        <v>39121311</v>
      </c>
      <c r="T237" s="799" t="s">
        <v>926</v>
      </c>
      <c r="U237" s="798" t="s">
        <v>926</v>
      </c>
      <c r="V237" s="778"/>
    </row>
    <row r="238" spans="1:22">
      <c r="A238" s="797">
        <f>1+A237</f>
        <v>211</v>
      </c>
      <c r="B238" s="797">
        <v>4394401</v>
      </c>
      <c r="C238" s="816" t="s">
        <v>2635</v>
      </c>
      <c r="D238" s="798" t="s">
        <v>32</v>
      </c>
      <c r="E238" s="798">
        <v>0</v>
      </c>
      <c r="F238" s="799">
        <v>1</v>
      </c>
      <c r="G238" s="799">
        <v>0</v>
      </c>
      <c r="H238" s="799">
        <v>0</v>
      </c>
      <c r="I238" s="799">
        <v>0</v>
      </c>
      <c r="J238" s="799">
        <v>0</v>
      </c>
      <c r="K238" s="799">
        <v>0</v>
      </c>
      <c r="L238" s="799">
        <v>0</v>
      </c>
      <c r="M238" s="799">
        <v>0</v>
      </c>
      <c r="N238" s="800">
        <v>0</v>
      </c>
      <c r="O238" s="800">
        <v>0</v>
      </c>
      <c r="P238" s="800">
        <v>0</v>
      </c>
      <c r="Q238" s="799">
        <v>0</v>
      </c>
      <c r="R238" s="799">
        <f>SUM(F238:M238)</f>
        <v>1</v>
      </c>
      <c r="S238" s="799">
        <v>60101318</v>
      </c>
      <c r="T238" s="799" t="s">
        <v>926</v>
      </c>
      <c r="U238" s="798" t="s">
        <v>926</v>
      </c>
      <c r="V238" s="778"/>
    </row>
    <row r="239" spans="1:22">
      <c r="A239" s="797">
        <f>1+A238</f>
        <v>212</v>
      </c>
      <c r="B239" s="797">
        <v>4394401</v>
      </c>
      <c r="C239" s="816" t="s">
        <v>2636</v>
      </c>
      <c r="D239" s="798" t="s">
        <v>32</v>
      </c>
      <c r="E239" s="798">
        <v>0</v>
      </c>
      <c r="F239" s="799">
        <v>1</v>
      </c>
      <c r="G239" s="799">
        <v>0</v>
      </c>
      <c r="H239" s="799">
        <v>0</v>
      </c>
      <c r="I239" s="799">
        <v>0</v>
      </c>
      <c r="J239" s="799">
        <v>0</v>
      </c>
      <c r="K239" s="799">
        <v>0</v>
      </c>
      <c r="L239" s="799">
        <v>0</v>
      </c>
      <c r="M239" s="799">
        <v>0</v>
      </c>
      <c r="N239" s="800">
        <v>0</v>
      </c>
      <c r="O239" s="800">
        <v>0</v>
      </c>
      <c r="P239" s="800">
        <v>0</v>
      </c>
      <c r="Q239" s="799">
        <v>0</v>
      </c>
      <c r="R239" s="799">
        <f>SUM(F239:M239)</f>
        <v>1</v>
      </c>
      <c r="S239" s="799">
        <v>39121115</v>
      </c>
      <c r="T239" s="799" t="s">
        <v>926</v>
      </c>
      <c r="U239" s="798" t="s">
        <v>926</v>
      </c>
      <c r="V239" s="778"/>
    </row>
    <row r="240" spans="1:22">
      <c r="A240" s="797">
        <f>1+A239</f>
        <v>213</v>
      </c>
      <c r="B240" s="797">
        <v>4394401</v>
      </c>
      <c r="C240" s="816" t="s">
        <v>2637</v>
      </c>
      <c r="D240" s="798" t="s">
        <v>32</v>
      </c>
      <c r="E240" s="798">
        <v>0</v>
      </c>
      <c r="F240" s="799">
        <v>1</v>
      </c>
      <c r="G240" s="799">
        <v>0</v>
      </c>
      <c r="H240" s="799">
        <v>0</v>
      </c>
      <c r="I240" s="799">
        <v>0</v>
      </c>
      <c r="J240" s="799">
        <v>0</v>
      </c>
      <c r="K240" s="799">
        <v>0</v>
      </c>
      <c r="L240" s="799">
        <v>0</v>
      </c>
      <c r="M240" s="799">
        <v>0</v>
      </c>
      <c r="N240" s="800">
        <v>0</v>
      </c>
      <c r="O240" s="800">
        <v>0</v>
      </c>
      <c r="P240" s="800">
        <v>0</v>
      </c>
      <c r="Q240" s="799">
        <v>0</v>
      </c>
      <c r="R240" s="799">
        <f>SUM(F240:M240)</f>
        <v>1</v>
      </c>
      <c r="S240" s="801">
        <v>39121529</v>
      </c>
      <c r="T240" s="799" t="s">
        <v>926</v>
      </c>
      <c r="U240" s="798" t="s">
        <v>926</v>
      </c>
      <c r="V240" s="778"/>
    </row>
    <row r="241" spans="1:22">
      <c r="A241" s="797">
        <f>1+A240</f>
        <v>214</v>
      </c>
      <c r="B241" s="797">
        <v>4394401</v>
      </c>
      <c r="C241" s="816" t="s">
        <v>2562</v>
      </c>
      <c r="D241" s="798" t="s">
        <v>32</v>
      </c>
      <c r="E241" s="798">
        <v>0</v>
      </c>
      <c r="F241" s="799">
        <v>1</v>
      </c>
      <c r="G241" s="799">
        <v>0</v>
      </c>
      <c r="H241" s="799">
        <v>0</v>
      </c>
      <c r="I241" s="799">
        <v>0</v>
      </c>
      <c r="J241" s="799">
        <v>0</v>
      </c>
      <c r="K241" s="799">
        <v>0</v>
      </c>
      <c r="L241" s="799">
        <v>0</v>
      </c>
      <c r="M241" s="799">
        <v>0</v>
      </c>
      <c r="N241" s="800">
        <v>0</v>
      </c>
      <c r="O241" s="800">
        <v>0</v>
      </c>
      <c r="P241" s="800">
        <v>0</v>
      </c>
      <c r="Q241" s="799">
        <v>0</v>
      </c>
      <c r="R241" s="799">
        <f>SUM(F241:M241)</f>
        <v>1</v>
      </c>
      <c r="S241" s="799">
        <v>40151510</v>
      </c>
      <c r="T241" s="799" t="s">
        <v>926</v>
      </c>
      <c r="U241" s="798" t="s">
        <v>926</v>
      </c>
      <c r="V241" s="778"/>
    </row>
    <row r="242" spans="1:22">
      <c r="A242" s="797">
        <f>1+A241</f>
        <v>215</v>
      </c>
      <c r="B242" s="797">
        <v>4394401</v>
      </c>
      <c r="C242" s="816" t="s">
        <v>2643</v>
      </c>
      <c r="D242" s="798" t="s">
        <v>32</v>
      </c>
      <c r="E242" s="798">
        <v>0</v>
      </c>
      <c r="F242" s="799">
        <v>1</v>
      </c>
      <c r="G242" s="799">
        <v>0</v>
      </c>
      <c r="H242" s="799">
        <v>0</v>
      </c>
      <c r="I242" s="799">
        <v>0</v>
      </c>
      <c r="J242" s="799">
        <v>0</v>
      </c>
      <c r="K242" s="799">
        <v>0</v>
      </c>
      <c r="L242" s="799">
        <v>0</v>
      </c>
      <c r="M242" s="799">
        <v>0</v>
      </c>
      <c r="N242" s="800">
        <v>0</v>
      </c>
      <c r="O242" s="800">
        <v>0</v>
      </c>
      <c r="P242" s="800">
        <v>0</v>
      </c>
      <c r="Q242" s="799">
        <v>0</v>
      </c>
      <c r="R242" s="799">
        <f>SUM(F242:M242)</f>
        <v>1</v>
      </c>
      <c r="S242" s="801">
        <v>39121633</v>
      </c>
      <c r="T242" s="799" t="s">
        <v>926</v>
      </c>
      <c r="U242" s="798" t="s">
        <v>926</v>
      </c>
      <c r="V242" s="778"/>
    </row>
    <row r="243" spans="1:22">
      <c r="A243" s="862" t="s">
        <v>2808</v>
      </c>
      <c r="B243" s="862"/>
      <c r="C243" s="862"/>
      <c r="D243" s="862"/>
      <c r="E243" s="862"/>
      <c r="F243" s="862"/>
      <c r="G243" s="862"/>
      <c r="H243" s="862"/>
      <c r="I243" s="862"/>
      <c r="J243" s="862"/>
      <c r="K243" s="862"/>
      <c r="L243" s="862"/>
      <c r="M243" s="862"/>
      <c r="N243" s="862"/>
      <c r="O243" s="862"/>
      <c r="P243" s="862"/>
      <c r="Q243" s="862"/>
      <c r="R243" s="862"/>
      <c r="S243" s="862"/>
      <c r="T243" s="862"/>
      <c r="U243" s="862"/>
      <c r="V243" s="247"/>
    </row>
    <row r="244" spans="1:22">
      <c r="A244" s="797">
        <f>1+A242</f>
        <v>216</v>
      </c>
      <c r="B244" s="797">
        <v>4394401</v>
      </c>
      <c r="C244" s="816" t="s">
        <v>2600</v>
      </c>
      <c r="D244" s="798" t="s">
        <v>32</v>
      </c>
      <c r="E244" s="798">
        <v>0</v>
      </c>
      <c r="F244" s="799">
        <v>1</v>
      </c>
      <c r="G244" s="799">
        <v>0</v>
      </c>
      <c r="H244" s="799">
        <v>0</v>
      </c>
      <c r="I244" s="799">
        <v>0</v>
      </c>
      <c r="J244" s="799">
        <v>0</v>
      </c>
      <c r="K244" s="799">
        <v>0</v>
      </c>
      <c r="L244" s="799">
        <v>0</v>
      </c>
      <c r="M244" s="799">
        <v>0</v>
      </c>
      <c r="N244" s="800">
        <v>0</v>
      </c>
      <c r="O244" s="800">
        <v>0</v>
      </c>
      <c r="P244" s="800">
        <v>0</v>
      </c>
      <c r="Q244" s="799">
        <v>0</v>
      </c>
      <c r="R244" s="799">
        <f>SUM(F244:M244)</f>
        <v>1</v>
      </c>
      <c r="S244" s="799">
        <v>31171504</v>
      </c>
      <c r="T244" s="799" t="s">
        <v>926</v>
      </c>
      <c r="U244" s="798" t="s">
        <v>926</v>
      </c>
      <c r="V244" s="778"/>
    </row>
    <row r="245" spans="1:22">
      <c r="A245" s="797">
        <f>1+A244</f>
        <v>217</v>
      </c>
      <c r="B245" s="797">
        <v>4394401</v>
      </c>
      <c r="C245" s="816" t="s">
        <v>2709</v>
      </c>
      <c r="D245" s="798" t="s">
        <v>32</v>
      </c>
      <c r="E245" s="798">
        <v>0</v>
      </c>
      <c r="F245" s="799">
        <v>1</v>
      </c>
      <c r="G245" s="799">
        <v>0</v>
      </c>
      <c r="H245" s="799">
        <v>0</v>
      </c>
      <c r="I245" s="799">
        <v>0</v>
      </c>
      <c r="J245" s="799">
        <v>0</v>
      </c>
      <c r="K245" s="799">
        <v>0</v>
      </c>
      <c r="L245" s="799">
        <v>0</v>
      </c>
      <c r="M245" s="799">
        <v>0</v>
      </c>
      <c r="N245" s="800">
        <v>0</v>
      </c>
      <c r="O245" s="800">
        <v>0</v>
      </c>
      <c r="P245" s="800">
        <v>0</v>
      </c>
      <c r="Q245" s="799">
        <v>0</v>
      </c>
      <c r="R245" s="799">
        <f>SUM(F245:M245)</f>
        <v>1</v>
      </c>
      <c r="S245" s="801">
        <v>31411904</v>
      </c>
      <c r="T245" s="799" t="s">
        <v>926</v>
      </c>
      <c r="U245" s="798" t="s">
        <v>926</v>
      </c>
      <c r="V245" s="778"/>
    </row>
    <row r="246" spans="1:22">
      <c r="A246" s="797">
        <f>1+A245</f>
        <v>218</v>
      </c>
      <c r="B246" s="797">
        <v>4394401</v>
      </c>
      <c r="C246" s="816" t="s">
        <v>2710</v>
      </c>
      <c r="D246" s="798" t="s">
        <v>32</v>
      </c>
      <c r="E246" s="798">
        <v>0</v>
      </c>
      <c r="F246" s="799">
        <v>1</v>
      </c>
      <c r="G246" s="799">
        <v>0</v>
      </c>
      <c r="H246" s="799">
        <v>0</v>
      </c>
      <c r="I246" s="799">
        <v>0</v>
      </c>
      <c r="J246" s="799">
        <v>0</v>
      </c>
      <c r="K246" s="799">
        <v>0</v>
      </c>
      <c r="L246" s="799">
        <v>0</v>
      </c>
      <c r="M246" s="799">
        <v>0</v>
      </c>
      <c r="N246" s="800">
        <v>0</v>
      </c>
      <c r="O246" s="800">
        <v>0</v>
      </c>
      <c r="P246" s="800">
        <v>0</v>
      </c>
      <c r="Q246" s="799">
        <v>0</v>
      </c>
      <c r="R246" s="799">
        <f>SUM(F246:M246)</f>
        <v>1</v>
      </c>
      <c r="S246" s="799">
        <v>39121115</v>
      </c>
      <c r="T246" s="799" t="s">
        <v>926</v>
      </c>
      <c r="U246" s="798" t="s">
        <v>926</v>
      </c>
      <c r="V246" s="778"/>
    </row>
    <row r="247" spans="1:22">
      <c r="A247" s="797">
        <f>1+A246</f>
        <v>219</v>
      </c>
      <c r="B247" s="797">
        <v>4394401</v>
      </c>
      <c r="C247" s="816" t="s">
        <v>2711</v>
      </c>
      <c r="D247" s="798" t="s">
        <v>32</v>
      </c>
      <c r="E247" s="798">
        <v>0</v>
      </c>
      <c r="F247" s="799">
        <v>1</v>
      </c>
      <c r="G247" s="799">
        <v>0</v>
      </c>
      <c r="H247" s="799">
        <v>0</v>
      </c>
      <c r="I247" s="799">
        <v>0</v>
      </c>
      <c r="J247" s="799">
        <v>0</v>
      </c>
      <c r="K247" s="799">
        <v>0</v>
      </c>
      <c r="L247" s="799">
        <v>0</v>
      </c>
      <c r="M247" s="799">
        <v>0</v>
      </c>
      <c r="N247" s="800">
        <v>0</v>
      </c>
      <c r="O247" s="800">
        <v>0</v>
      </c>
      <c r="P247" s="800">
        <v>0</v>
      </c>
      <c r="Q247" s="799">
        <v>0</v>
      </c>
      <c r="R247" s="799">
        <f>SUM(F247:M247)</f>
        <v>1</v>
      </c>
      <c r="S247" s="799">
        <v>39121544</v>
      </c>
      <c r="T247" s="799" t="s">
        <v>926</v>
      </c>
      <c r="U247" s="798" t="s">
        <v>926</v>
      </c>
      <c r="V247" s="778"/>
    </row>
    <row r="248" spans="1:22">
      <c r="A248" s="797">
        <f>1+A247</f>
        <v>220</v>
      </c>
      <c r="B248" s="797">
        <v>4394401</v>
      </c>
      <c r="C248" s="816" t="s">
        <v>2712</v>
      </c>
      <c r="D248" s="798" t="s">
        <v>32</v>
      </c>
      <c r="E248" s="798">
        <v>0</v>
      </c>
      <c r="F248" s="799">
        <v>1</v>
      </c>
      <c r="G248" s="799">
        <v>0</v>
      </c>
      <c r="H248" s="799">
        <v>0</v>
      </c>
      <c r="I248" s="799">
        <v>0</v>
      </c>
      <c r="J248" s="799">
        <v>0</v>
      </c>
      <c r="K248" s="799">
        <v>0</v>
      </c>
      <c r="L248" s="799">
        <v>0</v>
      </c>
      <c r="M248" s="799">
        <v>0</v>
      </c>
      <c r="N248" s="800">
        <v>0</v>
      </c>
      <c r="O248" s="800">
        <v>0</v>
      </c>
      <c r="P248" s="800">
        <v>0</v>
      </c>
      <c r="Q248" s="799">
        <v>0</v>
      </c>
      <c r="R248" s="799">
        <f>SUM(F248:M248)</f>
        <v>1</v>
      </c>
      <c r="S248" s="799">
        <v>39121311</v>
      </c>
      <c r="T248" s="799" t="s">
        <v>926</v>
      </c>
      <c r="U248" s="798" t="s">
        <v>926</v>
      </c>
      <c r="V248" s="778"/>
    </row>
    <row r="249" spans="1:22">
      <c r="A249" s="797">
        <f>1+A248</f>
        <v>221</v>
      </c>
      <c r="B249" s="797">
        <v>4394401</v>
      </c>
      <c r="C249" s="816" t="s">
        <v>2713</v>
      </c>
      <c r="D249" s="798" t="s">
        <v>32</v>
      </c>
      <c r="E249" s="798">
        <v>0</v>
      </c>
      <c r="F249" s="799">
        <v>1</v>
      </c>
      <c r="G249" s="799">
        <v>0</v>
      </c>
      <c r="H249" s="799">
        <v>0</v>
      </c>
      <c r="I249" s="799">
        <v>0</v>
      </c>
      <c r="J249" s="799">
        <v>0</v>
      </c>
      <c r="K249" s="799">
        <v>0</v>
      </c>
      <c r="L249" s="799">
        <v>0</v>
      </c>
      <c r="M249" s="799">
        <v>0</v>
      </c>
      <c r="N249" s="800">
        <v>0</v>
      </c>
      <c r="O249" s="800">
        <v>0</v>
      </c>
      <c r="P249" s="800">
        <v>0</v>
      </c>
      <c r="Q249" s="799">
        <v>0</v>
      </c>
      <c r="R249" s="799">
        <f>SUM(F249:M249)</f>
        <v>1</v>
      </c>
      <c r="S249" s="799">
        <v>60101318</v>
      </c>
      <c r="T249" s="799" t="s">
        <v>926</v>
      </c>
      <c r="U249" s="798" t="s">
        <v>926</v>
      </c>
      <c r="V249" s="778"/>
    </row>
    <row r="250" spans="1:22">
      <c r="A250" s="797">
        <f>1+A249</f>
        <v>222</v>
      </c>
      <c r="B250" s="797">
        <v>4394401</v>
      </c>
      <c r="C250" s="816" t="s">
        <v>2714</v>
      </c>
      <c r="D250" s="798" t="s">
        <v>32</v>
      </c>
      <c r="E250" s="798">
        <v>0</v>
      </c>
      <c r="F250" s="799">
        <v>1</v>
      </c>
      <c r="G250" s="799">
        <v>0</v>
      </c>
      <c r="H250" s="799">
        <v>0</v>
      </c>
      <c r="I250" s="799">
        <v>0</v>
      </c>
      <c r="J250" s="799">
        <v>0</v>
      </c>
      <c r="K250" s="799">
        <v>0</v>
      </c>
      <c r="L250" s="799">
        <v>0</v>
      </c>
      <c r="M250" s="799">
        <v>0</v>
      </c>
      <c r="N250" s="800">
        <v>0</v>
      </c>
      <c r="O250" s="800">
        <v>0</v>
      </c>
      <c r="P250" s="800">
        <v>0</v>
      </c>
      <c r="Q250" s="799">
        <v>0</v>
      </c>
      <c r="R250" s="799">
        <f>SUM(F250:M250)</f>
        <v>1</v>
      </c>
      <c r="S250" s="799">
        <v>39121115</v>
      </c>
      <c r="T250" s="799" t="s">
        <v>926</v>
      </c>
      <c r="U250" s="798" t="s">
        <v>926</v>
      </c>
      <c r="V250" s="778"/>
    </row>
    <row r="251" spans="1:22">
      <c r="A251" s="797">
        <f>1+A250</f>
        <v>223</v>
      </c>
      <c r="B251" s="797">
        <v>4394401</v>
      </c>
      <c r="C251" s="816" t="s">
        <v>2715</v>
      </c>
      <c r="D251" s="798" t="s">
        <v>32</v>
      </c>
      <c r="E251" s="798">
        <v>0</v>
      </c>
      <c r="F251" s="799">
        <v>1</v>
      </c>
      <c r="G251" s="799">
        <v>0</v>
      </c>
      <c r="H251" s="799">
        <v>0</v>
      </c>
      <c r="I251" s="799">
        <v>0</v>
      </c>
      <c r="J251" s="799">
        <v>0</v>
      </c>
      <c r="K251" s="799">
        <v>0</v>
      </c>
      <c r="L251" s="799">
        <v>0</v>
      </c>
      <c r="M251" s="799">
        <v>0</v>
      </c>
      <c r="N251" s="800">
        <v>0</v>
      </c>
      <c r="O251" s="800">
        <v>0</v>
      </c>
      <c r="P251" s="800">
        <v>0</v>
      </c>
      <c r="Q251" s="799">
        <v>0</v>
      </c>
      <c r="R251" s="799">
        <f>SUM(F251:M251)</f>
        <v>1</v>
      </c>
      <c r="S251" s="801">
        <v>39121529</v>
      </c>
      <c r="T251" s="799" t="s">
        <v>926</v>
      </c>
      <c r="U251" s="798" t="s">
        <v>926</v>
      </c>
      <c r="V251" s="778"/>
    </row>
    <row r="252" spans="1:22">
      <c r="A252" s="797">
        <f>1+A251</f>
        <v>224</v>
      </c>
      <c r="B252" s="797">
        <v>4394401</v>
      </c>
      <c r="C252" s="816" t="s">
        <v>2716</v>
      </c>
      <c r="D252" s="798" t="s">
        <v>32</v>
      </c>
      <c r="E252" s="798">
        <v>0</v>
      </c>
      <c r="F252" s="799">
        <v>1</v>
      </c>
      <c r="G252" s="799">
        <v>0</v>
      </c>
      <c r="H252" s="799">
        <v>0</v>
      </c>
      <c r="I252" s="799">
        <v>0</v>
      </c>
      <c r="J252" s="799">
        <v>0</v>
      </c>
      <c r="K252" s="799">
        <v>0</v>
      </c>
      <c r="L252" s="799">
        <v>0</v>
      </c>
      <c r="M252" s="799">
        <v>0</v>
      </c>
      <c r="N252" s="800">
        <v>0</v>
      </c>
      <c r="O252" s="800">
        <v>0</v>
      </c>
      <c r="P252" s="800">
        <v>0</v>
      </c>
      <c r="Q252" s="799">
        <v>0</v>
      </c>
      <c r="R252" s="799">
        <f>SUM(F252:M252)</f>
        <v>1</v>
      </c>
      <c r="S252" s="801">
        <v>39121529</v>
      </c>
      <c r="T252" s="799" t="s">
        <v>926</v>
      </c>
      <c r="U252" s="798" t="s">
        <v>926</v>
      </c>
      <c r="V252" s="778"/>
    </row>
    <row r="253" spans="1:22">
      <c r="A253" s="797">
        <f>1+A252</f>
        <v>225</v>
      </c>
      <c r="B253" s="797">
        <v>4394401</v>
      </c>
      <c r="C253" s="816" t="s">
        <v>2717</v>
      </c>
      <c r="D253" s="798" t="s">
        <v>32</v>
      </c>
      <c r="E253" s="798">
        <v>0</v>
      </c>
      <c r="F253" s="799">
        <v>1</v>
      </c>
      <c r="G253" s="799">
        <v>0</v>
      </c>
      <c r="H253" s="799">
        <v>0</v>
      </c>
      <c r="I253" s="799">
        <v>0</v>
      </c>
      <c r="J253" s="799">
        <v>0</v>
      </c>
      <c r="K253" s="799">
        <v>0</v>
      </c>
      <c r="L253" s="799">
        <v>0</v>
      </c>
      <c r="M253" s="799">
        <v>0</v>
      </c>
      <c r="N253" s="800">
        <v>0</v>
      </c>
      <c r="O253" s="800">
        <v>0</v>
      </c>
      <c r="P253" s="800">
        <v>0</v>
      </c>
      <c r="Q253" s="799">
        <v>0</v>
      </c>
      <c r="R253" s="799">
        <f>SUM(F253:M253)</f>
        <v>1</v>
      </c>
      <c r="S253" s="801">
        <v>39121529</v>
      </c>
      <c r="T253" s="799" t="s">
        <v>926</v>
      </c>
      <c r="U253" s="798" t="s">
        <v>926</v>
      </c>
      <c r="V253" s="778"/>
    </row>
    <row r="254" spans="1:22">
      <c r="A254" s="797">
        <f>1+A253</f>
        <v>226</v>
      </c>
      <c r="B254" s="797">
        <v>4394401</v>
      </c>
      <c r="C254" s="816" t="s">
        <v>2718</v>
      </c>
      <c r="D254" s="798" t="s">
        <v>32</v>
      </c>
      <c r="E254" s="798">
        <v>0</v>
      </c>
      <c r="F254" s="799">
        <v>1</v>
      </c>
      <c r="G254" s="799">
        <v>0</v>
      </c>
      <c r="H254" s="799">
        <v>0</v>
      </c>
      <c r="I254" s="799">
        <v>0</v>
      </c>
      <c r="J254" s="799">
        <v>0</v>
      </c>
      <c r="K254" s="799">
        <v>0</v>
      </c>
      <c r="L254" s="799">
        <v>0</v>
      </c>
      <c r="M254" s="799">
        <v>0</v>
      </c>
      <c r="N254" s="800">
        <v>0</v>
      </c>
      <c r="O254" s="800">
        <v>0</v>
      </c>
      <c r="P254" s="800">
        <v>0</v>
      </c>
      <c r="Q254" s="799">
        <v>0</v>
      </c>
      <c r="R254" s="799">
        <f>SUM(F254:M254)</f>
        <v>1</v>
      </c>
      <c r="S254" s="801">
        <v>39121529</v>
      </c>
      <c r="T254" s="799" t="s">
        <v>926</v>
      </c>
      <c r="U254" s="798" t="s">
        <v>926</v>
      </c>
      <c r="V254" s="778"/>
    </row>
    <row r="255" spans="1:22">
      <c r="A255" s="797">
        <f>1+A254</f>
        <v>227</v>
      </c>
      <c r="B255" s="797">
        <v>4394401</v>
      </c>
      <c r="C255" s="816" t="s">
        <v>2719</v>
      </c>
      <c r="D255" s="798" t="s">
        <v>32</v>
      </c>
      <c r="E255" s="798">
        <v>0</v>
      </c>
      <c r="F255" s="799">
        <v>1</v>
      </c>
      <c r="G255" s="799">
        <v>0</v>
      </c>
      <c r="H255" s="799">
        <v>0</v>
      </c>
      <c r="I255" s="799">
        <v>0</v>
      </c>
      <c r="J255" s="799">
        <v>0</v>
      </c>
      <c r="K255" s="799">
        <v>0</v>
      </c>
      <c r="L255" s="799">
        <v>0</v>
      </c>
      <c r="M255" s="799">
        <v>0</v>
      </c>
      <c r="N255" s="800">
        <v>0</v>
      </c>
      <c r="O255" s="800">
        <v>0</v>
      </c>
      <c r="P255" s="800">
        <v>0</v>
      </c>
      <c r="Q255" s="799">
        <v>0</v>
      </c>
      <c r="R255" s="799">
        <f>SUM(F255:M255)</f>
        <v>1</v>
      </c>
      <c r="S255" s="801">
        <v>39121529</v>
      </c>
      <c r="T255" s="799" t="s">
        <v>926</v>
      </c>
      <c r="U255" s="798" t="s">
        <v>926</v>
      </c>
      <c r="V255" s="778"/>
    </row>
    <row r="256" spans="1:22">
      <c r="A256" s="797">
        <f>1+A255</f>
        <v>228</v>
      </c>
      <c r="B256" s="797">
        <v>4394401</v>
      </c>
      <c r="C256" s="816" t="s">
        <v>2720</v>
      </c>
      <c r="D256" s="798" t="s">
        <v>32</v>
      </c>
      <c r="E256" s="798">
        <v>0</v>
      </c>
      <c r="F256" s="799">
        <v>1</v>
      </c>
      <c r="G256" s="799">
        <v>0</v>
      </c>
      <c r="H256" s="799">
        <v>0</v>
      </c>
      <c r="I256" s="799">
        <v>0</v>
      </c>
      <c r="J256" s="799">
        <v>0</v>
      </c>
      <c r="K256" s="799">
        <v>0</v>
      </c>
      <c r="L256" s="799">
        <v>0</v>
      </c>
      <c r="M256" s="799">
        <v>0</v>
      </c>
      <c r="N256" s="800">
        <v>0</v>
      </c>
      <c r="O256" s="800">
        <v>0</v>
      </c>
      <c r="P256" s="800">
        <v>0</v>
      </c>
      <c r="Q256" s="799">
        <v>0</v>
      </c>
      <c r="R256" s="799">
        <f>SUM(F256:M256)</f>
        <v>1</v>
      </c>
      <c r="S256" s="801">
        <v>39121529</v>
      </c>
      <c r="T256" s="799" t="s">
        <v>926</v>
      </c>
      <c r="U256" s="798" t="s">
        <v>926</v>
      </c>
      <c r="V256" s="778"/>
    </row>
    <row r="257" spans="1:22">
      <c r="A257" s="797">
        <f>1+A256</f>
        <v>229</v>
      </c>
      <c r="B257" s="797">
        <v>4394401</v>
      </c>
      <c r="C257" s="816" t="s">
        <v>2721</v>
      </c>
      <c r="D257" s="798" t="s">
        <v>32</v>
      </c>
      <c r="E257" s="798">
        <v>0</v>
      </c>
      <c r="F257" s="799">
        <v>1</v>
      </c>
      <c r="G257" s="799">
        <v>0</v>
      </c>
      <c r="H257" s="799">
        <v>0</v>
      </c>
      <c r="I257" s="799">
        <v>0</v>
      </c>
      <c r="J257" s="799">
        <v>0</v>
      </c>
      <c r="K257" s="799">
        <v>0</v>
      </c>
      <c r="L257" s="799">
        <v>0</v>
      </c>
      <c r="M257" s="799">
        <v>0</v>
      </c>
      <c r="N257" s="800">
        <v>0</v>
      </c>
      <c r="O257" s="800">
        <v>0</v>
      </c>
      <c r="P257" s="800">
        <v>0</v>
      </c>
      <c r="Q257" s="799">
        <v>0</v>
      </c>
      <c r="R257" s="799">
        <f>SUM(F257:M257)</f>
        <v>1</v>
      </c>
      <c r="S257" s="801">
        <v>39121529</v>
      </c>
      <c r="T257" s="799" t="s">
        <v>926</v>
      </c>
      <c r="U257" s="798" t="s">
        <v>926</v>
      </c>
      <c r="V257" s="778"/>
    </row>
    <row r="258" spans="1:22">
      <c r="A258" s="797">
        <f>1+A257</f>
        <v>230</v>
      </c>
      <c r="B258" s="797">
        <v>4394401</v>
      </c>
      <c r="C258" s="816" t="s">
        <v>2722</v>
      </c>
      <c r="D258" s="798" t="s">
        <v>32</v>
      </c>
      <c r="E258" s="798">
        <v>0</v>
      </c>
      <c r="F258" s="799">
        <v>1</v>
      </c>
      <c r="G258" s="799">
        <v>0</v>
      </c>
      <c r="H258" s="799">
        <v>0</v>
      </c>
      <c r="I258" s="799">
        <v>0</v>
      </c>
      <c r="J258" s="799">
        <v>0</v>
      </c>
      <c r="K258" s="799">
        <v>0</v>
      </c>
      <c r="L258" s="799">
        <v>0</v>
      </c>
      <c r="M258" s="799">
        <v>0</v>
      </c>
      <c r="N258" s="800">
        <v>0</v>
      </c>
      <c r="O258" s="800">
        <v>0</v>
      </c>
      <c r="P258" s="800">
        <v>0</v>
      </c>
      <c r="Q258" s="799">
        <v>0</v>
      </c>
      <c r="R258" s="799">
        <f>SUM(F258:M258)</f>
        <v>1</v>
      </c>
      <c r="S258" s="801">
        <v>39121529</v>
      </c>
      <c r="T258" s="799" t="s">
        <v>926</v>
      </c>
      <c r="U258" s="798" t="s">
        <v>926</v>
      </c>
      <c r="V258" s="778"/>
    </row>
    <row r="259" spans="1:22">
      <c r="A259" s="797">
        <f>1+A258</f>
        <v>231</v>
      </c>
      <c r="B259" s="797">
        <v>4394401</v>
      </c>
      <c r="C259" s="816" t="s">
        <v>2723</v>
      </c>
      <c r="D259" s="798" t="s">
        <v>32</v>
      </c>
      <c r="E259" s="798">
        <v>0</v>
      </c>
      <c r="F259" s="799">
        <v>1</v>
      </c>
      <c r="G259" s="799">
        <v>0</v>
      </c>
      <c r="H259" s="799">
        <v>0</v>
      </c>
      <c r="I259" s="799">
        <v>0</v>
      </c>
      <c r="J259" s="799">
        <v>0</v>
      </c>
      <c r="K259" s="799">
        <v>0</v>
      </c>
      <c r="L259" s="799">
        <v>0</v>
      </c>
      <c r="M259" s="799">
        <v>0</v>
      </c>
      <c r="N259" s="800">
        <v>0</v>
      </c>
      <c r="O259" s="800">
        <v>0</v>
      </c>
      <c r="P259" s="800">
        <v>0</v>
      </c>
      <c r="Q259" s="799">
        <v>0</v>
      </c>
      <c r="R259" s="799">
        <f>SUM(F259:M259)</f>
        <v>1</v>
      </c>
      <c r="S259" s="801">
        <v>39121529</v>
      </c>
      <c r="T259" s="799" t="s">
        <v>926</v>
      </c>
      <c r="U259" s="798" t="s">
        <v>926</v>
      </c>
      <c r="V259" s="778"/>
    </row>
    <row r="260" spans="1:22">
      <c r="A260" s="797">
        <f>1+A259</f>
        <v>232</v>
      </c>
      <c r="B260" s="797">
        <v>4394401</v>
      </c>
      <c r="C260" s="816" t="s">
        <v>2724</v>
      </c>
      <c r="D260" s="798" t="s">
        <v>32</v>
      </c>
      <c r="E260" s="798">
        <v>0</v>
      </c>
      <c r="F260" s="799">
        <v>1</v>
      </c>
      <c r="G260" s="799">
        <v>0</v>
      </c>
      <c r="H260" s="799">
        <v>0</v>
      </c>
      <c r="I260" s="799">
        <v>0</v>
      </c>
      <c r="J260" s="799">
        <v>0</v>
      </c>
      <c r="K260" s="799">
        <v>0</v>
      </c>
      <c r="L260" s="799">
        <v>0</v>
      </c>
      <c r="M260" s="799">
        <v>0</v>
      </c>
      <c r="N260" s="800">
        <v>0</v>
      </c>
      <c r="O260" s="800">
        <v>0</v>
      </c>
      <c r="P260" s="800">
        <v>0</v>
      </c>
      <c r="Q260" s="799">
        <v>0</v>
      </c>
      <c r="R260" s="799">
        <f>SUM(F260:M260)</f>
        <v>1</v>
      </c>
      <c r="S260" s="801">
        <v>39121529</v>
      </c>
      <c r="T260" s="799" t="s">
        <v>926</v>
      </c>
      <c r="U260" s="798" t="s">
        <v>926</v>
      </c>
      <c r="V260" s="778"/>
    </row>
    <row r="261" spans="1:22">
      <c r="A261" s="797">
        <f>1+A260</f>
        <v>233</v>
      </c>
      <c r="B261" s="797">
        <v>4394401</v>
      </c>
      <c r="C261" s="816" t="s">
        <v>2725</v>
      </c>
      <c r="D261" s="798" t="s">
        <v>32</v>
      </c>
      <c r="E261" s="798">
        <v>0</v>
      </c>
      <c r="F261" s="799">
        <v>1</v>
      </c>
      <c r="G261" s="799">
        <v>0</v>
      </c>
      <c r="H261" s="799">
        <v>0</v>
      </c>
      <c r="I261" s="799">
        <v>0</v>
      </c>
      <c r="J261" s="799">
        <v>0</v>
      </c>
      <c r="K261" s="799">
        <v>0</v>
      </c>
      <c r="L261" s="799">
        <v>0</v>
      </c>
      <c r="M261" s="799">
        <v>0</v>
      </c>
      <c r="N261" s="800">
        <v>0</v>
      </c>
      <c r="O261" s="800">
        <v>0</v>
      </c>
      <c r="P261" s="800">
        <v>0</v>
      </c>
      <c r="Q261" s="799">
        <v>0</v>
      </c>
      <c r="R261" s="799">
        <f>SUM(F261:M261)</f>
        <v>1</v>
      </c>
      <c r="S261" s="801">
        <v>39121529</v>
      </c>
      <c r="T261" s="799" t="s">
        <v>926</v>
      </c>
      <c r="U261" s="798" t="s">
        <v>926</v>
      </c>
      <c r="V261" s="778"/>
    </row>
    <row r="262" spans="1:22">
      <c r="A262" s="797">
        <f>1+A261</f>
        <v>234</v>
      </c>
      <c r="B262" s="797">
        <v>4394401</v>
      </c>
      <c r="C262" s="816" t="s">
        <v>2726</v>
      </c>
      <c r="D262" s="798" t="s">
        <v>32</v>
      </c>
      <c r="E262" s="798">
        <v>0</v>
      </c>
      <c r="F262" s="799">
        <v>1</v>
      </c>
      <c r="G262" s="799">
        <v>0</v>
      </c>
      <c r="H262" s="799">
        <v>0</v>
      </c>
      <c r="I262" s="799">
        <v>0</v>
      </c>
      <c r="J262" s="799">
        <v>0</v>
      </c>
      <c r="K262" s="799">
        <v>0</v>
      </c>
      <c r="L262" s="799">
        <v>0</v>
      </c>
      <c r="M262" s="799">
        <v>0</v>
      </c>
      <c r="N262" s="800">
        <v>0</v>
      </c>
      <c r="O262" s="800">
        <v>0</v>
      </c>
      <c r="P262" s="800">
        <v>0</v>
      </c>
      <c r="Q262" s="799">
        <v>0</v>
      </c>
      <c r="R262" s="799">
        <f>SUM(F262:M262)</f>
        <v>1</v>
      </c>
      <c r="S262" s="801">
        <v>39121529</v>
      </c>
      <c r="T262" s="799" t="s">
        <v>926</v>
      </c>
      <c r="U262" s="798" t="s">
        <v>926</v>
      </c>
      <c r="V262" s="778"/>
    </row>
    <row r="263" spans="1:22">
      <c r="A263" s="797">
        <f>1+A262</f>
        <v>235</v>
      </c>
      <c r="B263" s="797">
        <v>4394401</v>
      </c>
      <c r="C263" s="816" t="s">
        <v>2727</v>
      </c>
      <c r="D263" s="798" t="s">
        <v>32</v>
      </c>
      <c r="E263" s="798">
        <v>0</v>
      </c>
      <c r="F263" s="799">
        <v>1</v>
      </c>
      <c r="G263" s="799">
        <v>0</v>
      </c>
      <c r="H263" s="799">
        <v>0</v>
      </c>
      <c r="I263" s="799">
        <v>0</v>
      </c>
      <c r="J263" s="799">
        <v>0</v>
      </c>
      <c r="K263" s="799">
        <v>0</v>
      </c>
      <c r="L263" s="799">
        <v>0</v>
      </c>
      <c r="M263" s="799">
        <v>0</v>
      </c>
      <c r="N263" s="800">
        <v>0</v>
      </c>
      <c r="O263" s="800">
        <v>0</v>
      </c>
      <c r="P263" s="800">
        <v>0</v>
      </c>
      <c r="Q263" s="799">
        <v>0</v>
      </c>
      <c r="R263" s="799">
        <f>SUM(F263:M263)</f>
        <v>1</v>
      </c>
      <c r="S263" s="801">
        <v>39121529</v>
      </c>
      <c r="T263" s="799" t="s">
        <v>926</v>
      </c>
      <c r="U263" s="798" t="s">
        <v>926</v>
      </c>
      <c r="V263" s="778"/>
    </row>
    <row r="264" spans="1:22">
      <c r="A264" s="797">
        <f>1+A263</f>
        <v>236</v>
      </c>
      <c r="B264" s="797">
        <v>4394401</v>
      </c>
      <c r="C264" s="816" t="s">
        <v>2728</v>
      </c>
      <c r="D264" s="798" t="s">
        <v>32</v>
      </c>
      <c r="E264" s="798">
        <v>0</v>
      </c>
      <c r="F264" s="799">
        <v>1</v>
      </c>
      <c r="G264" s="799">
        <v>0</v>
      </c>
      <c r="H264" s="799">
        <v>0</v>
      </c>
      <c r="I264" s="799">
        <v>0</v>
      </c>
      <c r="J264" s="799">
        <v>0</v>
      </c>
      <c r="K264" s="799">
        <v>0</v>
      </c>
      <c r="L264" s="799">
        <v>0</v>
      </c>
      <c r="M264" s="799">
        <v>0</v>
      </c>
      <c r="N264" s="800">
        <v>0</v>
      </c>
      <c r="O264" s="800">
        <v>0</v>
      </c>
      <c r="P264" s="800">
        <v>0</v>
      </c>
      <c r="Q264" s="799">
        <v>0</v>
      </c>
      <c r="R264" s="799">
        <f>SUM(F264:M264)</f>
        <v>1</v>
      </c>
      <c r="S264" s="801">
        <v>39121529</v>
      </c>
      <c r="T264" s="799" t="s">
        <v>926</v>
      </c>
      <c r="U264" s="798" t="s">
        <v>926</v>
      </c>
      <c r="V264" s="778"/>
    </row>
    <row r="265" spans="1:22">
      <c r="A265" s="797">
        <f>1+A264</f>
        <v>237</v>
      </c>
      <c r="B265" s="797">
        <v>4394401</v>
      </c>
      <c r="C265" s="816" t="s">
        <v>2729</v>
      </c>
      <c r="D265" s="798" t="s">
        <v>32</v>
      </c>
      <c r="E265" s="798">
        <v>0</v>
      </c>
      <c r="F265" s="799">
        <v>1</v>
      </c>
      <c r="G265" s="799">
        <v>0</v>
      </c>
      <c r="H265" s="799">
        <v>0</v>
      </c>
      <c r="I265" s="799">
        <v>0</v>
      </c>
      <c r="J265" s="799">
        <v>0</v>
      </c>
      <c r="K265" s="799">
        <v>0</v>
      </c>
      <c r="L265" s="799">
        <v>0</v>
      </c>
      <c r="M265" s="799">
        <v>0</v>
      </c>
      <c r="N265" s="800">
        <v>0</v>
      </c>
      <c r="O265" s="800">
        <v>0</v>
      </c>
      <c r="P265" s="800">
        <v>0</v>
      </c>
      <c r="Q265" s="799">
        <v>0</v>
      </c>
      <c r="R265" s="799">
        <f>SUM(F265:M265)</f>
        <v>1</v>
      </c>
      <c r="S265" s="801">
        <v>39121529</v>
      </c>
      <c r="T265" s="799" t="s">
        <v>926</v>
      </c>
      <c r="U265" s="798" t="s">
        <v>926</v>
      </c>
      <c r="V265" s="778"/>
    </row>
    <row r="266" spans="1:22">
      <c r="A266" s="862" t="s">
        <v>2887</v>
      </c>
      <c r="B266" s="862"/>
      <c r="C266" s="862"/>
      <c r="D266" s="862"/>
      <c r="E266" s="862"/>
      <c r="F266" s="862"/>
      <c r="G266" s="862"/>
      <c r="H266" s="862"/>
      <c r="I266" s="862"/>
      <c r="J266" s="862"/>
      <c r="K266" s="862"/>
      <c r="L266" s="862"/>
      <c r="M266" s="862"/>
      <c r="N266" s="862"/>
      <c r="O266" s="862"/>
      <c r="P266" s="862"/>
      <c r="Q266" s="862"/>
      <c r="R266" s="862"/>
      <c r="S266" s="862"/>
      <c r="T266" s="862"/>
      <c r="U266" s="862"/>
      <c r="V266" s="247"/>
    </row>
    <row r="267" spans="1:22">
      <c r="A267" s="797">
        <f>1+A265</f>
        <v>238</v>
      </c>
      <c r="B267" s="798">
        <v>4325101</v>
      </c>
      <c r="C267" s="816" t="s">
        <v>2657</v>
      </c>
      <c r="D267" s="798" t="s">
        <v>32</v>
      </c>
      <c r="E267" s="798">
        <v>0</v>
      </c>
      <c r="F267" s="799">
        <v>1</v>
      </c>
      <c r="G267" s="799">
        <v>1</v>
      </c>
      <c r="H267" s="799">
        <v>0</v>
      </c>
      <c r="I267" s="799">
        <v>0</v>
      </c>
      <c r="J267" s="799">
        <v>0</v>
      </c>
      <c r="K267" s="799">
        <v>1</v>
      </c>
      <c r="L267" s="799">
        <v>0</v>
      </c>
      <c r="M267" s="799">
        <v>1</v>
      </c>
      <c r="N267" s="800">
        <v>0</v>
      </c>
      <c r="O267" s="800">
        <v>0</v>
      </c>
      <c r="P267" s="800">
        <v>0</v>
      </c>
      <c r="Q267" s="799">
        <v>0</v>
      </c>
      <c r="R267" s="799">
        <v>1</v>
      </c>
      <c r="S267" s="801">
        <v>30181701</v>
      </c>
      <c r="T267" s="799" t="s">
        <v>926</v>
      </c>
      <c r="U267" s="798" t="s">
        <v>926</v>
      </c>
      <c r="V267" s="778"/>
    </row>
    <row r="268" spans="1:22">
      <c r="A268" s="797">
        <f>1+A267</f>
        <v>239</v>
      </c>
      <c r="B268" s="798">
        <v>4325101</v>
      </c>
      <c r="C268" s="816" t="s">
        <v>2658</v>
      </c>
      <c r="D268" s="798" t="s">
        <v>32</v>
      </c>
      <c r="E268" s="798">
        <v>0</v>
      </c>
      <c r="F268" s="799">
        <v>1</v>
      </c>
      <c r="G268" s="799">
        <v>1</v>
      </c>
      <c r="H268" s="799">
        <v>0</v>
      </c>
      <c r="I268" s="799">
        <v>0</v>
      </c>
      <c r="J268" s="799">
        <v>0</v>
      </c>
      <c r="K268" s="799">
        <v>1</v>
      </c>
      <c r="L268" s="799">
        <v>0</v>
      </c>
      <c r="M268" s="799">
        <v>1</v>
      </c>
      <c r="N268" s="800">
        <v>0</v>
      </c>
      <c r="O268" s="800">
        <v>0</v>
      </c>
      <c r="P268" s="800">
        <v>0</v>
      </c>
      <c r="Q268" s="799">
        <v>0</v>
      </c>
      <c r="R268" s="799">
        <v>1</v>
      </c>
      <c r="S268" s="801">
        <v>40141654</v>
      </c>
      <c r="T268" s="799" t="s">
        <v>926</v>
      </c>
      <c r="U268" s="798" t="s">
        <v>926</v>
      </c>
      <c r="V268" s="778"/>
    </row>
    <row r="269" spans="1:22">
      <c r="A269" s="797">
        <f>1+A268</f>
        <v>240</v>
      </c>
      <c r="B269" s="798">
        <v>4325101</v>
      </c>
      <c r="C269" s="816" t="s">
        <v>2659</v>
      </c>
      <c r="D269" s="798" t="s">
        <v>32</v>
      </c>
      <c r="E269" s="798">
        <v>0</v>
      </c>
      <c r="F269" s="799">
        <v>1</v>
      </c>
      <c r="G269" s="799">
        <v>1</v>
      </c>
      <c r="H269" s="799">
        <v>0</v>
      </c>
      <c r="I269" s="799">
        <v>0</v>
      </c>
      <c r="J269" s="799">
        <v>0</v>
      </c>
      <c r="K269" s="799">
        <v>1</v>
      </c>
      <c r="L269" s="799">
        <v>0</v>
      </c>
      <c r="M269" s="799">
        <v>1</v>
      </c>
      <c r="N269" s="800">
        <v>0</v>
      </c>
      <c r="O269" s="800">
        <v>0</v>
      </c>
      <c r="P269" s="800">
        <v>0</v>
      </c>
      <c r="Q269" s="799">
        <v>0</v>
      </c>
      <c r="R269" s="799">
        <v>1</v>
      </c>
      <c r="S269" s="801">
        <v>40142505</v>
      </c>
      <c r="T269" s="799" t="s">
        <v>926</v>
      </c>
      <c r="U269" s="798" t="s">
        <v>926</v>
      </c>
      <c r="V269" s="778"/>
    </row>
    <row r="270" spans="1:22">
      <c r="A270" s="797">
        <f>1+A269</f>
        <v>241</v>
      </c>
      <c r="B270" s="798">
        <v>4325101</v>
      </c>
      <c r="C270" s="816" t="s">
        <v>2660</v>
      </c>
      <c r="D270" s="798" t="s">
        <v>32</v>
      </c>
      <c r="E270" s="798">
        <v>0</v>
      </c>
      <c r="F270" s="799">
        <v>1</v>
      </c>
      <c r="G270" s="799">
        <v>1</v>
      </c>
      <c r="H270" s="799">
        <v>0</v>
      </c>
      <c r="I270" s="799">
        <v>0</v>
      </c>
      <c r="J270" s="799">
        <v>0</v>
      </c>
      <c r="K270" s="799">
        <v>1</v>
      </c>
      <c r="L270" s="799">
        <v>0</v>
      </c>
      <c r="M270" s="799">
        <v>1</v>
      </c>
      <c r="N270" s="800">
        <v>0</v>
      </c>
      <c r="O270" s="800">
        <v>0</v>
      </c>
      <c r="P270" s="800">
        <v>0</v>
      </c>
      <c r="Q270" s="799">
        <v>0</v>
      </c>
      <c r="R270" s="799">
        <v>1</v>
      </c>
      <c r="S270" s="801">
        <v>40141747</v>
      </c>
      <c r="T270" s="799" t="s">
        <v>926</v>
      </c>
      <c r="U270" s="798" t="s">
        <v>926</v>
      </c>
      <c r="V270" s="778"/>
    </row>
    <row r="271" spans="1:22">
      <c r="A271" s="797">
        <f>1+A270</f>
        <v>242</v>
      </c>
      <c r="B271" s="798">
        <v>4325101</v>
      </c>
      <c r="C271" s="816" t="s">
        <v>2661</v>
      </c>
      <c r="D271" s="798" t="s">
        <v>32</v>
      </c>
      <c r="E271" s="798">
        <v>0</v>
      </c>
      <c r="F271" s="799">
        <v>1</v>
      </c>
      <c r="G271" s="799">
        <v>1</v>
      </c>
      <c r="H271" s="799">
        <v>0</v>
      </c>
      <c r="I271" s="799">
        <v>0</v>
      </c>
      <c r="J271" s="799">
        <v>0</v>
      </c>
      <c r="K271" s="799">
        <v>1</v>
      </c>
      <c r="L271" s="799">
        <v>0</v>
      </c>
      <c r="M271" s="799">
        <v>1</v>
      </c>
      <c r="N271" s="800">
        <v>0</v>
      </c>
      <c r="O271" s="800">
        <v>0</v>
      </c>
      <c r="P271" s="800">
        <v>0</v>
      </c>
      <c r="Q271" s="799">
        <v>0</v>
      </c>
      <c r="R271" s="799">
        <v>1</v>
      </c>
      <c r="S271" s="801">
        <v>40141654</v>
      </c>
      <c r="T271" s="799" t="s">
        <v>926</v>
      </c>
      <c r="U271" s="798" t="s">
        <v>926</v>
      </c>
      <c r="V271" s="778"/>
    </row>
    <row r="272" spans="1:22">
      <c r="A272" s="797">
        <f>1+A271</f>
        <v>243</v>
      </c>
      <c r="B272" s="798">
        <v>4325101</v>
      </c>
      <c r="C272" s="816" t="s">
        <v>2662</v>
      </c>
      <c r="D272" s="798" t="s">
        <v>32</v>
      </c>
      <c r="E272" s="798">
        <v>0</v>
      </c>
      <c r="F272" s="799">
        <v>1</v>
      </c>
      <c r="G272" s="799">
        <v>1</v>
      </c>
      <c r="H272" s="799">
        <v>0</v>
      </c>
      <c r="I272" s="799">
        <v>0</v>
      </c>
      <c r="J272" s="799">
        <v>0</v>
      </c>
      <c r="K272" s="799">
        <v>1</v>
      </c>
      <c r="L272" s="799">
        <v>0</v>
      </c>
      <c r="M272" s="799">
        <v>1</v>
      </c>
      <c r="N272" s="800">
        <v>0</v>
      </c>
      <c r="O272" s="800">
        <v>0</v>
      </c>
      <c r="P272" s="800">
        <v>0</v>
      </c>
      <c r="Q272" s="799">
        <v>0</v>
      </c>
      <c r="R272" s="799">
        <v>1</v>
      </c>
      <c r="S272" s="801">
        <v>95121640</v>
      </c>
      <c r="T272" s="799" t="s">
        <v>926</v>
      </c>
      <c r="U272" s="798" t="s">
        <v>926</v>
      </c>
      <c r="V272" s="778"/>
    </row>
    <row r="273" spans="1:22">
      <c r="A273" s="797">
        <f>1+A272</f>
        <v>244</v>
      </c>
      <c r="B273" s="798">
        <v>4325101</v>
      </c>
      <c r="C273" s="816" t="s">
        <v>2663</v>
      </c>
      <c r="D273" s="798" t="s">
        <v>32</v>
      </c>
      <c r="E273" s="798">
        <v>0</v>
      </c>
      <c r="F273" s="799">
        <v>1</v>
      </c>
      <c r="G273" s="799">
        <v>1</v>
      </c>
      <c r="H273" s="799">
        <v>0</v>
      </c>
      <c r="I273" s="799">
        <v>0</v>
      </c>
      <c r="J273" s="799">
        <v>0</v>
      </c>
      <c r="K273" s="799">
        <v>1</v>
      </c>
      <c r="L273" s="799">
        <v>0</v>
      </c>
      <c r="M273" s="799">
        <v>1</v>
      </c>
      <c r="N273" s="800">
        <v>0</v>
      </c>
      <c r="O273" s="800">
        <v>0</v>
      </c>
      <c r="P273" s="800">
        <v>0</v>
      </c>
      <c r="Q273" s="799">
        <v>0</v>
      </c>
      <c r="R273" s="799">
        <v>1</v>
      </c>
      <c r="S273" s="801">
        <v>72152602</v>
      </c>
      <c r="T273" s="799" t="s">
        <v>926</v>
      </c>
      <c r="U273" s="798" t="s">
        <v>926</v>
      </c>
      <c r="V273" s="778"/>
    </row>
    <row r="274" spans="1:22">
      <c r="A274" s="865" t="s">
        <v>2899</v>
      </c>
      <c r="B274" s="865"/>
      <c r="C274" s="865"/>
      <c r="D274" s="865"/>
      <c r="E274" s="865"/>
      <c r="F274" s="865"/>
      <c r="G274" s="865"/>
      <c r="H274" s="865"/>
      <c r="I274" s="865"/>
      <c r="J274" s="865"/>
      <c r="K274" s="865"/>
      <c r="L274" s="865"/>
      <c r="M274" s="865"/>
      <c r="N274" s="865"/>
      <c r="O274" s="865"/>
      <c r="P274" s="865"/>
      <c r="Q274" s="865"/>
      <c r="R274" s="865"/>
      <c r="S274" s="865"/>
      <c r="T274" s="865"/>
      <c r="U274" s="865"/>
      <c r="V274" s="247"/>
    </row>
    <row r="275" spans="1:22">
      <c r="A275" s="797">
        <v>245</v>
      </c>
      <c r="B275" s="798">
        <v>4325101</v>
      </c>
      <c r="C275" s="816" t="s">
        <v>2657</v>
      </c>
      <c r="D275" s="798" t="s">
        <v>32</v>
      </c>
      <c r="E275" s="798">
        <v>0</v>
      </c>
      <c r="F275" s="799">
        <v>0</v>
      </c>
      <c r="G275" s="799">
        <v>0</v>
      </c>
      <c r="H275" s="799">
        <v>0</v>
      </c>
      <c r="I275" s="799">
        <v>0</v>
      </c>
      <c r="J275" s="799">
        <v>0</v>
      </c>
      <c r="K275" s="799">
        <v>1</v>
      </c>
      <c r="L275" s="799">
        <v>0</v>
      </c>
      <c r="M275" s="799">
        <v>0</v>
      </c>
      <c r="N275" s="800">
        <v>0</v>
      </c>
      <c r="O275" s="800">
        <v>0</v>
      </c>
      <c r="P275" s="800">
        <v>0</v>
      </c>
      <c r="Q275" s="799">
        <v>0</v>
      </c>
      <c r="R275" s="799">
        <f>SUM(F275:M275)</f>
        <v>1</v>
      </c>
      <c r="S275" s="801">
        <v>30181701</v>
      </c>
      <c r="T275" s="799" t="s">
        <v>926</v>
      </c>
      <c r="U275" s="798" t="s">
        <v>926</v>
      </c>
      <c r="V275" s="778"/>
    </row>
    <row r="276" spans="1:22">
      <c r="A276" s="797">
        <v>246</v>
      </c>
      <c r="B276" s="798">
        <v>4325101</v>
      </c>
      <c r="C276" s="816" t="s">
        <v>2658</v>
      </c>
      <c r="D276" s="798" t="s">
        <v>32</v>
      </c>
      <c r="E276" s="798">
        <v>0</v>
      </c>
      <c r="F276" s="799">
        <v>0</v>
      </c>
      <c r="G276" s="799">
        <v>0</v>
      </c>
      <c r="H276" s="799">
        <v>0</v>
      </c>
      <c r="I276" s="799">
        <v>0</v>
      </c>
      <c r="J276" s="799">
        <v>0</v>
      </c>
      <c r="K276" s="799">
        <v>1</v>
      </c>
      <c r="L276" s="799">
        <v>0</v>
      </c>
      <c r="M276" s="799">
        <v>0</v>
      </c>
      <c r="N276" s="800">
        <v>0</v>
      </c>
      <c r="O276" s="800">
        <v>0</v>
      </c>
      <c r="P276" s="800">
        <v>0</v>
      </c>
      <c r="Q276" s="799">
        <v>0</v>
      </c>
      <c r="R276" s="799">
        <f>SUM(F276:M276)</f>
        <v>1</v>
      </c>
      <c r="S276" s="801">
        <v>40141654</v>
      </c>
      <c r="T276" s="799" t="s">
        <v>926</v>
      </c>
      <c r="U276" s="798" t="s">
        <v>926</v>
      </c>
      <c r="V276" s="778"/>
    </row>
    <row r="277" spans="1:22">
      <c r="A277" s="797">
        <v>247</v>
      </c>
      <c r="B277" s="798">
        <v>4325101</v>
      </c>
      <c r="C277" s="816" t="s">
        <v>2900</v>
      </c>
      <c r="D277" s="798" t="s">
        <v>32</v>
      </c>
      <c r="E277" s="798">
        <v>0</v>
      </c>
      <c r="F277" s="799">
        <v>0</v>
      </c>
      <c r="G277" s="799">
        <v>0</v>
      </c>
      <c r="H277" s="799">
        <v>0</v>
      </c>
      <c r="I277" s="799">
        <v>0</v>
      </c>
      <c r="J277" s="799">
        <v>0</v>
      </c>
      <c r="K277" s="799">
        <v>1</v>
      </c>
      <c r="L277" s="799">
        <v>0</v>
      </c>
      <c r="M277" s="799">
        <v>0</v>
      </c>
      <c r="N277" s="800">
        <v>0</v>
      </c>
      <c r="O277" s="800">
        <v>0</v>
      </c>
      <c r="P277" s="800">
        <v>0</v>
      </c>
      <c r="Q277" s="799">
        <v>0</v>
      </c>
      <c r="R277" s="799">
        <f>SUM(F277:M277)</f>
        <v>1</v>
      </c>
      <c r="S277" s="801">
        <v>40142505</v>
      </c>
      <c r="T277" s="799" t="s">
        <v>926</v>
      </c>
      <c r="U277" s="798" t="s">
        <v>926</v>
      </c>
      <c r="V277" s="778"/>
    </row>
    <row r="278" spans="1:22">
      <c r="A278" s="797">
        <v>248</v>
      </c>
      <c r="B278" s="798">
        <v>4325101</v>
      </c>
      <c r="C278" s="816" t="s">
        <v>2901</v>
      </c>
      <c r="D278" s="798" t="s">
        <v>32</v>
      </c>
      <c r="E278" s="798">
        <v>0</v>
      </c>
      <c r="F278" s="799">
        <v>0</v>
      </c>
      <c r="G278" s="799">
        <v>0</v>
      </c>
      <c r="H278" s="799">
        <v>0</v>
      </c>
      <c r="I278" s="799">
        <v>0</v>
      </c>
      <c r="J278" s="799">
        <v>0</v>
      </c>
      <c r="K278" s="799">
        <v>1</v>
      </c>
      <c r="L278" s="799">
        <v>0</v>
      </c>
      <c r="M278" s="799">
        <v>0</v>
      </c>
      <c r="N278" s="800">
        <v>0</v>
      </c>
      <c r="O278" s="800">
        <v>0</v>
      </c>
      <c r="P278" s="800">
        <v>0</v>
      </c>
      <c r="Q278" s="799">
        <v>0</v>
      </c>
      <c r="R278" s="799">
        <f>SUM(F278:M278)</f>
        <v>1</v>
      </c>
      <c r="S278" s="801">
        <v>40141747</v>
      </c>
      <c r="T278" s="799" t="s">
        <v>926</v>
      </c>
      <c r="U278" s="798" t="s">
        <v>926</v>
      </c>
      <c r="V278" s="778"/>
    </row>
    <row r="279" spans="1:22">
      <c r="A279" s="797">
        <v>249</v>
      </c>
      <c r="B279" s="798">
        <v>4325101</v>
      </c>
      <c r="C279" s="816" t="s">
        <v>2661</v>
      </c>
      <c r="D279" s="798" t="s">
        <v>32</v>
      </c>
      <c r="E279" s="798">
        <v>0</v>
      </c>
      <c r="F279" s="799">
        <v>0</v>
      </c>
      <c r="G279" s="799">
        <v>0</v>
      </c>
      <c r="H279" s="799">
        <v>0</v>
      </c>
      <c r="I279" s="799">
        <v>0</v>
      </c>
      <c r="J279" s="799">
        <v>0</v>
      </c>
      <c r="K279" s="799">
        <v>1</v>
      </c>
      <c r="L279" s="799">
        <v>0</v>
      </c>
      <c r="M279" s="799">
        <v>0</v>
      </c>
      <c r="N279" s="800">
        <v>0</v>
      </c>
      <c r="O279" s="800">
        <v>0</v>
      </c>
      <c r="P279" s="800">
        <v>0</v>
      </c>
      <c r="Q279" s="799">
        <v>0</v>
      </c>
      <c r="R279" s="799">
        <f>SUM(F279:M279)</f>
        <v>1</v>
      </c>
      <c r="S279" s="801">
        <v>40141654</v>
      </c>
      <c r="T279" s="799" t="s">
        <v>926</v>
      </c>
      <c r="U279" s="798" t="s">
        <v>926</v>
      </c>
      <c r="V279" s="778"/>
    </row>
    <row r="280" spans="1:22">
      <c r="A280" s="797">
        <v>250</v>
      </c>
      <c r="B280" s="798">
        <v>4325101</v>
      </c>
      <c r="C280" s="816" t="s">
        <v>2902</v>
      </c>
      <c r="D280" s="798" t="s">
        <v>32</v>
      </c>
      <c r="E280" s="798">
        <v>0</v>
      </c>
      <c r="F280" s="799">
        <v>0</v>
      </c>
      <c r="G280" s="799">
        <v>0</v>
      </c>
      <c r="H280" s="799">
        <v>0</v>
      </c>
      <c r="I280" s="799">
        <v>0</v>
      </c>
      <c r="J280" s="799">
        <v>0</v>
      </c>
      <c r="K280" s="799">
        <v>1</v>
      </c>
      <c r="L280" s="799">
        <v>0</v>
      </c>
      <c r="M280" s="799">
        <v>0</v>
      </c>
      <c r="N280" s="800">
        <v>0</v>
      </c>
      <c r="O280" s="800">
        <v>0</v>
      </c>
      <c r="P280" s="800">
        <v>0</v>
      </c>
      <c r="Q280" s="799">
        <v>0</v>
      </c>
      <c r="R280" s="799">
        <f>SUM(F280:M280)</f>
        <v>1</v>
      </c>
      <c r="S280" s="801">
        <v>95121640</v>
      </c>
      <c r="T280" s="799" t="s">
        <v>926</v>
      </c>
      <c r="U280" s="798" t="s">
        <v>926</v>
      </c>
      <c r="V280" s="778"/>
    </row>
    <row r="281" spans="1:22">
      <c r="A281" s="797">
        <v>251</v>
      </c>
      <c r="B281" s="798">
        <v>4325101</v>
      </c>
      <c r="C281" s="816" t="s">
        <v>2663</v>
      </c>
      <c r="D281" s="798" t="s">
        <v>32</v>
      </c>
      <c r="E281" s="798">
        <v>0</v>
      </c>
      <c r="F281" s="799">
        <v>0</v>
      </c>
      <c r="G281" s="799">
        <v>0</v>
      </c>
      <c r="H281" s="799">
        <v>0</v>
      </c>
      <c r="I281" s="799">
        <v>0</v>
      </c>
      <c r="J281" s="799">
        <v>0</v>
      </c>
      <c r="K281" s="799">
        <v>1</v>
      </c>
      <c r="L281" s="799">
        <v>0</v>
      </c>
      <c r="M281" s="799">
        <v>0</v>
      </c>
      <c r="N281" s="800">
        <v>0</v>
      </c>
      <c r="O281" s="800">
        <v>0</v>
      </c>
      <c r="P281" s="800">
        <v>0</v>
      </c>
      <c r="Q281" s="799">
        <v>0</v>
      </c>
      <c r="R281" s="799">
        <f>SUM(F281:M281)</f>
        <v>1</v>
      </c>
      <c r="S281" s="801">
        <v>72152602</v>
      </c>
      <c r="T281" s="799" t="s">
        <v>926</v>
      </c>
      <c r="U281" s="798" t="s">
        <v>926</v>
      </c>
      <c r="V281" s="778"/>
    </row>
    <row r="282" spans="1:22">
      <c r="A282" s="797">
        <v>252</v>
      </c>
      <c r="B282" s="798">
        <v>4325301</v>
      </c>
      <c r="C282" s="816" t="s">
        <v>2903</v>
      </c>
      <c r="D282" s="798" t="s">
        <v>32</v>
      </c>
      <c r="E282" s="798">
        <v>0</v>
      </c>
      <c r="F282" s="799">
        <v>0</v>
      </c>
      <c r="G282" s="799">
        <v>0</v>
      </c>
      <c r="H282" s="799">
        <v>0</v>
      </c>
      <c r="I282" s="799">
        <v>0</v>
      </c>
      <c r="J282" s="799">
        <v>0</v>
      </c>
      <c r="K282" s="799">
        <v>1</v>
      </c>
      <c r="L282" s="799">
        <v>0</v>
      </c>
      <c r="M282" s="799">
        <v>0</v>
      </c>
      <c r="N282" s="800">
        <v>0</v>
      </c>
      <c r="O282" s="800">
        <v>0</v>
      </c>
      <c r="P282" s="800">
        <v>0</v>
      </c>
      <c r="Q282" s="799">
        <v>0</v>
      </c>
      <c r="R282" s="799">
        <f>SUM(F282:M282)</f>
        <v>1</v>
      </c>
      <c r="S282" s="801">
        <v>39122305</v>
      </c>
      <c r="T282" s="799" t="s">
        <v>926</v>
      </c>
      <c r="U282" s="798" t="s">
        <v>926</v>
      </c>
      <c r="V282" s="778"/>
    </row>
    <row r="283" spans="1:22">
      <c r="A283" s="797">
        <v>253</v>
      </c>
      <c r="B283" s="798">
        <v>4325301</v>
      </c>
      <c r="C283" s="840" t="s">
        <v>2904</v>
      </c>
      <c r="D283" s="798" t="s">
        <v>32</v>
      </c>
      <c r="E283" s="798">
        <v>0</v>
      </c>
      <c r="F283" s="799">
        <v>0</v>
      </c>
      <c r="G283" s="799">
        <v>0</v>
      </c>
      <c r="H283" s="799">
        <v>0</v>
      </c>
      <c r="I283" s="799">
        <v>0</v>
      </c>
      <c r="J283" s="799">
        <v>0</v>
      </c>
      <c r="K283" s="799">
        <v>1</v>
      </c>
      <c r="L283" s="799">
        <v>0</v>
      </c>
      <c r="M283" s="799">
        <v>0</v>
      </c>
      <c r="N283" s="800">
        <v>0</v>
      </c>
      <c r="O283" s="800">
        <v>0</v>
      </c>
      <c r="P283" s="800">
        <v>0</v>
      </c>
      <c r="Q283" s="799">
        <v>0</v>
      </c>
      <c r="R283" s="799">
        <f>SUM(F283:M283)</f>
        <v>1</v>
      </c>
      <c r="S283" s="801">
        <v>60121001</v>
      </c>
      <c r="T283" s="799" t="s">
        <v>926</v>
      </c>
      <c r="U283" s="798" t="s">
        <v>926</v>
      </c>
      <c r="V283" s="778"/>
    </row>
    <row r="284" spans="1:22">
      <c r="A284" s="862" t="s">
        <v>2888</v>
      </c>
      <c r="B284" s="862"/>
      <c r="C284" s="862"/>
      <c r="D284" s="862"/>
      <c r="E284" s="862"/>
      <c r="F284" s="862"/>
      <c r="G284" s="862"/>
      <c r="H284" s="862"/>
      <c r="I284" s="862"/>
      <c r="J284" s="862"/>
      <c r="K284" s="862"/>
      <c r="L284" s="862"/>
      <c r="M284" s="862"/>
      <c r="N284" s="862"/>
      <c r="O284" s="862"/>
      <c r="P284" s="862"/>
      <c r="Q284" s="862"/>
      <c r="R284" s="862"/>
      <c r="S284" s="862"/>
      <c r="T284" s="862"/>
      <c r="U284" s="862"/>
      <c r="V284" s="247"/>
    </row>
    <row r="285" spans="1:22">
      <c r="A285" s="797">
        <v>253</v>
      </c>
      <c r="B285" s="798">
        <v>4394103</v>
      </c>
      <c r="C285" s="816" t="s">
        <v>2673</v>
      </c>
      <c r="D285" s="798" t="s">
        <v>2702</v>
      </c>
      <c r="E285" s="798">
        <v>0</v>
      </c>
      <c r="F285" s="799">
        <v>1</v>
      </c>
      <c r="G285" s="799">
        <v>0</v>
      </c>
      <c r="H285" s="799">
        <v>0</v>
      </c>
      <c r="I285" s="799">
        <v>0</v>
      </c>
      <c r="J285" s="799">
        <v>0</v>
      </c>
      <c r="K285" s="799">
        <v>0</v>
      </c>
      <c r="L285" s="799">
        <v>0</v>
      </c>
      <c r="M285" s="799">
        <v>0</v>
      </c>
      <c r="N285" s="800">
        <v>0</v>
      </c>
      <c r="O285" s="800">
        <v>0</v>
      </c>
      <c r="P285" s="800">
        <v>0</v>
      </c>
      <c r="Q285" s="799">
        <v>0</v>
      </c>
      <c r="R285" s="799">
        <f>SUM(F285:M285)</f>
        <v>1</v>
      </c>
      <c r="S285" s="799">
        <v>26101759</v>
      </c>
      <c r="T285" s="799" t="s">
        <v>926</v>
      </c>
      <c r="U285" s="798" t="s">
        <v>926</v>
      </c>
      <c r="V285" s="778"/>
    </row>
    <row r="286" spans="1:22">
      <c r="A286" s="797">
        <f>1+A285</f>
        <v>254</v>
      </c>
      <c r="B286" s="798">
        <v>4394103</v>
      </c>
      <c r="C286" s="816" t="s">
        <v>2674</v>
      </c>
      <c r="D286" s="798" t="s">
        <v>2702</v>
      </c>
      <c r="E286" s="798">
        <v>0</v>
      </c>
      <c r="F286" s="799">
        <v>1</v>
      </c>
      <c r="G286" s="799">
        <v>0</v>
      </c>
      <c r="H286" s="799">
        <v>0</v>
      </c>
      <c r="I286" s="799">
        <v>0</v>
      </c>
      <c r="J286" s="799">
        <v>0</v>
      </c>
      <c r="K286" s="799">
        <v>0</v>
      </c>
      <c r="L286" s="799">
        <v>0</v>
      </c>
      <c r="M286" s="799">
        <v>0</v>
      </c>
      <c r="N286" s="800">
        <v>0</v>
      </c>
      <c r="O286" s="800">
        <v>0</v>
      </c>
      <c r="P286" s="800">
        <v>0</v>
      </c>
      <c r="Q286" s="799">
        <v>0</v>
      </c>
      <c r="R286" s="799">
        <f>SUM(F286:M286)</f>
        <v>1</v>
      </c>
      <c r="S286" s="799">
        <v>26121600</v>
      </c>
      <c r="T286" s="799" t="s">
        <v>926</v>
      </c>
      <c r="U286" s="798" t="s">
        <v>926</v>
      </c>
      <c r="V286" s="778"/>
    </row>
    <row r="287" spans="1:22">
      <c r="A287" s="797">
        <f>1+A286</f>
        <v>255</v>
      </c>
      <c r="B287" s="798">
        <v>4651008</v>
      </c>
      <c r="C287" s="816" t="s">
        <v>2675</v>
      </c>
      <c r="D287" s="798" t="s">
        <v>2702</v>
      </c>
      <c r="E287" s="798">
        <v>0</v>
      </c>
      <c r="F287" s="799">
        <v>1</v>
      </c>
      <c r="G287" s="799">
        <v>0</v>
      </c>
      <c r="H287" s="799">
        <v>0</v>
      </c>
      <c r="I287" s="799">
        <v>0</v>
      </c>
      <c r="J287" s="799">
        <v>0</v>
      </c>
      <c r="K287" s="799">
        <v>0</v>
      </c>
      <c r="L287" s="799">
        <v>0</v>
      </c>
      <c r="M287" s="799">
        <v>0</v>
      </c>
      <c r="N287" s="800">
        <v>0</v>
      </c>
      <c r="O287" s="800">
        <v>0</v>
      </c>
      <c r="P287" s="800">
        <v>0</v>
      </c>
      <c r="Q287" s="799">
        <v>0</v>
      </c>
      <c r="R287" s="799">
        <f>SUM(F287:M287)</f>
        <v>1</v>
      </c>
      <c r="S287" s="799">
        <v>39101600</v>
      </c>
      <c r="T287" s="799" t="s">
        <v>926</v>
      </c>
      <c r="U287" s="798" t="s">
        <v>926</v>
      </c>
      <c r="V287" s="778"/>
    </row>
    <row r="288" spans="1:22">
      <c r="A288" s="797">
        <f>1+A287</f>
        <v>256</v>
      </c>
      <c r="B288" s="798">
        <v>4394103</v>
      </c>
      <c r="C288" s="816" t="s">
        <v>2676</v>
      </c>
      <c r="D288" s="798" t="s">
        <v>2702</v>
      </c>
      <c r="E288" s="798">
        <v>0</v>
      </c>
      <c r="F288" s="799">
        <v>1</v>
      </c>
      <c r="G288" s="799">
        <v>0</v>
      </c>
      <c r="H288" s="799">
        <v>0</v>
      </c>
      <c r="I288" s="799">
        <v>0</v>
      </c>
      <c r="J288" s="799">
        <v>0</v>
      </c>
      <c r="K288" s="799">
        <v>0</v>
      </c>
      <c r="L288" s="799">
        <v>0</v>
      </c>
      <c r="M288" s="799">
        <v>0</v>
      </c>
      <c r="N288" s="800">
        <v>0</v>
      </c>
      <c r="O288" s="800">
        <v>0</v>
      </c>
      <c r="P288" s="800">
        <v>0</v>
      </c>
      <c r="Q288" s="799">
        <v>0</v>
      </c>
      <c r="R288" s="799">
        <f>SUM(F288:M288)</f>
        <v>1</v>
      </c>
      <c r="S288" s="799">
        <v>32121500</v>
      </c>
      <c r="T288" s="799" t="s">
        <v>926</v>
      </c>
      <c r="U288" s="798" t="s">
        <v>926</v>
      </c>
      <c r="V288" s="778"/>
    </row>
    <row r="289" spans="1:22">
      <c r="A289" s="797">
        <f>1+A288</f>
        <v>257</v>
      </c>
      <c r="B289" s="798">
        <v>4394103</v>
      </c>
      <c r="C289" s="816" t="s">
        <v>2677</v>
      </c>
      <c r="D289" s="798" t="s">
        <v>2702</v>
      </c>
      <c r="E289" s="798">
        <v>0</v>
      </c>
      <c r="F289" s="799">
        <v>1</v>
      </c>
      <c r="G289" s="799">
        <v>0</v>
      </c>
      <c r="H289" s="799">
        <v>0</v>
      </c>
      <c r="I289" s="799">
        <v>0</v>
      </c>
      <c r="J289" s="799">
        <v>0</v>
      </c>
      <c r="K289" s="799">
        <v>0</v>
      </c>
      <c r="L289" s="799">
        <v>0</v>
      </c>
      <c r="M289" s="799">
        <v>0</v>
      </c>
      <c r="N289" s="800">
        <v>0</v>
      </c>
      <c r="O289" s="800">
        <v>0</v>
      </c>
      <c r="P289" s="800">
        <v>0</v>
      </c>
      <c r="Q289" s="799">
        <v>0</v>
      </c>
      <c r="R289" s="799">
        <f>SUM(F289:M289)</f>
        <v>1</v>
      </c>
      <c r="S289" s="799">
        <v>32121500</v>
      </c>
      <c r="T289" s="799" t="s">
        <v>926</v>
      </c>
      <c r="U289" s="798" t="s">
        <v>926</v>
      </c>
      <c r="V289" s="778"/>
    </row>
    <row r="290" spans="1:22">
      <c r="A290" s="797">
        <v>258</v>
      </c>
      <c r="B290" s="798">
        <v>4394103</v>
      </c>
      <c r="C290" s="816" t="s">
        <v>2678</v>
      </c>
      <c r="D290" s="798" t="s">
        <v>2702</v>
      </c>
      <c r="E290" s="798">
        <v>0</v>
      </c>
      <c r="F290" s="799">
        <v>1</v>
      </c>
      <c r="G290" s="799">
        <v>0</v>
      </c>
      <c r="H290" s="799">
        <v>0</v>
      </c>
      <c r="I290" s="799">
        <v>0</v>
      </c>
      <c r="J290" s="799">
        <v>0</v>
      </c>
      <c r="K290" s="799">
        <v>0</v>
      </c>
      <c r="L290" s="799">
        <v>0</v>
      </c>
      <c r="M290" s="799">
        <v>0</v>
      </c>
      <c r="N290" s="800">
        <v>0</v>
      </c>
      <c r="O290" s="800">
        <v>0</v>
      </c>
      <c r="P290" s="800">
        <v>0</v>
      </c>
      <c r="Q290" s="799">
        <v>0</v>
      </c>
      <c r="R290" s="799">
        <f>SUM(F290:M290)</f>
        <v>1</v>
      </c>
      <c r="S290" s="799">
        <v>24131600</v>
      </c>
      <c r="T290" s="799" t="s">
        <v>926</v>
      </c>
      <c r="U290" s="798" t="s">
        <v>926</v>
      </c>
      <c r="V290" s="778"/>
    </row>
    <row r="291" spans="1:22">
      <c r="A291" s="797">
        <f>1+A290</f>
        <v>259</v>
      </c>
      <c r="B291" s="798">
        <v>4394103</v>
      </c>
      <c r="C291" s="816" t="s">
        <v>2679</v>
      </c>
      <c r="D291" s="798" t="s">
        <v>2702</v>
      </c>
      <c r="E291" s="798">
        <v>0</v>
      </c>
      <c r="F291" s="799">
        <v>1</v>
      </c>
      <c r="G291" s="799">
        <v>0</v>
      </c>
      <c r="H291" s="799">
        <v>0</v>
      </c>
      <c r="I291" s="799">
        <v>0</v>
      </c>
      <c r="J291" s="799">
        <v>0</v>
      </c>
      <c r="K291" s="799">
        <v>0</v>
      </c>
      <c r="L291" s="799">
        <v>0</v>
      </c>
      <c r="M291" s="799">
        <v>0</v>
      </c>
      <c r="N291" s="800">
        <v>0</v>
      </c>
      <c r="O291" s="800">
        <v>0</v>
      </c>
      <c r="P291" s="800">
        <v>0</v>
      </c>
      <c r="Q291" s="799">
        <v>0</v>
      </c>
      <c r="R291" s="799">
        <f>SUM(F291:M291)</f>
        <v>1</v>
      </c>
      <c r="S291" s="799">
        <v>40101721</v>
      </c>
      <c r="T291" s="799" t="s">
        <v>926</v>
      </c>
      <c r="U291" s="798" t="s">
        <v>926</v>
      </c>
      <c r="V291" s="778"/>
    </row>
    <row r="292" spans="1:22">
      <c r="A292" s="797">
        <f>1+A291</f>
        <v>260</v>
      </c>
      <c r="B292" s="798">
        <v>4323002</v>
      </c>
      <c r="C292" s="816" t="s">
        <v>2680</v>
      </c>
      <c r="D292" s="798" t="s">
        <v>2702</v>
      </c>
      <c r="E292" s="798">
        <v>0</v>
      </c>
      <c r="F292" s="799">
        <v>1</v>
      </c>
      <c r="G292" s="799">
        <v>0</v>
      </c>
      <c r="H292" s="799">
        <v>0</v>
      </c>
      <c r="I292" s="799">
        <v>0</v>
      </c>
      <c r="J292" s="799">
        <v>0</v>
      </c>
      <c r="K292" s="799">
        <v>0</v>
      </c>
      <c r="L292" s="799">
        <v>0</v>
      </c>
      <c r="M292" s="799">
        <v>0</v>
      </c>
      <c r="N292" s="800">
        <v>0</v>
      </c>
      <c r="O292" s="800">
        <v>0</v>
      </c>
      <c r="P292" s="800">
        <v>0</v>
      </c>
      <c r="Q292" s="799">
        <v>0</v>
      </c>
      <c r="R292" s="799">
        <f>SUM(F292:M292)</f>
        <v>1</v>
      </c>
      <c r="S292" s="799">
        <v>40101704</v>
      </c>
      <c r="T292" s="799" t="s">
        <v>926</v>
      </c>
      <c r="U292" s="798" t="s">
        <v>926</v>
      </c>
      <c r="V292" s="778"/>
    </row>
    <row r="293" spans="1:22">
      <c r="A293" s="797">
        <f>1+A292</f>
        <v>261</v>
      </c>
      <c r="B293" s="798">
        <v>4394103</v>
      </c>
      <c r="C293" s="816" t="s">
        <v>2681</v>
      </c>
      <c r="D293" s="798" t="s">
        <v>2702</v>
      </c>
      <c r="E293" s="798">
        <v>0</v>
      </c>
      <c r="F293" s="799">
        <v>1</v>
      </c>
      <c r="G293" s="799">
        <v>0</v>
      </c>
      <c r="H293" s="799">
        <v>0</v>
      </c>
      <c r="I293" s="799">
        <v>0</v>
      </c>
      <c r="J293" s="799">
        <v>0</v>
      </c>
      <c r="K293" s="799">
        <v>0</v>
      </c>
      <c r="L293" s="799">
        <v>0</v>
      </c>
      <c r="M293" s="799">
        <v>0</v>
      </c>
      <c r="N293" s="800">
        <v>0</v>
      </c>
      <c r="O293" s="800">
        <v>0</v>
      </c>
      <c r="P293" s="800">
        <v>0</v>
      </c>
      <c r="Q293" s="799">
        <v>0</v>
      </c>
      <c r="R293" s="799">
        <f>SUM(F293:M293)</f>
        <v>1</v>
      </c>
      <c r="S293" s="799">
        <v>24131600</v>
      </c>
      <c r="T293" s="799" t="s">
        <v>926</v>
      </c>
      <c r="U293" s="798" t="s">
        <v>926</v>
      </c>
      <c r="V293" s="778"/>
    </row>
    <row r="294" spans="1:22">
      <c r="A294" s="797">
        <f>1+A293</f>
        <v>262</v>
      </c>
      <c r="B294" s="798">
        <v>4394103</v>
      </c>
      <c r="C294" s="816" t="s">
        <v>2682</v>
      </c>
      <c r="D294" s="798" t="s">
        <v>2702</v>
      </c>
      <c r="E294" s="798">
        <v>0</v>
      </c>
      <c r="F294" s="799">
        <v>1</v>
      </c>
      <c r="G294" s="799">
        <v>0</v>
      </c>
      <c r="H294" s="799">
        <v>0</v>
      </c>
      <c r="I294" s="799">
        <v>0</v>
      </c>
      <c r="J294" s="799">
        <v>0</v>
      </c>
      <c r="K294" s="799">
        <v>0</v>
      </c>
      <c r="L294" s="799">
        <v>0</v>
      </c>
      <c r="M294" s="799">
        <v>0</v>
      </c>
      <c r="N294" s="800">
        <v>0</v>
      </c>
      <c r="O294" s="800">
        <v>0</v>
      </c>
      <c r="P294" s="800">
        <v>0</v>
      </c>
      <c r="Q294" s="799">
        <v>0</v>
      </c>
      <c r="R294" s="799">
        <f>SUM(F294:M294)</f>
        <v>1</v>
      </c>
      <c r="S294" s="799">
        <v>32121500</v>
      </c>
      <c r="T294" s="799" t="s">
        <v>926</v>
      </c>
      <c r="U294" s="798" t="s">
        <v>926</v>
      </c>
      <c r="V294" s="778"/>
    </row>
    <row r="295" spans="1:22">
      <c r="A295" s="797">
        <v>263</v>
      </c>
      <c r="B295" s="798">
        <v>4315400</v>
      </c>
      <c r="C295" s="816" t="s">
        <v>2683</v>
      </c>
      <c r="D295" s="798" t="s">
        <v>2702</v>
      </c>
      <c r="E295" s="798">
        <v>0</v>
      </c>
      <c r="F295" s="799">
        <v>1</v>
      </c>
      <c r="G295" s="799">
        <v>0</v>
      </c>
      <c r="H295" s="799">
        <v>0</v>
      </c>
      <c r="I295" s="799">
        <v>0</v>
      </c>
      <c r="J295" s="799">
        <v>0</v>
      </c>
      <c r="K295" s="799">
        <v>0</v>
      </c>
      <c r="L295" s="799">
        <v>0</v>
      </c>
      <c r="M295" s="799">
        <v>0</v>
      </c>
      <c r="N295" s="800">
        <v>0</v>
      </c>
      <c r="O295" s="800">
        <v>0</v>
      </c>
      <c r="P295" s="800">
        <v>0</v>
      </c>
      <c r="Q295" s="799">
        <v>0</v>
      </c>
      <c r="R295" s="799">
        <f>SUM(F295:M295)</f>
        <v>1</v>
      </c>
      <c r="S295" s="799">
        <v>39121529</v>
      </c>
      <c r="T295" s="799" t="s">
        <v>926</v>
      </c>
      <c r="U295" s="798" t="s">
        <v>926</v>
      </c>
      <c r="V295" s="778"/>
    </row>
    <row r="296" spans="1:22">
      <c r="A296" s="797">
        <f>1+A295</f>
        <v>264</v>
      </c>
      <c r="B296" s="798">
        <v>4315400</v>
      </c>
      <c r="C296" s="816" t="s">
        <v>2684</v>
      </c>
      <c r="D296" s="798" t="s">
        <v>2702</v>
      </c>
      <c r="E296" s="798">
        <v>0</v>
      </c>
      <c r="F296" s="799">
        <v>1</v>
      </c>
      <c r="G296" s="799">
        <v>0</v>
      </c>
      <c r="H296" s="799">
        <v>0</v>
      </c>
      <c r="I296" s="799">
        <v>0</v>
      </c>
      <c r="J296" s="799">
        <v>0</v>
      </c>
      <c r="K296" s="799">
        <v>0</v>
      </c>
      <c r="L296" s="799">
        <v>0</v>
      </c>
      <c r="M296" s="799">
        <v>0</v>
      </c>
      <c r="N296" s="800">
        <v>0</v>
      </c>
      <c r="O296" s="800">
        <v>0</v>
      </c>
      <c r="P296" s="800">
        <v>0</v>
      </c>
      <c r="Q296" s="799">
        <v>0</v>
      </c>
      <c r="R296" s="799">
        <f>SUM(F296:M296)</f>
        <v>1</v>
      </c>
      <c r="S296" s="799">
        <v>39121529</v>
      </c>
      <c r="T296" s="799" t="s">
        <v>926</v>
      </c>
      <c r="U296" s="798" t="s">
        <v>926</v>
      </c>
      <c r="V296" s="778"/>
    </row>
    <row r="297" spans="1:22">
      <c r="A297" s="797">
        <f>1+A296</f>
        <v>265</v>
      </c>
      <c r="B297" s="798">
        <v>4394103</v>
      </c>
      <c r="C297" s="816" t="s">
        <v>2685</v>
      </c>
      <c r="D297" s="798" t="s">
        <v>2702</v>
      </c>
      <c r="E297" s="798">
        <v>0</v>
      </c>
      <c r="F297" s="799">
        <v>1</v>
      </c>
      <c r="G297" s="799">
        <v>0</v>
      </c>
      <c r="H297" s="799">
        <v>0</v>
      </c>
      <c r="I297" s="799">
        <v>0</v>
      </c>
      <c r="J297" s="799">
        <v>0</v>
      </c>
      <c r="K297" s="799">
        <v>0</v>
      </c>
      <c r="L297" s="799">
        <v>0</v>
      </c>
      <c r="M297" s="799">
        <v>0</v>
      </c>
      <c r="N297" s="800">
        <v>0</v>
      </c>
      <c r="O297" s="800">
        <v>0</v>
      </c>
      <c r="P297" s="800">
        <v>0</v>
      </c>
      <c r="Q297" s="799">
        <v>0</v>
      </c>
      <c r="R297" s="799">
        <f>SUM(F297:M297)</f>
        <v>1</v>
      </c>
      <c r="S297" s="799">
        <v>24131600</v>
      </c>
      <c r="T297" s="799" t="s">
        <v>926</v>
      </c>
      <c r="U297" s="798" t="s">
        <v>926</v>
      </c>
      <c r="V297" s="778"/>
    </row>
    <row r="298" spans="1:22">
      <c r="A298" s="797">
        <f>1+A297</f>
        <v>266</v>
      </c>
      <c r="B298" s="798">
        <v>4394103</v>
      </c>
      <c r="C298" s="816" t="s">
        <v>2686</v>
      </c>
      <c r="D298" s="798" t="s">
        <v>2702</v>
      </c>
      <c r="E298" s="798">
        <v>0</v>
      </c>
      <c r="F298" s="799">
        <v>1</v>
      </c>
      <c r="G298" s="799">
        <v>0</v>
      </c>
      <c r="H298" s="799">
        <v>0</v>
      </c>
      <c r="I298" s="799">
        <v>0</v>
      </c>
      <c r="J298" s="799">
        <v>0</v>
      </c>
      <c r="K298" s="799">
        <v>0</v>
      </c>
      <c r="L298" s="799">
        <v>0</v>
      </c>
      <c r="M298" s="799">
        <v>0</v>
      </c>
      <c r="N298" s="800">
        <v>0</v>
      </c>
      <c r="O298" s="800">
        <v>0</v>
      </c>
      <c r="P298" s="800">
        <v>0</v>
      </c>
      <c r="Q298" s="799">
        <v>0</v>
      </c>
      <c r="R298" s="799">
        <f>SUM(F298:M298)</f>
        <v>1</v>
      </c>
      <c r="S298" s="799">
        <v>24131600</v>
      </c>
      <c r="T298" s="799" t="s">
        <v>926</v>
      </c>
      <c r="U298" s="798" t="s">
        <v>926</v>
      </c>
      <c r="V298" s="778"/>
    </row>
    <row r="299" spans="1:22">
      <c r="A299" s="797">
        <f>1+A298</f>
        <v>267</v>
      </c>
      <c r="B299" s="798">
        <v>4315400</v>
      </c>
      <c r="C299" s="816" t="s">
        <v>2687</v>
      </c>
      <c r="D299" s="798" t="s">
        <v>2702</v>
      </c>
      <c r="E299" s="798">
        <v>0</v>
      </c>
      <c r="F299" s="799">
        <v>1</v>
      </c>
      <c r="G299" s="799">
        <v>0</v>
      </c>
      <c r="H299" s="799">
        <v>0</v>
      </c>
      <c r="I299" s="799">
        <v>0</v>
      </c>
      <c r="J299" s="799">
        <v>0</v>
      </c>
      <c r="K299" s="799">
        <v>0</v>
      </c>
      <c r="L299" s="799">
        <v>0</v>
      </c>
      <c r="M299" s="799">
        <v>0</v>
      </c>
      <c r="N299" s="800">
        <v>0</v>
      </c>
      <c r="O299" s="800">
        <v>0</v>
      </c>
      <c r="P299" s="800">
        <v>0</v>
      </c>
      <c r="Q299" s="799">
        <v>0</v>
      </c>
      <c r="R299" s="799">
        <f>SUM(F299:M299)</f>
        <v>1</v>
      </c>
      <c r="S299" s="799">
        <v>39101600</v>
      </c>
      <c r="T299" s="799" t="s">
        <v>926</v>
      </c>
      <c r="U299" s="798" t="s">
        <v>926</v>
      </c>
      <c r="V299" s="778"/>
    </row>
    <row r="300" spans="1:22">
      <c r="A300" s="797">
        <v>268</v>
      </c>
      <c r="B300" s="798">
        <v>4394103</v>
      </c>
      <c r="C300" s="816" t="s">
        <v>2688</v>
      </c>
      <c r="D300" s="798" t="s">
        <v>2702</v>
      </c>
      <c r="E300" s="798">
        <v>0</v>
      </c>
      <c r="F300" s="799">
        <v>1</v>
      </c>
      <c r="G300" s="799">
        <v>0</v>
      </c>
      <c r="H300" s="799">
        <v>0</v>
      </c>
      <c r="I300" s="799">
        <v>0</v>
      </c>
      <c r="J300" s="799">
        <v>0</v>
      </c>
      <c r="K300" s="799">
        <v>0</v>
      </c>
      <c r="L300" s="799">
        <v>0</v>
      </c>
      <c r="M300" s="799">
        <v>0</v>
      </c>
      <c r="N300" s="800">
        <v>0</v>
      </c>
      <c r="O300" s="800">
        <v>0</v>
      </c>
      <c r="P300" s="800">
        <v>0</v>
      </c>
      <c r="Q300" s="799">
        <v>0</v>
      </c>
      <c r="R300" s="799">
        <f>SUM(F300:M300)</f>
        <v>1</v>
      </c>
      <c r="S300" s="799">
        <v>40142009</v>
      </c>
      <c r="T300" s="799" t="s">
        <v>926</v>
      </c>
      <c r="U300" s="798" t="s">
        <v>926</v>
      </c>
      <c r="V300" s="778"/>
    </row>
    <row r="301" spans="1:22">
      <c r="A301" s="797">
        <f>1+A300</f>
        <v>269</v>
      </c>
      <c r="B301" s="798">
        <v>4315400</v>
      </c>
      <c r="C301" s="816" t="s">
        <v>2689</v>
      </c>
      <c r="D301" s="798" t="s">
        <v>2702</v>
      </c>
      <c r="E301" s="798">
        <v>0</v>
      </c>
      <c r="F301" s="799">
        <v>1</v>
      </c>
      <c r="G301" s="799">
        <v>0</v>
      </c>
      <c r="H301" s="799">
        <v>0</v>
      </c>
      <c r="I301" s="799">
        <v>0</v>
      </c>
      <c r="J301" s="799">
        <v>0</v>
      </c>
      <c r="K301" s="799">
        <v>0</v>
      </c>
      <c r="L301" s="799">
        <v>0</v>
      </c>
      <c r="M301" s="799">
        <v>0</v>
      </c>
      <c r="N301" s="800">
        <v>0</v>
      </c>
      <c r="O301" s="800">
        <v>0</v>
      </c>
      <c r="P301" s="800">
        <v>0</v>
      </c>
      <c r="Q301" s="799">
        <v>0</v>
      </c>
      <c r="R301" s="799">
        <f>SUM(F301:M301)</f>
        <v>1</v>
      </c>
      <c r="S301" s="799">
        <v>39122324</v>
      </c>
      <c r="T301" s="799" t="s">
        <v>926</v>
      </c>
      <c r="U301" s="798" t="s">
        <v>926</v>
      </c>
      <c r="V301" s="778"/>
    </row>
    <row r="302" spans="1:22">
      <c r="A302" s="797">
        <f>1+A301</f>
        <v>270</v>
      </c>
      <c r="B302" s="798">
        <v>4315400</v>
      </c>
      <c r="C302" s="816" t="s">
        <v>2690</v>
      </c>
      <c r="D302" s="798" t="s">
        <v>2702</v>
      </c>
      <c r="E302" s="798">
        <v>0</v>
      </c>
      <c r="F302" s="799">
        <v>1</v>
      </c>
      <c r="G302" s="799">
        <v>0</v>
      </c>
      <c r="H302" s="799">
        <v>0</v>
      </c>
      <c r="I302" s="799">
        <v>0</v>
      </c>
      <c r="J302" s="799">
        <v>0</v>
      </c>
      <c r="K302" s="799">
        <v>0</v>
      </c>
      <c r="L302" s="799">
        <v>0</v>
      </c>
      <c r="M302" s="799">
        <v>0</v>
      </c>
      <c r="N302" s="800">
        <v>0</v>
      </c>
      <c r="O302" s="800">
        <v>0</v>
      </c>
      <c r="P302" s="800">
        <v>0</v>
      </c>
      <c r="Q302" s="799">
        <v>0</v>
      </c>
      <c r="R302" s="799">
        <f>SUM(F302:M302)</f>
        <v>1</v>
      </c>
      <c r="S302" s="799">
        <v>39122300</v>
      </c>
      <c r="T302" s="799" t="s">
        <v>926</v>
      </c>
      <c r="U302" s="798" t="s">
        <v>926</v>
      </c>
      <c r="V302" s="778"/>
    </row>
    <row r="303" spans="1:22">
      <c r="A303" s="797">
        <f>1+A302</f>
        <v>271</v>
      </c>
      <c r="B303" s="798">
        <v>4394103</v>
      </c>
      <c r="C303" s="816" t="s">
        <v>2691</v>
      </c>
      <c r="D303" s="798" t="s">
        <v>2702</v>
      </c>
      <c r="E303" s="798">
        <v>0</v>
      </c>
      <c r="F303" s="799">
        <v>1</v>
      </c>
      <c r="G303" s="799">
        <v>0</v>
      </c>
      <c r="H303" s="799">
        <v>0</v>
      </c>
      <c r="I303" s="799">
        <v>0</v>
      </c>
      <c r="J303" s="799">
        <v>0</v>
      </c>
      <c r="K303" s="799">
        <v>0</v>
      </c>
      <c r="L303" s="799">
        <v>0</v>
      </c>
      <c r="M303" s="799">
        <v>0</v>
      </c>
      <c r="N303" s="800">
        <v>0</v>
      </c>
      <c r="O303" s="800">
        <v>0</v>
      </c>
      <c r="P303" s="800">
        <v>0</v>
      </c>
      <c r="Q303" s="799">
        <v>0</v>
      </c>
      <c r="R303" s="799">
        <f>SUM(F303:M303)</f>
        <v>1</v>
      </c>
      <c r="S303" s="799">
        <v>24131600</v>
      </c>
      <c r="T303" s="799" t="s">
        <v>926</v>
      </c>
      <c r="U303" s="798" t="s">
        <v>926</v>
      </c>
      <c r="V303" s="778"/>
    </row>
    <row r="304" spans="1:22">
      <c r="A304" s="797">
        <f>1+A303</f>
        <v>272</v>
      </c>
      <c r="B304" s="798">
        <v>4394103</v>
      </c>
      <c r="C304" s="816" t="s">
        <v>2692</v>
      </c>
      <c r="D304" s="798" t="s">
        <v>2702</v>
      </c>
      <c r="E304" s="798">
        <v>0</v>
      </c>
      <c r="F304" s="799">
        <v>1</v>
      </c>
      <c r="G304" s="799">
        <v>0</v>
      </c>
      <c r="H304" s="799">
        <v>0</v>
      </c>
      <c r="I304" s="799">
        <v>0</v>
      </c>
      <c r="J304" s="799">
        <v>0</v>
      </c>
      <c r="K304" s="799">
        <v>0</v>
      </c>
      <c r="L304" s="799">
        <v>0</v>
      </c>
      <c r="M304" s="799">
        <v>0</v>
      </c>
      <c r="N304" s="800">
        <v>0</v>
      </c>
      <c r="O304" s="800">
        <v>0</v>
      </c>
      <c r="P304" s="800">
        <v>0</v>
      </c>
      <c r="Q304" s="799">
        <v>0</v>
      </c>
      <c r="R304" s="799">
        <f>SUM(F304:M304)</f>
        <v>1</v>
      </c>
      <c r="S304" s="799">
        <v>24131600</v>
      </c>
      <c r="T304" s="799" t="s">
        <v>926</v>
      </c>
      <c r="U304" s="798" t="s">
        <v>926</v>
      </c>
      <c r="V304" s="778"/>
    </row>
    <row r="305" spans="1:22">
      <c r="A305" s="797">
        <v>273</v>
      </c>
      <c r="B305" s="798">
        <v>4315400</v>
      </c>
      <c r="C305" s="816" t="s">
        <v>2615</v>
      </c>
      <c r="D305" s="798" t="s">
        <v>2702</v>
      </c>
      <c r="E305" s="798">
        <v>0</v>
      </c>
      <c r="F305" s="799">
        <v>1</v>
      </c>
      <c r="G305" s="799">
        <v>0</v>
      </c>
      <c r="H305" s="799">
        <v>0</v>
      </c>
      <c r="I305" s="799">
        <v>0</v>
      </c>
      <c r="J305" s="799">
        <v>0</v>
      </c>
      <c r="K305" s="799">
        <v>0</v>
      </c>
      <c r="L305" s="799">
        <v>0</v>
      </c>
      <c r="M305" s="799">
        <v>0</v>
      </c>
      <c r="N305" s="800">
        <v>0</v>
      </c>
      <c r="O305" s="800">
        <v>0</v>
      </c>
      <c r="P305" s="800">
        <v>0</v>
      </c>
      <c r="Q305" s="799">
        <v>0</v>
      </c>
      <c r="R305" s="799">
        <f>SUM(F305:M305)</f>
        <v>1</v>
      </c>
      <c r="S305" s="799">
        <v>41112209</v>
      </c>
      <c r="T305" s="799" t="s">
        <v>926</v>
      </c>
      <c r="U305" s="798" t="s">
        <v>926</v>
      </c>
      <c r="V305" s="778"/>
    </row>
    <row r="306" spans="1:22">
      <c r="A306" s="797">
        <f>1+A305</f>
        <v>274</v>
      </c>
      <c r="B306" s="798">
        <v>4324016</v>
      </c>
      <c r="C306" s="816" t="s">
        <v>2693</v>
      </c>
      <c r="D306" s="798" t="s">
        <v>2702</v>
      </c>
      <c r="E306" s="798">
        <v>0</v>
      </c>
      <c r="F306" s="799">
        <v>1</v>
      </c>
      <c r="G306" s="799">
        <v>0</v>
      </c>
      <c r="H306" s="799">
        <v>0</v>
      </c>
      <c r="I306" s="799">
        <v>0</v>
      </c>
      <c r="J306" s="799">
        <v>0</v>
      </c>
      <c r="K306" s="799">
        <v>0</v>
      </c>
      <c r="L306" s="799">
        <v>0</v>
      </c>
      <c r="M306" s="799">
        <v>0</v>
      </c>
      <c r="N306" s="800">
        <v>0</v>
      </c>
      <c r="O306" s="800">
        <v>0</v>
      </c>
      <c r="P306" s="800">
        <v>0</v>
      </c>
      <c r="Q306" s="799">
        <v>0</v>
      </c>
      <c r="R306" s="799">
        <f>SUM(F306:M306)</f>
        <v>1</v>
      </c>
      <c r="S306" s="799">
        <v>40141612</v>
      </c>
      <c r="T306" s="799" t="s">
        <v>926</v>
      </c>
      <c r="U306" s="798" t="s">
        <v>926</v>
      </c>
      <c r="V306" s="778"/>
    </row>
    <row r="307" spans="1:22">
      <c r="A307" s="797">
        <f>1+A306</f>
        <v>275</v>
      </c>
      <c r="B307" s="798">
        <v>4394103</v>
      </c>
      <c r="C307" s="816" t="s">
        <v>2694</v>
      </c>
      <c r="D307" s="798" t="s">
        <v>2702</v>
      </c>
      <c r="E307" s="798">
        <v>0</v>
      </c>
      <c r="F307" s="799">
        <v>1</v>
      </c>
      <c r="G307" s="799">
        <v>0</v>
      </c>
      <c r="H307" s="799">
        <v>0</v>
      </c>
      <c r="I307" s="799">
        <v>0</v>
      </c>
      <c r="J307" s="799">
        <v>0</v>
      </c>
      <c r="K307" s="799">
        <v>0</v>
      </c>
      <c r="L307" s="799">
        <v>0</v>
      </c>
      <c r="M307" s="799">
        <v>0</v>
      </c>
      <c r="N307" s="800">
        <v>0</v>
      </c>
      <c r="O307" s="800">
        <v>0</v>
      </c>
      <c r="P307" s="800">
        <v>0</v>
      </c>
      <c r="Q307" s="799">
        <v>0</v>
      </c>
      <c r="R307" s="799">
        <f>SUM(F307:M307)</f>
        <v>1</v>
      </c>
      <c r="S307" s="799">
        <v>40101604</v>
      </c>
      <c r="T307" s="799" t="s">
        <v>926</v>
      </c>
      <c r="U307" s="798" t="s">
        <v>926</v>
      </c>
      <c r="V307" s="778"/>
    </row>
    <row r="308" spans="1:22">
      <c r="A308" s="797">
        <f>1+A307</f>
        <v>276</v>
      </c>
      <c r="B308" s="798">
        <v>4394103</v>
      </c>
      <c r="C308" s="816" t="s">
        <v>2695</v>
      </c>
      <c r="D308" s="798" t="s">
        <v>2702</v>
      </c>
      <c r="E308" s="798">
        <v>0</v>
      </c>
      <c r="F308" s="799">
        <v>1</v>
      </c>
      <c r="G308" s="799">
        <v>0</v>
      </c>
      <c r="H308" s="799">
        <v>0</v>
      </c>
      <c r="I308" s="799">
        <v>0</v>
      </c>
      <c r="J308" s="799">
        <v>0</v>
      </c>
      <c r="K308" s="799">
        <v>0</v>
      </c>
      <c r="L308" s="799">
        <v>0</v>
      </c>
      <c r="M308" s="799">
        <v>0</v>
      </c>
      <c r="N308" s="800">
        <v>0</v>
      </c>
      <c r="O308" s="800">
        <v>0</v>
      </c>
      <c r="P308" s="800">
        <v>0</v>
      </c>
      <c r="Q308" s="799">
        <v>0</v>
      </c>
      <c r="R308" s="799">
        <f>SUM(F308:M308)</f>
        <v>1</v>
      </c>
      <c r="S308" s="799">
        <v>40101604</v>
      </c>
      <c r="T308" s="799" t="s">
        <v>926</v>
      </c>
      <c r="U308" s="798" t="s">
        <v>926</v>
      </c>
      <c r="V308" s="778"/>
    </row>
    <row r="309" spans="1:22">
      <c r="A309" s="797">
        <f>1+A308</f>
        <v>277</v>
      </c>
      <c r="B309" s="798">
        <v>4299212</v>
      </c>
      <c r="C309" s="816" t="s">
        <v>2696</v>
      </c>
      <c r="D309" s="798" t="s">
        <v>2702</v>
      </c>
      <c r="E309" s="798">
        <v>0</v>
      </c>
      <c r="F309" s="799">
        <v>1</v>
      </c>
      <c r="G309" s="799">
        <v>0</v>
      </c>
      <c r="H309" s="799">
        <v>0</v>
      </c>
      <c r="I309" s="799">
        <v>0</v>
      </c>
      <c r="J309" s="799">
        <v>0</v>
      </c>
      <c r="K309" s="799">
        <v>0</v>
      </c>
      <c r="L309" s="799">
        <v>0</v>
      </c>
      <c r="M309" s="799">
        <v>0</v>
      </c>
      <c r="N309" s="800">
        <v>0</v>
      </c>
      <c r="O309" s="800">
        <v>0</v>
      </c>
      <c r="P309" s="800">
        <v>0</v>
      </c>
      <c r="Q309" s="799">
        <v>0</v>
      </c>
      <c r="R309" s="799">
        <f>SUM(F309:M309)</f>
        <v>1</v>
      </c>
      <c r="S309" s="799">
        <v>31162403</v>
      </c>
      <c r="T309" s="799" t="s">
        <v>926</v>
      </c>
      <c r="U309" s="798" t="s">
        <v>926</v>
      </c>
      <c r="V309" s="778"/>
    </row>
    <row r="310" spans="1:22">
      <c r="A310" s="797">
        <v>278</v>
      </c>
      <c r="B310" s="798">
        <v>4323002</v>
      </c>
      <c r="C310" s="816" t="s">
        <v>2697</v>
      </c>
      <c r="D310" s="798" t="s">
        <v>2702</v>
      </c>
      <c r="E310" s="798">
        <v>0</v>
      </c>
      <c r="F310" s="799">
        <v>1</v>
      </c>
      <c r="G310" s="799">
        <v>0</v>
      </c>
      <c r="H310" s="799">
        <v>0</v>
      </c>
      <c r="I310" s="799">
        <v>0</v>
      </c>
      <c r="J310" s="799">
        <v>0</v>
      </c>
      <c r="K310" s="799">
        <v>0</v>
      </c>
      <c r="L310" s="799">
        <v>0</v>
      </c>
      <c r="M310" s="799">
        <v>0</v>
      </c>
      <c r="N310" s="800">
        <v>0</v>
      </c>
      <c r="O310" s="800">
        <v>0</v>
      </c>
      <c r="P310" s="800">
        <v>0</v>
      </c>
      <c r="Q310" s="799">
        <v>0</v>
      </c>
      <c r="R310" s="799">
        <f>SUM(F310:M310)</f>
        <v>1</v>
      </c>
      <c r="S310" s="799">
        <v>40101704</v>
      </c>
      <c r="T310" s="799" t="s">
        <v>926</v>
      </c>
      <c r="U310" s="798" t="s">
        <v>926</v>
      </c>
      <c r="V310" s="778"/>
    </row>
    <row r="311" spans="1:22">
      <c r="A311" s="797">
        <f>1+A310</f>
        <v>279</v>
      </c>
      <c r="B311" s="798">
        <v>4324000</v>
      </c>
      <c r="C311" s="816" t="s">
        <v>2698</v>
      </c>
      <c r="D311" s="798" t="s">
        <v>2703</v>
      </c>
      <c r="E311" s="798">
        <v>0</v>
      </c>
      <c r="F311" s="799">
        <v>1</v>
      </c>
      <c r="G311" s="799">
        <v>0</v>
      </c>
      <c r="H311" s="799">
        <v>0</v>
      </c>
      <c r="I311" s="799">
        <v>0</v>
      </c>
      <c r="J311" s="799">
        <v>0</v>
      </c>
      <c r="K311" s="799">
        <v>0</v>
      </c>
      <c r="L311" s="799">
        <v>0</v>
      </c>
      <c r="M311" s="799">
        <v>0</v>
      </c>
      <c r="N311" s="800">
        <v>0</v>
      </c>
      <c r="O311" s="800">
        <v>0</v>
      </c>
      <c r="P311" s="800">
        <v>0</v>
      </c>
      <c r="Q311" s="799">
        <v>0</v>
      </c>
      <c r="R311" s="799">
        <f>SUM(F311:M311)</f>
        <v>1</v>
      </c>
      <c r="S311" s="799">
        <v>40171511</v>
      </c>
      <c r="T311" s="799" t="s">
        <v>926</v>
      </c>
      <c r="U311" s="798" t="s">
        <v>926</v>
      </c>
      <c r="V311" s="778"/>
    </row>
    <row r="312" spans="1:22">
      <c r="A312" s="797">
        <f>1+A311</f>
        <v>280</v>
      </c>
      <c r="B312" s="798">
        <v>4394103</v>
      </c>
      <c r="C312" s="816" t="s">
        <v>2699</v>
      </c>
      <c r="D312" s="798" t="s">
        <v>2702</v>
      </c>
      <c r="E312" s="798">
        <v>0</v>
      </c>
      <c r="F312" s="799">
        <v>1</v>
      </c>
      <c r="G312" s="799">
        <v>0</v>
      </c>
      <c r="H312" s="799">
        <v>0</v>
      </c>
      <c r="I312" s="799">
        <v>0</v>
      </c>
      <c r="J312" s="799">
        <v>0</v>
      </c>
      <c r="K312" s="799">
        <v>0</v>
      </c>
      <c r="L312" s="799">
        <v>0</v>
      </c>
      <c r="M312" s="799">
        <v>0</v>
      </c>
      <c r="N312" s="800">
        <v>0</v>
      </c>
      <c r="O312" s="800">
        <v>0</v>
      </c>
      <c r="P312" s="800">
        <v>0</v>
      </c>
      <c r="Q312" s="799">
        <v>0</v>
      </c>
      <c r="R312" s="799">
        <f>SUM(F312:M312)</f>
        <v>1</v>
      </c>
      <c r="S312" s="799">
        <v>41111902</v>
      </c>
      <c r="T312" s="799" t="s">
        <v>926</v>
      </c>
      <c r="U312" s="798" t="s">
        <v>926</v>
      </c>
      <c r="V312" s="778"/>
    </row>
    <row r="313" spans="1:22">
      <c r="A313" s="797">
        <f>1+A312</f>
        <v>281</v>
      </c>
      <c r="B313" s="798">
        <v>4332098</v>
      </c>
      <c r="C313" s="816" t="s">
        <v>2559</v>
      </c>
      <c r="D313" s="798" t="s">
        <v>2702</v>
      </c>
      <c r="E313" s="798">
        <v>0</v>
      </c>
      <c r="F313" s="799">
        <v>1</v>
      </c>
      <c r="G313" s="799">
        <v>0</v>
      </c>
      <c r="H313" s="799">
        <v>0</v>
      </c>
      <c r="I313" s="799">
        <v>0</v>
      </c>
      <c r="J313" s="799">
        <v>0</v>
      </c>
      <c r="K313" s="799">
        <v>0</v>
      </c>
      <c r="L313" s="799">
        <v>0</v>
      </c>
      <c r="M313" s="799">
        <v>0</v>
      </c>
      <c r="N313" s="800">
        <v>0</v>
      </c>
      <c r="O313" s="800">
        <v>0</v>
      </c>
      <c r="P313" s="800">
        <v>0</v>
      </c>
      <c r="Q313" s="799">
        <v>0</v>
      </c>
      <c r="R313" s="799">
        <f>SUM(F313:M313)</f>
        <v>1</v>
      </c>
      <c r="S313" s="799">
        <v>23191200</v>
      </c>
      <c r="T313" s="799" t="s">
        <v>926</v>
      </c>
      <c r="U313" s="798" t="s">
        <v>926</v>
      </c>
      <c r="V313" s="778"/>
    </row>
    <row r="314" spans="1:22">
      <c r="A314" s="797">
        <f>1+A313</f>
        <v>282</v>
      </c>
      <c r="B314" s="798">
        <v>4315400</v>
      </c>
      <c r="C314" s="816" t="s">
        <v>2700</v>
      </c>
      <c r="D314" s="798" t="s">
        <v>2702</v>
      </c>
      <c r="E314" s="798">
        <v>0</v>
      </c>
      <c r="F314" s="799">
        <v>1</v>
      </c>
      <c r="G314" s="799">
        <v>0</v>
      </c>
      <c r="H314" s="799">
        <v>0</v>
      </c>
      <c r="I314" s="799">
        <v>0</v>
      </c>
      <c r="J314" s="799">
        <v>0</v>
      </c>
      <c r="K314" s="799">
        <v>0</v>
      </c>
      <c r="L314" s="799">
        <v>0</v>
      </c>
      <c r="M314" s="799">
        <v>0</v>
      </c>
      <c r="N314" s="800">
        <v>0</v>
      </c>
      <c r="O314" s="800">
        <v>0</v>
      </c>
      <c r="P314" s="800">
        <v>0</v>
      </c>
      <c r="Q314" s="799">
        <v>0</v>
      </c>
      <c r="R314" s="799">
        <f>SUM(F314:M314)</f>
        <v>1</v>
      </c>
      <c r="S314" s="799">
        <v>26101404</v>
      </c>
      <c r="T314" s="799" t="s">
        <v>926</v>
      </c>
      <c r="U314" s="798" t="s">
        <v>926</v>
      </c>
      <c r="V314" s="778"/>
    </row>
    <row r="315" spans="1:22">
      <c r="A315" s="797">
        <v>284</v>
      </c>
      <c r="B315" s="798">
        <v>4324000</v>
      </c>
      <c r="C315" s="816" t="s">
        <v>2608</v>
      </c>
      <c r="D315" s="798" t="s">
        <v>2702</v>
      </c>
      <c r="E315" s="798">
        <v>0</v>
      </c>
      <c r="F315" s="799">
        <v>1</v>
      </c>
      <c r="G315" s="799">
        <v>0</v>
      </c>
      <c r="H315" s="799">
        <v>0</v>
      </c>
      <c r="I315" s="799">
        <v>0</v>
      </c>
      <c r="J315" s="799">
        <v>0</v>
      </c>
      <c r="K315" s="799">
        <v>0</v>
      </c>
      <c r="L315" s="799">
        <v>0</v>
      </c>
      <c r="M315" s="799">
        <v>0</v>
      </c>
      <c r="N315" s="800">
        <v>0</v>
      </c>
      <c r="O315" s="800">
        <v>0</v>
      </c>
      <c r="P315" s="800">
        <v>0</v>
      </c>
      <c r="Q315" s="799">
        <v>0</v>
      </c>
      <c r="R315" s="799">
        <f>SUM(F315:M315)</f>
        <v>1</v>
      </c>
      <c r="S315" s="799">
        <v>48102100</v>
      </c>
      <c r="T315" s="799" t="s">
        <v>926</v>
      </c>
      <c r="U315" s="798" t="s">
        <v>926</v>
      </c>
      <c r="V315" s="778"/>
    </row>
    <row r="316" spans="1:22">
      <c r="A316" s="797">
        <f>1+A315</f>
        <v>285</v>
      </c>
      <c r="B316" s="798">
        <v>4394107</v>
      </c>
      <c r="C316" s="816" t="s">
        <v>2591</v>
      </c>
      <c r="D316" s="798" t="s">
        <v>2702</v>
      </c>
      <c r="E316" s="798">
        <v>0</v>
      </c>
      <c r="F316" s="799">
        <v>1</v>
      </c>
      <c r="G316" s="799">
        <v>0</v>
      </c>
      <c r="H316" s="799">
        <v>0</v>
      </c>
      <c r="I316" s="799">
        <v>0</v>
      </c>
      <c r="J316" s="799">
        <v>0</v>
      </c>
      <c r="K316" s="799">
        <v>0</v>
      </c>
      <c r="L316" s="799">
        <v>0</v>
      </c>
      <c r="M316" s="799">
        <v>0</v>
      </c>
      <c r="N316" s="800">
        <v>0</v>
      </c>
      <c r="O316" s="800">
        <v>0</v>
      </c>
      <c r="P316" s="800">
        <v>0</v>
      </c>
      <c r="Q316" s="799">
        <v>0</v>
      </c>
      <c r="R316" s="799">
        <f>SUM(F316:M316)</f>
        <v>1</v>
      </c>
      <c r="S316" s="799">
        <v>73152108</v>
      </c>
      <c r="T316" s="799" t="s">
        <v>926</v>
      </c>
      <c r="U316" s="798" t="s">
        <v>926</v>
      </c>
      <c r="V316" s="778"/>
    </row>
    <row r="317" spans="1:22">
      <c r="A317" s="797">
        <f>1+A316</f>
        <v>286</v>
      </c>
      <c r="B317" s="798">
        <v>4394107</v>
      </c>
      <c r="C317" s="816" t="s">
        <v>2596</v>
      </c>
      <c r="D317" s="798" t="s">
        <v>2702</v>
      </c>
      <c r="E317" s="798">
        <v>0</v>
      </c>
      <c r="F317" s="799">
        <v>1</v>
      </c>
      <c r="G317" s="799">
        <v>0</v>
      </c>
      <c r="H317" s="799">
        <v>0</v>
      </c>
      <c r="I317" s="799">
        <v>0</v>
      </c>
      <c r="J317" s="799">
        <v>0</v>
      </c>
      <c r="K317" s="799">
        <v>0</v>
      </c>
      <c r="L317" s="799">
        <v>0</v>
      </c>
      <c r="M317" s="799">
        <v>0</v>
      </c>
      <c r="N317" s="800">
        <v>0</v>
      </c>
      <c r="O317" s="800">
        <v>0</v>
      </c>
      <c r="P317" s="800">
        <v>0</v>
      </c>
      <c r="Q317" s="799">
        <v>0</v>
      </c>
      <c r="R317" s="799">
        <f>SUM(F317:M317)</f>
        <v>1</v>
      </c>
      <c r="S317" s="799">
        <v>73152108</v>
      </c>
      <c r="T317" s="799" t="s">
        <v>926</v>
      </c>
      <c r="U317" s="798" t="s">
        <v>926</v>
      </c>
      <c r="V317" s="778"/>
    </row>
    <row r="318" spans="1:22">
      <c r="A318" s="797">
        <f>1+A317</f>
        <v>287</v>
      </c>
      <c r="B318" s="798">
        <v>4394107</v>
      </c>
      <c r="C318" s="816" t="s">
        <v>2597</v>
      </c>
      <c r="D318" s="798" t="s">
        <v>2702</v>
      </c>
      <c r="E318" s="798">
        <v>0</v>
      </c>
      <c r="F318" s="799">
        <v>1</v>
      </c>
      <c r="G318" s="799">
        <v>0</v>
      </c>
      <c r="H318" s="799">
        <v>0</v>
      </c>
      <c r="I318" s="799">
        <v>0</v>
      </c>
      <c r="J318" s="799">
        <v>0</v>
      </c>
      <c r="K318" s="799">
        <v>0</v>
      </c>
      <c r="L318" s="799">
        <v>0</v>
      </c>
      <c r="M318" s="799">
        <v>0</v>
      </c>
      <c r="N318" s="800">
        <v>0</v>
      </c>
      <c r="O318" s="800">
        <v>0</v>
      </c>
      <c r="P318" s="800">
        <v>0</v>
      </c>
      <c r="Q318" s="799">
        <v>0</v>
      </c>
      <c r="R318" s="799">
        <f>SUM(F318:M318)</f>
        <v>1</v>
      </c>
      <c r="S318" s="799">
        <v>73152108</v>
      </c>
      <c r="T318" s="799" t="s">
        <v>926</v>
      </c>
      <c r="U318" s="798" t="s">
        <v>926</v>
      </c>
      <c r="V318" s="778"/>
    </row>
    <row r="319" spans="1:22">
      <c r="A319" s="797">
        <f>1+A318</f>
        <v>288</v>
      </c>
      <c r="B319" s="798">
        <v>4394107</v>
      </c>
      <c r="C319" s="816" t="s">
        <v>2598</v>
      </c>
      <c r="D319" s="798" t="s">
        <v>2702</v>
      </c>
      <c r="E319" s="798">
        <v>0</v>
      </c>
      <c r="F319" s="799">
        <v>1</v>
      </c>
      <c r="G319" s="799">
        <v>0</v>
      </c>
      <c r="H319" s="799">
        <v>0</v>
      </c>
      <c r="I319" s="799">
        <v>0</v>
      </c>
      <c r="J319" s="799">
        <v>0</v>
      </c>
      <c r="K319" s="799">
        <v>0</v>
      </c>
      <c r="L319" s="799">
        <v>0</v>
      </c>
      <c r="M319" s="799">
        <v>0</v>
      </c>
      <c r="N319" s="800">
        <v>0</v>
      </c>
      <c r="O319" s="800">
        <v>0</v>
      </c>
      <c r="P319" s="800">
        <v>0</v>
      </c>
      <c r="Q319" s="799">
        <v>0</v>
      </c>
      <c r="R319" s="799">
        <f>SUM(F319:M319)</f>
        <v>1</v>
      </c>
      <c r="S319" s="799">
        <v>73152108</v>
      </c>
      <c r="T319" s="799" t="s">
        <v>926</v>
      </c>
      <c r="U319" s="798" t="s">
        <v>926</v>
      </c>
      <c r="V319" s="778"/>
    </row>
    <row r="320" spans="1:22">
      <c r="A320" s="797">
        <v>289</v>
      </c>
      <c r="B320" s="798">
        <v>4315100</v>
      </c>
      <c r="C320" s="816" t="s">
        <v>2701</v>
      </c>
      <c r="D320" s="798" t="s">
        <v>2702</v>
      </c>
      <c r="E320" s="798">
        <v>0</v>
      </c>
      <c r="F320" s="799">
        <v>1</v>
      </c>
      <c r="G320" s="799">
        <v>0</v>
      </c>
      <c r="H320" s="799">
        <v>0</v>
      </c>
      <c r="I320" s="799">
        <v>0</v>
      </c>
      <c r="J320" s="799">
        <v>0</v>
      </c>
      <c r="K320" s="799">
        <v>0</v>
      </c>
      <c r="L320" s="799">
        <v>0</v>
      </c>
      <c r="M320" s="799">
        <v>0</v>
      </c>
      <c r="N320" s="800">
        <v>0</v>
      </c>
      <c r="O320" s="800">
        <v>0</v>
      </c>
      <c r="P320" s="800">
        <v>0</v>
      </c>
      <c r="Q320" s="799">
        <v>0</v>
      </c>
      <c r="R320" s="799">
        <f>SUM(F320:M320)</f>
        <v>1</v>
      </c>
      <c r="S320" s="799">
        <v>23181805</v>
      </c>
      <c r="T320" s="799" t="s">
        <v>926</v>
      </c>
      <c r="U320" s="798" t="s">
        <v>926</v>
      </c>
      <c r="V320" s="778"/>
    </row>
    <row r="321" spans="1:22">
      <c r="A321" s="862" t="s">
        <v>2889</v>
      </c>
      <c r="B321" s="862"/>
      <c r="C321" s="862"/>
      <c r="D321" s="862"/>
      <c r="E321" s="862"/>
      <c r="F321" s="862"/>
      <c r="G321" s="862"/>
      <c r="H321" s="862"/>
      <c r="I321" s="862"/>
      <c r="J321" s="862"/>
      <c r="K321" s="862"/>
      <c r="L321" s="862"/>
      <c r="M321" s="862"/>
      <c r="N321" s="862"/>
      <c r="O321" s="862"/>
      <c r="P321" s="862"/>
      <c r="Q321" s="862"/>
      <c r="R321" s="862"/>
      <c r="S321" s="862"/>
      <c r="T321" s="862"/>
      <c r="U321" s="862"/>
      <c r="V321" s="247"/>
    </row>
    <row r="322" spans="1:22">
      <c r="A322" s="797">
        <f>1+A320</f>
        <v>290</v>
      </c>
      <c r="B322" s="797">
        <v>4394401</v>
      </c>
      <c r="C322" s="816" t="s">
        <v>2756</v>
      </c>
      <c r="D322" s="798" t="s">
        <v>2702</v>
      </c>
      <c r="E322" s="798">
        <v>0</v>
      </c>
      <c r="F322" s="799">
        <v>1</v>
      </c>
      <c r="G322" s="799">
        <v>0</v>
      </c>
      <c r="H322" s="799">
        <v>0</v>
      </c>
      <c r="I322" s="799">
        <v>0</v>
      </c>
      <c r="J322" s="799">
        <v>0</v>
      </c>
      <c r="K322" s="799">
        <v>0</v>
      </c>
      <c r="L322" s="799">
        <v>0</v>
      </c>
      <c r="M322" s="799">
        <v>0</v>
      </c>
      <c r="N322" s="800">
        <v>0</v>
      </c>
      <c r="O322" s="800">
        <v>0</v>
      </c>
      <c r="P322" s="800">
        <v>0</v>
      </c>
      <c r="Q322" s="799">
        <v>0</v>
      </c>
      <c r="R322" s="799">
        <f>SUM(F322:M322)</f>
        <v>1</v>
      </c>
      <c r="S322" s="799">
        <v>24101723</v>
      </c>
      <c r="T322" s="799" t="s">
        <v>926</v>
      </c>
      <c r="U322" s="798" t="s">
        <v>926</v>
      </c>
      <c r="V322" s="778"/>
    </row>
    <row r="323" spans="1:22">
      <c r="A323" s="797">
        <f>1+A322</f>
        <v>291</v>
      </c>
      <c r="B323" s="797">
        <v>4394401</v>
      </c>
      <c r="C323" s="816" t="s">
        <v>2671</v>
      </c>
      <c r="D323" s="798" t="s">
        <v>2702</v>
      </c>
      <c r="E323" s="798">
        <v>0</v>
      </c>
      <c r="F323" s="799">
        <v>1</v>
      </c>
      <c r="G323" s="799">
        <v>0</v>
      </c>
      <c r="H323" s="799">
        <v>0</v>
      </c>
      <c r="I323" s="799">
        <v>0</v>
      </c>
      <c r="J323" s="799">
        <v>0</v>
      </c>
      <c r="K323" s="799">
        <v>0</v>
      </c>
      <c r="L323" s="799">
        <v>0</v>
      </c>
      <c r="M323" s="799">
        <v>0</v>
      </c>
      <c r="N323" s="800">
        <v>0</v>
      </c>
      <c r="O323" s="800">
        <v>0</v>
      </c>
      <c r="P323" s="800">
        <v>0</v>
      </c>
      <c r="Q323" s="799">
        <v>0</v>
      </c>
      <c r="R323" s="799">
        <f>SUM(F323:M323)</f>
        <v>1</v>
      </c>
      <c r="S323" s="799">
        <v>31411904</v>
      </c>
      <c r="T323" s="799" t="s">
        <v>926</v>
      </c>
      <c r="U323" s="798" t="s">
        <v>926</v>
      </c>
      <c r="V323" s="778"/>
    </row>
    <row r="324" spans="1:22">
      <c r="A324" s="797">
        <f>1+A323</f>
        <v>292</v>
      </c>
      <c r="B324" s="797">
        <v>4394401</v>
      </c>
      <c r="C324" s="816" t="s">
        <v>2757</v>
      </c>
      <c r="D324" s="798" t="s">
        <v>2702</v>
      </c>
      <c r="E324" s="798">
        <v>0</v>
      </c>
      <c r="F324" s="799">
        <v>1</v>
      </c>
      <c r="G324" s="799">
        <v>0</v>
      </c>
      <c r="H324" s="799">
        <v>0</v>
      </c>
      <c r="I324" s="799">
        <v>0</v>
      </c>
      <c r="J324" s="799">
        <v>0</v>
      </c>
      <c r="K324" s="799">
        <v>0</v>
      </c>
      <c r="L324" s="799">
        <v>0</v>
      </c>
      <c r="M324" s="799">
        <v>0</v>
      </c>
      <c r="N324" s="800">
        <v>0</v>
      </c>
      <c r="O324" s="800">
        <v>0</v>
      </c>
      <c r="P324" s="800">
        <v>0</v>
      </c>
      <c r="Q324" s="799">
        <v>0</v>
      </c>
      <c r="R324" s="799">
        <f>SUM(F324:M324)</f>
        <v>1</v>
      </c>
      <c r="S324" s="799">
        <v>31411904</v>
      </c>
      <c r="T324" s="799" t="s">
        <v>926</v>
      </c>
      <c r="U324" s="798" t="s">
        <v>926</v>
      </c>
      <c r="V324" s="778"/>
    </row>
    <row r="325" spans="1:22">
      <c r="A325" s="797">
        <f>1+A324</f>
        <v>293</v>
      </c>
      <c r="B325" s="797">
        <v>4394401</v>
      </c>
      <c r="C325" s="816" t="s">
        <v>2758</v>
      </c>
      <c r="D325" s="798" t="s">
        <v>2702</v>
      </c>
      <c r="E325" s="798">
        <v>0</v>
      </c>
      <c r="F325" s="799">
        <v>1</v>
      </c>
      <c r="G325" s="799">
        <v>0</v>
      </c>
      <c r="H325" s="799">
        <v>0</v>
      </c>
      <c r="I325" s="799">
        <v>0</v>
      </c>
      <c r="J325" s="799">
        <v>0</v>
      </c>
      <c r="K325" s="799">
        <v>0</v>
      </c>
      <c r="L325" s="799">
        <v>0</v>
      </c>
      <c r="M325" s="799">
        <v>0</v>
      </c>
      <c r="N325" s="800">
        <v>0</v>
      </c>
      <c r="O325" s="800">
        <v>0</v>
      </c>
      <c r="P325" s="800">
        <v>0</v>
      </c>
      <c r="Q325" s="799">
        <v>0</v>
      </c>
      <c r="R325" s="799">
        <f>SUM(F325:M325)</f>
        <v>1</v>
      </c>
      <c r="S325" s="799">
        <v>60101318</v>
      </c>
      <c r="T325" s="799" t="s">
        <v>926</v>
      </c>
      <c r="U325" s="798" t="s">
        <v>926</v>
      </c>
      <c r="V325" s="778"/>
    </row>
    <row r="326" spans="1:22">
      <c r="A326" s="797">
        <f>1+A325</f>
        <v>294</v>
      </c>
      <c r="B326" s="797">
        <v>4394401</v>
      </c>
      <c r="C326" s="816" t="s">
        <v>2754</v>
      </c>
      <c r="D326" s="798" t="s">
        <v>2702</v>
      </c>
      <c r="E326" s="798">
        <v>0</v>
      </c>
      <c r="F326" s="799">
        <v>1</v>
      </c>
      <c r="G326" s="799">
        <v>0</v>
      </c>
      <c r="H326" s="799">
        <v>0</v>
      </c>
      <c r="I326" s="799">
        <v>0</v>
      </c>
      <c r="J326" s="799">
        <v>0</v>
      </c>
      <c r="K326" s="799">
        <v>0</v>
      </c>
      <c r="L326" s="799">
        <v>0</v>
      </c>
      <c r="M326" s="799">
        <v>0</v>
      </c>
      <c r="N326" s="800">
        <v>0</v>
      </c>
      <c r="O326" s="800">
        <v>0</v>
      </c>
      <c r="P326" s="800">
        <v>0</v>
      </c>
      <c r="Q326" s="799">
        <v>0</v>
      </c>
      <c r="R326" s="799">
        <f>SUM(F326:M326)</f>
        <v>1</v>
      </c>
      <c r="S326" s="799">
        <v>39121311</v>
      </c>
      <c r="T326" s="799" t="s">
        <v>926</v>
      </c>
      <c r="U326" s="798" t="s">
        <v>926</v>
      </c>
      <c r="V326" s="778"/>
    </row>
    <row r="327" spans="1:22">
      <c r="A327" s="797">
        <f>1+A326</f>
        <v>295</v>
      </c>
      <c r="B327" s="797">
        <v>4394401</v>
      </c>
      <c r="C327" s="816" t="s">
        <v>2759</v>
      </c>
      <c r="D327" s="798" t="s">
        <v>2702</v>
      </c>
      <c r="E327" s="798">
        <v>0</v>
      </c>
      <c r="F327" s="799">
        <v>1</v>
      </c>
      <c r="G327" s="799">
        <v>0</v>
      </c>
      <c r="H327" s="799">
        <v>0</v>
      </c>
      <c r="I327" s="799">
        <v>0</v>
      </c>
      <c r="J327" s="799">
        <v>0</v>
      </c>
      <c r="K327" s="799">
        <v>0</v>
      </c>
      <c r="L327" s="799">
        <v>0</v>
      </c>
      <c r="M327" s="799">
        <v>0</v>
      </c>
      <c r="N327" s="800">
        <v>0</v>
      </c>
      <c r="O327" s="800">
        <v>0</v>
      </c>
      <c r="P327" s="800">
        <v>0</v>
      </c>
      <c r="Q327" s="799">
        <v>0</v>
      </c>
      <c r="R327" s="799">
        <f>SUM(F327:M327)</f>
        <v>1</v>
      </c>
      <c r="S327" s="799">
        <v>31171557</v>
      </c>
      <c r="T327" s="799" t="s">
        <v>926</v>
      </c>
      <c r="U327" s="798" t="s">
        <v>926</v>
      </c>
      <c r="V327" s="778"/>
    </row>
    <row r="328" spans="1:22">
      <c r="A328" s="797">
        <f>1+A327</f>
        <v>296</v>
      </c>
      <c r="B328" s="797">
        <v>4394401</v>
      </c>
      <c r="C328" s="816" t="s">
        <v>2760</v>
      </c>
      <c r="D328" s="798" t="s">
        <v>2702</v>
      </c>
      <c r="E328" s="798">
        <v>0</v>
      </c>
      <c r="F328" s="799">
        <v>1</v>
      </c>
      <c r="G328" s="799">
        <v>0</v>
      </c>
      <c r="H328" s="799">
        <v>0</v>
      </c>
      <c r="I328" s="799">
        <v>0</v>
      </c>
      <c r="J328" s="799">
        <v>0</v>
      </c>
      <c r="K328" s="799">
        <v>0</v>
      </c>
      <c r="L328" s="799">
        <v>0</v>
      </c>
      <c r="M328" s="799">
        <v>0</v>
      </c>
      <c r="N328" s="800">
        <v>0</v>
      </c>
      <c r="O328" s="800">
        <v>0</v>
      </c>
      <c r="P328" s="800">
        <v>0</v>
      </c>
      <c r="Q328" s="799">
        <v>0</v>
      </c>
      <c r="R328" s="799">
        <f>SUM(F328:M328)</f>
        <v>1</v>
      </c>
      <c r="S328" s="799">
        <v>25173811</v>
      </c>
      <c r="T328" s="799" t="s">
        <v>926</v>
      </c>
      <c r="U328" s="798" t="s">
        <v>926</v>
      </c>
      <c r="V328" s="778"/>
    </row>
    <row r="329" spans="1:22">
      <c r="A329" s="797">
        <f>1+A328</f>
        <v>297</v>
      </c>
      <c r="B329" s="797">
        <v>4394401</v>
      </c>
      <c r="C329" s="816" t="s">
        <v>2761</v>
      </c>
      <c r="D329" s="798" t="s">
        <v>2702</v>
      </c>
      <c r="E329" s="798">
        <v>0</v>
      </c>
      <c r="F329" s="799">
        <v>1</v>
      </c>
      <c r="G329" s="799">
        <v>0</v>
      </c>
      <c r="H329" s="799">
        <v>0</v>
      </c>
      <c r="I329" s="799">
        <v>0</v>
      </c>
      <c r="J329" s="799">
        <v>0</v>
      </c>
      <c r="K329" s="799">
        <v>0</v>
      </c>
      <c r="L329" s="799">
        <v>0</v>
      </c>
      <c r="M329" s="799">
        <v>0</v>
      </c>
      <c r="N329" s="800">
        <v>0</v>
      </c>
      <c r="O329" s="800">
        <v>0</v>
      </c>
      <c r="P329" s="800">
        <v>0</v>
      </c>
      <c r="Q329" s="799">
        <v>0</v>
      </c>
      <c r="R329" s="799">
        <f>SUM(F329:M329)</f>
        <v>1</v>
      </c>
      <c r="S329" s="799">
        <v>31163005</v>
      </c>
      <c r="T329" s="799" t="s">
        <v>926</v>
      </c>
      <c r="U329" s="798" t="s">
        <v>926</v>
      </c>
      <c r="V329" s="778"/>
    </row>
    <row r="330" spans="1:22">
      <c r="A330" s="797">
        <f>1+A329</f>
        <v>298</v>
      </c>
      <c r="B330" s="797">
        <v>4394401</v>
      </c>
      <c r="C330" s="816" t="s">
        <v>2762</v>
      </c>
      <c r="D330" s="798" t="s">
        <v>2702</v>
      </c>
      <c r="E330" s="798">
        <v>0</v>
      </c>
      <c r="F330" s="799">
        <v>1</v>
      </c>
      <c r="G330" s="799">
        <v>0</v>
      </c>
      <c r="H330" s="799">
        <v>0</v>
      </c>
      <c r="I330" s="799">
        <v>0</v>
      </c>
      <c r="J330" s="799">
        <v>0</v>
      </c>
      <c r="K330" s="799">
        <v>0</v>
      </c>
      <c r="L330" s="799">
        <v>0</v>
      </c>
      <c r="M330" s="799">
        <v>0</v>
      </c>
      <c r="N330" s="800">
        <v>0</v>
      </c>
      <c r="O330" s="800">
        <v>0</v>
      </c>
      <c r="P330" s="800">
        <v>0</v>
      </c>
      <c r="Q330" s="799">
        <v>0</v>
      </c>
      <c r="R330" s="799">
        <f>SUM(F330:M330)</f>
        <v>1</v>
      </c>
      <c r="S330" s="799">
        <v>31162405</v>
      </c>
      <c r="T330" s="799" t="s">
        <v>926</v>
      </c>
      <c r="U330" s="798" t="s">
        <v>926</v>
      </c>
      <c r="V330" s="778"/>
    </row>
    <row r="331" spans="1:22">
      <c r="A331" s="797">
        <f>1+A330</f>
        <v>299</v>
      </c>
      <c r="B331" s="797">
        <v>4394401</v>
      </c>
      <c r="C331" s="816" t="s">
        <v>2763</v>
      </c>
      <c r="D331" s="798" t="s">
        <v>2702</v>
      </c>
      <c r="E331" s="798">
        <v>0</v>
      </c>
      <c r="F331" s="799">
        <v>1</v>
      </c>
      <c r="G331" s="799">
        <v>0</v>
      </c>
      <c r="H331" s="799">
        <v>0</v>
      </c>
      <c r="I331" s="799">
        <v>0</v>
      </c>
      <c r="J331" s="799">
        <v>0</v>
      </c>
      <c r="K331" s="799">
        <v>0</v>
      </c>
      <c r="L331" s="799">
        <v>0</v>
      </c>
      <c r="M331" s="799">
        <v>0</v>
      </c>
      <c r="N331" s="800">
        <v>0</v>
      </c>
      <c r="O331" s="800">
        <v>0</v>
      </c>
      <c r="P331" s="800">
        <v>0</v>
      </c>
      <c r="Q331" s="799">
        <v>0</v>
      </c>
      <c r="R331" s="799">
        <f>SUM(F331:M331)</f>
        <v>1</v>
      </c>
      <c r="S331" s="799">
        <v>41102401</v>
      </c>
      <c r="T331" s="799" t="s">
        <v>926</v>
      </c>
      <c r="U331" s="798" t="s">
        <v>926</v>
      </c>
      <c r="V331" s="778"/>
    </row>
    <row r="332" spans="1:22">
      <c r="A332" s="797">
        <f>1+A331</f>
        <v>300</v>
      </c>
      <c r="B332" s="797">
        <v>4394401</v>
      </c>
      <c r="C332" s="816" t="s">
        <v>2764</v>
      </c>
      <c r="D332" s="798" t="s">
        <v>2702</v>
      </c>
      <c r="E332" s="798">
        <v>0</v>
      </c>
      <c r="F332" s="799">
        <v>1</v>
      </c>
      <c r="G332" s="799">
        <v>0</v>
      </c>
      <c r="H332" s="799">
        <v>0</v>
      </c>
      <c r="I332" s="799">
        <v>0</v>
      </c>
      <c r="J332" s="799">
        <v>0</v>
      </c>
      <c r="K332" s="799">
        <v>0</v>
      </c>
      <c r="L332" s="799">
        <v>0</v>
      </c>
      <c r="M332" s="799">
        <v>0</v>
      </c>
      <c r="N332" s="800">
        <v>0</v>
      </c>
      <c r="O332" s="800">
        <v>0</v>
      </c>
      <c r="P332" s="800">
        <v>0</v>
      </c>
      <c r="Q332" s="799">
        <v>0</v>
      </c>
      <c r="R332" s="799">
        <f>SUM(F332:M332)</f>
        <v>1</v>
      </c>
      <c r="S332" s="799">
        <v>40141654</v>
      </c>
      <c r="T332" s="799" t="s">
        <v>926</v>
      </c>
      <c r="U332" s="798" t="s">
        <v>926</v>
      </c>
      <c r="V332" s="778"/>
    </row>
    <row r="333" spans="1:22">
      <c r="A333" s="797">
        <f>1+A332</f>
        <v>301</v>
      </c>
      <c r="B333" s="797">
        <v>4394401</v>
      </c>
      <c r="C333" s="816" t="s">
        <v>2765</v>
      </c>
      <c r="D333" s="798" t="s">
        <v>2702</v>
      </c>
      <c r="E333" s="798">
        <v>0</v>
      </c>
      <c r="F333" s="799">
        <v>1</v>
      </c>
      <c r="G333" s="799">
        <v>0</v>
      </c>
      <c r="H333" s="799">
        <v>0</v>
      </c>
      <c r="I333" s="799">
        <v>0</v>
      </c>
      <c r="J333" s="799">
        <v>0</v>
      </c>
      <c r="K333" s="799">
        <v>0</v>
      </c>
      <c r="L333" s="799">
        <v>0</v>
      </c>
      <c r="M333" s="799">
        <v>0</v>
      </c>
      <c r="N333" s="800">
        <v>0</v>
      </c>
      <c r="O333" s="800">
        <v>0</v>
      </c>
      <c r="P333" s="800">
        <v>0</v>
      </c>
      <c r="Q333" s="799">
        <v>0</v>
      </c>
      <c r="R333" s="799">
        <f>SUM(F333:M333)</f>
        <v>1</v>
      </c>
      <c r="S333" s="799">
        <v>40142201</v>
      </c>
      <c r="T333" s="799" t="s">
        <v>926</v>
      </c>
      <c r="U333" s="798" t="s">
        <v>926</v>
      </c>
      <c r="V333" s="778"/>
    </row>
    <row r="334" spans="1:22">
      <c r="A334" s="797">
        <f>1+A333</f>
        <v>302</v>
      </c>
      <c r="B334" s="797">
        <v>4394401</v>
      </c>
      <c r="C334" s="816" t="s">
        <v>2766</v>
      </c>
      <c r="D334" s="798" t="s">
        <v>2702</v>
      </c>
      <c r="E334" s="798">
        <v>0</v>
      </c>
      <c r="F334" s="799">
        <v>1</v>
      </c>
      <c r="G334" s="799">
        <v>0</v>
      </c>
      <c r="H334" s="799">
        <v>0</v>
      </c>
      <c r="I334" s="799">
        <v>0</v>
      </c>
      <c r="J334" s="799">
        <v>0</v>
      </c>
      <c r="K334" s="799">
        <v>0</v>
      </c>
      <c r="L334" s="799">
        <v>0</v>
      </c>
      <c r="M334" s="799">
        <v>0</v>
      </c>
      <c r="N334" s="800">
        <v>0</v>
      </c>
      <c r="O334" s="800">
        <v>0</v>
      </c>
      <c r="P334" s="800">
        <v>0</v>
      </c>
      <c r="Q334" s="799">
        <v>0</v>
      </c>
      <c r="R334" s="799">
        <f>SUM(F334:M334)</f>
        <v>1</v>
      </c>
      <c r="S334" s="799">
        <v>39121528</v>
      </c>
      <c r="T334" s="799" t="s">
        <v>926</v>
      </c>
      <c r="U334" s="798" t="s">
        <v>926</v>
      </c>
      <c r="V334" s="778"/>
    </row>
    <row r="335" spans="1:22">
      <c r="A335" s="797">
        <f>1+A334</f>
        <v>303</v>
      </c>
      <c r="B335" s="797">
        <v>4394401</v>
      </c>
      <c r="C335" s="816" t="s">
        <v>2767</v>
      </c>
      <c r="D335" s="798" t="s">
        <v>2702</v>
      </c>
      <c r="E335" s="798">
        <v>0</v>
      </c>
      <c r="F335" s="799">
        <v>1</v>
      </c>
      <c r="G335" s="799">
        <v>0</v>
      </c>
      <c r="H335" s="799">
        <v>0</v>
      </c>
      <c r="I335" s="799">
        <v>0</v>
      </c>
      <c r="J335" s="799">
        <v>0</v>
      </c>
      <c r="K335" s="799">
        <v>0</v>
      </c>
      <c r="L335" s="799">
        <v>0</v>
      </c>
      <c r="M335" s="799">
        <v>0</v>
      </c>
      <c r="N335" s="800">
        <v>0</v>
      </c>
      <c r="O335" s="800">
        <v>0</v>
      </c>
      <c r="P335" s="800">
        <v>0</v>
      </c>
      <c r="Q335" s="799">
        <v>0</v>
      </c>
      <c r="R335" s="799">
        <f>SUM(F335:M335)</f>
        <v>1</v>
      </c>
      <c r="S335" s="799">
        <v>41112209</v>
      </c>
      <c r="T335" s="799" t="s">
        <v>926</v>
      </c>
      <c r="U335" s="798" t="s">
        <v>926</v>
      </c>
      <c r="V335" s="778"/>
    </row>
    <row r="336" spans="1:22">
      <c r="A336" s="797">
        <f>1+A335</f>
        <v>304</v>
      </c>
      <c r="B336" s="797">
        <v>4394401</v>
      </c>
      <c r="C336" s="816" t="s">
        <v>2768</v>
      </c>
      <c r="D336" s="798" t="s">
        <v>2702</v>
      </c>
      <c r="E336" s="798">
        <v>0</v>
      </c>
      <c r="F336" s="799">
        <v>1</v>
      </c>
      <c r="G336" s="799">
        <v>0</v>
      </c>
      <c r="H336" s="799">
        <v>0</v>
      </c>
      <c r="I336" s="799">
        <v>0</v>
      </c>
      <c r="J336" s="799">
        <v>0</v>
      </c>
      <c r="K336" s="799">
        <v>0</v>
      </c>
      <c r="L336" s="799">
        <v>0</v>
      </c>
      <c r="M336" s="799">
        <v>0</v>
      </c>
      <c r="N336" s="800">
        <v>0</v>
      </c>
      <c r="O336" s="800">
        <v>0</v>
      </c>
      <c r="P336" s="800">
        <v>0</v>
      </c>
      <c r="Q336" s="799">
        <v>0</v>
      </c>
      <c r="R336" s="799">
        <f>SUM(F336:M336)</f>
        <v>1</v>
      </c>
      <c r="S336" s="799">
        <v>41113633</v>
      </c>
      <c r="T336" s="799" t="s">
        <v>926</v>
      </c>
      <c r="U336" s="798" t="s">
        <v>926</v>
      </c>
      <c r="V336" s="778"/>
    </row>
    <row r="337" spans="1:22">
      <c r="A337" s="797">
        <f>1+A336</f>
        <v>305</v>
      </c>
      <c r="B337" s="797">
        <v>4394401</v>
      </c>
      <c r="C337" s="816" t="s">
        <v>2769</v>
      </c>
      <c r="D337" s="798" t="s">
        <v>2702</v>
      </c>
      <c r="E337" s="798">
        <v>0</v>
      </c>
      <c r="F337" s="799">
        <v>1</v>
      </c>
      <c r="G337" s="799">
        <v>0</v>
      </c>
      <c r="H337" s="799">
        <v>0</v>
      </c>
      <c r="I337" s="799">
        <v>0</v>
      </c>
      <c r="J337" s="799">
        <v>0</v>
      </c>
      <c r="K337" s="799">
        <v>0</v>
      </c>
      <c r="L337" s="799">
        <v>0</v>
      </c>
      <c r="M337" s="799">
        <v>0</v>
      </c>
      <c r="N337" s="800">
        <v>0</v>
      </c>
      <c r="O337" s="800">
        <v>0</v>
      </c>
      <c r="P337" s="800">
        <v>0</v>
      </c>
      <c r="Q337" s="799">
        <v>0</v>
      </c>
      <c r="R337" s="799">
        <f>SUM(F337:M337)</f>
        <v>1</v>
      </c>
      <c r="S337" s="799">
        <v>40101604</v>
      </c>
      <c r="T337" s="799" t="s">
        <v>926</v>
      </c>
      <c r="U337" s="798" t="s">
        <v>926</v>
      </c>
      <c r="V337" s="778"/>
    </row>
    <row r="338" spans="1:22">
      <c r="A338" s="797">
        <f>1+A337</f>
        <v>306</v>
      </c>
      <c r="B338" s="797">
        <v>4394401</v>
      </c>
      <c r="C338" s="816" t="s">
        <v>2770</v>
      </c>
      <c r="D338" s="798" t="s">
        <v>2702</v>
      </c>
      <c r="E338" s="798">
        <v>0</v>
      </c>
      <c r="F338" s="799">
        <v>1</v>
      </c>
      <c r="G338" s="799">
        <v>0</v>
      </c>
      <c r="H338" s="799">
        <v>0</v>
      </c>
      <c r="I338" s="799">
        <v>0</v>
      </c>
      <c r="J338" s="799">
        <v>0</v>
      </c>
      <c r="K338" s="799">
        <v>0</v>
      </c>
      <c r="L338" s="799">
        <v>0</v>
      </c>
      <c r="M338" s="799">
        <v>0</v>
      </c>
      <c r="N338" s="800">
        <v>0</v>
      </c>
      <c r="O338" s="800">
        <v>0</v>
      </c>
      <c r="P338" s="800">
        <v>0</v>
      </c>
      <c r="Q338" s="799">
        <v>0</v>
      </c>
      <c r="R338" s="799">
        <f>SUM(F338:M338)</f>
        <v>1</v>
      </c>
      <c r="S338" s="799">
        <v>24121504</v>
      </c>
      <c r="T338" s="799" t="s">
        <v>926</v>
      </c>
      <c r="U338" s="798" t="s">
        <v>926</v>
      </c>
      <c r="V338" s="778"/>
    </row>
    <row r="339" spans="1:22">
      <c r="A339" s="797">
        <f>1+A338</f>
        <v>307</v>
      </c>
      <c r="B339" s="797">
        <v>4394401</v>
      </c>
      <c r="C339" s="816" t="s">
        <v>2771</v>
      </c>
      <c r="D339" s="798" t="s">
        <v>2702</v>
      </c>
      <c r="E339" s="798">
        <v>0</v>
      </c>
      <c r="F339" s="799">
        <v>1</v>
      </c>
      <c r="G339" s="799">
        <v>0</v>
      </c>
      <c r="H339" s="799">
        <v>0</v>
      </c>
      <c r="I339" s="799">
        <v>0</v>
      </c>
      <c r="J339" s="799">
        <v>0</v>
      </c>
      <c r="K339" s="799">
        <v>0</v>
      </c>
      <c r="L339" s="799">
        <v>0</v>
      </c>
      <c r="M339" s="799">
        <v>0</v>
      </c>
      <c r="N339" s="800">
        <v>0</v>
      </c>
      <c r="O339" s="800">
        <v>0</v>
      </c>
      <c r="P339" s="800">
        <v>0</v>
      </c>
      <c r="Q339" s="799">
        <v>0</v>
      </c>
      <c r="R339" s="799">
        <f>SUM(F339:M339)</f>
        <v>1</v>
      </c>
      <c r="S339" s="799">
        <v>40161532</v>
      </c>
      <c r="T339" s="799" t="s">
        <v>926</v>
      </c>
      <c r="U339" s="798" t="s">
        <v>926</v>
      </c>
      <c r="V339" s="778"/>
    </row>
    <row r="340" spans="1:22">
      <c r="A340" s="797">
        <f>1+A339</f>
        <v>308</v>
      </c>
      <c r="B340" s="797">
        <v>4394401</v>
      </c>
      <c r="C340" s="816" t="s">
        <v>2772</v>
      </c>
      <c r="D340" s="798" t="s">
        <v>2702</v>
      </c>
      <c r="E340" s="798">
        <v>0</v>
      </c>
      <c r="F340" s="799">
        <v>1</v>
      </c>
      <c r="G340" s="799">
        <v>0</v>
      </c>
      <c r="H340" s="799">
        <v>0</v>
      </c>
      <c r="I340" s="799">
        <v>0</v>
      </c>
      <c r="J340" s="799">
        <v>0</v>
      </c>
      <c r="K340" s="799">
        <v>0</v>
      </c>
      <c r="L340" s="799">
        <v>0</v>
      </c>
      <c r="M340" s="799">
        <v>0</v>
      </c>
      <c r="N340" s="800">
        <v>0</v>
      </c>
      <c r="O340" s="800">
        <v>0</v>
      </c>
      <c r="P340" s="800">
        <v>0</v>
      </c>
      <c r="Q340" s="799">
        <v>0</v>
      </c>
      <c r="R340" s="799">
        <f>SUM(F340:M340)</f>
        <v>1</v>
      </c>
      <c r="S340" s="799">
        <v>31191519</v>
      </c>
      <c r="T340" s="799" t="s">
        <v>926</v>
      </c>
      <c r="U340" s="798" t="s">
        <v>926</v>
      </c>
      <c r="V340" s="778"/>
    </row>
    <row r="341" spans="1:22">
      <c r="A341" s="797">
        <v>309</v>
      </c>
      <c r="B341" s="797">
        <v>4394401</v>
      </c>
      <c r="C341" s="816" t="s">
        <v>2773</v>
      </c>
      <c r="D341" s="798" t="s">
        <v>2702</v>
      </c>
      <c r="E341" s="798">
        <v>0</v>
      </c>
      <c r="F341" s="799">
        <v>1</v>
      </c>
      <c r="G341" s="799">
        <v>0</v>
      </c>
      <c r="H341" s="799">
        <v>0</v>
      </c>
      <c r="I341" s="799">
        <v>0</v>
      </c>
      <c r="J341" s="799">
        <v>0</v>
      </c>
      <c r="K341" s="799">
        <v>0</v>
      </c>
      <c r="L341" s="799">
        <v>0</v>
      </c>
      <c r="M341" s="799">
        <v>0</v>
      </c>
      <c r="N341" s="800">
        <v>0</v>
      </c>
      <c r="O341" s="800">
        <v>0</v>
      </c>
      <c r="P341" s="800">
        <v>0</v>
      </c>
      <c r="Q341" s="799">
        <v>0</v>
      </c>
      <c r="R341" s="799">
        <f>SUM(F341:M341)</f>
        <v>1</v>
      </c>
      <c r="S341" s="799">
        <v>39121529</v>
      </c>
      <c r="T341" s="799" t="s">
        <v>926</v>
      </c>
      <c r="U341" s="798" t="s">
        <v>926</v>
      </c>
      <c r="V341" s="778"/>
    </row>
    <row r="342" spans="1:22">
      <c r="A342" s="797">
        <f>1+A341</f>
        <v>310</v>
      </c>
      <c r="B342" s="797">
        <v>4394401</v>
      </c>
      <c r="C342" s="816" t="s">
        <v>2748</v>
      </c>
      <c r="D342" s="798" t="s">
        <v>2702</v>
      </c>
      <c r="E342" s="798">
        <v>0</v>
      </c>
      <c r="F342" s="799">
        <v>1</v>
      </c>
      <c r="G342" s="799">
        <v>0</v>
      </c>
      <c r="H342" s="799">
        <v>0</v>
      </c>
      <c r="I342" s="799">
        <v>0</v>
      </c>
      <c r="J342" s="799">
        <v>0</v>
      </c>
      <c r="K342" s="799">
        <v>0</v>
      </c>
      <c r="L342" s="799">
        <v>0</v>
      </c>
      <c r="M342" s="799">
        <v>0</v>
      </c>
      <c r="N342" s="800">
        <v>0</v>
      </c>
      <c r="O342" s="800">
        <v>0</v>
      </c>
      <c r="P342" s="800">
        <v>0</v>
      </c>
      <c r="Q342" s="799">
        <v>0</v>
      </c>
      <c r="R342" s="799">
        <f>SUM(F342:M342)</f>
        <v>1</v>
      </c>
      <c r="S342" s="799">
        <v>39121623</v>
      </c>
      <c r="T342" s="799" t="s">
        <v>926</v>
      </c>
      <c r="U342" s="798" t="s">
        <v>926</v>
      </c>
      <c r="V342" s="778"/>
    </row>
    <row r="343" spans="1:22">
      <c r="A343" s="797">
        <f>1+A342</f>
        <v>311</v>
      </c>
      <c r="B343" s="797">
        <v>4394401</v>
      </c>
      <c r="C343" s="816" t="s">
        <v>2774</v>
      </c>
      <c r="D343" s="798" t="s">
        <v>2702</v>
      </c>
      <c r="E343" s="798">
        <v>0</v>
      </c>
      <c r="F343" s="799">
        <v>1</v>
      </c>
      <c r="G343" s="799">
        <v>0</v>
      </c>
      <c r="H343" s="799">
        <v>0</v>
      </c>
      <c r="I343" s="799">
        <v>0</v>
      </c>
      <c r="J343" s="799">
        <v>0</v>
      </c>
      <c r="K343" s="799">
        <v>0</v>
      </c>
      <c r="L343" s="799">
        <v>0</v>
      </c>
      <c r="M343" s="799">
        <v>0</v>
      </c>
      <c r="N343" s="800">
        <v>0</v>
      </c>
      <c r="O343" s="800">
        <v>0</v>
      </c>
      <c r="P343" s="800">
        <v>0</v>
      </c>
      <c r="Q343" s="799">
        <v>0</v>
      </c>
      <c r="R343" s="799">
        <f>SUM(F343:M343)</f>
        <v>1</v>
      </c>
      <c r="S343" s="799">
        <v>31162403</v>
      </c>
      <c r="T343" s="799" t="s">
        <v>926</v>
      </c>
      <c r="U343" s="798" t="s">
        <v>926</v>
      </c>
      <c r="V343" s="778"/>
    </row>
    <row r="344" spans="1:22">
      <c r="A344" s="797">
        <f>1+A343</f>
        <v>312</v>
      </c>
      <c r="B344" s="797">
        <v>4394401</v>
      </c>
      <c r="C344" s="816" t="s">
        <v>2775</v>
      </c>
      <c r="D344" s="798" t="s">
        <v>2702</v>
      </c>
      <c r="E344" s="798">
        <v>0</v>
      </c>
      <c r="F344" s="799">
        <v>1</v>
      </c>
      <c r="G344" s="799">
        <v>0</v>
      </c>
      <c r="H344" s="799">
        <v>0</v>
      </c>
      <c r="I344" s="799">
        <v>0</v>
      </c>
      <c r="J344" s="799">
        <v>0</v>
      </c>
      <c r="K344" s="799">
        <v>0</v>
      </c>
      <c r="L344" s="799">
        <v>0</v>
      </c>
      <c r="M344" s="799">
        <v>0</v>
      </c>
      <c r="N344" s="800">
        <v>0</v>
      </c>
      <c r="O344" s="800">
        <v>0</v>
      </c>
      <c r="P344" s="800">
        <v>0</v>
      </c>
      <c r="Q344" s="799">
        <v>0</v>
      </c>
      <c r="R344" s="799">
        <f>SUM(F344:M344)</f>
        <v>1</v>
      </c>
      <c r="S344" s="799">
        <v>31162403</v>
      </c>
      <c r="T344" s="799" t="s">
        <v>926</v>
      </c>
      <c r="U344" s="798" t="s">
        <v>926</v>
      </c>
      <c r="V344" s="778"/>
    </row>
    <row r="345" spans="1:22">
      <c r="A345" s="866" t="s">
        <v>2905</v>
      </c>
      <c r="B345" s="866"/>
      <c r="C345" s="866"/>
      <c r="D345" s="866"/>
      <c r="E345" s="866"/>
      <c r="F345" s="866"/>
      <c r="G345" s="866"/>
      <c r="H345" s="866"/>
      <c r="I345" s="866"/>
      <c r="J345" s="866"/>
      <c r="K345" s="866"/>
      <c r="L345" s="866"/>
      <c r="M345" s="866"/>
      <c r="N345" s="866"/>
      <c r="O345" s="866"/>
      <c r="P345" s="866"/>
      <c r="Q345" s="866"/>
      <c r="R345" s="866"/>
      <c r="S345" s="866"/>
      <c r="T345" s="866"/>
      <c r="U345" s="866"/>
      <c r="V345" s="247"/>
    </row>
    <row r="346" spans="1:22">
      <c r="A346" s="798">
        <v>314</v>
      </c>
      <c r="B346" s="798">
        <v>4391501</v>
      </c>
      <c r="C346" s="816" t="s">
        <v>2906</v>
      </c>
      <c r="D346" s="798" t="s">
        <v>101</v>
      </c>
      <c r="E346" s="798">
        <v>0</v>
      </c>
      <c r="F346" s="799">
        <v>0</v>
      </c>
      <c r="G346" s="799">
        <v>0</v>
      </c>
      <c r="H346" s="799">
        <v>0</v>
      </c>
      <c r="I346" s="799">
        <v>0</v>
      </c>
      <c r="J346" s="799">
        <v>0</v>
      </c>
      <c r="K346" s="799">
        <v>0</v>
      </c>
      <c r="L346" s="799">
        <v>1</v>
      </c>
      <c r="M346" s="799">
        <v>0</v>
      </c>
      <c r="N346" s="800">
        <v>0</v>
      </c>
      <c r="O346" s="800">
        <v>0</v>
      </c>
      <c r="P346" s="800">
        <v>0</v>
      </c>
      <c r="Q346" s="799">
        <v>0</v>
      </c>
      <c r="R346" s="799">
        <f>SUM(F346:M346)</f>
        <v>1</v>
      </c>
      <c r="S346" s="799">
        <v>40161504</v>
      </c>
      <c r="T346" s="799" t="s">
        <v>926</v>
      </c>
      <c r="U346" s="798" t="s">
        <v>926</v>
      </c>
      <c r="V346" s="778"/>
    </row>
    <row r="347" spans="1:22">
      <c r="A347" s="798">
        <v>315</v>
      </c>
      <c r="B347" s="798">
        <v>4391501</v>
      </c>
      <c r="C347" s="816" t="s">
        <v>2907</v>
      </c>
      <c r="D347" s="798" t="s">
        <v>101</v>
      </c>
      <c r="E347" s="798">
        <v>0</v>
      </c>
      <c r="F347" s="799">
        <v>0</v>
      </c>
      <c r="G347" s="799">
        <v>0</v>
      </c>
      <c r="H347" s="799">
        <v>0</v>
      </c>
      <c r="I347" s="799">
        <v>0</v>
      </c>
      <c r="J347" s="799">
        <v>0</v>
      </c>
      <c r="K347" s="799">
        <v>0</v>
      </c>
      <c r="L347" s="799">
        <v>1</v>
      </c>
      <c r="M347" s="799">
        <v>0</v>
      </c>
      <c r="N347" s="800">
        <v>0</v>
      </c>
      <c r="O347" s="800">
        <v>0</v>
      </c>
      <c r="P347" s="800">
        <v>0</v>
      </c>
      <c r="Q347" s="799">
        <v>0</v>
      </c>
      <c r="R347" s="799">
        <f>SUM(F347:M347)</f>
        <v>1</v>
      </c>
      <c r="S347" s="799">
        <v>40142502</v>
      </c>
      <c r="T347" s="799" t="s">
        <v>926</v>
      </c>
      <c r="U347" s="798" t="s">
        <v>926</v>
      </c>
      <c r="V347" s="778"/>
    </row>
    <row r="348" spans="1:22">
      <c r="A348" s="798">
        <v>316</v>
      </c>
      <c r="B348" s="798">
        <v>4391503</v>
      </c>
      <c r="C348" s="816" t="s">
        <v>2908</v>
      </c>
      <c r="D348" s="798" t="s">
        <v>101</v>
      </c>
      <c r="E348" s="798">
        <v>0</v>
      </c>
      <c r="F348" s="799">
        <v>0</v>
      </c>
      <c r="G348" s="799">
        <v>0</v>
      </c>
      <c r="H348" s="799">
        <v>0</v>
      </c>
      <c r="I348" s="799">
        <v>0</v>
      </c>
      <c r="J348" s="799">
        <v>0</v>
      </c>
      <c r="K348" s="799">
        <v>0</v>
      </c>
      <c r="L348" s="799">
        <v>1</v>
      </c>
      <c r="M348" s="799">
        <v>0</v>
      </c>
      <c r="N348" s="800">
        <v>0</v>
      </c>
      <c r="O348" s="800">
        <v>0</v>
      </c>
      <c r="P348" s="800">
        <v>0</v>
      </c>
      <c r="Q348" s="799">
        <v>0</v>
      </c>
      <c r="R348" s="799">
        <f>SUM(F348:M348)</f>
        <v>1</v>
      </c>
      <c r="S348" s="799">
        <v>40161505</v>
      </c>
      <c r="T348" s="799" t="s">
        <v>926</v>
      </c>
      <c r="U348" s="798" t="s">
        <v>926</v>
      </c>
      <c r="V348" s="778"/>
    </row>
    <row r="349" spans="1:22">
      <c r="A349" s="798">
        <v>317</v>
      </c>
      <c r="B349" s="798">
        <v>4315202</v>
      </c>
      <c r="C349" s="816" t="s">
        <v>2909</v>
      </c>
      <c r="D349" s="798" t="s">
        <v>101</v>
      </c>
      <c r="E349" s="798">
        <v>0</v>
      </c>
      <c r="F349" s="799">
        <v>0</v>
      </c>
      <c r="G349" s="799">
        <v>0</v>
      </c>
      <c r="H349" s="799">
        <v>0</v>
      </c>
      <c r="I349" s="799">
        <v>0</v>
      </c>
      <c r="J349" s="799">
        <v>0</v>
      </c>
      <c r="K349" s="799">
        <v>0</v>
      </c>
      <c r="L349" s="799">
        <v>1</v>
      </c>
      <c r="M349" s="799">
        <v>0</v>
      </c>
      <c r="N349" s="800">
        <v>0</v>
      </c>
      <c r="O349" s="800">
        <v>0</v>
      </c>
      <c r="P349" s="800">
        <v>0</v>
      </c>
      <c r="Q349" s="799">
        <v>0</v>
      </c>
      <c r="R349" s="799">
        <f>SUM(F349:M349)</f>
        <v>1</v>
      </c>
      <c r="S349" s="799">
        <v>39121640</v>
      </c>
      <c r="T349" s="799" t="s">
        <v>926</v>
      </c>
      <c r="U349" s="798" t="s">
        <v>926</v>
      </c>
      <c r="V349" s="778"/>
    </row>
    <row r="350" spans="1:22">
      <c r="A350" s="798">
        <v>318</v>
      </c>
      <c r="B350" s="798">
        <v>4315400</v>
      </c>
      <c r="C350" s="816" t="s">
        <v>2910</v>
      </c>
      <c r="D350" s="798" t="s">
        <v>101</v>
      </c>
      <c r="E350" s="798">
        <v>0</v>
      </c>
      <c r="F350" s="799">
        <v>0</v>
      </c>
      <c r="G350" s="799">
        <v>0</v>
      </c>
      <c r="H350" s="799">
        <v>0</v>
      </c>
      <c r="I350" s="799">
        <v>0</v>
      </c>
      <c r="J350" s="799">
        <v>0</v>
      </c>
      <c r="K350" s="799">
        <v>0</v>
      </c>
      <c r="L350" s="799">
        <v>1</v>
      </c>
      <c r="M350" s="799">
        <v>0</v>
      </c>
      <c r="N350" s="800">
        <v>0</v>
      </c>
      <c r="O350" s="800">
        <v>0</v>
      </c>
      <c r="P350" s="800">
        <v>0</v>
      </c>
      <c r="Q350" s="799">
        <v>0</v>
      </c>
      <c r="R350" s="799">
        <f>SUM(F350:M350)</f>
        <v>1</v>
      </c>
      <c r="S350" s="799">
        <v>26101400</v>
      </c>
      <c r="T350" s="799" t="s">
        <v>926</v>
      </c>
      <c r="U350" s="798" t="s">
        <v>926</v>
      </c>
      <c r="V350" s="778"/>
    </row>
    <row r="351" spans="1:22">
      <c r="A351" s="798">
        <v>319</v>
      </c>
      <c r="B351" s="798">
        <v>4331001</v>
      </c>
      <c r="C351" s="816" t="s">
        <v>2911</v>
      </c>
      <c r="D351" s="798" t="s">
        <v>101</v>
      </c>
      <c r="E351" s="798">
        <v>0</v>
      </c>
      <c r="F351" s="799">
        <v>0</v>
      </c>
      <c r="G351" s="799">
        <v>0</v>
      </c>
      <c r="H351" s="799">
        <v>0</v>
      </c>
      <c r="I351" s="799">
        <v>0</v>
      </c>
      <c r="J351" s="799">
        <v>0</v>
      </c>
      <c r="K351" s="799">
        <v>0</v>
      </c>
      <c r="L351" s="799">
        <v>1</v>
      </c>
      <c r="M351" s="799">
        <v>0</v>
      </c>
      <c r="N351" s="800">
        <v>0</v>
      </c>
      <c r="O351" s="800">
        <v>0</v>
      </c>
      <c r="P351" s="800">
        <v>0</v>
      </c>
      <c r="Q351" s="799">
        <v>0</v>
      </c>
      <c r="R351" s="799">
        <f>SUM(F351:M351)</f>
        <v>1</v>
      </c>
      <c r="S351" s="799">
        <v>26101404</v>
      </c>
      <c r="T351" s="799" t="s">
        <v>926</v>
      </c>
      <c r="U351" s="798" t="s">
        <v>926</v>
      </c>
      <c r="V351" s="778"/>
    </row>
    <row r="352" spans="1:22">
      <c r="A352" s="798">
        <v>320</v>
      </c>
      <c r="B352" s="798">
        <v>4315400</v>
      </c>
      <c r="C352" s="816" t="s">
        <v>2912</v>
      </c>
      <c r="D352" s="798" t="s">
        <v>101</v>
      </c>
      <c r="E352" s="798">
        <v>0</v>
      </c>
      <c r="F352" s="799">
        <v>0</v>
      </c>
      <c r="G352" s="799">
        <v>0</v>
      </c>
      <c r="H352" s="799">
        <v>0</v>
      </c>
      <c r="I352" s="799">
        <v>0</v>
      </c>
      <c r="J352" s="799">
        <v>0</v>
      </c>
      <c r="K352" s="799">
        <v>0</v>
      </c>
      <c r="L352" s="799">
        <v>1</v>
      </c>
      <c r="M352" s="799">
        <v>0</v>
      </c>
      <c r="N352" s="800">
        <v>0</v>
      </c>
      <c r="O352" s="800">
        <v>0</v>
      </c>
      <c r="P352" s="800">
        <v>0</v>
      </c>
      <c r="Q352" s="799">
        <v>0</v>
      </c>
      <c r="R352" s="799">
        <f>SUM(F352:M352)</f>
        <v>1</v>
      </c>
      <c r="S352" s="799">
        <v>31171504</v>
      </c>
      <c r="T352" s="799" t="s">
        <v>926</v>
      </c>
      <c r="U352" s="798" t="s">
        <v>926</v>
      </c>
      <c r="V352" s="778"/>
    </row>
    <row r="353" spans="1:22">
      <c r="A353" s="798">
        <v>321</v>
      </c>
      <c r="B353" s="798">
        <v>4315400</v>
      </c>
      <c r="C353" s="816" t="s">
        <v>2913</v>
      </c>
      <c r="D353" s="798" t="s">
        <v>101</v>
      </c>
      <c r="E353" s="798">
        <v>0</v>
      </c>
      <c r="F353" s="799">
        <v>0</v>
      </c>
      <c r="G353" s="799">
        <v>0</v>
      </c>
      <c r="H353" s="799">
        <v>0</v>
      </c>
      <c r="I353" s="799">
        <v>0</v>
      </c>
      <c r="J353" s="799">
        <v>0</v>
      </c>
      <c r="K353" s="799">
        <v>0</v>
      </c>
      <c r="L353" s="799">
        <v>1</v>
      </c>
      <c r="M353" s="799">
        <v>0</v>
      </c>
      <c r="N353" s="800">
        <v>0</v>
      </c>
      <c r="O353" s="800">
        <v>0</v>
      </c>
      <c r="P353" s="800">
        <v>0</v>
      </c>
      <c r="Q353" s="799">
        <v>0</v>
      </c>
      <c r="R353" s="799">
        <f>SUM(F353:M353)</f>
        <v>1</v>
      </c>
      <c r="S353" s="799">
        <v>39121640</v>
      </c>
      <c r="T353" s="799" t="s">
        <v>926</v>
      </c>
      <c r="U353" s="798" t="s">
        <v>926</v>
      </c>
      <c r="V353" s="778"/>
    </row>
    <row r="354" spans="1:22">
      <c r="A354" s="798">
        <v>322</v>
      </c>
      <c r="B354" s="798">
        <v>4324000</v>
      </c>
      <c r="C354" s="816" t="s">
        <v>2914</v>
      </c>
      <c r="D354" s="798" t="s">
        <v>101</v>
      </c>
      <c r="E354" s="798">
        <v>0</v>
      </c>
      <c r="F354" s="799">
        <v>0</v>
      </c>
      <c r="G354" s="799">
        <v>0</v>
      </c>
      <c r="H354" s="799">
        <v>0</v>
      </c>
      <c r="I354" s="799">
        <v>0</v>
      </c>
      <c r="J354" s="799">
        <v>0</v>
      </c>
      <c r="K354" s="799">
        <v>0</v>
      </c>
      <c r="L354" s="799">
        <v>1</v>
      </c>
      <c r="M354" s="799">
        <v>0</v>
      </c>
      <c r="N354" s="800">
        <v>0</v>
      </c>
      <c r="O354" s="800">
        <v>0</v>
      </c>
      <c r="P354" s="800">
        <v>0</v>
      </c>
      <c r="Q354" s="799">
        <v>0</v>
      </c>
      <c r="R354" s="799">
        <f>SUM(F354:M354)</f>
        <v>1</v>
      </c>
      <c r="S354" s="799">
        <v>26101302</v>
      </c>
      <c r="T354" s="799" t="s">
        <v>926</v>
      </c>
      <c r="U354" s="798" t="s">
        <v>926</v>
      </c>
      <c r="V354" s="778"/>
    </row>
    <row r="355" spans="1:22">
      <c r="A355" s="798">
        <v>323</v>
      </c>
      <c r="B355" s="798">
        <v>4324000</v>
      </c>
      <c r="C355" s="816" t="s">
        <v>2915</v>
      </c>
      <c r="D355" s="798" t="s">
        <v>101</v>
      </c>
      <c r="E355" s="798">
        <v>0</v>
      </c>
      <c r="F355" s="799">
        <v>0</v>
      </c>
      <c r="G355" s="799">
        <v>0</v>
      </c>
      <c r="H355" s="799">
        <v>0</v>
      </c>
      <c r="I355" s="799">
        <v>0</v>
      </c>
      <c r="J355" s="799">
        <v>0</v>
      </c>
      <c r="K355" s="799">
        <v>0</v>
      </c>
      <c r="L355" s="799">
        <v>1</v>
      </c>
      <c r="M355" s="799">
        <v>0</v>
      </c>
      <c r="N355" s="800">
        <v>0</v>
      </c>
      <c r="O355" s="800">
        <v>0</v>
      </c>
      <c r="P355" s="800">
        <v>0</v>
      </c>
      <c r="Q355" s="799">
        <v>0</v>
      </c>
      <c r="R355" s="799">
        <f>SUM(F355:M355)</f>
        <v>1</v>
      </c>
      <c r="S355" s="799">
        <v>25174002</v>
      </c>
      <c r="T355" s="799" t="s">
        <v>926</v>
      </c>
      <c r="U355" s="798" t="s">
        <v>926</v>
      </c>
      <c r="V355" s="778"/>
    </row>
    <row r="356" spans="1:22">
      <c r="A356" s="798">
        <v>324</v>
      </c>
      <c r="B356" s="798">
        <v>4315400</v>
      </c>
      <c r="C356" s="816" t="s">
        <v>2916</v>
      </c>
      <c r="D356" s="798" t="s">
        <v>101</v>
      </c>
      <c r="E356" s="798">
        <v>0</v>
      </c>
      <c r="F356" s="799">
        <v>0</v>
      </c>
      <c r="G356" s="799">
        <v>0</v>
      </c>
      <c r="H356" s="799">
        <v>0</v>
      </c>
      <c r="I356" s="799">
        <v>0</v>
      </c>
      <c r="J356" s="799">
        <v>0</v>
      </c>
      <c r="K356" s="799">
        <v>0</v>
      </c>
      <c r="L356" s="799">
        <v>1</v>
      </c>
      <c r="M356" s="799">
        <v>0</v>
      </c>
      <c r="N356" s="800">
        <v>0</v>
      </c>
      <c r="O356" s="800">
        <v>0</v>
      </c>
      <c r="P356" s="800">
        <v>0</v>
      </c>
      <c r="Q356" s="799">
        <v>0</v>
      </c>
      <c r="R356" s="799">
        <f>SUM(F356:M356)</f>
        <v>1</v>
      </c>
      <c r="S356" s="799">
        <v>25174003</v>
      </c>
      <c r="T356" s="799" t="s">
        <v>926</v>
      </c>
      <c r="U356" s="798" t="s">
        <v>926</v>
      </c>
      <c r="V356" s="778"/>
    </row>
    <row r="357" spans="1:22">
      <c r="A357" s="798">
        <v>325</v>
      </c>
      <c r="B357" s="798">
        <v>4324000</v>
      </c>
      <c r="C357" s="816" t="s">
        <v>2917</v>
      </c>
      <c r="D357" s="798" t="s">
        <v>101</v>
      </c>
      <c r="E357" s="798">
        <v>0</v>
      </c>
      <c r="F357" s="799">
        <v>0</v>
      </c>
      <c r="G357" s="799">
        <v>0</v>
      </c>
      <c r="H357" s="799">
        <v>0</v>
      </c>
      <c r="I357" s="799">
        <v>0</v>
      </c>
      <c r="J357" s="799">
        <v>0</v>
      </c>
      <c r="K357" s="799">
        <v>0</v>
      </c>
      <c r="L357" s="799">
        <v>1</v>
      </c>
      <c r="M357" s="799">
        <v>0</v>
      </c>
      <c r="N357" s="800">
        <v>0</v>
      </c>
      <c r="O357" s="800">
        <v>0</v>
      </c>
      <c r="P357" s="800">
        <v>0</v>
      </c>
      <c r="Q357" s="799">
        <v>0</v>
      </c>
      <c r="R357" s="799">
        <f>SUM(F357:M357)</f>
        <v>1</v>
      </c>
      <c r="S357" s="799">
        <v>25173902</v>
      </c>
      <c r="T357" s="799" t="s">
        <v>926</v>
      </c>
      <c r="U357" s="798" t="s">
        <v>926</v>
      </c>
      <c r="V357" s="778"/>
    </row>
    <row r="358" spans="1:22">
      <c r="A358" s="798">
        <v>326</v>
      </c>
      <c r="B358" s="798">
        <v>4315106</v>
      </c>
      <c r="C358" s="816" t="s">
        <v>2918</v>
      </c>
      <c r="D358" s="798" t="s">
        <v>101</v>
      </c>
      <c r="E358" s="798">
        <v>0</v>
      </c>
      <c r="F358" s="799">
        <v>0</v>
      </c>
      <c r="G358" s="799">
        <v>0</v>
      </c>
      <c r="H358" s="799">
        <v>0</v>
      </c>
      <c r="I358" s="799">
        <v>0</v>
      </c>
      <c r="J358" s="799">
        <v>0</v>
      </c>
      <c r="K358" s="799">
        <v>0</v>
      </c>
      <c r="L358" s="799">
        <v>1</v>
      </c>
      <c r="M358" s="799">
        <v>0</v>
      </c>
      <c r="N358" s="800">
        <v>0</v>
      </c>
      <c r="O358" s="800">
        <v>0</v>
      </c>
      <c r="P358" s="800">
        <v>0</v>
      </c>
      <c r="Q358" s="799">
        <v>0</v>
      </c>
      <c r="R358" s="799">
        <f>SUM(F358:M358)</f>
        <v>1</v>
      </c>
      <c r="S358" s="799">
        <v>26101736</v>
      </c>
      <c r="T358" s="799" t="s">
        <v>926</v>
      </c>
      <c r="U358" s="798" t="s">
        <v>926</v>
      </c>
      <c r="V358" s="778"/>
    </row>
    <row r="359" spans="1:22">
      <c r="A359" s="798">
        <v>327</v>
      </c>
      <c r="B359" s="798">
        <v>4315100</v>
      </c>
      <c r="C359" s="816" t="s">
        <v>2919</v>
      </c>
      <c r="D359" s="798" t="s">
        <v>101</v>
      </c>
      <c r="E359" s="798">
        <v>0</v>
      </c>
      <c r="F359" s="799">
        <v>0</v>
      </c>
      <c r="G359" s="799">
        <v>0</v>
      </c>
      <c r="H359" s="799">
        <v>0</v>
      </c>
      <c r="I359" s="799">
        <v>0</v>
      </c>
      <c r="J359" s="799">
        <v>0</v>
      </c>
      <c r="K359" s="799">
        <v>0</v>
      </c>
      <c r="L359" s="799">
        <v>1</v>
      </c>
      <c r="M359" s="799">
        <v>0</v>
      </c>
      <c r="N359" s="800">
        <v>0</v>
      </c>
      <c r="O359" s="800">
        <v>0</v>
      </c>
      <c r="P359" s="800">
        <v>0</v>
      </c>
      <c r="Q359" s="799">
        <v>0</v>
      </c>
      <c r="R359" s="799">
        <f>SUM(F359:M359)</f>
        <v>1</v>
      </c>
      <c r="S359" s="799">
        <v>26101700</v>
      </c>
      <c r="T359" s="799" t="s">
        <v>926</v>
      </c>
      <c r="U359" s="798" t="s">
        <v>926</v>
      </c>
      <c r="V359" s="778"/>
    </row>
    <row r="360" spans="1:22">
      <c r="A360" s="798">
        <v>328</v>
      </c>
      <c r="B360" s="798">
        <v>4315103</v>
      </c>
      <c r="C360" s="816" t="s">
        <v>2920</v>
      </c>
      <c r="D360" s="798" t="s">
        <v>101</v>
      </c>
      <c r="E360" s="798">
        <v>0</v>
      </c>
      <c r="F360" s="799">
        <v>0</v>
      </c>
      <c r="G360" s="799">
        <v>0</v>
      </c>
      <c r="H360" s="799">
        <v>0</v>
      </c>
      <c r="I360" s="799">
        <v>0</v>
      </c>
      <c r="J360" s="799">
        <v>0</v>
      </c>
      <c r="K360" s="799">
        <v>0</v>
      </c>
      <c r="L360" s="799">
        <v>1</v>
      </c>
      <c r="M360" s="799">
        <v>0</v>
      </c>
      <c r="N360" s="800">
        <v>0</v>
      </c>
      <c r="O360" s="800">
        <v>0</v>
      </c>
      <c r="P360" s="800">
        <v>0</v>
      </c>
      <c r="Q360" s="799">
        <v>0</v>
      </c>
      <c r="R360" s="799">
        <f>SUM(F360:M360)</f>
        <v>1</v>
      </c>
      <c r="S360" s="799">
        <v>26101412</v>
      </c>
      <c r="T360" s="799" t="s">
        <v>926</v>
      </c>
      <c r="U360" s="798" t="s">
        <v>926</v>
      </c>
      <c r="V360" s="778"/>
    </row>
    <row r="361" spans="1:22">
      <c r="A361" s="798">
        <v>329</v>
      </c>
      <c r="B361" s="798">
        <v>4333203</v>
      </c>
      <c r="C361" s="816" t="s">
        <v>2921</v>
      </c>
      <c r="D361" s="798" t="s">
        <v>101</v>
      </c>
      <c r="E361" s="798">
        <v>0</v>
      </c>
      <c r="F361" s="799">
        <v>0</v>
      </c>
      <c r="G361" s="799">
        <v>0</v>
      </c>
      <c r="H361" s="799">
        <v>0</v>
      </c>
      <c r="I361" s="799">
        <v>0</v>
      </c>
      <c r="J361" s="799">
        <v>0</v>
      </c>
      <c r="K361" s="799">
        <v>0</v>
      </c>
      <c r="L361" s="799">
        <v>1</v>
      </c>
      <c r="M361" s="799">
        <v>0</v>
      </c>
      <c r="N361" s="800">
        <v>0</v>
      </c>
      <c r="O361" s="800">
        <v>0</v>
      </c>
      <c r="P361" s="800">
        <v>0</v>
      </c>
      <c r="Q361" s="799">
        <v>0</v>
      </c>
      <c r="R361" s="799">
        <f>SUM(F361:M361)</f>
        <v>1</v>
      </c>
      <c r="S361" s="799">
        <v>26101727</v>
      </c>
      <c r="T361" s="799" t="s">
        <v>926</v>
      </c>
      <c r="U361" s="798" t="s">
        <v>926</v>
      </c>
      <c r="V361" s="778"/>
    </row>
    <row r="362" spans="1:22">
      <c r="A362" s="798">
        <v>330</v>
      </c>
      <c r="B362" s="798">
        <v>4315202</v>
      </c>
      <c r="C362" s="816" t="s">
        <v>2922</v>
      </c>
      <c r="D362" s="798" t="s">
        <v>101</v>
      </c>
      <c r="E362" s="798">
        <v>0</v>
      </c>
      <c r="F362" s="799">
        <v>0</v>
      </c>
      <c r="G362" s="799">
        <v>0</v>
      </c>
      <c r="H362" s="799">
        <v>0</v>
      </c>
      <c r="I362" s="799">
        <v>0</v>
      </c>
      <c r="J362" s="799">
        <v>0</v>
      </c>
      <c r="K362" s="799">
        <v>0</v>
      </c>
      <c r="L362" s="799">
        <v>1</v>
      </c>
      <c r="M362" s="799">
        <v>0</v>
      </c>
      <c r="N362" s="800">
        <v>0</v>
      </c>
      <c r="O362" s="800">
        <v>0</v>
      </c>
      <c r="P362" s="800">
        <v>0</v>
      </c>
      <c r="Q362" s="799">
        <v>0</v>
      </c>
      <c r="R362" s="799">
        <f>SUM(F362:M362)</f>
        <v>1</v>
      </c>
      <c r="S362" s="799">
        <v>26101700</v>
      </c>
      <c r="T362" s="799" t="s">
        <v>926</v>
      </c>
      <c r="U362" s="798" t="s">
        <v>926</v>
      </c>
      <c r="V362" s="778"/>
    </row>
    <row r="363" spans="1:22">
      <c r="A363" s="798">
        <v>331</v>
      </c>
      <c r="B363" s="798">
        <v>4315202</v>
      </c>
      <c r="C363" s="816" t="s">
        <v>2923</v>
      </c>
      <c r="D363" s="798" t="s">
        <v>101</v>
      </c>
      <c r="E363" s="798">
        <v>0</v>
      </c>
      <c r="F363" s="799">
        <v>0</v>
      </c>
      <c r="G363" s="799">
        <v>0</v>
      </c>
      <c r="H363" s="799">
        <v>0</v>
      </c>
      <c r="I363" s="799">
        <v>0</v>
      </c>
      <c r="J363" s="799">
        <v>0</v>
      </c>
      <c r="K363" s="799">
        <v>0</v>
      </c>
      <c r="L363" s="799">
        <v>1</v>
      </c>
      <c r="M363" s="799">
        <v>0</v>
      </c>
      <c r="N363" s="800">
        <v>0</v>
      </c>
      <c r="O363" s="800">
        <v>0</v>
      </c>
      <c r="P363" s="800">
        <v>0</v>
      </c>
      <c r="Q363" s="799">
        <v>0</v>
      </c>
      <c r="R363" s="799">
        <f>SUM(F363:M363)</f>
        <v>1</v>
      </c>
      <c r="S363" s="799">
        <v>26101743</v>
      </c>
      <c r="T363" s="799" t="s">
        <v>926</v>
      </c>
      <c r="U363" s="798" t="s">
        <v>926</v>
      </c>
      <c r="V363" s="778"/>
    </row>
    <row r="364" spans="1:22">
      <c r="A364" s="798">
        <v>332</v>
      </c>
      <c r="B364" s="798">
        <v>4315400</v>
      </c>
      <c r="C364" s="816" t="s">
        <v>2924</v>
      </c>
      <c r="D364" s="798" t="s">
        <v>101</v>
      </c>
      <c r="E364" s="798">
        <v>0</v>
      </c>
      <c r="F364" s="799">
        <v>0</v>
      </c>
      <c r="G364" s="799">
        <v>0</v>
      </c>
      <c r="H364" s="799">
        <v>0</v>
      </c>
      <c r="I364" s="799">
        <v>0</v>
      </c>
      <c r="J364" s="799">
        <v>0</v>
      </c>
      <c r="K364" s="799">
        <v>0</v>
      </c>
      <c r="L364" s="799">
        <v>1</v>
      </c>
      <c r="M364" s="799">
        <v>0</v>
      </c>
      <c r="N364" s="800">
        <v>0</v>
      </c>
      <c r="O364" s="800">
        <v>0</v>
      </c>
      <c r="P364" s="800">
        <v>0</v>
      </c>
      <c r="Q364" s="799">
        <v>0</v>
      </c>
      <c r="R364" s="799">
        <f>SUM(F364:M364)</f>
        <v>1</v>
      </c>
      <c r="S364" s="799">
        <v>40151524</v>
      </c>
      <c r="T364" s="799" t="s">
        <v>926</v>
      </c>
      <c r="U364" s="798" t="s">
        <v>926</v>
      </c>
      <c r="V364" s="778"/>
    </row>
    <row r="365" spans="1:22">
      <c r="A365" s="798">
        <v>333</v>
      </c>
      <c r="B365" s="798">
        <v>4315202</v>
      </c>
      <c r="C365" s="816" t="s">
        <v>2925</v>
      </c>
      <c r="D365" s="798" t="s">
        <v>101</v>
      </c>
      <c r="E365" s="798">
        <v>0</v>
      </c>
      <c r="F365" s="799">
        <v>0</v>
      </c>
      <c r="G365" s="799">
        <v>0</v>
      </c>
      <c r="H365" s="799">
        <v>0</v>
      </c>
      <c r="I365" s="799">
        <v>0</v>
      </c>
      <c r="J365" s="799">
        <v>0</v>
      </c>
      <c r="K365" s="799">
        <v>0</v>
      </c>
      <c r="L365" s="799">
        <v>1</v>
      </c>
      <c r="M365" s="799">
        <v>0</v>
      </c>
      <c r="N365" s="800">
        <v>0</v>
      </c>
      <c r="O365" s="800">
        <v>0</v>
      </c>
      <c r="P365" s="800">
        <v>0</v>
      </c>
      <c r="Q365" s="799">
        <v>0</v>
      </c>
      <c r="R365" s="799">
        <f>SUM(F365:M365)</f>
        <v>1</v>
      </c>
      <c r="S365" s="799">
        <v>26111703</v>
      </c>
      <c r="T365" s="799" t="s">
        <v>926</v>
      </c>
      <c r="U365" s="798" t="s">
        <v>926</v>
      </c>
      <c r="V365" s="778"/>
    </row>
    <row r="366" spans="1:22">
      <c r="A366" s="798">
        <v>334</v>
      </c>
      <c r="B366" s="798">
        <v>4315202</v>
      </c>
      <c r="C366" s="816" t="s">
        <v>2926</v>
      </c>
      <c r="D366" s="798" t="s">
        <v>101</v>
      </c>
      <c r="E366" s="798">
        <v>0</v>
      </c>
      <c r="F366" s="799">
        <v>0</v>
      </c>
      <c r="G366" s="799">
        <v>0</v>
      </c>
      <c r="H366" s="799">
        <v>0</v>
      </c>
      <c r="I366" s="799">
        <v>0</v>
      </c>
      <c r="J366" s="799">
        <v>0</v>
      </c>
      <c r="K366" s="799">
        <v>0</v>
      </c>
      <c r="L366" s="799">
        <v>1</v>
      </c>
      <c r="M366" s="799">
        <v>0</v>
      </c>
      <c r="N366" s="800">
        <v>0</v>
      </c>
      <c r="O366" s="800">
        <v>0</v>
      </c>
      <c r="P366" s="800">
        <v>0</v>
      </c>
      <c r="Q366" s="799">
        <v>0</v>
      </c>
      <c r="R366" s="799">
        <f>SUM(F366:M366)</f>
        <v>1</v>
      </c>
      <c r="S366" s="799">
        <v>31171504</v>
      </c>
      <c r="T366" s="799" t="s">
        <v>926</v>
      </c>
      <c r="U366" s="798" t="s">
        <v>926</v>
      </c>
      <c r="V366" s="778"/>
    </row>
    <row r="367" spans="1:22">
      <c r="A367" s="798">
        <v>335</v>
      </c>
      <c r="B367" s="798">
        <v>4391503</v>
      </c>
      <c r="C367" s="816" t="s">
        <v>2927</v>
      </c>
      <c r="D367" s="798" t="s">
        <v>101</v>
      </c>
      <c r="E367" s="798">
        <v>0</v>
      </c>
      <c r="F367" s="799">
        <v>0</v>
      </c>
      <c r="G367" s="799">
        <v>0</v>
      </c>
      <c r="H367" s="799">
        <v>0</v>
      </c>
      <c r="I367" s="799">
        <v>0</v>
      </c>
      <c r="J367" s="799">
        <v>0</v>
      </c>
      <c r="K367" s="799">
        <v>0</v>
      </c>
      <c r="L367" s="799">
        <v>1</v>
      </c>
      <c r="M367" s="799">
        <v>0</v>
      </c>
      <c r="N367" s="800">
        <v>0</v>
      </c>
      <c r="O367" s="800">
        <v>0</v>
      </c>
      <c r="P367" s="800">
        <v>0</v>
      </c>
      <c r="Q367" s="799">
        <v>0</v>
      </c>
      <c r="R367" s="799">
        <f>SUM(F367:M367)</f>
        <v>1</v>
      </c>
      <c r="S367" s="799">
        <v>40161505</v>
      </c>
      <c r="T367" s="799" t="s">
        <v>926</v>
      </c>
      <c r="U367" s="798" t="s">
        <v>926</v>
      </c>
      <c r="V367" s="778"/>
    </row>
    <row r="368" spans="1:22">
      <c r="A368" s="798">
        <v>336</v>
      </c>
      <c r="B368" s="798">
        <v>4391501</v>
      </c>
      <c r="C368" s="816" t="s">
        <v>2928</v>
      </c>
      <c r="D368" s="798" t="s">
        <v>101</v>
      </c>
      <c r="E368" s="798">
        <v>0</v>
      </c>
      <c r="F368" s="799">
        <v>0</v>
      </c>
      <c r="G368" s="799">
        <v>0</v>
      </c>
      <c r="H368" s="799">
        <v>0</v>
      </c>
      <c r="I368" s="799">
        <v>0</v>
      </c>
      <c r="J368" s="799">
        <v>0</v>
      </c>
      <c r="K368" s="799">
        <v>0</v>
      </c>
      <c r="L368" s="799">
        <v>1</v>
      </c>
      <c r="M368" s="799">
        <v>0</v>
      </c>
      <c r="N368" s="800">
        <v>0</v>
      </c>
      <c r="O368" s="800">
        <v>0</v>
      </c>
      <c r="P368" s="800">
        <v>0</v>
      </c>
      <c r="Q368" s="799">
        <v>0</v>
      </c>
      <c r="R368" s="799">
        <f>SUM(F368:M368)</f>
        <v>1</v>
      </c>
      <c r="S368" s="799">
        <v>40142503</v>
      </c>
      <c r="T368" s="799" t="s">
        <v>926</v>
      </c>
      <c r="U368" s="798" t="s">
        <v>926</v>
      </c>
      <c r="V368" s="778"/>
    </row>
    <row r="369" spans="1:22">
      <c r="A369" s="798">
        <v>337</v>
      </c>
      <c r="B369" s="798">
        <v>4315202</v>
      </c>
      <c r="C369" s="816" t="s">
        <v>2929</v>
      </c>
      <c r="D369" s="798" t="s">
        <v>101</v>
      </c>
      <c r="E369" s="798">
        <v>0</v>
      </c>
      <c r="F369" s="799">
        <v>0</v>
      </c>
      <c r="G369" s="799">
        <v>0</v>
      </c>
      <c r="H369" s="799">
        <v>0</v>
      </c>
      <c r="I369" s="799">
        <v>0</v>
      </c>
      <c r="J369" s="799">
        <v>0</v>
      </c>
      <c r="K369" s="799">
        <v>0</v>
      </c>
      <c r="L369" s="799">
        <v>1</v>
      </c>
      <c r="M369" s="799">
        <v>0</v>
      </c>
      <c r="N369" s="800">
        <v>0</v>
      </c>
      <c r="O369" s="800">
        <v>0</v>
      </c>
      <c r="P369" s="800">
        <v>0</v>
      </c>
      <c r="Q369" s="799">
        <v>0</v>
      </c>
      <c r="R369" s="799">
        <f>SUM(F369:M369)</f>
        <v>1</v>
      </c>
      <c r="S369" s="799">
        <v>26101400</v>
      </c>
      <c r="T369" s="799" t="s">
        <v>926</v>
      </c>
      <c r="U369" s="798" t="s">
        <v>926</v>
      </c>
      <c r="V369" s="778"/>
    </row>
    <row r="370" spans="1:22">
      <c r="A370" s="798">
        <v>338</v>
      </c>
      <c r="B370" s="798">
        <v>4315400</v>
      </c>
      <c r="C370" s="816" t="s">
        <v>2930</v>
      </c>
      <c r="D370" s="798" t="s">
        <v>101</v>
      </c>
      <c r="E370" s="798">
        <v>0</v>
      </c>
      <c r="F370" s="799">
        <v>0</v>
      </c>
      <c r="G370" s="799">
        <v>0</v>
      </c>
      <c r="H370" s="799">
        <v>0</v>
      </c>
      <c r="I370" s="799">
        <v>0</v>
      </c>
      <c r="J370" s="799">
        <v>0</v>
      </c>
      <c r="K370" s="799">
        <v>0</v>
      </c>
      <c r="L370" s="799">
        <v>1</v>
      </c>
      <c r="M370" s="799">
        <v>0</v>
      </c>
      <c r="N370" s="800">
        <v>0</v>
      </c>
      <c r="O370" s="800">
        <v>0</v>
      </c>
      <c r="P370" s="800">
        <v>0</v>
      </c>
      <c r="Q370" s="799">
        <v>0</v>
      </c>
      <c r="R370" s="799">
        <f>SUM(F370:M370)</f>
        <v>1</v>
      </c>
      <c r="S370" s="799">
        <v>26101404</v>
      </c>
      <c r="T370" s="799" t="s">
        <v>926</v>
      </c>
      <c r="U370" s="798" t="s">
        <v>926</v>
      </c>
      <c r="V370" s="778"/>
    </row>
    <row r="371" spans="1:22">
      <c r="A371" s="798">
        <v>339</v>
      </c>
      <c r="B371" s="798">
        <v>4315202</v>
      </c>
      <c r="C371" s="816" t="s">
        <v>2931</v>
      </c>
      <c r="D371" s="798" t="s">
        <v>101</v>
      </c>
      <c r="E371" s="798">
        <v>0</v>
      </c>
      <c r="F371" s="799">
        <v>0</v>
      </c>
      <c r="G371" s="799">
        <v>0</v>
      </c>
      <c r="H371" s="799">
        <v>0</v>
      </c>
      <c r="I371" s="799">
        <v>0</v>
      </c>
      <c r="J371" s="799">
        <v>0</v>
      </c>
      <c r="K371" s="799">
        <v>0</v>
      </c>
      <c r="L371" s="799">
        <v>1</v>
      </c>
      <c r="M371" s="799">
        <v>0</v>
      </c>
      <c r="N371" s="800">
        <v>0</v>
      </c>
      <c r="O371" s="800">
        <v>0</v>
      </c>
      <c r="P371" s="800">
        <v>0</v>
      </c>
      <c r="Q371" s="799">
        <v>0</v>
      </c>
      <c r="R371" s="799">
        <f>SUM(F371:M371)</f>
        <v>1</v>
      </c>
      <c r="S371" s="799">
        <v>26101414</v>
      </c>
      <c r="T371" s="799" t="s">
        <v>926</v>
      </c>
      <c r="U371" s="798" t="s">
        <v>926</v>
      </c>
      <c r="V371" s="778"/>
    </row>
    <row r="372" spans="1:22">
      <c r="A372" s="798">
        <v>340</v>
      </c>
      <c r="B372" s="798">
        <v>4331001</v>
      </c>
      <c r="C372" s="816" t="s">
        <v>2932</v>
      </c>
      <c r="D372" s="798" t="s">
        <v>101</v>
      </c>
      <c r="E372" s="798">
        <v>0</v>
      </c>
      <c r="F372" s="799">
        <v>0</v>
      </c>
      <c r="G372" s="799">
        <v>0</v>
      </c>
      <c r="H372" s="799">
        <v>0</v>
      </c>
      <c r="I372" s="799">
        <v>0</v>
      </c>
      <c r="J372" s="799">
        <v>0</v>
      </c>
      <c r="K372" s="799">
        <v>0</v>
      </c>
      <c r="L372" s="799">
        <v>1</v>
      </c>
      <c r="M372" s="799">
        <v>0</v>
      </c>
      <c r="N372" s="800">
        <v>0</v>
      </c>
      <c r="O372" s="800">
        <v>0</v>
      </c>
      <c r="P372" s="800">
        <v>0</v>
      </c>
      <c r="Q372" s="799">
        <v>0</v>
      </c>
      <c r="R372" s="799">
        <f>SUM(F372:M372)</f>
        <v>1</v>
      </c>
      <c r="S372" s="799">
        <v>26101400</v>
      </c>
      <c r="T372" s="799" t="s">
        <v>926</v>
      </c>
      <c r="U372" s="798" t="s">
        <v>926</v>
      </c>
      <c r="V372" s="778"/>
    </row>
    <row r="373" spans="1:22">
      <c r="A373" s="798">
        <v>341</v>
      </c>
      <c r="B373" s="798">
        <v>4315202</v>
      </c>
      <c r="C373" s="816" t="s">
        <v>2933</v>
      </c>
      <c r="D373" s="798" t="s">
        <v>101</v>
      </c>
      <c r="E373" s="798">
        <v>0</v>
      </c>
      <c r="F373" s="799">
        <v>0</v>
      </c>
      <c r="G373" s="799">
        <v>0</v>
      </c>
      <c r="H373" s="799">
        <v>0</v>
      </c>
      <c r="I373" s="799">
        <v>0</v>
      </c>
      <c r="J373" s="799">
        <v>0</v>
      </c>
      <c r="K373" s="799">
        <v>0</v>
      </c>
      <c r="L373" s="799">
        <v>1</v>
      </c>
      <c r="M373" s="799">
        <v>0</v>
      </c>
      <c r="N373" s="800">
        <v>0</v>
      </c>
      <c r="O373" s="800">
        <v>0</v>
      </c>
      <c r="P373" s="800">
        <v>0</v>
      </c>
      <c r="Q373" s="799">
        <v>0</v>
      </c>
      <c r="R373" s="799">
        <f>SUM(F373:M373)</f>
        <v>1</v>
      </c>
      <c r="S373" s="799">
        <v>26101400</v>
      </c>
      <c r="T373" s="799" t="s">
        <v>926</v>
      </c>
      <c r="U373" s="798" t="s">
        <v>926</v>
      </c>
      <c r="V373" s="778"/>
    </row>
    <row r="374" spans="1:22">
      <c r="A374" s="798">
        <v>342</v>
      </c>
      <c r="B374" s="798">
        <v>4315400</v>
      </c>
      <c r="C374" s="816" t="s">
        <v>2934</v>
      </c>
      <c r="D374" s="798" t="s">
        <v>101</v>
      </c>
      <c r="E374" s="798">
        <v>0</v>
      </c>
      <c r="F374" s="799">
        <v>0</v>
      </c>
      <c r="G374" s="799">
        <v>0</v>
      </c>
      <c r="H374" s="799">
        <v>0</v>
      </c>
      <c r="I374" s="799">
        <v>0</v>
      </c>
      <c r="J374" s="799">
        <v>0</v>
      </c>
      <c r="K374" s="799">
        <v>0</v>
      </c>
      <c r="L374" s="799">
        <v>1</v>
      </c>
      <c r="M374" s="799">
        <v>0</v>
      </c>
      <c r="N374" s="800">
        <v>0</v>
      </c>
      <c r="O374" s="800">
        <v>0</v>
      </c>
      <c r="P374" s="800">
        <v>0</v>
      </c>
      <c r="Q374" s="799">
        <v>0</v>
      </c>
      <c r="R374" s="799">
        <f>SUM(F374:M374)</f>
        <v>1</v>
      </c>
      <c r="S374" s="799">
        <v>26101400</v>
      </c>
      <c r="T374" s="799" t="s">
        <v>926</v>
      </c>
      <c r="U374" s="798" t="s">
        <v>926</v>
      </c>
      <c r="V374" s="778"/>
    </row>
    <row r="375" spans="1:22">
      <c r="A375" s="798">
        <v>343</v>
      </c>
      <c r="B375" s="798">
        <v>4315202</v>
      </c>
      <c r="C375" s="816" t="s">
        <v>2935</v>
      </c>
      <c r="D375" s="798" t="s">
        <v>101</v>
      </c>
      <c r="E375" s="798">
        <v>0</v>
      </c>
      <c r="F375" s="799">
        <v>0</v>
      </c>
      <c r="G375" s="799">
        <v>0</v>
      </c>
      <c r="H375" s="799">
        <v>0</v>
      </c>
      <c r="I375" s="799">
        <v>0</v>
      </c>
      <c r="J375" s="799">
        <v>0</v>
      </c>
      <c r="K375" s="799">
        <v>0</v>
      </c>
      <c r="L375" s="799">
        <v>1</v>
      </c>
      <c r="M375" s="799">
        <v>0</v>
      </c>
      <c r="N375" s="800">
        <v>0</v>
      </c>
      <c r="O375" s="800">
        <v>0</v>
      </c>
      <c r="P375" s="800">
        <v>0</v>
      </c>
      <c r="Q375" s="799">
        <v>0</v>
      </c>
      <c r="R375" s="799">
        <f>SUM(F375:M375)</f>
        <v>1</v>
      </c>
      <c r="S375" s="799">
        <v>26101414</v>
      </c>
      <c r="T375" s="799" t="s">
        <v>926</v>
      </c>
      <c r="U375" s="798" t="s">
        <v>926</v>
      </c>
      <c r="V375" s="778"/>
    </row>
    <row r="376" spans="1:22">
      <c r="A376" s="798">
        <v>344</v>
      </c>
      <c r="B376" s="798">
        <v>4331001</v>
      </c>
      <c r="C376" s="816" t="s">
        <v>2936</v>
      </c>
      <c r="D376" s="798" t="s">
        <v>101</v>
      </c>
      <c r="E376" s="798">
        <v>0</v>
      </c>
      <c r="F376" s="799">
        <v>0</v>
      </c>
      <c r="G376" s="799">
        <v>0</v>
      </c>
      <c r="H376" s="799">
        <v>0</v>
      </c>
      <c r="I376" s="799">
        <v>0</v>
      </c>
      <c r="J376" s="799">
        <v>0</v>
      </c>
      <c r="K376" s="799">
        <v>0</v>
      </c>
      <c r="L376" s="799">
        <v>1</v>
      </c>
      <c r="M376" s="799">
        <v>0</v>
      </c>
      <c r="N376" s="800">
        <v>0</v>
      </c>
      <c r="O376" s="800">
        <v>0</v>
      </c>
      <c r="P376" s="800">
        <v>0</v>
      </c>
      <c r="Q376" s="799">
        <v>0</v>
      </c>
      <c r="R376" s="799">
        <f>SUM(F376:M376)</f>
        <v>1</v>
      </c>
      <c r="S376" s="799">
        <v>26101400</v>
      </c>
      <c r="T376" s="799" t="s">
        <v>926</v>
      </c>
      <c r="U376" s="798" t="s">
        <v>926</v>
      </c>
      <c r="V376" s="778"/>
    </row>
    <row r="377" spans="1:22">
      <c r="A377" s="798">
        <v>345</v>
      </c>
      <c r="B377" s="798">
        <v>4324000</v>
      </c>
      <c r="C377" s="816" t="s">
        <v>2937</v>
      </c>
      <c r="D377" s="798" t="s">
        <v>101</v>
      </c>
      <c r="E377" s="798">
        <v>0</v>
      </c>
      <c r="F377" s="799">
        <v>0</v>
      </c>
      <c r="G377" s="799">
        <v>0</v>
      </c>
      <c r="H377" s="799">
        <v>0</v>
      </c>
      <c r="I377" s="799">
        <v>0</v>
      </c>
      <c r="J377" s="799">
        <v>0</v>
      </c>
      <c r="K377" s="799">
        <v>0</v>
      </c>
      <c r="L377" s="799">
        <v>1</v>
      </c>
      <c r="M377" s="799">
        <v>0</v>
      </c>
      <c r="N377" s="800">
        <v>0</v>
      </c>
      <c r="O377" s="800">
        <v>0</v>
      </c>
      <c r="P377" s="800">
        <v>0</v>
      </c>
      <c r="Q377" s="799">
        <v>0</v>
      </c>
      <c r="R377" s="799">
        <f>SUM(F377:M377)</f>
        <v>1</v>
      </c>
      <c r="S377" s="799">
        <v>25174003</v>
      </c>
      <c r="T377" s="799" t="s">
        <v>926</v>
      </c>
      <c r="U377" s="798" t="s">
        <v>926</v>
      </c>
      <c r="V377" s="778"/>
    </row>
    <row r="378" spans="1:22">
      <c r="A378" s="798">
        <v>346</v>
      </c>
      <c r="B378" s="798">
        <v>4315400</v>
      </c>
      <c r="C378" s="816" t="s">
        <v>2938</v>
      </c>
      <c r="D378" s="798" t="s">
        <v>101</v>
      </c>
      <c r="E378" s="798">
        <v>0</v>
      </c>
      <c r="F378" s="799">
        <v>0</v>
      </c>
      <c r="G378" s="799">
        <v>0</v>
      </c>
      <c r="H378" s="799">
        <v>0</v>
      </c>
      <c r="I378" s="799">
        <v>0</v>
      </c>
      <c r="J378" s="799">
        <v>0</v>
      </c>
      <c r="K378" s="799">
        <v>0</v>
      </c>
      <c r="L378" s="799">
        <v>1</v>
      </c>
      <c r="M378" s="799">
        <v>0</v>
      </c>
      <c r="N378" s="800">
        <v>0</v>
      </c>
      <c r="O378" s="800">
        <v>0</v>
      </c>
      <c r="P378" s="800">
        <v>0</v>
      </c>
      <c r="Q378" s="799">
        <v>0</v>
      </c>
      <c r="R378" s="799">
        <f>SUM(F378:M378)</f>
        <v>1</v>
      </c>
      <c r="S378" s="799">
        <v>26101736</v>
      </c>
      <c r="T378" s="799" t="s">
        <v>926</v>
      </c>
      <c r="U378" s="798" t="s">
        <v>926</v>
      </c>
      <c r="V378" s="778"/>
    </row>
    <row r="379" spans="1:22">
      <c r="A379" s="798">
        <v>347</v>
      </c>
      <c r="B379" s="798">
        <v>4333203</v>
      </c>
      <c r="C379" s="816" t="s">
        <v>2939</v>
      </c>
      <c r="D379" s="798" t="s">
        <v>101</v>
      </c>
      <c r="E379" s="798">
        <v>0</v>
      </c>
      <c r="F379" s="799">
        <v>0</v>
      </c>
      <c r="G379" s="799">
        <v>0</v>
      </c>
      <c r="H379" s="799">
        <v>0</v>
      </c>
      <c r="I379" s="799">
        <v>0</v>
      </c>
      <c r="J379" s="799">
        <v>0</v>
      </c>
      <c r="K379" s="799">
        <v>0</v>
      </c>
      <c r="L379" s="799">
        <v>1</v>
      </c>
      <c r="M379" s="799">
        <v>0</v>
      </c>
      <c r="N379" s="800">
        <v>0</v>
      </c>
      <c r="O379" s="800">
        <v>0</v>
      </c>
      <c r="P379" s="800">
        <v>0</v>
      </c>
      <c r="Q379" s="799">
        <v>0</v>
      </c>
      <c r="R379" s="799">
        <f>SUM(F379:M379)</f>
        <v>1</v>
      </c>
      <c r="S379" s="799">
        <v>31401608</v>
      </c>
      <c r="T379" s="799" t="s">
        <v>926</v>
      </c>
      <c r="U379" s="798" t="s">
        <v>926</v>
      </c>
      <c r="V379" s="778"/>
    </row>
    <row r="380" spans="1:22">
      <c r="A380" s="798">
        <v>348</v>
      </c>
      <c r="B380" s="798">
        <v>4315202</v>
      </c>
      <c r="C380" s="816" t="s">
        <v>2940</v>
      </c>
      <c r="D380" s="798" t="s">
        <v>101</v>
      </c>
      <c r="E380" s="798">
        <v>0</v>
      </c>
      <c r="F380" s="799">
        <v>0</v>
      </c>
      <c r="G380" s="799">
        <v>0</v>
      </c>
      <c r="H380" s="799">
        <v>0</v>
      </c>
      <c r="I380" s="799">
        <v>0</v>
      </c>
      <c r="J380" s="799">
        <v>0</v>
      </c>
      <c r="K380" s="799">
        <v>0</v>
      </c>
      <c r="L380" s="799">
        <v>1</v>
      </c>
      <c r="M380" s="799">
        <v>0</v>
      </c>
      <c r="N380" s="800">
        <v>0</v>
      </c>
      <c r="O380" s="800">
        <v>0</v>
      </c>
      <c r="P380" s="800">
        <v>0</v>
      </c>
      <c r="Q380" s="799">
        <v>0</v>
      </c>
      <c r="R380" s="799">
        <f>SUM(F380:M380)</f>
        <v>1</v>
      </c>
      <c r="S380" s="799">
        <v>26101700</v>
      </c>
      <c r="T380" s="799" t="s">
        <v>926</v>
      </c>
      <c r="U380" s="798" t="s">
        <v>926</v>
      </c>
      <c r="V380" s="778"/>
    </row>
    <row r="381" spans="1:22">
      <c r="A381" s="798">
        <v>349</v>
      </c>
      <c r="B381" s="798">
        <v>4315202</v>
      </c>
      <c r="C381" s="816" t="s">
        <v>2941</v>
      </c>
      <c r="D381" s="798" t="s">
        <v>101</v>
      </c>
      <c r="E381" s="798">
        <v>0</v>
      </c>
      <c r="F381" s="799">
        <v>0</v>
      </c>
      <c r="G381" s="799">
        <v>0</v>
      </c>
      <c r="H381" s="799">
        <v>0</v>
      </c>
      <c r="I381" s="799">
        <v>0</v>
      </c>
      <c r="J381" s="799">
        <v>0</v>
      </c>
      <c r="K381" s="799">
        <v>0</v>
      </c>
      <c r="L381" s="799">
        <v>1</v>
      </c>
      <c r="M381" s="799">
        <v>0</v>
      </c>
      <c r="N381" s="800">
        <v>0</v>
      </c>
      <c r="O381" s="800">
        <v>0</v>
      </c>
      <c r="P381" s="800">
        <v>0</v>
      </c>
      <c r="Q381" s="799">
        <v>0</v>
      </c>
      <c r="R381" s="799">
        <f>SUM(F381:M381)</f>
        <v>1</v>
      </c>
      <c r="S381" s="799">
        <v>26101700</v>
      </c>
      <c r="T381" s="799" t="s">
        <v>926</v>
      </c>
      <c r="U381" s="798" t="s">
        <v>926</v>
      </c>
      <c r="V381" s="778"/>
    </row>
    <row r="382" spans="1:22">
      <c r="A382" s="798">
        <v>350</v>
      </c>
      <c r="B382" s="798">
        <v>4315202</v>
      </c>
      <c r="C382" s="816" t="s">
        <v>2942</v>
      </c>
      <c r="D382" s="798" t="s">
        <v>101</v>
      </c>
      <c r="E382" s="798">
        <v>0</v>
      </c>
      <c r="F382" s="799">
        <v>0</v>
      </c>
      <c r="G382" s="799">
        <v>0</v>
      </c>
      <c r="H382" s="799">
        <v>0</v>
      </c>
      <c r="I382" s="799">
        <v>0</v>
      </c>
      <c r="J382" s="799">
        <v>0</v>
      </c>
      <c r="K382" s="799">
        <v>0</v>
      </c>
      <c r="L382" s="799">
        <v>1</v>
      </c>
      <c r="M382" s="799">
        <v>0</v>
      </c>
      <c r="N382" s="800">
        <v>0</v>
      </c>
      <c r="O382" s="800">
        <v>0</v>
      </c>
      <c r="P382" s="800">
        <v>0</v>
      </c>
      <c r="Q382" s="799">
        <v>0</v>
      </c>
      <c r="R382" s="799">
        <f>SUM(F382:M382)</f>
        <v>1</v>
      </c>
      <c r="S382" s="799">
        <v>26101743</v>
      </c>
      <c r="T382" s="799" t="s">
        <v>926</v>
      </c>
      <c r="U382" s="798" t="s">
        <v>926</v>
      </c>
      <c r="V382" s="778"/>
    </row>
    <row r="383" spans="1:22">
      <c r="A383" s="798">
        <v>351</v>
      </c>
      <c r="B383" s="798">
        <v>4315202</v>
      </c>
      <c r="C383" s="816" t="s">
        <v>2943</v>
      </c>
      <c r="D383" s="798" t="s">
        <v>101</v>
      </c>
      <c r="E383" s="798">
        <v>0</v>
      </c>
      <c r="F383" s="799">
        <v>0</v>
      </c>
      <c r="G383" s="799">
        <v>0</v>
      </c>
      <c r="H383" s="799">
        <v>0</v>
      </c>
      <c r="I383" s="799">
        <v>0</v>
      </c>
      <c r="J383" s="799">
        <v>0</v>
      </c>
      <c r="K383" s="799">
        <v>0</v>
      </c>
      <c r="L383" s="799">
        <v>1</v>
      </c>
      <c r="M383" s="799">
        <v>0</v>
      </c>
      <c r="N383" s="800">
        <v>0</v>
      </c>
      <c r="O383" s="800">
        <v>0</v>
      </c>
      <c r="P383" s="800">
        <v>0</v>
      </c>
      <c r="Q383" s="799">
        <v>0</v>
      </c>
      <c r="R383" s="799">
        <f>SUM(F383:M383)</f>
        <v>1</v>
      </c>
      <c r="S383" s="799">
        <v>26101743</v>
      </c>
      <c r="T383" s="799" t="s">
        <v>926</v>
      </c>
      <c r="U383" s="798" t="s">
        <v>926</v>
      </c>
      <c r="V383" s="778"/>
    </row>
    <row r="384" spans="1:22">
      <c r="A384" s="798">
        <v>352</v>
      </c>
      <c r="B384" s="798">
        <v>4322005</v>
      </c>
      <c r="C384" s="816" t="s">
        <v>2944</v>
      </c>
      <c r="D384" s="798" t="s">
        <v>101</v>
      </c>
      <c r="E384" s="798">
        <v>0</v>
      </c>
      <c r="F384" s="799">
        <v>0</v>
      </c>
      <c r="G384" s="799">
        <v>0</v>
      </c>
      <c r="H384" s="799">
        <v>0</v>
      </c>
      <c r="I384" s="799">
        <v>0</v>
      </c>
      <c r="J384" s="799">
        <v>0</v>
      </c>
      <c r="K384" s="799">
        <v>0</v>
      </c>
      <c r="L384" s="799">
        <v>1</v>
      </c>
      <c r="M384" s="799">
        <v>0</v>
      </c>
      <c r="N384" s="800">
        <v>0</v>
      </c>
      <c r="O384" s="800">
        <v>0</v>
      </c>
      <c r="P384" s="800">
        <v>0</v>
      </c>
      <c r="Q384" s="799">
        <v>0</v>
      </c>
      <c r="R384" s="799">
        <v>1</v>
      </c>
      <c r="S384" s="799">
        <v>40151510</v>
      </c>
      <c r="T384" s="799" t="s">
        <v>926</v>
      </c>
      <c r="U384" s="798" t="s">
        <v>926</v>
      </c>
      <c r="V384" s="778"/>
    </row>
    <row r="385" spans="1:22">
      <c r="A385" s="798">
        <v>353</v>
      </c>
      <c r="B385" s="798">
        <v>4322099</v>
      </c>
      <c r="C385" s="816" t="s">
        <v>2945</v>
      </c>
      <c r="D385" s="798" t="s">
        <v>101</v>
      </c>
      <c r="E385" s="798">
        <v>0</v>
      </c>
      <c r="F385" s="799">
        <v>0</v>
      </c>
      <c r="G385" s="799">
        <v>0</v>
      </c>
      <c r="H385" s="799">
        <v>0</v>
      </c>
      <c r="I385" s="799">
        <v>0</v>
      </c>
      <c r="J385" s="799">
        <v>0</v>
      </c>
      <c r="K385" s="799">
        <v>0</v>
      </c>
      <c r="L385" s="799">
        <v>1</v>
      </c>
      <c r="M385" s="799">
        <v>0</v>
      </c>
      <c r="N385" s="800">
        <v>0</v>
      </c>
      <c r="O385" s="800">
        <v>0</v>
      </c>
      <c r="P385" s="800">
        <v>0</v>
      </c>
      <c r="Q385" s="799">
        <v>0</v>
      </c>
      <c r="R385" s="799">
        <v>1</v>
      </c>
      <c r="S385" s="799">
        <v>40151524</v>
      </c>
      <c r="T385" s="799" t="s">
        <v>926</v>
      </c>
      <c r="U385" s="798" t="s">
        <v>926</v>
      </c>
      <c r="V385" s="778"/>
    </row>
    <row r="386" spans="1:22">
      <c r="A386" s="798">
        <v>354</v>
      </c>
      <c r="B386" s="798">
        <v>4331001</v>
      </c>
      <c r="C386" s="816" t="s">
        <v>2946</v>
      </c>
      <c r="D386" s="798" t="s">
        <v>101</v>
      </c>
      <c r="E386" s="798">
        <v>0</v>
      </c>
      <c r="F386" s="799">
        <v>0</v>
      </c>
      <c r="G386" s="799">
        <v>0</v>
      </c>
      <c r="H386" s="799">
        <v>0</v>
      </c>
      <c r="I386" s="799">
        <v>0</v>
      </c>
      <c r="J386" s="799">
        <v>0</v>
      </c>
      <c r="K386" s="799">
        <v>0</v>
      </c>
      <c r="L386" s="799">
        <v>1</v>
      </c>
      <c r="M386" s="799">
        <v>0</v>
      </c>
      <c r="N386" s="800">
        <v>0</v>
      </c>
      <c r="O386" s="800">
        <v>0</v>
      </c>
      <c r="P386" s="800">
        <v>0</v>
      </c>
      <c r="Q386" s="799">
        <v>0</v>
      </c>
      <c r="R386" s="799">
        <v>1</v>
      </c>
      <c r="S386" s="799">
        <v>31171504</v>
      </c>
      <c r="T386" s="799" t="s">
        <v>926</v>
      </c>
      <c r="U386" s="798" t="s">
        <v>926</v>
      </c>
      <c r="V386" s="778"/>
    </row>
    <row r="387" spans="1:22">
      <c r="A387" s="798">
        <v>355</v>
      </c>
      <c r="B387" s="798">
        <v>4391503</v>
      </c>
      <c r="C387" s="816" t="s">
        <v>2947</v>
      </c>
      <c r="D387" s="798" t="s">
        <v>101</v>
      </c>
      <c r="E387" s="798">
        <v>0</v>
      </c>
      <c r="F387" s="799">
        <v>0</v>
      </c>
      <c r="G387" s="799">
        <v>0</v>
      </c>
      <c r="H387" s="799">
        <v>0</v>
      </c>
      <c r="I387" s="799">
        <v>0</v>
      </c>
      <c r="J387" s="799">
        <v>0</v>
      </c>
      <c r="K387" s="799">
        <v>0</v>
      </c>
      <c r="L387" s="799">
        <v>1</v>
      </c>
      <c r="M387" s="799">
        <v>0</v>
      </c>
      <c r="N387" s="800">
        <v>0</v>
      </c>
      <c r="O387" s="800">
        <v>0</v>
      </c>
      <c r="P387" s="800">
        <v>0</v>
      </c>
      <c r="Q387" s="799">
        <v>0</v>
      </c>
      <c r="R387" s="799">
        <v>1</v>
      </c>
      <c r="S387" s="799">
        <v>40161505</v>
      </c>
      <c r="T387" s="799" t="s">
        <v>926</v>
      </c>
      <c r="U387" s="798" t="s">
        <v>926</v>
      </c>
      <c r="V387" s="778"/>
    </row>
    <row r="388" spans="1:22">
      <c r="A388" s="798">
        <v>356</v>
      </c>
      <c r="B388" s="798">
        <v>4391501</v>
      </c>
      <c r="C388" s="816" t="s">
        <v>2948</v>
      </c>
      <c r="D388" s="798" t="s">
        <v>101</v>
      </c>
      <c r="E388" s="798">
        <v>0</v>
      </c>
      <c r="F388" s="799">
        <v>0</v>
      </c>
      <c r="G388" s="799">
        <v>0</v>
      </c>
      <c r="H388" s="799">
        <v>0</v>
      </c>
      <c r="I388" s="799">
        <v>0</v>
      </c>
      <c r="J388" s="799">
        <v>0</v>
      </c>
      <c r="K388" s="799">
        <v>0</v>
      </c>
      <c r="L388" s="799">
        <v>1</v>
      </c>
      <c r="M388" s="799">
        <v>0</v>
      </c>
      <c r="N388" s="800">
        <v>0</v>
      </c>
      <c r="O388" s="800">
        <v>0</v>
      </c>
      <c r="P388" s="800">
        <v>0</v>
      </c>
      <c r="Q388" s="799">
        <v>0</v>
      </c>
      <c r="R388" s="799">
        <v>1</v>
      </c>
      <c r="S388" s="799">
        <v>40161513</v>
      </c>
      <c r="T388" s="799" t="s">
        <v>926</v>
      </c>
      <c r="U388" s="798" t="s">
        <v>926</v>
      </c>
      <c r="V388" s="778"/>
    </row>
    <row r="389" spans="1:22">
      <c r="A389" s="798">
        <v>357</v>
      </c>
      <c r="B389" s="798">
        <v>4391502</v>
      </c>
      <c r="C389" s="816" t="s">
        <v>2949</v>
      </c>
      <c r="D389" s="798" t="s">
        <v>101</v>
      </c>
      <c r="E389" s="798">
        <v>0</v>
      </c>
      <c r="F389" s="799">
        <v>0</v>
      </c>
      <c r="G389" s="799">
        <v>0</v>
      </c>
      <c r="H389" s="799">
        <v>0</v>
      </c>
      <c r="I389" s="799">
        <v>0</v>
      </c>
      <c r="J389" s="799">
        <v>0</v>
      </c>
      <c r="K389" s="799">
        <v>0</v>
      </c>
      <c r="L389" s="799">
        <v>1</v>
      </c>
      <c r="M389" s="799">
        <v>0</v>
      </c>
      <c r="N389" s="800">
        <v>0</v>
      </c>
      <c r="O389" s="800">
        <v>0</v>
      </c>
      <c r="P389" s="800">
        <v>0</v>
      </c>
      <c r="Q389" s="799">
        <v>0</v>
      </c>
      <c r="R389" s="799">
        <v>1</v>
      </c>
      <c r="S389" s="799">
        <v>40161504</v>
      </c>
      <c r="T389" s="799" t="s">
        <v>926</v>
      </c>
      <c r="U389" s="798" t="s">
        <v>926</v>
      </c>
      <c r="V389" s="778"/>
    </row>
    <row r="390" spans="1:22">
      <c r="A390" s="798">
        <v>358</v>
      </c>
      <c r="B390" s="798">
        <v>4315400</v>
      </c>
      <c r="C390" s="816" t="s">
        <v>2950</v>
      </c>
      <c r="D390" s="798" t="s">
        <v>101</v>
      </c>
      <c r="E390" s="798">
        <v>0</v>
      </c>
      <c r="F390" s="799">
        <v>0</v>
      </c>
      <c r="G390" s="799">
        <v>0</v>
      </c>
      <c r="H390" s="799">
        <v>0</v>
      </c>
      <c r="I390" s="799">
        <v>0</v>
      </c>
      <c r="J390" s="799">
        <v>0</v>
      </c>
      <c r="K390" s="799">
        <v>0</v>
      </c>
      <c r="L390" s="799">
        <v>1</v>
      </c>
      <c r="M390" s="799">
        <v>0</v>
      </c>
      <c r="N390" s="800">
        <v>0</v>
      </c>
      <c r="O390" s="800">
        <v>0</v>
      </c>
      <c r="P390" s="800">
        <v>0</v>
      </c>
      <c r="Q390" s="799">
        <v>0</v>
      </c>
      <c r="R390" s="799">
        <v>1</v>
      </c>
      <c r="S390" s="799">
        <v>39121640</v>
      </c>
      <c r="T390" s="799" t="s">
        <v>926</v>
      </c>
      <c r="U390" s="798" t="s">
        <v>926</v>
      </c>
      <c r="V390" s="778"/>
    </row>
    <row r="391" spans="1:22">
      <c r="A391" s="798">
        <v>359</v>
      </c>
      <c r="B391" s="798">
        <v>4315400</v>
      </c>
      <c r="C391" s="816" t="s">
        <v>2951</v>
      </c>
      <c r="D391" s="798" t="s">
        <v>101</v>
      </c>
      <c r="E391" s="798">
        <v>0</v>
      </c>
      <c r="F391" s="799">
        <v>0</v>
      </c>
      <c r="G391" s="799">
        <v>0</v>
      </c>
      <c r="H391" s="799">
        <v>0</v>
      </c>
      <c r="I391" s="799">
        <v>0</v>
      </c>
      <c r="J391" s="799">
        <v>0</v>
      </c>
      <c r="K391" s="799">
        <v>0</v>
      </c>
      <c r="L391" s="799">
        <v>1</v>
      </c>
      <c r="M391" s="799">
        <v>0</v>
      </c>
      <c r="N391" s="800">
        <v>0</v>
      </c>
      <c r="O391" s="800">
        <v>0</v>
      </c>
      <c r="P391" s="800">
        <v>0</v>
      </c>
      <c r="Q391" s="799">
        <v>0</v>
      </c>
      <c r="R391" s="799">
        <v>1</v>
      </c>
      <c r="S391" s="799">
        <v>39121405</v>
      </c>
      <c r="T391" s="799" t="s">
        <v>926</v>
      </c>
      <c r="U391" s="798" t="s">
        <v>926</v>
      </c>
      <c r="V391" s="778"/>
    </row>
    <row r="392" spans="1:22">
      <c r="A392" s="798">
        <v>360</v>
      </c>
      <c r="B392" s="798">
        <v>4315400</v>
      </c>
      <c r="C392" s="816" t="s">
        <v>2952</v>
      </c>
      <c r="D392" s="798" t="s">
        <v>101</v>
      </c>
      <c r="E392" s="798">
        <v>0</v>
      </c>
      <c r="F392" s="799">
        <v>0</v>
      </c>
      <c r="G392" s="799">
        <v>0</v>
      </c>
      <c r="H392" s="799">
        <v>0</v>
      </c>
      <c r="I392" s="799">
        <v>0</v>
      </c>
      <c r="J392" s="799">
        <v>0</v>
      </c>
      <c r="K392" s="799">
        <v>0</v>
      </c>
      <c r="L392" s="799">
        <v>1</v>
      </c>
      <c r="M392" s="799">
        <v>0</v>
      </c>
      <c r="N392" s="800">
        <v>0</v>
      </c>
      <c r="O392" s="800">
        <v>0</v>
      </c>
      <c r="P392" s="800">
        <v>0</v>
      </c>
      <c r="Q392" s="799">
        <v>0</v>
      </c>
      <c r="R392" s="799">
        <v>1</v>
      </c>
      <c r="S392" s="799">
        <v>26111703</v>
      </c>
      <c r="T392" s="799" t="s">
        <v>926</v>
      </c>
      <c r="U392" s="798" t="s">
        <v>926</v>
      </c>
      <c r="V392" s="778"/>
    </row>
    <row r="393" spans="1:22">
      <c r="A393" s="798">
        <v>361</v>
      </c>
      <c r="B393" s="798">
        <v>4391501</v>
      </c>
      <c r="C393" s="816" t="s">
        <v>2953</v>
      </c>
      <c r="D393" s="798" t="s">
        <v>101</v>
      </c>
      <c r="E393" s="798">
        <v>0</v>
      </c>
      <c r="F393" s="799">
        <v>0</v>
      </c>
      <c r="G393" s="799">
        <v>0</v>
      </c>
      <c r="H393" s="799">
        <v>0</v>
      </c>
      <c r="I393" s="799">
        <v>0</v>
      </c>
      <c r="J393" s="799">
        <v>0</v>
      </c>
      <c r="K393" s="799">
        <v>0</v>
      </c>
      <c r="L393" s="799">
        <v>1</v>
      </c>
      <c r="M393" s="799">
        <v>0</v>
      </c>
      <c r="N393" s="800">
        <v>0</v>
      </c>
      <c r="O393" s="800">
        <v>0</v>
      </c>
      <c r="P393" s="800">
        <v>0</v>
      </c>
      <c r="Q393" s="799">
        <v>0</v>
      </c>
      <c r="R393" s="799">
        <v>1</v>
      </c>
      <c r="S393" s="799">
        <v>40151532</v>
      </c>
      <c r="T393" s="799" t="s">
        <v>926</v>
      </c>
      <c r="U393" s="798" t="s">
        <v>926</v>
      </c>
      <c r="V393" s="778"/>
    </row>
    <row r="394" spans="1:22">
      <c r="A394" s="798">
        <v>362</v>
      </c>
      <c r="B394" s="798">
        <v>4333203</v>
      </c>
      <c r="C394" s="816" t="s">
        <v>2954</v>
      </c>
      <c r="D394" s="798" t="s">
        <v>101</v>
      </c>
      <c r="E394" s="798">
        <v>0</v>
      </c>
      <c r="F394" s="799">
        <v>0</v>
      </c>
      <c r="G394" s="799">
        <v>0</v>
      </c>
      <c r="H394" s="799">
        <v>0</v>
      </c>
      <c r="I394" s="799">
        <v>0</v>
      </c>
      <c r="J394" s="799">
        <v>0</v>
      </c>
      <c r="K394" s="799">
        <v>0</v>
      </c>
      <c r="L394" s="799">
        <v>1</v>
      </c>
      <c r="M394" s="799">
        <v>0</v>
      </c>
      <c r="N394" s="800">
        <v>0</v>
      </c>
      <c r="O394" s="800">
        <v>0</v>
      </c>
      <c r="P394" s="800">
        <v>0</v>
      </c>
      <c r="Q394" s="799">
        <v>0</v>
      </c>
      <c r="R394" s="799">
        <v>1</v>
      </c>
      <c r="S394" s="799">
        <v>31401608</v>
      </c>
      <c r="T394" s="799" t="s">
        <v>926</v>
      </c>
      <c r="U394" s="798" t="s">
        <v>926</v>
      </c>
      <c r="V394" s="778"/>
    </row>
    <row r="395" spans="1:22">
      <c r="A395" s="798">
        <v>363</v>
      </c>
      <c r="B395" s="798">
        <v>4315400</v>
      </c>
      <c r="C395" s="816" t="s">
        <v>2955</v>
      </c>
      <c r="D395" s="798" t="s">
        <v>101</v>
      </c>
      <c r="E395" s="798">
        <v>0</v>
      </c>
      <c r="F395" s="799">
        <v>0</v>
      </c>
      <c r="G395" s="799">
        <v>0</v>
      </c>
      <c r="H395" s="799">
        <v>0</v>
      </c>
      <c r="I395" s="799">
        <v>0</v>
      </c>
      <c r="J395" s="799">
        <v>0</v>
      </c>
      <c r="K395" s="799">
        <v>0</v>
      </c>
      <c r="L395" s="799">
        <v>1</v>
      </c>
      <c r="M395" s="799">
        <v>0</v>
      </c>
      <c r="N395" s="800">
        <v>0</v>
      </c>
      <c r="O395" s="800">
        <v>0</v>
      </c>
      <c r="P395" s="800">
        <v>0</v>
      </c>
      <c r="Q395" s="799">
        <v>0</v>
      </c>
      <c r="R395" s="799">
        <v>1</v>
      </c>
      <c r="S395" s="799">
        <v>39121623</v>
      </c>
      <c r="T395" s="799" t="s">
        <v>926</v>
      </c>
      <c r="U395" s="798" t="s">
        <v>926</v>
      </c>
      <c r="V395" s="778"/>
    </row>
    <row r="396" spans="1:22">
      <c r="A396" s="798">
        <v>364</v>
      </c>
      <c r="B396" s="798">
        <v>4315199</v>
      </c>
      <c r="C396" s="816" t="s">
        <v>2956</v>
      </c>
      <c r="D396" s="798" t="s">
        <v>101</v>
      </c>
      <c r="E396" s="798">
        <v>0</v>
      </c>
      <c r="F396" s="799">
        <v>0</v>
      </c>
      <c r="G396" s="799">
        <v>0</v>
      </c>
      <c r="H396" s="799">
        <v>0</v>
      </c>
      <c r="I396" s="799">
        <v>0</v>
      </c>
      <c r="J396" s="799">
        <v>0</v>
      </c>
      <c r="K396" s="799">
        <v>0</v>
      </c>
      <c r="L396" s="799">
        <v>1</v>
      </c>
      <c r="M396" s="799">
        <v>0</v>
      </c>
      <c r="N396" s="800">
        <v>0</v>
      </c>
      <c r="O396" s="800">
        <v>0</v>
      </c>
      <c r="P396" s="800">
        <v>0</v>
      </c>
      <c r="Q396" s="799">
        <v>0</v>
      </c>
      <c r="R396" s="799">
        <v>1</v>
      </c>
      <c r="S396" s="799">
        <v>26111504</v>
      </c>
      <c r="T396" s="799" t="s">
        <v>926</v>
      </c>
      <c r="U396" s="798" t="s">
        <v>926</v>
      </c>
      <c r="V396" s="778"/>
    </row>
    <row r="397" spans="1:22">
      <c r="A397" s="798">
        <v>365</v>
      </c>
      <c r="B397" s="798">
        <v>4315400</v>
      </c>
      <c r="C397" s="816" t="s">
        <v>2957</v>
      </c>
      <c r="D397" s="798" t="s">
        <v>101</v>
      </c>
      <c r="E397" s="798">
        <v>0</v>
      </c>
      <c r="F397" s="799">
        <v>0</v>
      </c>
      <c r="G397" s="799">
        <v>0</v>
      </c>
      <c r="H397" s="799">
        <v>0</v>
      </c>
      <c r="I397" s="799">
        <v>0</v>
      </c>
      <c r="J397" s="799">
        <v>0</v>
      </c>
      <c r="K397" s="799">
        <v>0</v>
      </c>
      <c r="L397" s="799">
        <v>1</v>
      </c>
      <c r="M397" s="799">
        <v>0</v>
      </c>
      <c r="N397" s="800">
        <v>0</v>
      </c>
      <c r="O397" s="800">
        <v>0</v>
      </c>
      <c r="P397" s="800">
        <v>0</v>
      </c>
      <c r="Q397" s="799">
        <v>0</v>
      </c>
      <c r="R397" s="799">
        <v>1</v>
      </c>
      <c r="S397" s="799">
        <v>26111703</v>
      </c>
      <c r="T397" s="799" t="s">
        <v>926</v>
      </c>
      <c r="U397" s="798" t="s">
        <v>926</v>
      </c>
      <c r="V397" s="778"/>
    </row>
    <row r="398" spans="1:22">
      <c r="A398" s="798">
        <v>366</v>
      </c>
      <c r="B398" s="798">
        <v>4391502</v>
      </c>
      <c r="C398" s="816" t="s">
        <v>2958</v>
      </c>
      <c r="D398" s="798" t="s">
        <v>101</v>
      </c>
      <c r="E398" s="798">
        <v>0</v>
      </c>
      <c r="F398" s="799">
        <v>0</v>
      </c>
      <c r="G398" s="799">
        <v>0</v>
      </c>
      <c r="H398" s="799">
        <v>0</v>
      </c>
      <c r="I398" s="799">
        <v>0</v>
      </c>
      <c r="J398" s="799">
        <v>0</v>
      </c>
      <c r="K398" s="799">
        <v>0</v>
      </c>
      <c r="L398" s="799">
        <v>1</v>
      </c>
      <c r="M398" s="799">
        <v>0</v>
      </c>
      <c r="N398" s="800">
        <v>0</v>
      </c>
      <c r="O398" s="800">
        <v>0</v>
      </c>
      <c r="P398" s="800">
        <v>0</v>
      </c>
      <c r="Q398" s="799">
        <v>0</v>
      </c>
      <c r="R398" s="799">
        <v>1</v>
      </c>
      <c r="S398" s="799">
        <v>40161505</v>
      </c>
      <c r="T398" s="799" t="s">
        <v>926</v>
      </c>
      <c r="U398" s="798" t="s">
        <v>926</v>
      </c>
      <c r="V398" s="778"/>
    </row>
    <row r="399" spans="1:22">
      <c r="A399" s="798">
        <v>367</v>
      </c>
      <c r="B399" s="798">
        <v>4391501</v>
      </c>
      <c r="C399" s="816" t="s">
        <v>2959</v>
      </c>
      <c r="D399" s="798" t="s">
        <v>101</v>
      </c>
      <c r="E399" s="798">
        <v>0</v>
      </c>
      <c r="F399" s="799">
        <v>0</v>
      </c>
      <c r="G399" s="799">
        <v>0</v>
      </c>
      <c r="H399" s="799">
        <v>0</v>
      </c>
      <c r="I399" s="799">
        <v>0</v>
      </c>
      <c r="J399" s="799">
        <v>0</v>
      </c>
      <c r="K399" s="799">
        <v>0</v>
      </c>
      <c r="L399" s="799">
        <v>1</v>
      </c>
      <c r="M399" s="799">
        <v>0</v>
      </c>
      <c r="N399" s="800">
        <v>0</v>
      </c>
      <c r="O399" s="800">
        <v>0</v>
      </c>
      <c r="P399" s="800">
        <v>0</v>
      </c>
      <c r="Q399" s="799">
        <v>0</v>
      </c>
      <c r="R399" s="799">
        <v>1</v>
      </c>
      <c r="S399" s="799">
        <v>40161505</v>
      </c>
      <c r="T399" s="799" t="s">
        <v>926</v>
      </c>
      <c r="U399" s="798" t="s">
        <v>926</v>
      </c>
      <c r="V399" s="778"/>
    </row>
    <row r="400" spans="1:22">
      <c r="A400" s="798">
        <v>368</v>
      </c>
      <c r="B400" s="798">
        <v>4391501</v>
      </c>
      <c r="C400" s="816" t="s">
        <v>2960</v>
      </c>
      <c r="D400" s="798" t="s">
        <v>101</v>
      </c>
      <c r="E400" s="798">
        <v>0</v>
      </c>
      <c r="F400" s="799">
        <v>0</v>
      </c>
      <c r="G400" s="799">
        <v>0</v>
      </c>
      <c r="H400" s="799">
        <v>0</v>
      </c>
      <c r="I400" s="799">
        <v>0</v>
      </c>
      <c r="J400" s="799">
        <v>0</v>
      </c>
      <c r="K400" s="799">
        <v>0</v>
      </c>
      <c r="L400" s="799">
        <v>1</v>
      </c>
      <c r="M400" s="799">
        <v>0</v>
      </c>
      <c r="N400" s="800">
        <v>0</v>
      </c>
      <c r="O400" s="800">
        <v>0</v>
      </c>
      <c r="P400" s="800">
        <v>0</v>
      </c>
      <c r="Q400" s="799">
        <v>0</v>
      </c>
      <c r="R400" s="799">
        <v>1</v>
      </c>
      <c r="S400" s="799">
        <v>39121640</v>
      </c>
      <c r="T400" s="799" t="s">
        <v>926</v>
      </c>
      <c r="U400" s="798" t="s">
        <v>926</v>
      </c>
      <c r="V400" s="778"/>
    </row>
    <row r="401" spans="1:22">
      <c r="A401" s="798">
        <v>369</v>
      </c>
      <c r="B401" s="798">
        <v>4315400</v>
      </c>
      <c r="C401" s="816" t="s">
        <v>2961</v>
      </c>
      <c r="D401" s="798" t="s">
        <v>101</v>
      </c>
      <c r="E401" s="798">
        <v>0</v>
      </c>
      <c r="F401" s="799">
        <v>0</v>
      </c>
      <c r="G401" s="799">
        <v>0</v>
      </c>
      <c r="H401" s="799">
        <v>0</v>
      </c>
      <c r="I401" s="799">
        <v>0</v>
      </c>
      <c r="J401" s="799">
        <v>0</v>
      </c>
      <c r="K401" s="799">
        <v>0</v>
      </c>
      <c r="L401" s="799">
        <v>1</v>
      </c>
      <c r="M401" s="799">
        <v>0</v>
      </c>
      <c r="N401" s="800">
        <v>0</v>
      </c>
      <c r="O401" s="800">
        <v>0</v>
      </c>
      <c r="P401" s="800">
        <v>0</v>
      </c>
      <c r="Q401" s="799">
        <v>0</v>
      </c>
      <c r="R401" s="799">
        <v>1</v>
      </c>
      <c r="S401" s="799">
        <v>26101414</v>
      </c>
      <c r="T401" s="799" t="s">
        <v>926</v>
      </c>
      <c r="U401" s="798" t="s">
        <v>926</v>
      </c>
      <c r="V401" s="778"/>
    </row>
    <row r="402" spans="1:22">
      <c r="A402" s="798">
        <v>370</v>
      </c>
      <c r="B402" s="798">
        <v>4315400</v>
      </c>
      <c r="C402" s="816" t="s">
        <v>2962</v>
      </c>
      <c r="D402" s="798" t="s">
        <v>101</v>
      </c>
      <c r="E402" s="798">
        <v>0</v>
      </c>
      <c r="F402" s="799">
        <v>0</v>
      </c>
      <c r="G402" s="799">
        <v>0</v>
      </c>
      <c r="H402" s="799">
        <v>0</v>
      </c>
      <c r="I402" s="799">
        <v>0</v>
      </c>
      <c r="J402" s="799">
        <v>0</v>
      </c>
      <c r="K402" s="799">
        <v>0</v>
      </c>
      <c r="L402" s="799">
        <v>1</v>
      </c>
      <c r="M402" s="799">
        <v>0</v>
      </c>
      <c r="N402" s="800">
        <v>0</v>
      </c>
      <c r="O402" s="800">
        <v>0</v>
      </c>
      <c r="P402" s="800">
        <v>0</v>
      </c>
      <c r="Q402" s="799">
        <v>0</v>
      </c>
      <c r="R402" s="799">
        <v>1</v>
      </c>
      <c r="S402" s="799">
        <v>26111703</v>
      </c>
      <c r="T402" s="799" t="s">
        <v>926</v>
      </c>
      <c r="U402" s="798" t="s">
        <v>926</v>
      </c>
      <c r="V402" s="778"/>
    </row>
    <row r="403" spans="1:22">
      <c r="A403" s="798">
        <v>371</v>
      </c>
      <c r="B403" s="798">
        <v>4391501</v>
      </c>
      <c r="C403" s="816" t="s">
        <v>2963</v>
      </c>
      <c r="D403" s="798" t="s">
        <v>101</v>
      </c>
      <c r="E403" s="798">
        <v>0</v>
      </c>
      <c r="F403" s="799">
        <v>0</v>
      </c>
      <c r="G403" s="799">
        <v>0</v>
      </c>
      <c r="H403" s="799">
        <v>0</v>
      </c>
      <c r="I403" s="799">
        <v>0</v>
      </c>
      <c r="J403" s="799">
        <v>0</v>
      </c>
      <c r="K403" s="799">
        <v>0</v>
      </c>
      <c r="L403" s="799">
        <v>1</v>
      </c>
      <c r="M403" s="799">
        <v>0</v>
      </c>
      <c r="N403" s="800">
        <v>0</v>
      </c>
      <c r="O403" s="800">
        <v>0</v>
      </c>
      <c r="P403" s="800">
        <v>0</v>
      </c>
      <c r="Q403" s="799">
        <v>0</v>
      </c>
      <c r="R403" s="799">
        <v>1</v>
      </c>
      <c r="S403" s="799">
        <v>39121640</v>
      </c>
      <c r="T403" s="799" t="s">
        <v>926</v>
      </c>
      <c r="U403" s="798" t="s">
        <v>926</v>
      </c>
      <c r="V403" s="778"/>
    </row>
    <row r="404" spans="1:22">
      <c r="A404" s="867" t="s">
        <v>2778</v>
      </c>
      <c r="B404" s="867"/>
      <c r="C404" s="867"/>
      <c r="D404" s="867"/>
      <c r="E404" s="867"/>
      <c r="F404" s="867"/>
      <c r="G404" s="867"/>
      <c r="H404" s="867"/>
      <c r="I404" s="867"/>
      <c r="J404" s="867"/>
      <c r="K404" s="867"/>
      <c r="L404" s="867"/>
      <c r="M404" s="867"/>
      <c r="N404" s="867"/>
      <c r="O404" s="867"/>
      <c r="P404" s="867"/>
      <c r="Q404" s="867"/>
      <c r="R404" s="867"/>
      <c r="S404" s="867"/>
      <c r="T404" s="867"/>
      <c r="U404" s="867"/>
      <c r="V404" s="247"/>
    </row>
    <row r="405" spans="1:22">
      <c r="A405" s="797">
        <v>372</v>
      </c>
      <c r="B405" s="798">
        <v>4391503</v>
      </c>
      <c r="C405" s="816" t="s">
        <v>2779</v>
      </c>
      <c r="D405" s="798" t="s">
        <v>2702</v>
      </c>
      <c r="E405" s="798">
        <v>0</v>
      </c>
      <c r="F405" s="799">
        <v>0</v>
      </c>
      <c r="G405" s="799">
        <v>0</v>
      </c>
      <c r="H405" s="799">
        <v>0</v>
      </c>
      <c r="I405" s="799">
        <v>1</v>
      </c>
      <c r="J405" s="799">
        <v>0</v>
      </c>
      <c r="K405" s="799">
        <v>0</v>
      </c>
      <c r="L405" s="799">
        <v>0</v>
      </c>
      <c r="M405" s="799">
        <v>1</v>
      </c>
      <c r="N405" s="800">
        <v>0</v>
      </c>
      <c r="O405" s="800">
        <v>0</v>
      </c>
      <c r="P405" s="800">
        <v>0</v>
      </c>
      <c r="Q405" s="799">
        <v>0</v>
      </c>
      <c r="R405" s="799">
        <v>1</v>
      </c>
      <c r="S405" s="799">
        <v>40161505</v>
      </c>
      <c r="T405" s="799" t="s">
        <v>926</v>
      </c>
      <c r="U405" s="798" t="s">
        <v>926</v>
      </c>
      <c r="V405" s="778"/>
    </row>
    <row r="406" spans="1:22">
      <c r="A406" s="797">
        <v>373</v>
      </c>
      <c r="B406" s="798">
        <v>4391503</v>
      </c>
      <c r="C406" s="816" t="s">
        <v>2780</v>
      </c>
      <c r="D406" s="798" t="s">
        <v>2702</v>
      </c>
      <c r="E406" s="798">
        <v>0</v>
      </c>
      <c r="F406" s="799">
        <v>0</v>
      </c>
      <c r="G406" s="799">
        <v>0</v>
      </c>
      <c r="H406" s="799">
        <v>0</v>
      </c>
      <c r="I406" s="799">
        <v>1</v>
      </c>
      <c r="J406" s="799">
        <v>0</v>
      </c>
      <c r="K406" s="799">
        <v>0</v>
      </c>
      <c r="L406" s="799">
        <v>0</v>
      </c>
      <c r="M406" s="799">
        <v>1</v>
      </c>
      <c r="N406" s="800">
        <v>0</v>
      </c>
      <c r="O406" s="800">
        <v>0</v>
      </c>
      <c r="P406" s="800">
        <v>0</v>
      </c>
      <c r="Q406" s="799">
        <v>0</v>
      </c>
      <c r="R406" s="799">
        <v>1</v>
      </c>
      <c r="S406" s="799">
        <v>40161505</v>
      </c>
      <c r="T406" s="799" t="s">
        <v>926</v>
      </c>
      <c r="U406" s="798" t="s">
        <v>926</v>
      </c>
      <c r="V406" s="778"/>
    </row>
    <row r="407" spans="1:22">
      <c r="A407" s="797">
        <v>374</v>
      </c>
      <c r="B407" s="798">
        <v>4391501</v>
      </c>
      <c r="C407" s="816" t="s">
        <v>2781</v>
      </c>
      <c r="D407" s="798" t="s">
        <v>2702</v>
      </c>
      <c r="E407" s="798">
        <v>0</v>
      </c>
      <c r="F407" s="799">
        <v>0</v>
      </c>
      <c r="G407" s="799">
        <v>0</v>
      </c>
      <c r="H407" s="799">
        <v>0</v>
      </c>
      <c r="I407" s="799">
        <v>1</v>
      </c>
      <c r="J407" s="799">
        <v>0</v>
      </c>
      <c r="K407" s="799">
        <v>0</v>
      </c>
      <c r="L407" s="799">
        <v>0</v>
      </c>
      <c r="M407" s="799">
        <v>1</v>
      </c>
      <c r="N407" s="800">
        <v>0</v>
      </c>
      <c r="O407" s="800">
        <v>0</v>
      </c>
      <c r="P407" s="800">
        <v>0</v>
      </c>
      <c r="Q407" s="799">
        <v>0</v>
      </c>
      <c r="R407" s="799">
        <v>1</v>
      </c>
      <c r="S407" s="799">
        <v>40161513</v>
      </c>
      <c r="T407" s="799" t="s">
        <v>926</v>
      </c>
      <c r="U407" s="798" t="s">
        <v>926</v>
      </c>
      <c r="V407" s="778"/>
    </row>
    <row r="408" spans="1:22">
      <c r="A408" s="797">
        <v>375</v>
      </c>
      <c r="B408" s="798">
        <v>4391501</v>
      </c>
      <c r="C408" s="816" t="s">
        <v>2782</v>
      </c>
      <c r="D408" s="798" t="s">
        <v>2702</v>
      </c>
      <c r="E408" s="798">
        <v>0</v>
      </c>
      <c r="F408" s="799">
        <v>0</v>
      </c>
      <c r="G408" s="799">
        <v>0</v>
      </c>
      <c r="H408" s="799">
        <v>0</v>
      </c>
      <c r="I408" s="799">
        <v>1</v>
      </c>
      <c r="J408" s="799">
        <v>0</v>
      </c>
      <c r="K408" s="799">
        <v>0</v>
      </c>
      <c r="L408" s="799">
        <v>0</v>
      </c>
      <c r="M408" s="799">
        <v>1</v>
      </c>
      <c r="N408" s="800">
        <v>0</v>
      </c>
      <c r="O408" s="800">
        <v>0</v>
      </c>
      <c r="P408" s="800">
        <v>0</v>
      </c>
      <c r="Q408" s="799">
        <v>0</v>
      </c>
      <c r="R408" s="799">
        <v>1</v>
      </c>
      <c r="S408" s="799">
        <v>40142503</v>
      </c>
      <c r="T408" s="799" t="s">
        <v>926</v>
      </c>
      <c r="U408" s="798" t="s">
        <v>926</v>
      </c>
      <c r="V408" s="778"/>
    </row>
    <row r="409" spans="1:22">
      <c r="A409" s="797">
        <v>376</v>
      </c>
      <c r="B409" s="798">
        <v>4315400</v>
      </c>
      <c r="C409" s="816" t="s">
        <v>2783</v>
      </c>
      <c r="D409" s="798" t="s">
        <v>2702</v>
      </c>
      <c r="E409" s="798">
        <v>0</v>
      </c>
      <c r="F409" s="799">
        <v>0</v>
      </c>
      <c r="G409" s="799">
        <v>0</v>
      </c>
      <c r="H409" s="799">
        <v>0</v>
      </c>
      <c r="I409" s="799">
        <v>1</v>
      </c>
      <c r="J409" s="799">
        <v>0</v>
      </c>
      <c r="K409" s="799">
        <v>0</v>
      </c>
      <c r="L409" s="799">
        <v>0</v>
      </c>
      <c r="M409" s="799">
        <v>1</v>
      </c>
      <c r="N409" s="800">
        <v>0</v>
      </c>
      <c r="O409" s="800">
        <v>0</v>
      </c>
      <c r="P409" s="800">
        <v>0</v>
      </c>
      <c r="Q409" s="799">
        <v>0</v>
      </c>
      <c r="R409" s="799">
        <v>1</v>
      </c>
      <c r="S409" s="799">
        <v>39121640</v>
      </c>
      <c r="T409" s="799" t="s">
        <v>926</v>
      </c>
      <c r="U409" s="798" t="s">
        <v>926</v>
      </c>
      <c r="V409" s="778"/>
    </row>
    <row r="410" spans="1:22">
      <c r="A410" s="797">
        <v>377</v>
      </c>
      <c r="B410" s="798">
        <v>4315400</v>
      </c>
      <c r="C410" s="816" t="s">
        <v>2784</v>
      </c>
      <c r="D410" s="798" t="s">
        <v>2702</v>
      </c>
      <c r="E410" s="798">
        <v>0</v>
      </c>
      <c r="F410" s="799">
        <v>0</v>
      </c>
      <c r="G410" s="799">
        <v>0</v>
      </c>
      <c r="H410" s="799">
        <v>0</v>
      </c>
      <c r="I410" s="799">
        <v>1</v>
      </c>
      <c r="J410" s="799">
        <v>0</v>
      </c>
      <c r="K410" s="799">
        <v>0</v>
      </c>
      <c r="L410" s="799">
        <v>0</v>
      </c>
      <c r="M410" s="799">
        <v>1</v>
      </c>
      <c r="N410" s="800">
        <v>0</v>
      </c>
      <c r="O410" s="800">
        <v>0</v>
      </c>
      <c r="P410" s="800">
        <v>0</v>
      </c>
      <c r="Q410" s="799">
        <v>0</v>
      </c>
      <c r="R410" s="799">
        <v>1</v>
      </c>
      <c r="S410" s="799">
        <v>39121640</v>
      </c>
      <c r="T410" s="799" t="s">
        <v>926</v>
      </c>
      <c r="U410" s="798" t="s">
        <v>926</v>
      </c>
      <c r="V410" s="778"/>
    </row>
    <row r="411" spans="1:22">
      <c r="A411" s="797">
        <v>378</v>
      </c>
      <c r="B411" s="798">
        <v>4315202</v>
      </c>
      <c r="C411" s="816" t="s">
        <v>2785</v>
      </c>
      <c r="D411" s="798" t="s">
        <v>2702</v>
      </c>
      <c r="E411" s="798">
        <v>0</v>
      </c>
      <c r="F411" s="799">
        <v>0</v>
      </c>
      <c r="G411" s="799">
        <v>0</v>
      </c>
      <c r="H411" s="799">
        <v>0</v>
      </c>
      <c r="I411" s="799">
        <v>1</v>
      </c>
      <c r="J411" s="799">
        <v>0</v>
      </c>
      <c r="K411" s="799">
        <v>0</v>
      </c>
      <c r="L411" s="799">
        <v>0</v>
      </c>
      <c r="M411" s="799">
        <v>1</v>
      </c>
      <c r="N411" s="800">
        <v>0</v>
      </c>
      <c r="O411" s="800">
        <v>0</v>
      </c>
      <c r="P411" s="800">
        <v>0</v>
      </c>
      <c r="Q411" s="799">
        <v>0</v>
      </c>
      <c r="R411" s="799">
        <v>1</v>
      </c>
      <c r="S411" s="799">
        <v>26101400</v>
      </c>
      <c r="T411" s="799" t="s">
        <v>926</v>
      </c>
      <c r="U411" s="798" t="s">
        <v>926</v>
      </c>
      <c r="V411" s="778"/>
    </row>
    <row r="412" spans="1:22">
      <c r="A412" s="797">
        <v>379</v>
      </c>
      <c r="B412" s="798">
        <v>4315400</v>
      </c>
      <c r="C412" s="816" t="s">
        <v>2786</v>
      </c>
      <c r="D412" s="798" t="s">
        <v>2702</v>
      </c>
      <c r="E412" s="798">
        <v>0</v>
      </c>
      <c r="F412" s="799">
        <v>0</v>
      </c>
      <c r="G412" s="799">
        <v>0</v>
      </c>
      <c r="H412" s="799">
        <v>0</v>
      </c>
      <c r="I412" s="799">
        <v>1</v>
      </c>
      <c r="J412" s="799">
        <v>0</v>
      </c>
      <c r="K412" s="799">
        <v>0</v>
      </c>
      <c r="L412" s="799">
        <v>0</v>
      </c>
      <c r="M412" s="799">
        <v>1</v>
      </c>
      <c r="N412" s="800">
        <v>0</v>
      </c>
      <c r="O412" s="800">
        <v>0</v>
      </c>
      <c r="P412" s="800">
        <v>0</v>
      </c>
      <c r="Q412" s="799">
        <v>0</v>
      </c>
      <c r="R412" s="799">
        <v>1</v>
      </c>
      <c r="S412" s="799">
        <v>26101404</v>
      </c>
      <c r="T412" s="799" t="s">
        <v>926</v>
      </c>
      <c r="U412" s="798" t="s">
        <v>926</v>
      </c>
      <c r="V412" s="778"/>
    </row>
    <row r="413" spans="1:22">
      <c r="A413" s="797">
        <v>380</v>
      </c>
      <c r="B413" s="798">
        <v>4315202</v>
      </c>
      <c r="C413" s="816" t="s">
        <v>2787</v>
      </c>
      <c r="D413" s="798" t="s">
        <v>2702</v>
      </c>
      <c r="E413" s="798">
        <v>0</v>
      </c>
      <c r="F413" s="799">
        <v>0</v>
      </c>
      <c r="G413" s="799">
        <v>0</v>
      </c>
      <c r="H413" s="799">
        <v>0</v>
      </c>
      <c r="I413" s="799">
        <v>1</v>
      </c>
      <c r="J413" s="799">
        <v>0</v>
      </c>
      <c r="K413" s="799">
        <v>0</v>
      </c>
      <c r="L413" s="799">
        <v>0</v>
      </c>
      <c r="M413" s="799">
        <v>1</v>
      </c>
      <c r="N413" s="800">
        <v>0</v>
      </c>
      <c r="O413" s="800">
        <v>0</v>
      </c>
      <c r="P413" s="800">
        <v>0</v>
      </c>
      <c r="Q413" s="799">
        <v>0</v>
      </c>
      <c r="R413" s="799">
        <v>1</v>
      </c>
      <c r="S413" s="799">
        <v>26101414</v>
      </c>
      <c r="T413" s="799" t="s">
        <v>926</v>
      </c>
      <c r="U413" s="798" t="s">
        <v>926</v>
      </c>
      <c r="V413" s="778"/>
    </row>
    <row r="414" spans="1:22">
      <c r="A414" s="797">
        <v>381</v>
      </c>
      <c r="B414" s="798">
        <v>4331001</v>
      </c>
      <c r="C414" s="816" t="s">
        <v>2788</v>
      </c>
      <c r="D414" s="798" t="s">
        <v>2702</v>
      </c>
      <c r="E414" s="798">
        <v>0</v>
      </c>
      <c r="F414" s="799">
        <v>0</v>
      </c>
      <c r="G414" s="799">
        <v>0</v>
      </c>
      <c r="H414" s="799">
        <v>0</v>
      </c>
      <c r="I414" s="799">
        <v>1</v>
      </c>
      <c r="J414" s="799">
        <v>0</v>
      </c>
      <c r="K414" s="799">
        <v>0</v>
      </c>
      <c r="L414" s="799">
        <v>0</v>
      </c>
      <c r="M414" s="799">
        <v>1</v>
      </c>
      <c r="N414" s="800">
        <v>0</v>
      </c>
      <c r="O414" s="800">
        <v>0</v>
      </c>
      <c r="P414" s="800">
        <v>0</v>
      </c>
      <c r="Q414" s="799">
        <v>0</v>
      </c>
      <c r="R414" s="799">
        <v>1</v>
      </c>
      <c r="S414" s="799">
        <v>26101400</v>
      </c>
      <c r="T414" s="799" t="s">
        <v>926</v>
      </c>
      <c r="U414" s="798" t="s">
        <v>926</v>
      </c>
      <c r="V414" s="778"/>
    </row>
    <row r="415" spans="1:22">
      <c r="A415" s="797">
        <v>382</v>
      </c>
      <c r="B415" s="798">
        <v>4315202</v>
      </c>
      <c r="C415" s="816" t="s">
        <v>2789</v>
      </c>
      <c r="D415" s="798" t="s">
        <v>2702</v>
      </c>
      <c r="E415" s="798">
        <v>0</v>
      </c>
      <c r="F415" s="799">
        <v>0</v>
      </c>
      <c r="G415" s="799">
        <v>0</v>
      </c>
      <c r="H415" s="799">
        <v>0</v>
      </c>
      <c r="I415" s="799">
        <v>1</v>
      </c>
      <c r="J415" s="799">
        <v>0</v>
      </c>
      <c r="K415" s="799">
        <v>0</v>
      </c>
      <c r="L415" s="799">
        <v>0</v>
      </c>
      <c r="M415" s="799">
        <v>1</v>
      </c>
      <c r="N415" s="800">
        <v>0</v>
      </c>
      <c r="O415" s="800">
        <v>0</v>
      </c>
      <c r="P415" s="800">
        <v>0</v>
      </c>
      <c r="Q415" s="799">
        <v>0</v>
      </c>
      <c r="R415" s="799">
        <v>1</v>
      </c>
      <c r="S415" s="799">
        <v>26101400</v>
      </c>
      <c r="T415" s="799" t="s">
        <v>926</v>
      </c>
      <c r="U415" s="798" t="s">
        <v>926</v>
      </c>
      <c r="V415" s="778"/>
    </row>
    <row r="416" spans="1:22">
      <c r="A416" s="797">
        <v>383</v>
      </c>
      <c r="B416" s="798">
        <v>4315400</v>
      </c>
      <c r="C416" s="816" t="s">
        <v>2790</v>
      </c>
      <c r="D416" s="798" t="s">
        <v>2702</v>
      </c>
      <c r="E416" s="798">
        <v>0</v>
      </c>
      <c r="F416" s="799">
        <v>0</v>
      </c>
      <c r="G416" s="799">
        <v>0</v>
      </c>
      <c r="H416" s="799">
        <v>0</v>
      </c>
      <c r="I416" s="799">
        <v>1</v>
      </c>
      <c r="J416" s="799">
        <v>0</v>
      </c>
      <c r="K416" s="799">
        <v>0</v>
      </c>
      <c r="L416" s="799">
        <v>0</v>
      </c>
      <c r="M416" s="799">
        <v>1</v>
      </c>
      <c r="N416" s="800">
        <v>0</v>
      </c>
      <c r="O416" s="800">
        <v>0</v>
      </c>
      <c r="P416" s="800">
        <v>0</v>
      </c>
      <c r="Q416" s="799">
        <v>0</v>
      </c>
      <c r="R416" s="799">
        <v>1</v>
      </c>
      <c r="S416" s="799">
        <v>26101400</v>
      </c>
      <c r="T416" s="799" t="s">
        <v>926</v>
      </c>
      <c r="U416" s="798" t="s">
        <v>926</v>
      </c>
      <c r="V416" s="778"/>
    </row>
    <row r="417" spans="1:22">
      <c r="A417" s="797">
        <v>384</v>
      </c>
      <c r="B417" s="798">
        <v>4315202</v>
      </c>
      <c r="C417" s="816" t="s">
        <v>2791</v>
      </c>
      <c r="D417" s="798" t="s">
        <v>2702</v>
      </c>
      <c r="E417" s="798">
        <v>0</v>
      </c>
      <c r="F417" s="799">
        <v>0</v>
      </c>
      <c r="G417" s="799">
        <v>0</v>
      </c>
      <c r="H417" s="799">
        <v>0</v>
      </c>
      <c r="I417" s="799">
        <v>1</v>
      </c>
      <c r="J417" s="799">
        <v>0</v>
      </c>
      <c r="K417" s="799">
        <v>0</v>
      </c>
      <c r="L417" s="799">
        <v>0</v>
      </c>
      <c r="M417" s="799">
        <v>1</v>
      </c>
      <c r="N417" s="800">
        <v>0</v>
      </c>
      <c r="O417" s="800">
        <v>0</v>
      </c>
      <c r="P417" s="800">
        <v>0</v>
      </c>
      <c r="Q417" s="799">
        <v>0</v>
      </c>
      <c r="R417" s="799">
        <v>1</v>
      </c>
      <c r="S417" s="799">
        <v>26101414</v>
      </c>
      <c r="T417" s="799" t="s">
        <v>926</v>
      </c>
      <c r="U417" s="798" t="s">
        <v>926</v>
      </c>
      <c r="V417" s="778"/>
    </row>
    <row r="418" spans="1:22">
      <c r="A418" s="797">
        <v>385</v>
      </c>
      <c r="B418" s="798">
        <v>4331001</v>
      </c>
      <c r="C418" s="816" t="s">
        <v>2792</v>
      </c>
      <c r="D418" s="798" t="s">
        <v>2702</v>
      </c>
      <c r="E418" s="798">
        <v>0</v>
      </c>
      <c r="F418" s="799">
        <v>0</v>
      </c>
      <c r="G418" s="799">
        <v>0</v>
      </c>
      <c r="H418" s="799">
        <v>0</v>
      </c>
      <c r="I418" s="799">
        <v>1</v>
      </c>
      <c r="J418" s="799">
        <v>0</v>
      </c>
      <c r="K418" s="799">
        <v>0</v>
      </c>
      <c r="L418" s="799">
        <v>0</v>
      </c>
      <c r="M418" s="799">
        <v>1</v>
      </c>
      <c r="N418" s="800">
        <v>0</v>
      </c>
      <c r="O418" s="800">
        <v>0</v>
      </c>
      <c r="P418" s="800">
        <v>0</v>
      </c>
      <c r="Q418" s="799">
        <v>0</v>
      </c>
      <c r="R418" s="799">
        <v>1</v>
      </c>
      <c r="S418" s="799">
        <v>26101400</v>
      </c>
      <c r="T418" s="799" t="s">
        <v>926</v>
      </c>
      <c r="U418" s="798" t="s">
        <v>926</v>
      </c>
      <c r="V418" s="778"/>
    </row>
    <row r="419" spans="1:22">
      <c r="A419" s="797">
        <v>386</v>
      </c>
      <c r="B419" s="798">
        <v>4324000</v>
      </c>
      <c r="C419" s="816" t="s">
        <v>2793</v>
      </c>
      <c r="D419" s="798" t="s">
        <v>2702</v>
      </c>
      <c r="E419" s="798">
        <v>0</v>
      </c>
      <c r="F419" s="799">
        <v>0</v>
      </c>
      <c r="G419" s="799">
        <v>0</v>
      </c>
      <c r="H419" s="799">
        <v>0</v>
      </c>
      <c r="I419" s="799">
        <v>1</v>
      </c>
      <c r="J419" s="799">
        <v>0</v>
      </c>
      <c r="K419" s="799">
        <v>0</v>
      </c>
      <c r="L419" s="799">
        <v>0</v>
      </c>
      <c r="M419" s="799">
        <v>1</v>
      </c>
      <c r="N419" s="800">
        <v>0</v>
      </c>
      <c r="O419" s="800">
        <v>0</v>
      </c>
      <c r="P419" s="800">
        <v>0</v>
      </c>
      <c r="Q419" s="799">
        <v>0</v>
      </c>
      <c r="R419" s="799">
        <v>1</v>
      </c>
      <c r="S419" s="799">
        <v>40142009</v>
      </c>
      <c r="T419" s="799" t="s">
        <v>926</v>
      </c>
      <c r="U419" s="798" t="s">
        <v>926</v>
      </c>
      <c r="V419" s="778"/>
    </row>
    <row r="420" spans="1:22">
      <c r="A420" s="797">
        <v>387</v>
      </c>
      <c r="B420" s="798">
        <v>4324000</v>
      </c>
      <c r="C420" s="816" t="s">
        <v>2794</v>
      </c>
      <c r="D420" s="798" t="s">
        <v>2702</v>
      </c>
      <c r="E420" s="798">
        <v>0</v>
      </c>
      <c r="F420" s="799">
        <v>0</v>
      </c>
      <c r="G420" s="799">
        <v>0</v>
      </c>
      <c r="H420" s="799">
        <v>0</v>
      </c>
      <c r="I420" s="799">
        <v>1</v>
      </c>
      <c r="J420" s="799">
        <v>0</v>
      </c>
      <c r="K420" s="799">
        <v>0</v>
      </c>
      <c r="L420" s="799">
        <v>0</v>
      </c>
      <c r="M420" s="799">
        <v>1</v>
      </c>
      <c r="N420" s="800">
        <v>0</v>
      </c>
      <c r="O420" s="800">
        <v>0</v>
      </c>
      <c r="P420" s="800">
        <v>0</v>
      </c>
      <c r="Q420" s="799">
        <v>0</v>
      </c>
      <c r="R420" s="799">
        <v>1</v>
      </c>
      <c r="S420" s="799">
        <v>25174003</v>
      </c>
      <c r="T420" s="799" t="s">
        <v>926</v>
      </c>
      <c r="U420" s="798" t="s">
        <v>926</v>
      </c>
      <c r="V420" s="778"/>
    </row>
    <row r="421" spans="1:22">
      <c r="A421" s="797">
        <v>388</v>
      </c>
      <c r="B421" s="798">
        <v>4315400</v>
      </c>
      <c r="C421" s="816" t="s">
        <v>2795</v>
      </c>
      <c r="D421" s="798" t="s">
        <v>2702</v>
      </c>
      <c r="E421" s="798">
        <v>0</v>
      </c>
      <c r="F421" s="799">
        <v>0</v>
      </c>
      <c r="G421" s="799">
        <v>0</v>
      </c>
      <c r="H421" s="799">
        <v>0</v>
      </c>
      <c r="I421" s="799">
        <v>1</v>
      </c>
      <c r="J421" s="799">
        <v>0</v>
      </c>
      <c r="K421" s="799">
        <v>0</v>
      </c>
      <c r="L421" s="799">
        <v>0</v>
      </c>
      <c r="M421" s="799">
        <v>1</v>
      </c>
      <c r="N421" s="800">
        <v>0</v>
      </c>
      <c r="O421" s="800">
        <v>0</v>
      </c>
      <c r="P421" s="800">
        <v>0</v>
      </c>
      <c r="Q421" s="799">
        <v>0</v>
      </c>
      <c r="R421" s="799">
        <v>1</v>
      </c>
      <c r="S421" s="799">
        <v>26111707</v>
      </c>
      <c r="T421" s="799" t="s">
        <v>926</v>
      </c>
      <c r="U421" s="798" t="s">
        <v>926</v>
      </c>
      <c r="V421" s="778"/>
    </row>
    <row r="422" spans="1:22">
      <c r="A422" s="797">
        <v>389</v>
      </c>
      <c r="B422" s="798">
        <v>4315400</v>
      </c>
      <c r="C422" s="816" t="s">
        <v>2796</v>
      </c>
      <c r="D422" s="798" t="s">
        <v>2702</v>
      </c>
      <c r="E422" s="798">
        <v>0</v>
      </c>
      <c r="F422" s="799">
        <v>0</v>
      </c>
      <c r="G422" s="799">
        <v>0</v>
      </c>
      <c r="H422" s="799">
        <v>0</v>
      </c>
      <c r="I422" s="799">
        <v>1</v>
      </c>
      <c r="J422" s="799">
        <v>0</v>
      </c>
      <c r="K422" s="799">
        <v>0</v>
      </c>
      <c r="L422" s="799">
        <v>0</v>
      </c>
      <c r="M422" s="799">
        <v>1</v>
      </c>
      <c r="N422" s="800">
        <v>0</v>
      </c>
      <c r="O422" s="800">
        <v>0</v>
      </c>
      <c r="P422" s="800">
        <v>0</v>
      </c>
      <c r="Q422" s="799">
        <v>0</v>
      </c>
      <c r="R422" s="799">
        <v>1</v>
      </c>
      <c r="S422" s="799">
        <v>26101736</v>
      </c>
      <c r="T422" s="799" t="s">
        <v>926</v>
      </c>
      <c r="U422" s="798" t="s">
        <v>926</v>
      </c>
      <c r="V422" s="778"/>
    </row>
    <row r="423" spans="1:22">
      <c r="A423" s="797">
        <v>390</v>
      </c>
      <c r="B423" s="798">
        <v>4315106</v>
      </c>
      <c r="C423" s="816" t="s">
        <v>2797</v>
      </c>
      <c r="D423" s="798" t="s">
        <v>2702</v>
      </c>
      <c r="E423" s="798">
        <v>0</v>
      </c>
      <c r="F423" s="799">
        <v>0</v>
      </c>
      <c r="G423" s="799">
        <v>0</v>
      </c>
      <c r="H423" s="799">
        <v>0</v>
      </c>
      <c r="I423" s="799">
        <v>1</v>
      </c>
      <c r="J423" s="799">
        <v>0</v>
      </c>
      <c r="K423" s="799">
        <v>0</v>
      </c>
      <c r="L423" s="799">
        <v>0</v>
      </c>
      <c r="M423" s="799">
        <v>1</v>
      </c>
      <c r="N423" s="800">
        <v>0</v>
      </c>
      <c r="O423" s="800">
        <v>0</v>
      </c>
      <c r="P423" s="800">
        <v>0</v>
      </c>
      <c r="Q423" s="799">
        <v>0</v>
      </c>
      <c r="R423" s="799">
        <v>1</v>
      </c>
      <c r="S423" s="799">
        <v>26101700</v>
      </c>
      <c r="T423" s="799" t="s">
        <v>926</v>
      </c>
      <c r="U423" s="798" t="s">
        <v>926</v>
      </c>
      <c r="V423" s="778"/>
    </row>
    <row r="424" spans="1:22">
      <c r="A424" s="797">
        <v>391</v>
      </c>
      <c r="B424" s="798">
        <v>4333203</v>
      </c>
      <c r="C424" s="816" t="s">
        <v>2798</v>
      </c>
      <c r="D424" s="798" t="s">
        <v>2702</v>
      </c>
      <c r="E424" s="798">
        <v>0</v>
      </c>
      <c r="F424" s="799">
        <v>0</v>
      </c>
      <c r="G424" s="799">
        <v>0</v>
      </c>
      <c r="H424" s="799">
        <v>0</v>
      </c>
      <c r="I424" s="799">
        <v>1</v>
      </c>
      <c r="J424" s="799">
        <v>0</v>
      </c>
      <c r="K424" s="799">
        <v>0</v>
      </c>
      <c r="L424" s="799">
        <v>0</v>
      </c>
      <c r="M424" s="799">
        <v>1</v>
      </c>
      <c r="N424" s="800">
        <v>0</v>
      </c>
      <c r="O424" s="800">
        <v>0</v>
      </c>
      <c r="P424" s="800">
        <v>0</v>
      </c>
      <c r="Q424" s="799">
        <v>0</v>
      </c>
      <c r="R424" s="799">
        <v>1</v>
      </c>
      <c r="S424" s="799">
        <v>31401608</v>
      </c>
      <c r="T424" s="799" t="s">
        <v>926</v>
      </c>
      <c r="U424" s="798" t="s">
        <v>926</v>
      </c>
      <c r="V424" s="778"/>
    </row>
    <row r="425" spans="1:22">
      <c r="A425" s="797">
        <v>392</v>
      </c>
      <c r="B425" s="798">
        <v>4315202</v>
      </c>
      <c r="C425" s="816" t="s">
        <v>2799</v>
      </c>
      <c r="D425" s="798" t="s">
        <v>2702</v>
      </c>
      <c r="E425" s="798">
        <v>0</v>
      </c>
      <c r="F425" s="799">
        <v>0</v>
      </c>
      <c r="G425" s="799">
        <v>0</v>
      </c>
      <c r="H425" s="799">
        <v>0</v>
      </c>
      <c r="I425" s="799">
        <v>1</v>
      </c>
      <c r="J425" s="799">
        <v>0</v>
      </c>
      <c r="K425" s="799">
        <v>0</v>
      </c>
      <c r="L425" s="799">
        <v>0</v>
      </c>
      <c r="M425" s="799">
        <v>1</v>
      </c>
      <c r="N425" s="800">
        <v>0</v>
      </c>
      <c r="O425" s="800">
        <v>0</v>
      </c>
      <c r="P425" s="800">
        <v>0</v>
      </c>
      <c r="Q425" s="799">
        <v>0</v>
      </c>
      <c r="R425" s="799">
        <v>1</v>
      </c>
      <c r="S425" s="799">
        <v>26101700</v>
      </c>
      <c r="T425" s="799" t="s">
        <v>926</v>
      </c>
      <c r="U425" s="798" t="s">
        <v>926</v>
      </c>
      <c r="V425" s="778"/>
    </row>
    <row r="426" spans="1:22">
      <c r="A426" s="797">
        <v>393</v>
      </c>
      <c r="B426" s="798">
        <v>4315202</v>
      </c>
      <c r="C426" s="816" t="s">
        <v>2800</v>
      </c>
      <c r="D426" s="798" t="s">
        <v>2702</v>
      </c>
      <c r="E426" s="798">
        <v>0</v>
      </c>
      <c r="F426" s="799">
        <v>0</v>
      </c>
      <c r="G426" s="799">
        <v>0</v>
      </c>
      <c r="H426" s="799">
        <v>0</v>
      </c>
      <c r="I426" s="799">
        <v>1</v>
      </c>
      <c r="J426" s="799">
        <v>0</v>
      </c>
      <c r="K426" s="799">
        <v>0</v>
      </c>
      <c r="L426" s="799">
        <v>0</v>
      </c>
      <c r="M426" s="799">
        <v>1</v>
      </c>
      <c r="N426" s="800">
        <v>0</v>
      </c>
      <c r="O426" s="800">
        <v>0</v>
      </c>
      <c r="P426" s="800">
        <v>0</v>
      </c>
      <c r="Q426" s="799">
        <v>0</v>
      </c>
      <c r="R426" s="799">
        <v>1</v>
      </c>
      <c r="S426" s="799">
        <v>26101700</v>
      </c>
      <c r="T426" s="799" t="s">
        <v>926</v>
      </c>
      <c r="U426" s="798" t="s">
        <v>926</v>
      </c>
      <c r="V426" s="778"/>
    </row>
    <row r="427" spans="1:22">
      <c r="A427" s="797">
        <v>394</v>
      </c>
      <c r="B427" s="798">
        <v>4315202</v>
      </c>
      <c r="C427" s="816" t="s">
        <v>2801</v>
      </c>
      <c r="D427" s="798" t="s">
        <v>2702</v>
      </c>
      <c r="E427" s="798">
        <v>0</v>
      </c>
      <c r="F427" s="799">
        <v>0</v>
      </c>
      <c r="G427" s="799">
        <v>0</v>
      </c>
      <c r="H427" s="799">
        <v>0</v>
      </c>
      <c r="I427" s="799">
        <v>1</v>
      </c>
      <c r="J427" s="799">
        <v>0</v>
      </c>
      <c r="K427" s="799">
        <v>0</v>
      </c>
      <c r="L427" s="799">
        <v>0</v>
      </c>
      <c r="M427" s="799">
        <v>1</v>
      </c>
      <c r="N427" s="800">
        <v>0</v>
      </c>
      <c r="O427" s="800">
        <v>0</v>
      </c>
      <c r="P427" s="800">
        <v>0</v>
      </c>
      <c r="Q427" s="799">
        <v>0</v>
      </c>
      <c r="R427" s="799">
        <v>1</v>
      </c>
      <c r="S427" s="799">
        <v>26101743</v>
      </c>
      <c r="T427" s="799" t="s">
        <v>926</v>
      </c>
      <c r="U427" s="798" t="s">
        <v>926</v>
      </c>
      <c r="V427" s="778"/>
    </row>
    <row r="428" spans="1:22">
      <c r="A428" s="797">
        <v>395</v>
      </c>
      <c r="B428" s="798">
        <v>4315202</v>
      </c>
      <c r="C428" s="816" t="s">
        <v>2802</v>
      </c>
      <c r="D428" s="798" t="s">
        <v>2702</v>
      </c>
      <c r="E428" s="798">
        <v>0</v>
      </c>
      <c r="F428" s="799">
        <v>0</v>
      </c>
      <c r="G428" s="799">
        <v>0</v>
      </c>
      <c r="H428" s="799">
        <v>0</v>
      </c>
      <c r="I428" s="799">
        <v>1</v>
      </c>
      <c r="J428" s="799">
        <v>0</v>
      </c>
      <c r="K428" s="799">
        <v>0</v>
      </c>
      <c r="L428" s="799">
        <v>0</v>
      </c>
      <c r="M428" s="799">
        <v>1</v>
      </c>
      <c r="N428" s="800">
        <v>0</v>
      </c>
      <c r="O428" s="800">
        <v>0</v>
      </c>
      <c r="P428" s="800">
        <v>0</v>
      </c>
      <c r="Q428" s="799">
        <v>0</v>
      </c>
      <c r="R428" s="799">
        <v>1</v>
      </c>
      <c r="S428" s="799">
        <v>26101743</v>
      </c>
      <c r="T428" s="799" t="s">
        <v>926</v>
      </c>
      <c r="U428" s="798" t="s">
        <v>926</v>
      </c>
      <c r="V428" s="778"/>
    </row>
    <row r="429" spans="1:22">
      <c r="A429" s="797">
        <v>396</v>
      </c>
      <c r="B429" s="798">
        <v>4315103</v>
      </c>
      <c r="C429" s="816" t="s">
        <v>2803</v>
      </c>
      <c r="D429" s="798" t="s">
        <v>2702</v>
      </c>
      <c r="E429" s="798">
        <v>0</v>
      </c>
      <c r="F429" s="799">
        <v>0</v>
      </c>
      <c r="G429" s="799">
        <v>0</v>
      </c>
      <c r="H429" s="799">
        <v>0</v>
      </c>
      <c r="I429" s="799">
        <v>1</v>
      </c>
      <c r="J429" s="799">
        <v>0</v>
      </c>
      <c r="K429" s="799">
        <v>0</v>
      </c>
      <c r="L429" s="799">
        <v>0</v>
      </c>
      <c r="M429" s="799">
        <v>1</v>
      </c>
      <c r="N429" s="800">
        <v>0</v>
      </c>
      <c r="O429" s="800">
        <v>0</v>
      </c>
      <c r="P429" s="800">
        <v>0</v>
      </c>
      <c r="Q429" s="799">
        <v>0</v>
      </c>
      <c r="R429" s="799">
        <v>1</v>
      </c>
      <c r="S429" s="799">
        <v>26101727</v>
      </c>
      <c r="T429" s="799" t="s">
        <v>926</v>
      </c>
      <c r="U429" s="798" t="s">
        <v>926</v>
      </c>
      <c r="V429" s="778"/>
    </row>
    <row r="430" spans="1:22">
      <c r="A430" s="797">
        <v>397</v>
      </c>
      <c r="B430" s="798">
        <v>4322005</v>
      </c>
      <c r="C430" s="816" t="s">
        <v>2804</v>
      </c>
      <c r="D430" s="798" t="s">
        <v>2702</v>
      </c>
      <c r="E430" s="798">
        <v>0</v>
      </c>
      <c r="F430" s="799">
        <v>0</v>
      </c>
      <c r="G430" s="799">
        <v>0</v>
      </c>
      <c r="H430" s="799">
        <v>0</v>
      </c>
      <c r="I430" s="799">
        <v>1</v>
      </c>
      <c r="J430" s="799">
        <v>0</v>
      </c>
      <c r="K430" s="799">
        <v>0</v>
      </c>
      <c r="L430" s="799">
        <v>0</v>
      </c>
      <c r="M430" s="799">
        <v>1</v>
      </c>
      <c r="N430" s="800">
        <v>0</v>
      </c>
      <c r="O430" s="800">
        <v>0</v>
      </c>
      <c r="P430" s="800">
        <v>0</v>
      </c>
      <c r="Q430" s="799">
        <v>0</v>
      </c>
      <c r="R430" s="799">
        <v>1</v>
      </c>
      <c r="S430" s="799">
        <v>40151510</v>
      </c>
      <c r="T430" s="799" t="s">
        <v>926</v>
      </c>
      <c r="U430" s="798" t="s">
        <v>926</v>
      </c>
      <c r="V430" s="778"/>
    </row>
    <row r="431" spans="1:22">
      <c r="A431" s="797">
        <v>398</v>
      </c>
      <c r="B431" s="798">
        <v>4322099</v>
      </c>
      <c r="C431" s="816" t="s">
        <v>2805</v>
      </c>
      <c r="D431" s="798" t="s">
        <v>2702</v>
      </c>
      <c r="E431" s="798">
        <v>0</v>
      </c>
      <c r="F431" s="799">
        <v>0</v>
      </c>
      <c r="G431" s="799">
        <v>0</v>
      </c>
      <c r="H431" s="799">
        <v>0</v>
      </c>
      <c r="I431" s="799">
        <v>1</v>
      </c>
      <c r="J431" s="799">
        <v>0</v>
      </c>
      <c r="K431" s="799">
        <v>0</v>
      </c>
      <c r="L431" s="799">
        <v>0</v>
      </c>
      <c r="M431" s="799">
        <v>1</v>
      </c>
      <c r="N431" s="800">
        <v>0</v>
      </c>
      <c r="O431" s="800">
        <v>0</v>
      </c>
      <c r="P431" s="800">
        <v>0</v>
      </c>
      <c r="Q431" s="799">
        <v>0</v>
      </c>
      <c r="R431" s="799">
        <v>1</v>
      </c>
      <c r="S431" s="799">
        <v>40151524</v>
      </c>
      <c r="T431" s="799" t="s">
        <v>926</v>
      </c>
      <c r="U431" s="798" t="s">
        <v>926</v>
      </c>
      <c r="V431" s="778"/>
    </row>
    <row r="432" spans="1:22">
      <c r="A432" s="797">
        <v>399</v>
      </c>
      <c r="B432" s="798">
        <v>4331001</v>
      </c>
      <c r="C432" s="816" t="s">
        <v>2806</v>
      </c>
      <c r="D432" s="798" t="s">
        <v>2702</v>
      </c>
      <c r="E432" s="798">
        <v>0</v>
      </c>
      <c r="F432" s="799">
        <v>0</v>
      </c>
      <c r="G432" s="799">
        <v>0</v>
      </c>
      <c r="H432" s="799">
        <v>0</v>
      </c>
      <c r="I432" s="799">
        <v>1</v>
      </c>
      <c r="J432" s="799">
        <v>0</v>
      </c>
      <c r="K432" s="799">
        <v>0</v>
      </c>
      <c r="L432" s="799">
        <v>0</v>
      </c>
      <c r="M432" s="799">
        <v>1</v>
      </c>
      <c r="N432" s="800">
        <v>0</v>
      </c>
      <c r="O432" s="800">
        <v>0</v>
      </c>
      <c r="P432" s="800">
        <v>0</v>
      </c>
      <c r="Q432" s="799">
        <v>0</v>
      </c>
      <c r="R432" s="799">
        <v>1</v>
      </c>
      <c r="S432" s="799">
        <v>31171504</v>
      </c>
      <c r="T432" s="799" t="s">
        <v>926</v>
      </c>
      <c r="U432" s="798" t="s">
        <v>926</v>
      </c>
      <c r="V432" s="778"/>
    </row>
    <row r="433" spans="1:22">
      <c r="A433" s="797">
        <v>400</v>
      </c>
      <c r="B433" s="798">
        <v>4315202</v>
      </c>
      <c r="C433" s="816" t="s">
        <v>2807</v>
      </c>
      <c r="D433" s="798" t="s">
        <v>2702</v>
      </c>
      <c r="E433" s="798">
        <v>0</v>
      </c>
      <c r="F433" s="799">
        <v>0</v>
      </c>
      <c r="G433" s="799">
        <v>0</v>
      </c>
      <c r="H433" s="799">
        <v>0</v>
      </c>
      <c r="I433" s="799">
        <v>1</v>
      </c>
      <c r="J433" s="799">
        <v>0</v>
      </c>
      <c r="K433" s="799">
        <v>0</v>
      </c>
      <c r="L433" s="799">
        <v>0</v>
      </c>
      <c r="M433" s="799">
        <v>1</v>
      </c>
      <c r="N433" s="800">
        <v>0</v>
      </c>
      <c r="O433" s="800">
        <v>0</v>
      </c>
      <c r="P433" s="800">
        <v>0</v>
      </c>
      <c r="Q433" s="799">
        <v>0</v>
      </c>
      <c r="R433" s="799">
        <v>1</v>
      </c>
      <c r="S433" s="799">
        <v>26111509</v>
      </c>
      <c r="T433" s="799" t="s">
        <v>926</v>
      </c>
      <c r="U433" s="798" t="s">
        <v>926</v>
      </c>
      <c r="V433" s="778"/>
    </row>
    <row r="434" spans="1:22">
      <c r="A434" s="868" t="s">
        <v>3021</v>
      </c>
      <c r="B434" s="868"/>
      <c r="C434" s="868"/>
      <c r="D434" s="868"/>
      <c r="E434" s="868"/>
      <c r="F434" s="868"/>
      <c r="G434" s="868"/>
      <c r="H434" s="868"/>
      <c r="I434" s="868"/>
      <c r="J434" s="868"/>
      <c r="K434" s="868"/>
      <c r="L434" s="868"/>
      <c r="M434" s="868"/>
      <c r="N434" s="868"/>
      <c r="O434" s="868"/>
      <c r="P434" s="868"/>
      <c r="Q434" s="868"/>
      <c r="R434" s="868"/>
      <c r="S434" s="868"/>
      <c r="T434" s="868"/>
      <c r="U434" s="868"/>
      <c r="V434" s="247"/>
    </row>
    <row r="435" spans="1:22">
      <c r="A435" s="798">
        <v>401</v>
      </c>
      <c r="B435" s="798">
        <v>43949</v>
      </c>
      <c r="C435" s="816" t="s">
        <v>3022</v>
      </c>
      <c r="D435" s="798" t="s">
        <v>2702</v>
      </c>
      <c r="E435" s="798">
        <v>0</v>
      </c>
      <c r="F435" s="799">
        <v>0</v>
      </c>
      <c r="G435" s="799">
        <v>0</v>
      </c>
      <c r="H435" s="773">
        <v>0</v>
      </c>
      <c r="I435" s="799">
        <v>0</v>
      </c>
      <c r="J435" s="799">
        <v>0</v>
      </c>
      <c r="K435" s="799">
        <v>0</v>
      </c>
      <c r="L435" s="799">
        <v>0</v>
      </c>
      <c r="M435" s="799">
        <v>0</v>
      </c>
      <c r="N435" s="800">
        <v>1</v>
      </c>
      <c r="O435" s="800">
        <v>0</v>
      </c>
      <c r="P435" s="800">
        <v>0</v>
      </c>
      <c r="Q435" s="799">
        <v>0</v>
      </c>
      <c r="R435" s="799">
        <v>1</v>
      </c>
      <c r="S435" s="799">
        <v>39121311</v>
      </c>
      <c r="T435" s="799" t="s">
        <v>926</v>
      </c>
      <c r="U435" s="798" t="s">
        <v>926</v>
      </c>
      <c r="V435" s="778"/>
    </row>
    <row r="436" spans="1:22">
      <c r="A436" s="798">
        <f>A435+1</f>
        <v>402</v>
      </c>
      <c r="B436" s="798">
        <v>43949</v>
      </c>
      <c r="C436" s="816" t="s">
        <v>3024</v>
      </c>
      <c r="D436" s="798" t="s">
        <v>2702</v>
      </c>
      <c r="E436" s="798">
        <v>0</v>
      </c>
      <c r="F436" s="799">
        <v>0</v>
      </c>
      <c r="G436" s="799">
        <v>0</v>
      </c>
      <c r="H436" s="773">
        <v>0</v>
      </c>
      <c r="I436" s="799">
        <v>0</v>
      </c>
      <c r="J436" s="799">
        <v>0</v>
      </c>
      <c r="K436" s="799">
        <v>0</v>
      </c>
      <c r="L436" s="799">
        <v>0</v>
      </c>
      <c r="M436" s="799">
        <v>0</v>
      </c>
      <c r="N436" s="800">
        <v>1</v>
      </c>
      <c r="O436" s="800">
        <v>0</v>
      </c>
      <c r="P436" s="800">
        <v>0</v>
      </c>
      <c r="Q436" s="799">
        <v>0</v>
      </c>
      <c r="R436" s="799">
        <v>1</v>
      </c>
      <c r="S436" s="801">
        <v>39121529</v>
      </c>
      <c r="T436" s="799" t="s">
        <v>926</v>
      </c>
      <c r="U436" s="798" t="s">
        <v>926</v>
      </c>
      <c r="V436" s="778"/>
    </row>
    <row r="437" spans="1:22">
      <c r="A437" s="798">
        <f>A436+1</f>
        <v>403</v>
      </c>
      <c r="B437" s="798">
        <v>43949</v>
      </c>
      <c r="C437" s="816" t="s">
        <v>3025</v>
      </c>
      <c r="D437" s="798" t="s">
        <v>2702</v>
      </c>
      <c r="E437" s="798">
        <v>0</v>
      </c>
      <c r="F437" s="799">
        <v>0</v>
      </c>
      <c r="G437" s="799">
        <v>0</v>
      </c>
      <c r="H437" s="773">
        <v>0</v>
      </c>
      <c r="I437" s="799">
        <v>0</v>
      </c>
      <c r="J437" s="799">
        <v>0</v>
      </c>
      <c r="K437" s="799">
        <v>0</v>
      </c>
      <c r="L437" s="799">
        <v>0</v>
      </c>
      <c r="M437" s="799">
        <v>0</v>
      </c>
      <c r="N437" s="800">
        <v>1</v>
      </c>
      <c r="O437" s="800">
        <v>0</v>
      </c>
      <c r="P437" s="800">
        <v>0</v>
      </c>
      <c r="Q437" s="799">
        <v>0</v>
      </c>
      <c r="R437" s="799">
        <v>1</v>
      </c>
      <c r="S437" s="799">
        <v>32101617</v>
      </c>
      <c r="T437" s="799" t="s">
        <v>926</v>
      </c>
      <c r="U437" s="798" t="s">
        <v>926</v>
      </c>
      <c r="V437" s="778"/>
    </row>
    <row r="438" spans="1:22">
      <c r="A438" s="798">
        <f>A437+1</f>
        <v>404</v>
      </c>
      <c r="B438" s="798">
        <v>43949</v>
      </c>
      <c r="C438" s="816" t="s">
        <v>3026</v>
      </c>
      <c r="D438" s="798" t="s">
        <v>2702</v>
      </c>
      <c r="E438" s="798">
        <v>0</v>
      </c>
      <c r="F438" s="799">
        <v>0</v>
      </c>
      <c r="G438" s="799">
        <v>0</v>
      </c>
      <c r="H438" s="773">
        <v>0</v>
      </c>
      <c r="I438" s="799">
        <v>0</v>
      </c>
      <c r="J438" s="799">
        <v>0</v>
      </c>
      <c r="K438" s="799">
        <v>0</v>
      </c>
      <c r="L438" s="799">
        <v>0</v>
      </c>
      <c r="M438" s="799">
        <v>0</v>
      </c>
      <c r="N438" s="800">
        <v>1</v>
      </c>
      <c r="O438" s="800">
        <v>0</v>
      </c>
      <c r="P438" s="800">
        <v>0</v>
      </c>
      <c r="Q438" s="799">
        <v>0</v>
      </c>
      <c r="R438" s="799">
        <v>1</v>
      </c>
      <c r="S438" s="799">
        <v>32101617</v>
      </c>
      <c r="T438" s="799" t="s">
        <v>926</v>
      </c>
      <c r="U438" s="798" t="s">
        <v>926</v>
      </c>
      <c r="V438" s="778"/>
    </row>
    <row r="439" spans="1:22">
      <c r="A439" s="798">
        <f>A438+1</f>
        <v>405</v>
      </c>
      <c r="B439" s="798">
        <v>43949</v>
      </c>
      <c r="C439" s="816" t="s">
        <v>3027</v>
      </c>
      <c r="D439" s="798" t="s">
        <v>2702</v>
      </c>
      <c r="E439" s="798">
        <v>0</v>
      </c>
      <c r="F439" s="799">
        <v>0</v>
      </c>
      <c r="G439" s="799">
        <v>0</v>
      </c>
      <c r="H439" s="773">
        <v>0</v>
      </c>
      <c r="I439" s="799">
        <v>0</v>
      </c>
      <c r="J439" s="799">
        <v>0</v>
      </c>
      <c r="K439" s="799">
        <v>0</v>
      </c>
      <c r="L439" s="799">
        <v>0</v>
      </c>
      <c r="M439" s="799">
        <v>0</v>
      </c>
      <c r="N439" s="800">
        <v>1</v>
      </c>
      <c r="O439" s="800">
        <v>0</v>
      </c>
      <c r="P439" s="800">
        <v>0</v>
      </c>
      <c r="Q439" s="799">
        <v>0</v>
      </c>
      <c r="R439" s="799">
        <v>1</v>
      </c>
      <c r="S439" s="799">
        <v>32101617</v>
      </c>
      <c r="T439" s="799" t="s">
        <v>926</v>
      </c>
      <c r="U439" s="798" t="s">
        <v>926</v>
      </c>
      <c r="V439" s="778"/>
    </row>
    <row r="440" spans="1:22">
      <c r="A440" s="798">
        <f>A439+1</f>
        <v>406</v>
      </c>
      <c r="B440" s="798">
        <v>43949</v>
      </c>
      <c r="C440" s="816" t="s">
        <v>3028</v>
      </c>
      <c r="D440" s="798" t="s">
        <v>2702</v>
      </c>
      <c r="E440" s="798">
        <v>0</v>
      </c>
      <c r="F440" s="799">
        <v>0</v>
      </c>
      <c r="G440" s="799">
        <v>0</v>
      </c>
      <c r="H440" s="773">
        <v>0</v>
      </c>
      <c r="I440" s="799">
        <v>0</v>
      </c>
      <c r="J440" s="799">
        <v>0</v>
      </c>
      <c r="K440" s="799">
        <v>0</v>
      </c>
      <c r="L440" s="799">
        <v>0</v>
      </c>
      <c r="M440" s="799">
        <v>0</v>
      </c>
      <c r="N440" s="800">
        <v>1</v>
      </c>
      <c r="O440" s="800">
        <v>0</v>
      </c>
      <c r="P440" s="800">
        <v>0</v>
      </c>
      <c r="Q440" s="799">
        <v>0</v>
      </c>
      <c r="R440" s="799">
        <v>1</v>
      </c>
      <c r="S440" s="799">
        <v>41112209</v>
      </c>
      <c r="T440" s="799" t="s">
        <v>926</v>
      </c>
      <c r="U440" s="798" t="s">
        <v>926</v>
      </c>
      <c r="V440" s="778"/>
    </row>
    <row r="441" spans="1:22">
      <c r="A441" s="798">
        <f>A440+1</f>
        <v>407</v>
      </c>
      <c r="B441" s="798">
        <v>43949</v>
      </c>
      <c r="C441" s="816" t="s">
        <v>3029</v>
      </c>
      <c r="D441" s="798" t="s">
        <v>2702</v>
      </c>
      <c r="E441" s="798">
        <v>0</v>
      </c>
      <c r="F441" s="799">
        <v>0</v>
      </c>
      <c r="G441" s="799">
        <v>0</v>
      </c>
      <c r="H441" s="773">
        <v>0</v>
      </c>
      <c r="I441" s="799">
        <v>0</v>
      </c>
      <c r="J441" s="799">
        <v>0</v>
      </c>
      <c r="K441" s="799">
        <v>0</v>
      </c>
      <c r="L441" s="799">
        <v>0</v>
      </c>
      <c r="M441" s="799">
        <v>0</v>
      </c>
      <c r="N441" s="800">
        <v>1</v>
      </c>
      <c r="O441" s="800">
        <v>0</v>
      </c>
      <c r="P441" s="800">
        <v>0</v>
      </c>
      <c r="Q441" s="799">
        <v>0</v>
      </c>
      <c r="R441" s="799">
        <v>1</v>
      </c>
      <c r="S441" s="799">
        <v>40101503</v>
      </c>
      <c r="T441" s="799" t="s">
        <v>926</v>
      </c>
      <c r="U441" s="798" t="s">
        <v>926</v>
      </c>
      <c r="V441" s="778"/>
    </row>
    <row r="442" spans="1:22">
      <c r="A442" s="798">
        <f>A441+1</f>
        <v>408</v>
      </c>
      <c r="B442" s="798">
        <v>43949</v>
      </c>
      <c r="C442" s="816" t="s">
        <v>3030</v>
      </c>
      <c r="D442" s="798" t="s">
        <v>2702</v>
      </c>
      <c r="E442" s="798">
        <v>0</v>
      </c>
      <c r="F442" s="799">
        <v>0</v>
      </c>
      <c r="G442" s="799">
        <v>0</v>
      </c>
      <c r="H442" s="773">
        <v>0</v>
      </c>
      <c r="I442" s="799">
        <v>0</v>
      </c>
      <c r="J442" s="799">
        <v>0</v>
      </c>
      <c r="K442" s="799">
        <v>0</v>
      </c>
      <c r="L442" s="799">
        <v>0</v>
      </c>
      <c r="M442" s="799">
        <v>0</v>
      </c>
      <c r="N442" s="800">
        <v>1</v>
      </c>
      <c r="O442" s="800">
        <v>0</v>
      </c>
      <c r="P442" s="800">
        <v>0</v>
      </c>
      <c r="Q442" s="799">
        <v>0</v>
      </c>
      <c r="R442" s="799">
        <v>1</v>
      </c>
      <c r="S442" s="799">
        <v>40161532</v>
      </c>
      <c r="T442" s="799" t="s">
        <v>926</v>
      </c>
      <c r="U442" s="798" t="s">
        <v>926</v>
      </c>
      <c r="V442" s="778"/>
    </row>
    <row r="443" spans="1:22" ht="40.5">
      <c r="A443" s="798">
        <f>A442+1</f>
        <v>409</v>
      </c>
      <c r="B443" s="798">
        <v>43949</v>
      </c>
      <c r="C443" s="816" t="s">
        <v>3031</v>
      </c>
      <c r="D443" s="798" t="s">
        <v>2702</v>
      </c>
      <c r="E443" s="798">
        <v>0</v>
      </c>
      <c r="F443" s="799">
        <v>0</v>
      </c>
      <c r="G443" s="799">
        <v>0</v>
      </c>
      <c r="H443" s="773">
        <v>0</v>
      </c>
      <c r="I443" s="799">
        <v>0</v>
      </c>
      <c r="J443" s="799">
        <v>0</v>
      </c>
      <c r="K443" s="799">
        <v>0</v>
      </c>
      <c r="L443" s="799">
        <v>0</v>
      </c>
      <c r="M443" s="799">
        <v>0</v>
      </c>
      <c r="N443" s="800">
        <v>1</v>
      </c>
      <c r="O443" s="800">
        <v>0</v>
      </c>
      <c r="P443" s="800">
        <v>0</v>
      </c>
      <c r="Q443" s="799">
        <v>0</v>
      </c>
      <c r="R443" s="799">
        <v>1</v>
      </c>
      <c r="S443" s="799">
        <v>40161502</v>
      </c>
      <c r="T443" s="799" t="s">
        <v>926</v>
      </c>
      <c r="U443" s="798" t="s">
        <v>926</v>
      </c>
      <c r="V443" s="778"/>
    </row>
    <row r="444" spans="1:22" ht="27">
      <c r="A444" s="798">
        <f>A443+1</f>
        <v>410</v>
      </c>
      <c r="B444" s="798">
        <v>43949</v>
      </c>
      <c r="C444" s="816" t="s">
        <v>3032</v>
      </c>
      <c r="D444" s="798" t="s">
        <v>2702</v>
      </c>
      <c r="E444" s="798">
        <v>0</v>
      </c>
      <c r="F444" s="799">
        <v>0</v>
      </c>
      <c r="G444" s="799">
        <v>0</v>
      </c>
      <c r="H444" s="773">
        <v>0</v>
      </c>
      <c r="I444" s="799">
        <v>0</v>
      </c>
      <c r="J444" s="799">
        <v>0</v>
      </c>
      <c r="K444" s="799">
        <v>0</v>
      </c>
      <c r="L444" s="799">
        <v>0</v>
      </c>
      <c r="M444" s="799">
        <v>0</v>
      </c>
      <c r="N444" s="800">
        <v>1</v>
      </c>
      <c r="O444" s="800">
        <v>0</v>
      </c>
      <c r="P444" s="800">
        <v>0</v>
      </c>
      <c r="Q444" s="799">
        <v>0</v>
      </c>
      <c r="R444" s="799">
        <v>1</v>
      </c>
      <c r="S444" s="799">
        <v>31161504</v>
      </c>
      <c r="T444" s="799" t="s">
        <v>926</v>
      </c>
      <c r="U444" s="798" t="s">
        <v>926</v>
      </c>
      <c r="V444" s="778"/>
    </row>
    <row r="445" spans="1:22">
      <c r="A445" s="798">
        <f>A444+1</f>
        <v>411</v>
      </c>
      <c r="B445" s="806">
        <v>43949</v>
      </c>
      <c r="C445" s="816" t="s">
        <v>3033</v>
      </c>
      <c r="D445" s="798" t="s">
        <v>2702</v>
      </c>
      <c r="E445" s="798">
        <v>0</v>
      </c>
      <c r="F445" s="799">
        <v>0</v>
      </c>
      <c r="G445" s="799">
        <v>0</v>
      </c>
      <c r="H445" s="773">
        <v>0</v>
      </c>
      <c r="I445" s="799">
        <v>0</v>
      </c>
      <c r="J445" s="799">
        <v>0</v>
      </c>
      <c r="K445" s="799">
        <v>0</v>
      </c>
      <c r="L445" s="799">
        <v>0</v>
      </c>
      <c r="M445" s="799">
        <v>0</v>
      </c>
      <c r="N445" s="800">
        <v>1</v>
      </c>
      <c r="O445" s="800">
        <v>0</v>
      </c>
      <c r="P445" s="800">
        <v>0</v>
      </c>
      <c r="Q445" s="799">
        <v>0</v>
      </c>
      <c r="R445" s="799">
        <v>1</v>
      </c>
      <c r="S445" s="807">
        <v>31161504</v>
      </c>
      <c r="T445" s="807" t="s">
        <v>926</v>
      </c>
      <c r="U445" s="806" t="s">
        <v>926</v>
      </c>
      <c r="V445" s="778"/>
    </row>
    <row r="446" spans="1:22" ht="27">
      <c r="A446" s="798">
        <f>A445+1</f>
        <v>412</v>
      </c>
      <c r="B446" s="806">
        <v>43949</v>
      </c>
      <c r="C446" s="816" t="s">
        <v>3034</v>
      </c>
      <c r="D446" s="798" t="s">
        <v>2702</v>
      </c>
      <c r="E446" s="798">
        <v>0</v>
      </c>
      <c r="F446" s="799">
        <v>0</v>
      </c>
      <c r="G446" s="799">
        <v>0</v>
      </c>
      <c r="H446" s="773">
        <v>0</v>
      </c>
      <c r="I446" s="799">
        <v>0</v>
      </c>
      <c r="J446" s="799">
        <v>0</v>
      </c>
      <c r="K446" s="799">
        <v>0</v>
      </c>
      <c r="L446" s="799">
        <v>0</v>
      </c>
      <c r="M446" s="799">
        <v>0</v>
      </c>
      <c r="N446" s="800">
        <v>1</v>
      </c>
      <c r="O446" s="800">
        <v>0</v>
      </c>
      <c r="P446" s="800">
        <v>0</v>
      </c>
      <c r="Q446" s="799">
        <v>0</v>
      </c>
      <c r="R446" s="799">
        <v>1</v>
      </c>
      <c r="S446" s="807">
        <v>40161502</v>
      </c>
      <c r="T446" s="807" t="s">
        <v>926</v>
      </c>
      <c r="U446" s="806" t="s">
        <v>926</v>
      </c>
      <c r="V446" s="778"/>
    </row>
    <row r="447" spans="1:22">
      <c r="A447" s="798">
        <f>A446+1</f>
        <v>413</v>
      </c>
      <c r="B447" s="806">
        <v>43949</v>
      </c>
      <c r="C447" s="816" t="s">
        <v>3035</v>
      </c>
      <c r="D447" s="798" t="s">
        <v>2702</v>
      </c>
      <c r="E447" s="798">
        <v>0</v>
      </c>
      <c r="F447" s="799">
        <v>0</v>
      </c>
      <c r="G447" s="799">
        <v>0</v>
      </c>
      <c r="H447" s="773">
        <v>0</v>
      </c>
      <c r="I447" s="799">
        <v>0</v>
      </c>
      <c r="J447" s="799">
        <v>0</v>
      </c>
      <c r="K447" s="799">
        <v>0</v>
      </c>
      <c r="L447" s="799">
        <v>0</v>
      </c>
      <c r="M447" s="799">
        <v>0</v>
      </c>
      <c r="N447" s="800">
        <v>1</v>
      </c>
      <c r="O447" s="800">
        <v>0</v>
      </c>
      <c r="P447" s="800">
        <v>0</v>
      </c>
      <c r="Q447" s="799">
        <v>0</v>
      </c>
      <c r="R447" s="799">
        <v>1</v>
      </c>
      <c r="S447" s="808">
        <v>39121529</v>
      </c>
      <c r="T447" s="807" t="s">
        <v>926</v>
      </c>
      <c r="U447" s="806" t="s">
        <v>926</v>
      </c>
      <c r="V447" s="778"/>
    </row>
    <row r="448" spans="1:22" ht="27">
      <c r="A448" s="798">
        <f>A447+1</f>
        <v>414</v>
      </c>
      <c r="B448" s="806">
        <v>43949</v>
      </c>
      <c r="C448" s="816" t="s">
        <v>3036</v>
      </c>
      <c r="D448" s="798" t="s">
        <v>2702</v>
      </c>
      <c r="E448" s="798">
        <v>0</v>
      </c>
      <c r="F448" s="799">
        <v>0</v>
      </c>
      <c r="G448" s="799">
        <v>0</v>
      </c>
      <c r="H448" s="773">
        <v>0</v>
      </c>
      <c r="I448" s="799">
        <v>0</v>
      </c>
      <c r="J448" s="799">
        <v>0</v>
      </c>
      <c r="K448" s="799">
        <v>0</v>
      </c>
      <c r="L448" s="799">
        <v>0</v>
      </c>
      <c r="M448" s="799">
        <v>0</v>
      </c>
      <c r="N448" s="800">
        <v>1</v>
      </c>
      <c r="O448" s="800">
        <v>0</v>
      </c>
      <c r="P448" s="800">
        <v>0</v>
      </c>
      <c r="Q448" s="799">
        <v>0</v>
      </c>
      <c r="R448" s="799">
        <v>1</v>
      </c>
      <c r="S448" s="807">
        <v>39121311</v>
      </c>
      <c r="T448" s="807" t="s">
        <v>926</v>
      </c>
      <c r="U448" s="806" t="s">
        <v>926</v>
      </c>
      <c r="V448" s="778"/>
    </row>
    <row r="449" spans="1:22">
      <c r="A449" s="798">
        <f>A448+1</f>
        <v>415</v>
      </c>
      <c r="B449" s="806">
        <v>43949</v>
      </c>
      <c r="C449" s="816" t="s">
        <v>3037</v>
      </c>
      <c r="D449" s="798" t="s">
        <v>2702</v>
      </c>
      <c r="E449" s="798">
        <v>0</v>
      </c>
      <c r="F449" s="799">
        <v>0</v>
      </c>
      <c r="G449" s="799">
        <v>0</v>
      </c>
      <c r="H449" s="773">
        <v>0</v>
      </c>
      <c r="I449" s="799">
        <v>0</v>
      </c>
      <c r="J449" s="799">
        <v>0</v>
      </c>
      <c r="K449" s="799">
        <v>0</v>
      </c>
      <c r="L449" s="799">
        <v>0</v>
      </c>
      <c r="M449" s="799">
        <v>0</v>
      </c>
      <c r="N449" s="800">
        <v>1</v>
      </c>
      <c r="O449" s="800">
        <v>0</v>
      </c>
      <c r="P449" s="800">
        <v>0</v>
      </c>
      <c r="Q449" s="799">
        <v>0</v>
      </c>
      <c r="R449" s="799">
        <v>1</v>
      </c>
      <c r="S449" s="807">
        <v>39121311</v>
      </c>
      <c r="T449" s="807" t="s">
        <v>926</v>
      </c>
      <c r="U449" s="806" t="s">
        <v>926</v>
      </c>
      <c r="V449" s="778"/>
    </row>
    <row r="450" spans="1:22">
      <c r="A450" s="798">
        <f>A449+1</f>
        <v>416</v>
      </c>
      <c r="B450" s="806">
        <v>43949</v>
      </c>
      <c r="C450" s="816" t="s">
        <v>3038</v>
      </c>
      <c r="D450" s="798" t="s">
        <v>2702</v>
      </c>
      <c r="E450" s="798">
        <v>0</v>
      </c>
      <c r="F450" s="799">
        <v>0</v>
      </c>
      <c r="G450" s="799">
        <v>0</v>
      </c>
      <c r="H450" s="773">
        <v>0</v>
      </c>
      <c r="I450" s="799">
        <v>0</v>
      </c>
      <c r="J450" s="799">
        <v>0</v>
      </c>
      <c r="K450" s="799">
        <v>0</v>
      </c>
      <c r="L450" s="799">
        <v>0</v>
      </c>
      <c r="M450" s="799">
        <v>0</v>
      </c>
      <c r="N450" s="800">
        <v>1</v>
      </c>
      <c r="O450" s="800">
        <v>0</v>
      </c>
      <c r="P450" s="800">
        <v>0</v>
      </c>
      <c r="Q450" s="799">
        <v>0</v>
      </c>
      <c r="R450" s="799">
        <v>1</v>
      </c>
      <c r="S450" s="807">
        <v>39121311</v>
      </c>
      <c r="T450" s="807" t="s">
        <v>926</v>
      </c>
      <c r="U450" s="806" t="s">
        <v>926</v>
      </c>
      <c r="V450" s="778"/>
    </row>
    <row r="451" spans="1:22" ht="27">
      <c r="A451" s="798">
        <f>A450+1</f>
        <v>417</v>
      </c>
      <c r="B451" s="806">
        <v>43949</v>
      </c>
      <c r="C451" s="816" t="s">
        <v>3039</v>
      </c>
      <c r="D451" s="798" t="s">
        <v>2702</v>
      </c>
      <c r="E451" s="798">
        <v>0</v>
      </c>
      <c r="F451" s="799">
        <v>0</v>
      </c>
      <c r="G451" s="799">
        <v>0</v>
      </c>
      <c r="H451" s="773">
        <v>0</v>
      </c>
      <c r="I451" s="799">
        <v>0</v>
      </c>
      <c r="J451" s="799">
        <v>0</v>
      </c>
      <c r="K451" s="799">
        <v>0</v>
      </c>
      <c r="L451" s="799">
        <v>0</v>
      </c>
      <c r="M451" s="799">
        <v>0</v>
      </c>
      <c r="N451" s="800">
        <v>1</v>
      </c>
      <c r="O451" s="800">
        <v>0</v>
      </c>
      <c r="P451" s="800">
        <v>0</v>
      </c>
      <c r="Q451" s="799">
        <v>0</v>
      </c>
      <c r="R451" s="799">
        <v>1</v>
      </c>
      <c r="S451" s="807">
        <v>31401501</v>
      </c>
      <c r="T451" s="807" t="s">
        <v>926</v>
      </c>
      <c r="U451" s="806" t="s">
        <v>926</v>
      </c>
      <c r="V451" s="778"/>
    </row>
    <row r="452" spans="1:22">
      <c r="A452" s="868" t="s">
        <v>3040</v>
      </c>
      <c r="B452" s="868"/>
      <c r="C452" s="868"/>
      <c r="D452" s="868"/>
      <c r="E452" s="868"/>
      <c r="F452" s="868"/>
      <c r="G452" s="868"/>
      <c r="H452" s="868"/>
      <c r="I452" s="868"/>
      <c r="J452" s="868"/>
      <c r="K452" s="868"/>
      <c r="L452" s="868"/>
      <c r="M452" s="868"/>
      <c r="N452" s="868"/>
      <c r="O452" s="868"/>
      <c r="P452" s="868"/>
      <c r="Q452" s="868"/>
      <c r="R452" s="868"/>
      <c r="S452" s="868"/>
      <c r="T452" s="868"/>
      <c r="U452" s="868"/>
      <c r="V452" s="247"/>
    </row>
    <row r="453" spans="1:22">
      <c r="A453" s="798">
        <f>A451+1</f>
        <v>418</v>
      </c>
      <c r="B453" s="806">
        <v>43949</v>
      </c>
      <c r="C453" s="816" t="s">
        <v>3041</v>
      </c>
      <c r="D453" s="809" t="s">
        <v>304</v>
      </c>
      <c r="E453" s="798">
        <v>0</v>
      </c>
      <c r="F453" s="799">
        <v>0</v>
      </c>
      <c r="G453" s="799">
        <v>0</v>
      </c>
      <c r="H453" s="773">
        <v>0</v>
      </c>
      <c r="I453" s="799">
        <v>0</v>
      </c>
      <c r="J453" s="799">
        <v>0</v>
      </c>
      <c r="K453" s="799">
        <v>0</v>
      </c>
      <c r="L453" s="799">
        <v>0</v>
      </c>
      <c r="M453" s="799">
        <v>0</v>
      </c>
      <c r="N453" s="800">
        <v>1</v>
      </c>
      <c r="O453" s="800">
        <v>0</v>
      </c>
      <c r="P453" s="800">
        <v>0</v>
      </c>
      <c r="Q453" s="799">
        <v>0</v>
      </c>
      <c r="R453" s="799">
        <v>1</v>
      </c>
      <c r="S453" s="807">
        <v>40172514</v>
      </c>
      <c r="T453" s="807" t="s">
        <v>926</v>
      </c>
      <c r="U453" s="806" t="s">
        <v>926</v>
      </c>
      <c r="V453" s="778"/>
    </row>
    <row r="454" spans="1:22">
      <c r="A454" s="798">
        <f>A453+1</f>
        <v>419</v>
      </c>
      <c r="B454" s="798">
        <v>43949</v>
      </c>
      <c r="C454" s="816" t="s">
        <v>3042</v>
      </c>
      <c r="D454" s="809" t="s">
        <v>304</v>
      </c>
      <c r="E454" s="798">
        <v>0</v>
      </c>
      <c r="F454" s="799">
        <v>0</v>
      </c>
      <c r="G454" s="799">
        <v>0</v>
      </c>
      <c r="H454" s="773">
        <v>0</v>
      </c>
      <c r="I454" s="799">
        <v>0</v>
      </c>
      <c r="J454" s="799">
        <v>0</v>
      </c>
      <c r="K454" s="799">
        <v>0</v>
      </c>
      <c r="L454" s="799">
        <v>0</v>
      </c>
      <c r="M454" s="799">
        <v>0</v>
      </c>
      <c r="N454" s="800">
        <v>1</v>
      </c>
      <c r="O454" s="800">
        <v>0</v>
      </c>
      <c r="P454" s="800">
        <v>0</v>
      </c>
      <c r="Q454" s="799">
        <v>0</v>
      </c>
      <c r="R454" s="799">
        <v>1</v>
      </c>
      <c r="S454" s="807">
        <v>40172514</v>
      </c>
      <c r="T454" s="807" t="s">
        <v>926</v>
      </c>
      <c r="U454" s="806" t="s">
        <v>926</v>
      </c>
      <c r="V454" s="778"/>
    </row>
    <row r="455" spans="1:22">
      <c r="A455" s="798">
        <f>A454+1</f>
        <v>420</v>
      </c>
      <c r="B455" s="798">
        <v>43949</v>
      </c>
      <c r="C455" s="816" t="s">
        <v>3043</v>
      </c>
      <c r="D455" s="809" t="s">
        <v>304</v>
      </c>
      <c r="E455" s="798">
        <v>0</v>
      </c>
      <c r="F455" s="799">
        <v>0</v>
      </c>
      <c r="G455" s="799">
        <v>0</v>
      </c>
      <c r="H455" s="773">
        <v>0</v>
      </c>
      <c r="I455" s="799">
        <v>0</v>
      </c>
      <c r="J455" s="799">
        <v>0</v>
      </c>
      <c r="K455" s="799">
        <v>0</v>
      </c>
      <c r="L455" s="799">
        <v>0</v>
      </c>
      <c r="M455" s="799">
        <v>0</v>
      </c>
      <c r="N455" s="800">
        <v>1</v>
      </c>
      <c r="O455" s="800">
        <v>0</v>
      </c>
      <c r="P455" s="800">
        <v>0</v>
      </c>
      <c r="Q455" s="799">
        <v>0</v>
      </c>
      <c r="R455" s="799">
        <v>1</v>
      </c>
      <c r="S455" s="807">
        <v>40172514</v>
      </c>
      <c r="T455" s="807" t="s">
        <v>926</v>
      </c>
      <c r="U455" s="806" t="s">
        <v>926</v>
      </c>
      <c r="V455" s="778"/>
    </row>
    <row r="456" spans="1:22" ht="27">
      <c r="A456" s="798">
        <f>A455+1</f>
        <v>421</v>
      </c>
      <c r="B456" s="798">
        <v>43949</v>
      </c>
      <c r="C456" s="816" t="s">
        <v>3044</v>
      </c>
      <c r="D456" s="809" t="s">
        <v>304</v>
      </c>
      <c r="E456" s="798">
        <v>0</v>
      </c>
      <c r="F456" s="799">
        <v>0</v>
      </c>
      <c r="G456" s="799">
        <v>0</v>
      </c>
      <c r="H456" s="773">
        <v>0</v>
      </c>
      <c r="I456" s="799">
        <v>0</v>
      </c>
      <c r="J456" s="799">
        <v>0</v>
      </c>
      <c r="K456" s="799">
        <v>0</v>
      </c>
      <c r="L456" s="799">
        <v>0</v>
      </c>
      <c r="M456" s="799">
        <v>0</v>
      </c>
      <c r="N456" s="800">
        <v>1</v>
      </c>
      <c r="O456" s="800">
        <v>0</v>
      </c>
      <c r="P456" s="800">
        <v>0</v>
      </c>
      <c r="Q456" s="799">
        <v>0</v>
      </c>
      <c r="R456" s="799">
        <v>1</v>
      </c>
      <c r="S456" s="807">
        <v>40172514</v>
      </c>
      <c r="T456" s="807" t="s">
        <v>926</v>
      </c>
      <c r="U456" s="806" t="s">
        <v>926</v>
      </c>
      <c r="V456" s="778"/>
    </row>
    <row r="457" spans="1:22">
      <c r="A457" s="798">
        <f>A456+1</f>
        <v>422</v>
      </c>
      <c r="B457" s="798">
        <v>43949</v>
      </c>
      <c r="C457" s="816" t="s">
        <v>3045</v>
      </c>
      <c r="D457" s="809" t="s">
        <v>304</v>
      </c>
      <c r="E457" s="798">
        <v>0</v>
      </c>
      <c r="F457" s="799">
        <v>0</v>
      </c>
      <c r="G457" s="799">
        <v>0</v>
      </c>
      <c r="H457" s="773">
        <v>0</v>
      </c>
      <c r="I457" s="799">
        <v>0</v>
      </c>
      <c r="J457" s="799">
        <v>0</v>
      </c>
      <c r="K457" s="799">
        <v>0</v>
      </c>
      <c r="L457" s="799">
        <v>0</v>
      </c>
      <c r="M457" s="799">
        <v>0</v>
      </c>
      <c r="N457" s="800">
        <v>1</v>
      </c>
      <c r="O457" s="800">
        <v>0</v>
      </c>
      <c r="P457" s="800">
        <v>0</v>
      </c>
      <c r="Q457" s="799">
        <v>0</v>
      </c>
      <c r="R457" s="799">
        <v>1</v>
      </c>
      <c r="S457" s="807">
        <v>40172514</v>
      </c>
      <c r="T457" s="807" t="s">
        <v>926</v>
      </c>
      <c r="U457" s="806" t="s">
        <v>926</v>
      </c>
      <c r="V457" s="778"/>
    </row>
    <row r="458" spans="1:22" ht="27">
      <c r="A458" s="798">
        <f>A457+1</f>
        <v>423</v>
      </c>
      <c r="B458" s="798">
        <v>43949</v>
      </c>
      <c r="C458" s="816" t="s">
        <v>3046</v>
      </c>
      <c r="D458" s="809" t="s">
        <v>304</v>
      </c>
      <c r="E458" s="798">
        <v>0</v>
      </c>
      <c r="F458" s="799">
        <v>0</v>
      </c>
      <c r="G458" s="799">
        <v>0</v>
      </c>
      <c r="H458" s="773">
        <v>0</v>
      </c>
      <c r="I458" s="799">
        <v>0</v>
      </c>
      <c r="J458" s="799">
        <v>0</v>
      </c>
      <c r="K458" s="799">
        <v>0</v>
      </c>
      <c r="L458" s="799">
        <v>0</v>
      </c>
      <c r="M458" s="799">
        <v>0</v>
      </c>
      <c r="N458" s="800">
        <v>1</v>
      </c>
      <c r="O458" s="800">
        <v>0</v>
      </c>
      <c r="P458" s="800">
        <v>0</v>
      </c>
      <c r="Q458" s="799">
        <v>0</v>
      </c>
      <c r="R458" s="799">
        <v>1</v>
      </c>
      <c r="S458" s="807">
        <v>39121529</v>
      </c>
      <c r="T458" s="807" t="s">
        <v>926</v>
      </c>
      <c r="U458" s="806" t="s">
        <v>926</v>
      </c>
      <c r="V458" s="778"/>
    </row>
    <row r="459" spans="1:22" ht="27">
      <c r="A459" s="798">
        <f>A458+1</f>
        <v>424</v>
      </c>
      <c r="B459" s="798">
        <v>43949</v>
      </c>
      <c r="C459" s="816" t="s">
        <v>3047</v>
      </c>
      <c r="D459" s="809" t="s">
        <v>304</v>
      </c>
      <c r="E459" s="798">
        <v>0</v>
      </c>
      <c r="F459" s="799">
        <v>0</v>
      </c>
      <c r="G459" s="799">
        <v>0</v>
      </c>
      <c r="H459" s="773">
        <v>0</v>
      </c>
      <c r="I459" s="799">
        <v>0</v>
      </c>
      <c r="J459" s="799">
        <v>0</v>
      </c>
      <c r="K459" s="799">
        <v>0</v>
      </c>
      <c r="L459" s="799">
        <v>0</v>
      </c>
      <c r="M459" s="799">
        <v>0</v>
      </c>
      <c r="N459" s="800">
        <v>1</v>
      </c>
      <c r="O459" s="800">
        <v>0</v>
      </c>
      <c r="P459" s="800">
        <v>0</v>
      </c>
      <c r="Q459" s="799">
        <v>0</v>
      </c>
      <c r="R459" s="799">
        <v>1</v>
      </c>
      <c r="S459" s="807">
        <v>24131513</v>
      </c>
      <c r="T459" s="807" t="s">
        <v>926</v>
      </c>
      <c r="U459" s="806" t="s">
        <v>926</v>
      </c>
      <c r="V459" s="778"/>
    </row>
    <row r="460" spans="1:22">
      <c r="A460" s="798">
        <f>A459+1</f>
        <v>425</v>
      </c>
      <c r="B460" s="798">
        <v>43949</v>
      </c>
      <c r="C460" s="816" t="s">
        <v>3048</v>
      </c>
      <c r="D460" s="809" t="s">
        <v>304</v>
      </c>
      <c r="E460" s="798">
        <v>0</v>
      </c>
      <c r="F460" s="799">
        <v>0</v>
      </c>
      <c r="G460" s="799">
        <v>0</v>
      </c>
      <c r="H460" s="773">
        <v>0</v>
      </c>
      <c r="I460" s="799">
        <v>0</v>
      </c>
      <c r="J460" s="799">
        <v>0</v>
      </c>
      <c r="K460" s="799">
        <v>0</v>
      </c>
      <c r="L460" s="799">
        <v>0</v>
      </c>
      <c r="M460" s="799">
        <v>0</v>
      </c>
      <c r="N460" s="800">
        <v>1</v>
      </c>
      <c r="O460" s="800">
        <v>0</v>
      </c>
      <c r="P460" s="800">
        <v>0</v>
      </c>
      <c r="Q460" s="799">
        <v>0</v>
      </c>
      <c r="R460" s="799">
        <v>1</v>
      </c>
      <c r="S460" s="807">
        <v>31401501</v>
      </c>
      <c r="T460" s="807" t="s">
        <v>926</v>
      </c>
      <c r="U460" s="806" t="s">
        <v>926</v>
      </c>
      <c r="V460" s="778"/>
    </row>
    <row r="461" spans="1:22">
      <c r="A461" s="798">
        <f>A460+1</f>
        <v>426</v>
      </c>
      <c r="B461" s="798">
        <v>43949</v>
      </c>
      <c r="C461" s="816" t="s">
        <v>3049</v>
      </c>
      <c r="D461" s="809" t="s">
        <v>304</v>
      </c>
      <c r="E461" s="798">
        <v>0</v>
      </c>
      <c r="F461" s="799">
        <v>0</v>
      </c>
      <c r="G461" s="799">
        <v>0</v>
      </c>
      <c r="H461" s="773">
        <v>0</v>
      </c>
      <c r="I461" s="799">
        <v>0</v>
      </c>
      <c r="J461" s="799">
        <v>0</v>
      </c>
      <c r="K461" s="799">
        <v>0</v>
      </c>
      <c r="L461" s="799">
        <v>0</v>
      </c>
      <c r="M461" s="799">
        <v>0</v>
      </c>
      <c r="N461" s="800">
        <v>1</v>
      </c>
      <c r="O461" s="800">
        <v>0</v>
      </c>
      <c r="P461" s="800">
        <v>0</v>
      </c>
      <c r="Q461" s="799">
        <v>0</v>
      </c>
      <c r="R461" s="799">
        <v>1</v>
      </c>
      <c r="S461" s="807">
        <v>31161504</v>
      </c>
      <c r="T461" s="807" t="s">
        <v>926</v>
      </c>
      <c r="U461" s="806" t="s">
        <v>926</v>
      </c>
      <c r="V461" s="778"/>
    </row>
    <row r="462" spans="1:22">
      <c r="A462" s="798">
        <f>A461+1</f>
        <v>427</v>
      </c>
      <c r="B462" s="798">
        <v>43949</v>
      </c>
      <c r="C462" s="816" t="s">
        <v>3050</v>
      </c>
      <c r="D462" s="809" t="s">
        <v>304</v>
      </c>
      <c r="E462" s="798">
        <v>0</v>
      </c>
      <c r="F462" s="799">
        <v>0</v>
      </c>
      <c r="G462" s="799">
        <v>0</v>
      </c>
      <c r="H462" s="773">
        <v>0</v>
      </c>
      <c r="I462" s="799">
        <v>0</v>
      </c>
      <c r="J462" s="799">
        <v>0</v>
      </c>
      <c r="K462" s="799">
        <v>0</v>
      </c>
      <c r="L462" s="799">
        <v>0</v>
      </c>
      <c r="M462" s="799">
        <v>0</v>
      </c>
      <c r="N462" s="800">
        <v>1</v>
      </c>
      <c r="O462" s="800">
        <v>0</v>
      </c>
      <c r="P462" s="800">
        <v>0</v>
      </c>
      <c r="Q462" s="799">
        <v>0</v>
      </c>
      <c r="R462" s="799">
        <v>1</v>
      </c>
      <c r="S462" s="807">
        <v>39121603</v>
      </c>
      <c r="T462" s="807" t="s">
        <v>926</v>
      </c>
      <c r="U462" s="806" t="s">
        <v>926</v>
      </c>
      <c r="V462" s="778"/>
    </row>
    <row r="463" spans="1:22">
      <c r="A463" s="868" t="s">
        <v>3051</v>
      </c>
      <c r="B463" s="868"/>
      <c r="C463" s="868"/>
      <c r="D463" s="868"/>
      <c r="E463" s="868"/>
      <c r="F463" s="868"/>
      <c r="G463" s="868"/>
      <c r="H463" s="868"/>
      <c r="I463" s="868"/>
      <c r="J463" s="868"/>
      <c r="K463" s="868"/>
      <c r="L463" s="868"/>
      <c r="M463" s="868"/>
      <c r="N463" s="868"/>
      <c r="O463" s="868"/>
      <c r="P463" s="868"/>
      <c r="Q463" s="868"/>
      <c r="R463" s="868"/>
      <c r="S463" s="868"/>
      <c r="T463" s="868"/>
      <c r="U463" s="868"/>
      <c r="V463" s="247"/>
    </row>
    <row r="464" spans="1:22" ht="27">
      <c r="A464" s="798">
        <f>A462+1</f>
        <v>428</v>
      </c>
      <c r="B464" s="798">
        <v>43949</v>
      </c>
      <c r="C464" s="816" t="s">
        <v>3052</v>
      </c>
      <c r="D464" s="809" t="s">
        <v>3023</v>
      </c>
      <c r="E464" s="798">
        <v>0</v>
      </c>
      <c r="F464" s="799">
        <v>0</v>
      </c>
      <c r="G464" s="799">
        <v>0</v>
      </c>
      <c r="H464" s="773">
        <v>0</v>
      </c>
      <c r="I464" s="799">
        <v>0</v>
      </c>
      <c r="J464" s="799">
        <v>0</v>
      </c>
      <c r="K464" s="799">
        <v>0</v>
      </c>
      <c r="L464" s="799">
        <v>0</v>
      </c>
      <c r="M464" s="799">
        <v>0</v>
      </c>
      <c r="N464" s="800">
        <v>1</v>
      </c>
      <c r="O464" s="800">
        <v>0</v>
      </c>
      <c r="P464" s="800">
        <v>0</v>
      </c>
      <c r="Q464" s="799">
        <v>0</v>
      </c>
      <c r="R464" s="799">
        <v>1</v>
      </c>
      <c r="S464" s="807">
        <v>40161502</v>
      </c>
      <c r="T464" s="807" t="s">
        <v>926</v>
      </c>
      <c r="U464" s="806" t="s">
        <v>926</v>
      </c>
      <c r="V464" s="778"/>
    </row>
    <row r="465" spans="1:22" ht="27">
      <c r="A465" s="798">
        <f>A464+1</f>
        <v>429</v>
      </c>
      <c r="B465" s="798">
        <v>43949</v>
      </c>
      <c r="C465" s="816" t="s">
        <v>3053</v>
      </c>
      <c r="D465" s="809" t="s">
        <v>466</v>
      </c>
      <c r="E465" s="798">
        <v>0</v>
      </c>
      <c r="F465" s="799">
        <v>0</v>
      </c>
      <c r="G465" s="799">
        <v>0</v>
      </c>
      <c r="H465" s="773">
        <v>0</v>
      </c>
      <c r="I465" s="799">
        <v>0</v>
      </c>
      <c r="J465" s="799">
        <v>0</v>
      </c>
      <c r="K465" s="799">
        <v>0</v>
      </c>
      <c r="L465" s="799">
        <v>0</v>
      </c>
      <c r="M465" s="799">
        <v>0</v>
      </c>
      <c r="N465" s="800">
        <v>1</v>
      </c>
      <c r="O465" s="800">
        <v>0</v>
      </c>
      <c r="P465" s="800">
        <v>0</v>
      </c>
      <c r="Q465" s="799">
        <v>0</v>
      </c>
      <c r="R465" s="799">
        <v>1</v>
      </c>
      <c r="S465" s="807">
        <v>15121501</v>
      </c>
      <c r="T465" s="807" t="s">
        <v>926</v>
      </c>
      <c r="U465" s="806" t="s">
        <v>926</v>
      </c>
      <c r="V465" s="778"/>
    </row>
    <row r="466" spans="1:22" ht="27">
      <c r="A466" s="798">
        <f>A465+1</f>
        <v>430</v>
      </c>
      <c r="B466" s="798">
        <v>43949</v>
      </c>
      <c r="C466" s="816" t="s">
        <v>3054</v>
      </c>
      <c r="D466" s="809" t="s">
        <v>3023</v>
      </c>
      <c r="E466" s="798">
        <v>0</v>
      </c>
      <c r="F466" s="799">
        <v>0</v>
      </c>
      <c r="G466" s="799">
        <v>0</v>
      </c>
      <c r="H466" s="773">
        <v>0</v>
      </c>
      <c r="I466" s="799">
        <v>0</v>
      </c>
      <c r="J466" s="799">
        <v>0</v>
      </c>
      <c r="K466" s="799">
        <v>0</v>
      </c>
      <c r="L466" s="799">
        <v>0</v>
      </c>
      <c r="M466" s="799">
        <v>0</v>
      </c>
      <c r="N466" s="800">
        <v>1</v>
      </c>
      <c r="O466" s="800">
        <v>0</v>
      </c>
      <c r="P466" s="800">
        <v>0</v>
      </c>
      <c r="Q466" s="799">
        <v>0</v>
      </c>
      <c r="R466" s="799">
        <v>1</v>
      </c>
      <c r="S466" s="807">
        <v>25173902</v>
      </c>
      <c r="T466" s="807" t="s">
        <v>926</v>
      </c>
      <c r="U466" s="806" t="s">
        <v>926</v>
      </c>
      <c r="V466" s="778"/>
    </row>
    <row r="467" spans="1:22">
      <c r="A467" s="798">
        <f>A466+1</f>
        <v>431</v>
      </c>
      <c r="B467" s="798">
        <v>43949</v>
      </c>
      <c r="C467" s="816" t="s">
        <v>3055</v>
      </c>
      <c r="D467" s="809" t="s">
        <v>3023</v>
      </c>
      <c r="E467" s="798">
        <v>0</v>
      </c>
      <c r="F467" s="799">
        <v>0</v>
      </c>
      <c r="G467" s="799">
        <v>0</v>
      </c>
      <c r="H467" s="773">
        <v>0</v>
      </c>
      <c r="I467" s="799">
        <v>0</v>
      </c>
      <c r="J467" s="799">
        <v>0</v>
      </c>
      <c r="K467" s="799">
        <v>0</v>
      </c>
      <c r="L467" s="799">
        <v>0</v>
      </c>
      <c r="M467" s="799">
        <v>0</v>
      </c>
      <c r="N467" s="800">
        <v>1</v>
      </c>
      <c r="O467" s="800">
        <v>0</v>
      </c>
      <c r="P467" s="800">
        <v>0</v>
      </c>
      <c r="Q467" s="799">
        <v>0</v>
      </c>
      <c r="R467" s="799">
        <v>1</v>
      </c>
      <c r="S467" s="807">
        <v>26111704</v>
      </c>
      <c r="T467" s="807" t="s">
        <v>926</v>
      </c>
      <c r="U467" s="806" t="s">
        <v>926</v>
      </c>
      <c r="V467" s="778"/>
    </row>
    <row r="468" spans="1:22" ht="27">
      <c r="A468" s="798">
        <f>A467+1</f>
        <v>432</v>
      </c>
      <c r="B468" s="798">
        <v>43949</v>
      </c>
      <c r="C468" s="816" t="s">
        <v>3056</v>
      </c>
      <c r="D468" s="809" t="s">
        <v>3023</v>
      </c>
      <c r="E468" s="798">
        <v>0</v>
      </c>
      <c r="F468" s="799">
        <v>0</v>
      </c>
      <c r="G468" s="799">
        <v>0</v>
      </c>
      <c r="H468" s="773">
        <v>0</v>
      </c>
      <c r="I468" s="799">
        <v>0</v>
      </c>
      <c r="J468" s="799">
        <v>0</v>
      </c>
      <c r="K468" s="799">
        <v>0</v>
      </c>
      <c r="L468" s="799">
        <v>0</v>
      </c>
      <c r="M468" s="799">
        <v>0</v>
      </c>
      <c r="N468" s="800">
        <v>1</v>
      </c>
      <c r="O468" s="800">
        <v>0</v>
      </c>
      <c r="P468" s="800">
        <v>0</v>
      </c>
      <c r="Q468" s="799">
        <v>0</v>
      </c>
      <c r="R468" s="799">
        <v>1</v>
      </c>
      <c r="S468" s="807">
        <v>26111704</v>
      </c>
      <c r="T468" s="807" t="s">
        <v>926</v>
      </c>
      <c r="U468" s="806" t="s">
        <v>926</v>
      </c>
      <c r="V468" s="778"/>
    </row>
    <row r="469" spans="1:22">
      <c r="A469" s="798">
        <f>A468+1</f>
        <v>433</v>
      </c>
      <c r="B469" s="798">
        <v>43949</v>
      </c>
      <c r="C469" s="816" t="s">
        <v>3057</v>
      </c>
      <c r="D469" s="809" t="s">
        <v>3023</v>
      </c>
      <c r="E469" s="798">
        <v>0</v>
      </c>
      <c r="F469" s="799">
        <v>0</v>
      </c>
      <c r="G469" s="799">
        <v>0</v>
      </c>
      <c r="H469" s="773">
        <v>0</v>
      </c>
      <c r="I469" s="799">
        <v>0</v>
      </c>
      <c r="J469" s="799">
        <v>0</v>
      </c>
      <c r="K469" s="799">
        <v>0</v>
      </c>
      <c r="L469" s="799">
        <v>0</v>
      </c>
      <c r="M469" s="799">
        <v>0</v>
      </c>
      <c r="N469" s="800">
        <v>1</v>
      </c>
      <c r="O469" s="800">
        <v>0</v>
      </c>
      <c r="P469" s="800">
        <v>0</v>
      </c>
      <c r="Q469" s="799">
        <v>0</v>
      </c>
      <c r="R469" s="799">
        <v>1</v>
      </c>
      <c r="S469" s="807">
        <v>26111704</v>
      </c>
      <c r="T469" s="807" t="s">
        <v>926</v>
      </c>
      <c r="U469" s="806" t="s">
        <v>926</v>
      </c>
      <c r="V469" s="778"/>
    </row>
    <row r="470" spans="1:22">
      <c r="A470" s="798">
        <f>A469+1</f>
        <v>434</v>
      </c>
      <c r="B470" s="798">
        <v>43949</v>
      </c>
      <c r="C470" s="816" t="s">
        <v>3058</v>
      </c>
      <c r="D470" s="809" t="s">
        <v>3023</v>
      </c>
      <c r="E470" s="798">
        <v>0</v>
      </c>
      <c r="F470" s="799">
        <v>0</v>
      </c>
      <c r="G470" s="799">
        <v>0</v>
      </c>
      <c r="H470" s="773">
        <v>0</v>
      </c>
      <c r="I470" s="799">
        <v>0</v>
      </c>
      <c r="J470" s="799">
        <v>0</v>
      </c>
      <c r="K470" s="799">
        <v>0</v>
      </c>
      <c r="L470" s="799">
        <v>0</v>
      </c>
      <c r="M470" s="799">
        <v>0</v>
      </c>
      <c r="N470" s="800">
        <v>1</v>
      </c>
      <c r="O470" s="800">
        <v>0</v>
      </c>
      <c r="P470" s="800">
        <v>0</v>
      </c>
      <c r="Q470" s="799">
        <v>0</v>
      </c>
      <c r="R470" s="799">
        <v>1</v>
      </c>
      <c r="S470" s="807">
        <v>26111704</v>
      </c>
      <c r="T470" s="807" t="s">
        <v>926</v>
      </c>
      <c r="U470" s="806" t="s">
        <v>926</v>
      </c>
      <c r="V470" s="778"/>
    </row>
    <row r="471" spans="1:22">
      <c r="A471" s="798">
        <f>A470+1</f>
        <v>435</v>
      </c>
      <c r="B471" s="798">
        <v>43949</v>
      </c>
      <c r="C471" s="816" t="s">
        <v>3059</v>
      </c>
      <c r="D471" s="809" t="s">
        <v>3023</v>
      </c>
      <c r="E471" s="798">
        <v>0</v>
      </c>
      <c r="F471" s="799">
        <v>0</v>
      </c>
      <c r="G471" s="799">
        <v>0</v>
      </c>
      <c r="H471" s="773">
        <v>0</v>
      </c>
      <c r="I471" s="799">
        <v>0</v>
      </c>
      <c r="J471" s="799">
        <v>0</v>
      </c>
      <c r="K471" s="799">
        <v>0</v>
      </c>
      <c r="L471" s="799">
        <v>0</v>
      </c>
      <c r="M471" s="799">
        <v>0</v>
      </c>
      <c r="N471" s="800">
        <v>1</v>
      </c>
      <c r="O471" s="800">
        <v>0</v>
      </c>
      <c r="P471" s="800">
        <v>0</v>
      </c>
      <c r="Q471" s="799">
        <v>0</v>
      </c>
      <c r="R471" s="799">
        <v>1</v>
      </c>
      <c r="S471" s="807">
        <v>26111704</v>
      </c>
      <c r="T471" s="807" t="s">
        <v>926</v>
      </c>
      <c r="U471" s="806" t="s">
        <v>926</v>
      </c>
      <c r="V471" s="778"/>
    </row>
    <row r="472" spans="1:22">
      <c r="A472" s="798">
        <f>A471+1</f>
        <v>436</v>
      </c>
      <c r="B472" s="798">
        <v>43949</v>
      </c>
      <c r="C472" s="816" t="s">
        <v>3060</v>
      </c>
      <c r="D472" s="809" t="s">
        <v>3023</v>
      </c>
      <c r="E472" s="798">
        <v>0</v>
      </c>
      <c r="F472" s="799">
        <v>0</v>
      </c>
      <c r="G472" s="799">
        <v>0</v>
      </c>
      <c r="H472" s="773">
        <v>0</v>
      </c>
      <c r="I472" s="799">
        <v>0</v>
      </c>
      <c r="J472" s="799">
        <v>0</v>
      </c>
      <c r="K472" s="799">
        <v>0</v>
      </c>
      <c r="L472" s="799">
        <v>0</v>
      </c>
      <c r="M472" s="799">
        <v>0</v>
      </c>
      <c r="N472" s="800">
        <v>1</v>
      </c>
      <c r="O472" s="800">
        <v>0</v>
      </c>
      <c r="P472" s="800">
        <v>0</v>
      </c>
      <c r="Q472" s="799">
        <v>0</v>
      </c>
      <c r="R472" s="799">
        <v>1</v>
      </c>
      <c r="S472" s="807">
        <v>26111704</v>
      </c>
      <c r="T472" s="807" t="s">
        <v>926</v>
      </c>
      <c r="U472" s="806" t="s">
        <v>926</v>
      </c>
      <c r="V472" s="778"/>
    </row>
    <row r="473" spans="1:22">
      <c r="A473" s="798">
        <f>A472+1</f>
        <v>437</v>
      </c>
      <c r="B473" s="798">
        <v>43949</v>
      </c>
      <c r="C473" s="816" t="s">
        <v>3061</v>
      </c>
      <c r="D473" s="809" t="s">
        <v>3023</v>
      </c>
      <c r="E473" s="798">
        <v>0</v>
      </c>
      <c r="F473" s="799">
        <v>0</v>
      </c>
      <c r="G473" s="799">
        <v>0</v>
      </c>
      <c r="H473" s="773">
        <v>0</v>
      </c>
      <c r="I473" s="799">
        <v>0</v>
      </c>
      <c r="J473" s="799">
        <v>0</v>
      </c>
      <c r="K473" s="799">
        <v>0</v>
      </c>
      <c r="L473" s="799">
        <v>0</v>
      </c>
      <c r="M473" s="799">
        <v>0</v>
      </c>
      <c r="N473" s="800">
        <v>1</v>
      </c>
      <c r="O473" s="800">
        <v>0</v>
      </c>
      <c r="P473" s="800">
        <v>0</v>
      </c>
      <c r="Q473" s="799">
        <v>0</v>
      </c>
      <c r="R473" s="799">
        <v>1</v>
      </c>
      <c r="S473" s="807">
        <v>26111704</v>
      </c>
      <c r="T473" s="807" t="s">
        <v>926</v>
      </c>
      <c r="U473" s="806" t="s">
        <v>926</v>
      </c>
      <c r="V473" s="778"/>
    </row>
    <row r="474" spans="1:22">
      <c r="A474" s="798">
        <f>A473+1</f>
        <v>438</v>
      </c>
      <c r="B474" s="798">
        <v>43949</v>
      </c>
      <c r="C474" s="816" t="s">
        <v>3062</v>
      </c>
      <c r="D474" s="809" t="s">
        <v>3023</v>
      </c>
      <c r="E474" s="798">
        <v>0</v>
      </c>
      <c r="F474" s="799">
        <v>0</v>
      </c>
      <c r="G474" s="799">
        <v>0</v>
      </c>
      <c r="H474" s="773">
        <v>0</v>
      </c>
      <c r="I474" s="799">
        <v>0</v>
      </c>
      <c r="J474" s="799">
        <v>0</v>
      </c>
      <c r="K474" s="799">
        <v>0</v>
      </c>
      <c r="L474" s="799">
        <v>0</v>
      </c>
      <c r="M474" s="799">
        <v>0</v>
      </c>
      <c r="N474" s="800">
        <v>1</v>
      </c>
      <c r="O474" s="800">
        <v>0</v>
      </c>
      <c r="P474" s="800">
        <v>0</v>
      </c>
      <c r="Q474" s="799">
        <v>0</v>
      </c>
      <c r="R474" s="799">
        <v>1</v>
      </c>
      <c r="S474" s="807">
        <v>26111704</v>
      </c>
      <c r="T474" s="807" t="s">
        <v>926</v>
      </c>
      <c r="U474" s="806" t="s">
        <v>926</v>
      </c>
      <c r="V474" s="778"/>
    </row>
    <row r="475" spans="1:22">
      <c r="A475" s="798">
        <f>A474+1</f>
        <v>439</v>
      </c>
      <c r="B475" s="798">
        <v>43949</v>
      </c>
      <c r="C475" s="816" t="s">
        <v>3080</v>
      </c>
      <c r="D475" s="809" t="s">
        <v>3023</v>
      </c>
      <c r="E475" s="798">
        <v>0</v>
      </c>
      <c r="F475" s="799">
        <v>0</v>
      </c>
      <c r="G475" s="799">
        <v>0</v>
      </c>
      <c r="H475" s="773">
        <v>0</v>
      </c>
      <c r="I475" s="799">
        <v>0</v>
      </c>
      <c r="J475" s="799">
        <v>0</v>
      </c>
      <c r="K475" s="799">
        <v>0</v>
      </c>
      <c r="L475" s="799">
        <v>0</v>
      </c>
      <c r="M475" s="799">
        <v>0</v>
      </c>
      <c r="N475" s="800">
        <v>1</v>
      </c>
      <c r="O475" s="800">
        <v>0</v>
      </c>
      <c r="P475" s="800">
        <v>0</v>
      </c>
      <c r="Q475" s="799">
        <v>0</v>
      </c>
      <c r="R475" s="799">
        <v>1</v>
      </c>
      <c r="S475" s="807">
        <v>26111704</v>
      </c>
      <c r="T475" s="807" t="s">
        <v>926</v>
      </c>
      <c r="U475" s="806" t="s">
        <v>926</v>
      </c>
      <c r="V475" s="778"/>
    </row>
    <row r="476" spans="1:22">
      <c r="A476" s="868" t="s">
        <v>3063</v>
      </c>
      <c r="B476" s="868"/>
      <c r="C476" s="868"/>
      <c r="D476" s="868"/>
      <c r="E476" s="868"/>
      <c r="F476" s="868"/>
      <c r="G476" s="868"/>
      <c r="H476" s="868"/>
      <c r="I476" s="868"/>
      <c r="J476" s="868"/>
      <c r="K476" s="868"/>
      <c r="L476" s="868"/>
      <c r="M476" s="868"/>
      <c r="N476" s="868"/>
      <c r="O476" s="868"/>
      <c r="P476" s="868"/>
      <c r="Q476" s="868"/>
      <c r="R476" s="868"/>
      <c r="S476" s="868"/>
      <c r="T476" s="868"/>
      <c r="U476" s="868"/>
      <c r="V476" s="247"/>
    </row>
    <row r="477" spans="1:22" ht="27">
      <c r="A477" s="798">
        <f>A475+1</f>
        <v>440</v>
      </c>
      <c r="B477" s="798">
        <v>43949</v>
      </c>
      <c r="C477" s="816" t="s">
        <v>3064</v>
      </c>
      <c r="D477" s="809" t="s">
        <v>3023</v>
      </c>
      <c r="E477" s="798">
        <v>0</v>
      </c>
      <c r="F477" s="799">
        <v>0</v>
      </c>
      <c r="G477" s="799">
        <v>0</v>
      </c>
      <c r="H477" s="773">
        <v>0</v>
      </c>
      <c r="I477" s="799">
        <v>0</v>
      </c>
      <c r="J477" s="799">
        <v>0</v>
      </c>
      <c r="K477" s="799">
        <v>0</v>
      </c>
      <c r="L477" s="799">
        <v>0</v>
      </c>
      <c r="M477" s="799">
        <v>0</v>
      </c>
      <c r="N477" s="800">
        <v>1</v>
      </c>
      <c r="O477" s="800">
        <v>0</v>
      </c>
      <c r="P477" s="800">
        <v>0</v>
      </c>
      <c r="Q477" s="799">
        <v>0</v>
      </c>
      <c r="R477" s="799">
        <v>1</v>
      </c>
      <c r="S477" s="807">
        <v>25171712</v>
      </c>
      <c r="T477" s="807" t="s">
        <v>926</v>
      </c>
      <c r="U477" s="806" t="s">
        <v>926</v>
      </c>
      <c r="V477" s="778"/>
    </row>
    <row r="478" spans="1:22" ht="27">
      <c r="A478" s="798">
        <f>A477+1</f>
        <v>441</v>
      </c>
      <c r="B478" s="798">
        <v>43949</v>
      </c>
      <c r="C478" s="816" t="s">
        <v>3065</v>
      </c>
      <c r="D478" s="809" t="s">
        <v>3023</v>
      </c>
      <c r="E478" s="798">
        <v>0</v>
      </c>
      <c r="F478" s="799">
        <v>0</v>
      </c>
      <c r="G478" s="799">
        <v>0</v>
      </c>
      <c r="H478" s="773">
        <v>0</v>
      </c>
      <c r="I478" s="799">
        <v>0</v>
      </c>
      <c r="J478" s="799">
        <v>0</v>
      </c>
      <c r="K478" s="799">
        <v>0</v>
      </c>
      <c r="L478" s="799">
        <v>0</v>
      </c>
      <c r="M478" s="799">
        <v>0</v>
      </c>
      <c r="N478" s="800">
        <v>1</v>
      </c>
      <c r="O478" s="800">
        <v>0</v>
      </c>
      <c r="P478" s="800">
        <v>0</v>
      </c>
      <c r="Q478" s="799">
        <v>0</v>
      </c>
      <c r="R478" s="799">
        <v>1</v>
      </c>
      <c r="S478" s="807">
        <v>23153034</v>
      </c>
      <c r="T478" s="807" t="s">
        <v>926</v>
      </c>
      <c r="U478" s="806" t="s">
        <v>926</v>
      </c>
      <c r="V478" s="778"/>
    </row>
    <row r="479" spans="1:22" ht="27">
      <c r="A479" s="798">
        <f>A478+1</f>
        <v>442</v>
      </c>
      <c r="B479" s="798">
        <v>43949</v>
      </c>
      <c r="C479" s="816" t="s">
        <v>3066</v>
      </c>
      <c r="D479" s="809" t="s">
        <v>3023</v>
      </c>
      <c r="E479" s="798">
        <v>0</v>
      </c>
      <c r="F479" s="799">
        <v>0</v>
      </c>
      <c r="G479" s="799">
        <v>0</v>
      </c>
      <c r="H479" s="773">
        <v>0</v>
      </c>
      <c r="I479" s="799">
        <v>0</v>
      </c>
      <c r="J479" s="799">
        <v>0</v>
      </c>
      <c r="K479" s="799">
        <v>0</v>
      </c>
      <c r="L479" s="799">
        <v>0</v>
      </c>
      <c r="M479" s="799">
        <v>0</v>
      </c>
      <c r="N479" s="800">
        <v>1</v>
      </c>
      <c r="O479" s="800">
        <v>0</v>
      </c>
      <c r="P479" s="800">
        <v>0</v>
      </c>
      <c r="Q479" s="799">
        <v>0</v>
      </c>
      <c r="R479" s="799">
        <v>1</v>
      </c>
      <c r="S479" s="807">
        <v>39121410</v>
      </c>
      <c r="T479" s="807" t="s">
        <v>926</v>
      </c>
      <c r="U479" s="806" t="s">
        <v>926</v>
      </c>
      <c r="V479" s="778"/>
    </row>
    <row r="480" spans="1:22" ht="27">
      <c r="A480" s="798">
        <f>A479+1</f>
        <v>443</v>
      </c>
      <c r="B480" s="798">
        <v>43949</v>
      </c>
      <c r="C480" s="816" t="s">
        <v>3067</v>
      </c>
      <c r="D480" s="809" t="s">
        <v>3023</v>
      </c>
      <c r="E480" s="798">
        <v>0</v>
      </c>
      <c r="F480" s="799">
        <v>0</v>
      </c>
      <c r="G480" s="799">
        <v>0</v>
      </c>
      <c r="H480" s="773">
        <v>0</v>
      </c>
      <c r="I480" s="799">
        <v>0</v>
      </c>
      <c r="J480" s="799">
        <v>0</v>
      </c>
      <c r="K480" s="799">
        <v>0</v>
      </c>
      <c r="L480" s="799">
        <v>0</v>
      </c>
      <c r="M480" s="799">
        <v>0</v>
      </c>
      <c r="N480" s="800">
        <v>1</v>
      </c>
      <c r="O480" s="800">
        <v>0</v>
      </c>
      <c r="P480" s="800">
        <v>0</v>
      </c>
      <c r="Q480" s="799">
        <v>0</v>
      </c>
      <c r="R480" s="799">
        <v>1</v>
      </c>
      <c r="S480" s="807">
        <v>20122328</v>
      </c>
      <c r="T480" s="807" t="s">
        <v>926</v>
      </c>
      <c r="U480" s="806" t="s">
        <v>926</v>
      </c>
      <c r="V480" s="778"/>
    </row>
    <row r="481" spans="1:22" ht="27">
      <c r="A481" s="798">
        <f>A480+1</f>
        <v>444</v>
      </c>
      <c r="B481" s="798">
        <v>43949</v>
      </c>
      <c r="C481" s="816" t="s">
        <v>3068</v>
      </c>
      <c r="D481" s="809" t="s">
        <v>3023</v>
      </c>
      <c r="E481" s="798">
        <v>0</v>
      </c>
      <c r="F481" s="799">
        <v>0</v>
      </c>
      <c r="G481" s="799">
        <v>0</v>
      </c>
      <c r="H481" s="773">
        <v>0</v>
      </c>
      <c r="I481" s="799">
        <v>0</v>
      </c>
      <c r="J481" s="799">
        <v>0</v>
      </c>
      <c r="K481" s="799">
        <v>0</v>
      </c>
      <c r="L481" s="799">
        <v>0</v>
      </c>
      <c r="M481" s="799">
        <v>0</v>
      </c>
      <c r="N481" s="800">
        <v>1</v>
      </c>
      <c r="O481" s="800">
        <v>0</v>
      </c>
      <c r="P481" s="800">
        <v>0</v>
      </c>
      <c r="Q481" s="799">
        <v>0</v>
      </c>
      <c r="R481" s="799">
        <v>1</v>
      </c>
      <c r="S481" s="807">
        <v>39121311</v>
      </c>
      <c r="T481" s="807" t="s">
        <v>926</v>
      </c>
      <c r="U481" s="806" t="s">
        <v>926</v>
      </c>
      <c r="V481" s="778"/>
    </row>
    <row r="482" spans="1:22" ht="27">
      <c r="A482" s="798">
        <f>A481+1</f>
        <v>445</v>
      </c>
      <c r="B482" s="798">
        <v>43949</v>
      </c>
      <c r="C482" s="816" t="s">
        <v>3069</v>
      </c>
      <c r="D482" s="809" t="s">
        <v>3023</v>
      </c>
      <c r="E482" s="798">
        <v>0</v>
      </c>
      <c r="F482" s="799">
        <v>0</v>
      </c>
      <c r="G482" s="799">
        <v>0</v>
      </c>
      <c r="H482" s="773">
        <v>0</v>
      </c>
      <c r="I482" s="799">
        <v>0</v>
      </c>
      <c r="J482" s="799">
        <v>0</v>
      </c>
      <c r="K482" s="799">
        <v>0</v>
      </c>
      <c r="L482" s="799">
        <v>0</v>
      </c>
      <c r="M482" s="799">
        <v>0</v>
      </c>
      <c r="N482" s="800">
        <v>1</v>
      </c>
      <c r="O482" s="800">
        <v>0</v>
      </c>
      <c r="P482" s="800">
        <v>0</v>
      </c>
      <c r="Q482" s="799">
        <v>0</v>
      </c>
      <c r="R482" s="799">
        <v>1</v>
      </c>
      <c r="S482" s="807">
        <v>39121311</v>
      </c>
      <c r="T482" s="807" t="s">
        <v>926</v>
      </c>
      <c r="U482" s="806" t="s">
        <v>926</v>
      </c>
      <c r="V482" s="778"/>
    </row>
    <row r="483" spans="1:22" ht="27">
      <c r="A483" s="798">
        <f>A482+1</f>
        <v>446</v>
      </c>
      <c r="B483" s="798">
        <v>43949</v>
      </c>
      <c r="C483" s="816" t="s">
        <v>3070</v>
      </c>
      <c r="D483" s="809" t="s">
        <v>3023</v>
      </c>
      <c r="E483" s="798">
        <v>0</v>
      </c>
      <c r="F483" s="799">
        <v>0</v>
      </c>
      <c r="G483" s="799">
        <v>0</v>
      </c>
      <c r="H483" s="773">
        <v>0</v>
      </c>
      <c r="I483" s="799">
        <v>0</v>
      </c>
      <c r="J483" s="799">
        <v>0</v>
      </c>
      <c r="K483" s="799">
        <v>0</v>
      </c>
      <c r="L483" s="799">
        <v>0</v>
      </c>
      <c r="M483" s="799">
        <v>0</v>
      </c>
      <c r="N483" s="800">
        <v>1</v>
      </c>
      <c r="O483" s="800">
        <v>0</v>
      </c>
      <c r="P483" s="800">
        <v>0</v>
      </c>
      <c r="Q483" s="799">
        <v>0</v>
      </c>
      <c r="R483" s="799">
        <v>1</v>
      </c>
      <c r="S483" s="807">
        <v>26111701</v>
      </c>
      <c r="T483" s="807" t="s">
        <v>926</v>
      </c>
      <c r="U483" s="806" t="s">
        <v>926</v>
      </c>
      <c r="V483" s="778"/>
    </row>
    <row r="484" spans="1:22" ht="27">
      <c r="A484" s="798">
        <f>A483+1</f>
        <v>447</v>
      </c>
      <c r="B484" s="798">
        <v>43949</v>
      </c>
      <c r="C484" s="816" t="s">
        <v>3071</v>
      </c>
      <c r="D484" s="809" t="s">
        <v>3023</v>
      </c>
      <c r="E484" s="798">
        <v>0</v>
      </c>
      <c r="F484" s="799">
        <v>0</v>
      </c>
      <c r="G484" s="799">
        <v>0</v>
      </c>
      <c r="H484" s="773">
        <v>0</v>
      </c>
      <c r="I484" s="799">
        <v>0</v>
      </c>
      <c r="J484" s="799">
        <v>0</v>
      </c>
      <c r="K484" s="799">
        <v>0</v>
      </c>
      <c r="L484" s="799">
        <v>0</v>
      </c>
      <c r="M484" s="799">
        <v>0</v>
      </c>
      <c r="N484" s="800">
        <v>1</v>
      </c>
      <c r="O484" s="800">
        <v>0</v>
      </c>
      <c r="P484" s="800">
        <v>0</v>
      </c>
      <c r="Q484" s="799">
        <v>0</v>
      </c>
      <c r="R484" s="799">
        <v>1</v>
      </c>
      <c r="S484" s="807">
        <v>39121311</v>
      </c>
      <c r="T484" s="807" t="s">
        <v>926</v>
      </c>
      <c r="U484" s="806" t="s">
        <v>926</v>
      </c>
      <c r="V484" s="778"/>
    </row>
    <row r="485" spans="1:22" ht="27">
      <c r="A485" s="798">
        <f>A484+1</f>
        <v>448</v>
      </c>
      <c r="B485" s="798">
        <v>43949</v>
      </c>
      <c r="C485" s="816" t="s">
        <v>3072</v>
      </c>
      <c r="D485" s="809" t="s">
        <v>3023</v>
      </c>
      <c r="E485" s="798">
        <v>0</v>
      </c>
      <c r="F485" s="799">
        <v>0</v>
      </c>
      <c r="G485" s="799">
        <v>0</v>
      </c>
      <c r="H485" s="773">
        <v>0</v>
      </c>
      <c r="I485" s="799">
        <v>0</v>
      </c>
      <c r="J485" s="799">
        <v>0</v>
      </c>
      <c r="K485" s="799">
        <v>0</v>
      </c>
      <c r="L485" s="799">
        <v>0</v>
      </c>
      <c r="M485" s="799">
        <v>0</v>
      </c>
      <c r="N485" s="800">
        <v>1</v>
      </c>
      <c r="O485" s="800">
        <v>0</v>
      </c>
      <c r="P485" s="800">
        <v>0</v>
      </c>
      <c r="Q485" s="799">
        <v>0</v>
      </c>
      <c r="R485" s="799">
        <v>1</v>
      </c>
      <c r="S485" s="807">
        <v>39121311</v>
      </c>
      <c r="T485" s="807" t="s">
        <v>926</v>
      </c>
      <c r="U485" s="806" t="s">
        <v>926</v>
      </c>
      <c r="V485" s="778"/>
    </row>
    <row r="486" spans="1:22" ht="27">
      <c r="A486" s="798">
        <f>A485+1</f>
        <v>449</v>
      </c>
      <c r="B486" s="798">
        <v>43949</v>
      </c>
      <c r="C486" s="816" t="s">
        <v>3073</v>
      </c>
      <c r="D486" s="809" t="s">
        <v>3023</v>
      </c>
      <c r="E486" s="798">
        <v>0</v>
      </c>
      <c r="F486" s="799">
        <v>0</v>
      </c>
      <c r="G486" s="799">
        <v>0</v>
      </c>
      <c r="H486" s="773">
        <v>0</v>
      </c>
      <c r="I486" s="799">
        <v>0</v>
      </c>
      <c r="J486" s="799">
        <v>0</v>
      </c>
      <c r="K486" s="799">
        <v>0</v>
      </c>
      <c r="L486" s="799">
        <v>0</v>
      </c>
      <c r="M486" s="799">
        <v>0</v>
      </c>
      <c r="N486" s="800">
        <v>1</v>
      </c>
      <c r="O486" s="800">
        <v>0</v>
      </c>
      <c r="P486" s="800">
        <v>0</v>
      </c>
      <c r="Q486" s="799">
        <v>0</v>
      </c>
      <c r="R486" s="799">
        <v>1</v>
      </c>
      <c r="S486" s="807">
        <v>31171804</v>
      </c>
      <c r="T486" s="807" t="s">
        <v>926</v>
      </c>
      <c r="U486" s="806" t="s">
        <v>926</v>
      </c>
      <c r="V486" s="778"/>
    </row>
    <row r="487" spans="1:22" ht="27">
      <c r="A487" s="798">
        <f>A486+1</f>
        <v>450</v>
      </c>
      <c r="B487" s="798">
        <v>43949</v>
      </c>
      <c r="C487" s="816" t="s">
        <v>3074</v>
      </c>
      <c r="D487" s="809" t="s">
        <v>3023</v>
      </c>
      <c r="E487" s="798">
        <v>0</v>
      </c>
      <c r="F487" s="799">
        <v>0</v>
      </c>
      <c r="G487" s="799">
        <v>0</v>
      </c>
      <c r="H487" s="773">
        <v>0</v>
      </c>
      <c r="I487" s="799">
        <v>0</v>
      </c>
      <c r="J487" s="799">
        <v>0</v>
      </c>
      <c r="K487" s="799">
        <v>0</v>
      </c>
      <c r="L487" s="799">
        <v>0</v>
      </c>
      <c r="M487" s="799">
        <v>0</v>
      </c>
      <c r="N487" s="800">
        <v>1</v>
      </c>
      <c r="O487" s="800">
        <v>0</v>
      </c>
      <c r="P487" s="800">
        <v>0</v>
      </c>
      <c r="Q487" s="799">
        <v>0</v>
      </c>
      <c r="R487" s="799">
        <v>1</v>
      </c>
      <c r="S487" s="807">
        <v>31162310</v>
      </c>
      <c r="T487" s="807" t="s">
        <v>926</v>
      </c>
      <c r="U487" s="806" t="s">
        <v>926</v>
      </c>
      <c r="V487" s="778"/>
    </row>
    <row r="488" spans="1:22" ht="27">
      <c r="A488" s="798">
        <f>A487+1</f>
        <v>451</v>
      </c>
      <c r="B488" s="798">
        <v>43949</v>
      </c>
      <c r="C488" s="816" t="s">
        <v>3081</v>
      </c>
      <c r="D488" s="809" t="s">
        <v>3023</v>
      </c>
      <c r="E488" s="798">
        <v>0</v>
      </c>
      <c r="F488" s="799">
        <v>0</v>
      </c>
      <c r="G488" s="799">
        <v>0</v>
      </c>
      <c r="H488" s="773">
        <v>0</v>
      </c>
      <c r="I488" s="799">
        <v>0</v>
      </c>
      <c r="J488" s="799">
        <v>0</v>
      </c>
      <c r="K488" s="799">
        <v>0</v>
      </c>
      <c r="L488" s="799">
        <v>0</v>
      </c>
      <c r="M488" s="799">
        <v>0</v>
      </c>
      <c r="N488" s="800">
        <v>1</v>
      </c>
      <c r="O488" s="800">
        <v>0</v>
      </c>
      <c r="P488" s="800">
        <v>0</v>
      </c>
      <c r="Q488" s="799">
        <v>0</v>
      </c>
      <c r="R488" s="799">
        <v>1</v>
      </c>
      <c r="S488" s="807">
        <v>31162310</v>
      </c>
      <c r="T488" s="807" t="s">
        <v>926</v>
      </c>
      <c r="U488" s="806" t="s">
        <v>926</v>
      </c>
      <c r="V488" s="778"/>
    </row>
    <row r="489" spans="1:22">
      <c r="A489" s="868" t="s">
        <v>2777</v>
      </c>
      <c r="B489" s="868"/>
      <c r="C489" s="868"/>
      <c r="D489" s="868"/>
      <c r="E489" s="868"/>
      <c r="F489" s="868"/>
      <c r="G489" s="868"/>
      <c r="H489" s="868"/>
      <c r="I489" s="868"/>
      <c r="J489" s="868"/>
      <c r="K489" s="868"/>
      <c r="L489" s="868"/>
      <c r="M489" s="868"/>
      <c r="N489" s="868"/>
      <c r="O489" s="868"/>
      <c r="P489" s="868"/>
      <c r="Q489" s="868"/>
      <c r="R489" s="868"/>
      <c r="S489" s="868"/>
      <c r="T489" s="868"/>
      <c r="U489" s="868"/>
      <c r="V489" s="247"/>
    </row>
    <row r="490" spans="1:22" ht="40.5">
      <c r="A490" s="798">
        <v>452</v>
      </c>
      <c r="B490" s="798" t="s">
        <v>3078</v>
      </c>
      <c r="C490" s="816" t="s">
        <v>3075</v>
      </c>
      <c r="D490" s="809" t="s">
        <v>3023</v>
      </c>
      <c r="E490" s="798">
        <v>0</v>
      </c>
      <c r="F490" s="799">
        <v>0</v>
      </c>
      <c r="G490" s="799">
        <v>0</v>
      </c>
      <c r="H490" s="773">
        <v>0</v>
      </c>
      <c r="I490" s="799">
        <v>0</v>
      </c>
      <c r="J490" s="799">
        <v>0</v>
      </c>
      <c r="K490" s="799">
        <v>0</v>
      </c>
      <c r="L490" s="799">
        <v>0</v>
      </c>
      <c r="M490" s="799">
        <v>0</v>
      </c>
      <c r="N490" s="800">
        <v>0</v>
      </c>
      <c r="O490" s="800">
        <v>1</v>
      </c>
      <c r="P490" s="800">
        <v>0</v>
      </c>
      <c r="Q490" s="799">
        <v>0</v>
      </c>
      <c r="R490" s="799">
        <v>1</v>
      </c>
      <c r="S490" s="807">
        <v>40161504</v>
      </c>
      <c r="T490" s="807" t="s">
        <v>926</v>
      </c>
      <c r="U490" s="806" t="s">
        <v>926</v>
      </c>
      <c r="V490" s="778"/>
    </row>
    <row r="491" spans="1:22" ht="40.5">
      <c r="A491" s="798">
        <v>453</v>
      </c>
      <c r="B491" s="798" t="s">
        <v>3079</v>
      </c>
      <c r="C491" s="816" t="s">
        <v>3076</v>
      </c>
      <c r="D491" s="809" t="s">
        <v>3023</v>
      </c>
      <c r="E491" s="798">
        <v>0</v>
      </c>
      <c r="F491" s="799">
        <v>0</v>
      </c>
      <c r="G491" s="799">
        <v>0</v>
      </c>
      <c r="H491" s="773">
        <v>0</v>
      </c>
      <c r="I491" s="799">
        <v>0</v>
      </c>
      <c r="J491" s="799">
        <v>0</v>
      </c>
      <c r="K491" s="799">
        <v>0</v>
      </c>
      <c r="L491" s="799">
        <v>0</v>
      </c>
      <c r="M491" s="799">
        <v>0</v>
      </c>
      <c r="N491" s="800">
        <v>0</v>
      </c>
      <c r="O491" s="800">
        <v>1</v>
      </c>
      <c r="P491" s="800">
        <v>0</v>
      </c>
      <c r="Q491" s="799">
        <v>0</v>
      </c>
      <c r="R491" s="799">
        <v>1</v>
      </c>
      <c r="S491" s="801">
        <v>40161513</v>
      </c>
      <c r="T491" s="799" t="s">
        <v>926</v>
      </c>
      <c r="U491" s="798" t="s">
        <v>926</v>
      </c>
      <c r="V491" s="778"/>
    </row>
    <row r="492" spans="1:22" ht="148.5">
      <c r="A492" s="798">
        <f>A491+1</f>
        <v>454</v>
      </c>
      <c r="B492" s="798" t="s">
        <v>3079</v>
      </c>
      <c r="C492" s="816" t="s">
        <v>3077</v>
      </c>
      <c r="D492" s="809" t="s">
        <v>3023</v>
      </c>
      <c r="E492" s="798">
        <v>0</v>
      </c>
      <c r="F492" s="799">
        <v>0</v>
      </c>
      <c r="G492" s="799">
        <v>0</v>
      </c>
      <c r="H492" s="773">
        <v>0</v>
      </c>
      <c r="I492" s="799">
        <v>0</v>
      </c>
      <c r="J492" s="799">
        <v>0</v>
      </c>
      <c r="K492" s="799">
        <v>0</v>
      </c>
      <c r="L492" s="799">
        <v>0</v>
      </c>
      <c r="M492" s="799">
        <v>0</v>
      </c>
      <c r="N492" s="800">
        <v>0</v>
      </c>
      <c r="O492" s="800">
        <v>1</v>
      </c>
      <c r="P492" s="800">
        <v>0</v>
      </c>
      <c r="Q492" s="799">
        <v>0</v>
      </c>
      <c r="R492" s="799">
        <v>1</v>
      </c>
      <c r="S492" s="801">
        <v>40161513</v>
      </c>
      <c r="T492" s="799" t="s">
        <v>926</v>
      </c>
      <c r="U492" s="798" t="s">
        <v>926</v>
      </c>
      <c r="V492" s="778"/>
    </row>
    <row r="493" spans="1:22">
      <c r="A493" s="869" t="s">
        <v>2988</v>
      </c>
      <c r="B493" s="869"/>
      <c r="C493" s="869"/>
      <c r="D493" s="869"/>
      <c r="E493" s="869"/>
      <c r="F493" s="869"/>
      <c r="G493" s="869"/>
      <c r="H493" s="869"/>
      <c r="I493" s="869"/>
      <c r="J493" s="869"/>
      <c r="K493" s="869"/>
      <c r="L493" s="869"/>
      <c r="M493" s="869"/>
      <c r="N493" s="869"/>
      <c r="O493" s="869"/>
      <c r="P493" s="869"/>
      <c r="Q493" s="869"/>
      <c r="R493" s="869"/>
      <c r="S493" s="869"/>
      <c r="T493" s="869"/>
      <c r="U493" s="869"/>
      <c r="V493" s="247"/>
    </row>
    <row r="494" spans="1:22">
      <c r="A494" s="810" t="s">
        <v>2989</v>
      </c>
      <c r="B494" s="810"/>
      <c r="C494" s="810"/>
      <c r="D494" s="810"/>
      <c r="E494" s="810"/>
      <c r="F494" s="810"/>
      <c r="G494" s="810"/>
      <c r="H494" s="810"/>
      <c r="I494" s="810"/>
      <c r="J494" s="810"/>
      <c r="K494" s="810"/>
      <c r="L494" s="810"/>
      <c r="M494" s="810"/>
      <c r="N494" s="810"/>
      <c r="O494" s="810"/>
      <c r="P494" s="810"/>
      <c r="Q494" s="810"/>
      <c r="R494" s="810"/>
      <c r="S494" s="810"/>
      <c r="T494" s="810"/>
      <c r="U494" s="810"/>
      <c r="V494" s="247"/>
    </row>
    <row r="495" spans="1:22">
      <c r="A495" s="860" t="s">
        <v>2990</v>
      </c>
      <c r="B495" s="860"/>
      <c r="C495" s="860"/>
      <c r="D495" s="860"/>
      <c r="E495" s="860"/>
      <c r="F495" s="860"/>
      <c r="G495" s="860"/>
      <c r="H495" s="860"/>
      <c r="I495" s="860"/>
      <c r="J495" s="860"/>
      <c r="K495" s="860"/>
      <c r="L495" s="860"/>
      <c r="M495" s="860"/>
      <c r="N495" s="860"/>
      <c r="O495" s="860"/>
      <c r="P495" s="860"/>
      <c r="Q495" s="860"/>
      <c r="R495" s="860"/>
      <c r="S495" s="860"/>
      <c r="T495" s="860"/>
      <c r="U495" s="860"/>
      <c r="V495" s="247"/>
    </row>
    <row r="496" spans="1:22" ht="40.5">
      <c r="A496" s="806">
        <v>455</v>
      </c>
      <c r="B496" s="811" t="s">
        <v>2991</v>
      </c>
      <c r="C496" s="816" t="s">
        <v>3020</v>
      </c>
      <c r="D496" s="809" t="s">
        <v>3023</v>
      </c>
      <c r="E496" s="798">
        <v>0</v>
      </c>
      <c r="F496" s="799">
        <v>0</v>
      </c>
      <c r="G496" s="799">
        <v>0</v>
      </c>
      <c r="H496" s="773">
        <v>0</v>
      </c>
      <c r="I496" s="799">
        <v>0</v>
      </c>
      <c r="J496" s="799">
        <v>0</v>
      </c>
      <c r="K496" s="799">
        <v>0</v>
      </c>
      <c r="L496" s="799">
        <v>0</v>
      </c>
      <c r="M496" s="799">
        <v>0</v>
      </c>
      <c r="N496" s="800">
        <v>0</v>
      </c>
      <c r="O496" s="800">
        <v>0</v>
      </c>
      <c r="P496" s="800">
        <v>1</v>
      </c>
      <c r="Q496" s="799">
        <v>0</v>
      </c>
      <c r="R496" s="799">
        <v>1</v>
      </c>
      <c r="S496" s="801">
        <v>40161505</v>
      </c>
      <c r="T496" s="799" t="s">
        <v>926</v>
      </c>
      <c r="U496" s="798" t="s">
        <v>926</v>
      </c>
      <c r="V496" s="778"/>
    </row>
    <row r="497" spans="1:22" ht="54">
      <c r="A497" s="806">
        <v>456</v>
      </c>
      <c r="B497" s="811">
        <v>43320</v>
      </c>
      <c r="C497" s="816" t="s">
        <v>2992</v>
      </c>
      <c r="D497" s="809" t="s">
        <v>3023</v>
      </c>
      <c r="E497" s="798">
        <v>0</v>
      </c>
      <c r="F497" s="799">
        <v>0</v>
      </c>
      <c r="G497" s="799">
        <v>0</v>
      </c>
      <c r="H497" s="773">
        <v>0</v>
      </c>
      <c r="I497" s="799">
        <v>0</v>
      </c>
      <c r="J497" s="799">
        <v>0</v>
      </c>
      <c r="K497" s="799">
        <v>0</v>
      </c>
      <c r="L497" s="799">
        <v>0</v>
      </c>
      <c r="M497" s="799">
        <v>0</v>
      </c>
      <c r="N497" s="800">
        <v>0</v>
      </c>
      <c r="O497" s="800">
        <v>0</v>
      </c>
      <c r="P497" s="800">
        <v>1</v>
      </c>
      <c r="Q497" s="799">
        <v>0</v>
      </c>
      <c r="R497" s="799">
        <v>1</v>
      </c>
      <c r="S497" s="801">
        <v>40161513</v>
      </c>
      <c r="T497" s="799" t="s">
        <v>926</v>
      </c>
      <c r="U497" s="798" t="s">
        <v>926</v>
      </c>
      <c r="V497" s="778"/>
    </row>
    <row r="498" spans="1:22" ht="54">
      <c r="A498" s="806">
        <v>457</v>
      </c>
      <c r="B498" s="811">
        <v>4324006</v>
      </c>
      <c r="C498" s="816" t="s">
        <v>2993</v>
      </c>
      <c r="D498" s="809" t="s">
        <v>3023</v>
      </c>
      <c r="E498" s="798">
        <v>0</v>
      </c>
      <c r="F498" s="799">
        <v>0</v>
      </c>
      <c r="G498" s="799">
        <v>0</v>
      </c>
      <c r="H498" s="773">
        <v>0</v>
      </c>
      <c r="I498" s="799">
        <v>0</v>
      </c>
      <c r="J498" s="799">
        <v>0</v>
      </c>
      <c r="K498" s="799">
        <v>0</v>
      </c>
      <c r="L498" s="799">
        <v>0</v>
      </c>
      <c r="M498" s="799">
        <v>0</v>
      </c>
      <c r="N498" s="800">
        <v>0</v>
      </c>
      <c r="O498" s="800">
        <v>0</v>
      </c>
      <c r="P498" s="800">
        <v>1</v>
      </c>
      <c r="Q498" s="799">
        <v>0</v>
      </c>
      <c r="R498" s="799">
        <v>1</v>
      </c>
      <c r="S498" s="801">
        <v>40161504</v>
      </c>
      <c r="T498" s="799" t="s">
        <v>926</v>
      </c>
      <c r="U498" s="798" t="s">
        <v>926</v>
      </c>
      <c r="V498" s="778"/>
    </row>
    <row r="499" spans="1:22" ht="54">
      <c r="A499" s="806">
        <v>458</v>
      </c>
      <c r="B499" s="811">
        <v>4357006</v>
      </c>
      <c r="C499" s="816" t="s">
        <v>2994</v>
      </c>
      <c r="D499" s="809" t="s">
        <v>3023</v>
      </c>
      <c r="E499" s="798">
        <v>0</v>
      </c>
      <c r="F499" s="799">
        <v>0</v>
      </c>
      <c r="G499" s="799">
        <v>0</v>
      </c>
      <c r="H499" s="773">
        <v>0</v>
      </c>
      <c r="I499" s="799">
        <v>0</v>
      </c>
      <c r="J499" s="799">
        <v>0</v>
      </c>
      <c r="K499" s="799">
        <v>0</v>
      </c>
      <c r="L499" s="799">
        <v>0</v>
      </c>
      <c r="M499" s="799">
        <v>0</v>
      </c>
      <c r="N499" s="800">
        <v>0</v>
      </c>
      <c r="O499" s="800">
        <v>0</v>
      </c>
      <c r="P499" s="800">
        <v>1</v>
      </c>
      <c r="Q499" s="799">
        <v>0</v>
      </c>
      <c r="R499" s="799">
        <v>1</v>
      </c>
      <c r="S499" s="801">
        <v>20142201</v>
      </c>
      <c r="T499" s="799" t="s">
        <v>926</v>
      </c>
      <c r="U499" s="798" t="s">
        <v>926</v>
      </c>
      <c r="V499" s="778"/>
    </row>
    <row r="500" spans="1:22">
      <c r="A500" s="806">
        <v>459</v>
      </c>
      <c r="B500" s="811">
        <v>4332008</v>
      </c>
      <c r="C500" s="816" t="s">
        <v>2995</v>
      </c>
      <c r="D500" s="809" t="s">
        <v>3023</v>
      </c>
      <c r="E500" s="798">
        <v>0</v>
      </c>
      <c r="F500" s="799">
        <v>0</v>
      </c>
      <c r="G500" s="799">
        <v>0</v>
      </c>
      <c r="H500" s="773">
        <v>0</v>
      </c>
      <c r="I500" s="799">
        <v>0</v>
      </c>
      <c r="J500" s="799">
        <v>0</v>
      </c>
      <c r="K500" s="799">
        <v>0</v>
      </c>
      <c r="L500" s="799">
        <v>0</v>
      </c>
      <c r="M500" s="799">
        <v>0</v>
      </c>
      <c r="N500" s="800">
        <v>0</v>
      </c>
      <c r="O500" s="800">
        <v>0</v>
      </c>
      <c r="P500" s="800">
        <v>1</v>
      </c>
      <c r="Q500" s="799">
        <v>0</v>
      </c>
      <c r="R500" s="799">
        <v>1</v>
      </c>
      <c r="S500" s="801">
        <v>31151905</v>
      </c>
      <c r="T500" s="799" t="s">
        <v>926</v>
      </c>
      <c r="U500" s="798" t="s">
        <v>926</v>
      </c>
      <c r="V500" s="778"/>
    </row>
    <row r="501" spans="1:22" ht="67.5">
      <c r="A501" s="806">
        <v>460</v>
      </c>
      <c r="B501" s="811">
        <v>4357006</v>
      </c>
      <c r="C501" s="816" t="s">
        <v>2996</v>
      </c>
      <c r="D501" s="809" t="s">
        <v>3023</v>
      </c>
      <c r="E501" s="798">
        <v>0</v>
      </c>
      <c r="F501" s="799">
        <v>0</v>
      </c>
      <c r="G501" s="799">
        <v>0</v>
      </c>
      <c r="H501" s="773">
        <v>0</v>
      </c>
      <c r="I501" s="799">
        <v>0</v>
      </c>
      <c r="J501" s="799">
        <v>0</v>
      </c>
      <c r="K501" s="799">
        <v>0</v>
      </c>
      <c r="L501" s="799">
        <v>0</v>
      </c>
      <c r="M501" s="799">
        <v>0</v>
      </c>
      <c r="N501" s="800">
        <v>0</v>
      </c>
      <c r="O501" s="800">
        <v>0</v>
      </c>
      <c r="P501" s="800">
        <v>1</v>
      </c>
      <c r="Q501" s="799">
        <v>0</v>
      </c>
      <c r="R501" s="799">
        <v>1</v>
      </c>
      <c r="S501" s="801">
        <v>41115715</v>
      </c>
      <c r="T501" s="799" t="s">
        <v>926</v>
      </c>
      <c r="U501" s="798" t="s">
        <v>926</v>
      </c>
      <c r="V501" s="778"/>
    </row>
    <row r="502" spans="1:22" ht="27">
      <c r="A502" s="806">
        <v>461</v>
      </c>
      <c r="B502" s="811" t="s">
        <v>2991</v>
      </c>
      <c r="C502" s="816" t="s">
        <v>2997</v>
      </c>
      <c r="D502" s="809" t="s">
        <v>3023</v>
      </c>
      <c r="E502" s="798">
        <v>0</v>
      </c>
      <c r="F502" s="799">
        <v>0</v>
      </c>
      <c r="G502" s="799">
        <v>0</v>
      </c>
      <c r="H502" s="773">
        <v>0</v>
      </c>
      <c r="I502" s="799">
        <v>0</v>
      </c>
      <c r="J502" s="799">
        <v>0</v>
      </c>
      <c r="K502" s="799">
        <v>0</v>
      </c>
      <c r="L502" s="799">
        <v>0</v>
      </c>
      <c r="M502" s="799">
        <v>0</v>
      </c>
      <c r="N502" s="800">
        <v>0</v>
      </c>
      <c r="O502" s="800">
        <v>0</v>
      </c>
      <c r="P502" s="800">
        <v>1</v>
      </c>
      <c r="Q502" s="799">
        <v>0</v>
      </c>
      <c r="R502" s="799">
        <v>1</v>
      </c>
      <c r="S502" s="801">
        <v>39121607</v>
      </c>
      <c r="T502" s="799" t="s">
        <v>926</v>
      </c>
      <c r="U502" s="798" t="s">
        <v>926</v>
      </c>
      <c r="V502" s="778"/>
    </row>
    <row r="503" spans="1:22" ht="27">
      <c r="A503" s="806">
        <v>462</v>
      </c>
      <c r="B503" s="811">
        <v>4392404</v>
      </c>
      <c r="C503" s="816" t="s">
        <v>2998</v>
      </c>
      <c r="D503" s="809" t="s">
        <v>3023</v>
      </c>
      <c r="E503" s="798">
        <v>0</v>
      </c>
      <c r="F503" s="799">
        <v>0</v>
      </c>
      <c r="G503" s="799">
        <v>0</v>
      </c>
      <c r="H503" s="773">
        <v>0</v>
      </c>
      <c r="I503" s="799">
        <v>0</v>
      </c>
      <c r="J503" s="799">
        <v>0</v>
      </c>
      <c r="K503" s="799">
        <v>0</v>
      </c>
      <c r="L503" s="799">
        <v>0</v>
      </c>
      <c r="M503" s="799">
        <v>0</v>
      </c>
      <c r="N503" s="800">
        <v>0</v>
      </c>
      <c r="O503" s="800">
        <v>0</v>
      </c>
      <c r="P503" s="800">
        <v>1</v>
      </c>
      <c r="Q503" s="799">
        <v>0</v>
      </c>
      <c r="R503" s="799">
        <v>1</v>
      </c>
      <c r="S503" s="801">
        <v>39121601</v>
      </c>
      <c r="T503" s="799" t="s">
        <v>926</v>
      </c>
      <c r="U503" s="798" t="s">
        <v>926</v>
      </c>
      <c r="V503" s="778"/>
    </row>
    <row r="504" spans="1:22">
      <c r="A504" s="870" t="s">
        <v>2999</v>
      </c>
      <c r="B504" s="870"/>
      <c r="C504" s="870"/>
      <c r="D504" s="870"/>
      <c r="E504" s="870"/>
      <c r="F504" s="870"/>
      <c r="G504" s="870"/>
      <c r="H504" s="870"/>
      <c r="I504" s="870"/>
      <c r="J504" s="870"/>
      <c r="K504" s="870"/>
      <c r="L504" s="870"/>
      <c r="M504" s="870"/>
      <c r="N504" s="870"/>
      <c r="O504" s="870"/>
      <c r="P504" s="870"/>
      <c r="Q504" s="870"/>
      <c r="R504" s="870"/>
      <c r="S504" s="870"/>
      <c r="T504" s="870"/>
      <c r="U504" s="870"/>
      <c r="V504" s="247"/>
    </row>
    <row r="505" spans="1:22">
      <c r="A505" s="841" t="s">
        <v>3013</v>
      </c>
      <c r="B505" s="841"/>
      <c r="C505" s="841"/>
      <c r="D505" s="841"/>
      <c r="E505" s="841"/>
      <c r="F505" s="841"/>
      <c r="G505" s="841"/>
      <c r="H505" s="841"/>
      <c r="I505" s="841"/>
      <c r="J505" s="841"/>
      <c r="K505" s="841"/>
      <c r="L505" s="841"/>
      <c r="M505" s="841"/>
      <c r="N505" s="841"/>
      <c r="O505" s="841"/>
      <c r="P505" s="841"/>
      <c r="Q505" s="841"/>
      <c r="R505" s="841"/>
      <c r="S505" s="841"/>
      <c r="T505" s="841"/>
      <c r="U505" s="841"/>
      <c r="V505" s="247"/>
    </row>
    <row r="506" spans="1:22">
      <c r="A506" s="841" t="s">
        <v>3014</v>
      </c>
      <c r="B506" s="841"/>
      <c r="C506" s="841"/>
      <c r="D506" s="841"/>
      <c r="E506" s="841"/>
      <c r="F506" s="841"/>
      <c r="G506" s="841"/>
      <c r="H506" s="841"/>
      <c r="I506" s="841"/>
      <c r="J506" s="841"/>
      <c r="K506" s="841"/>
      <c r="L506" s="841"/>
      <c r="M506" s="841"/>
      <c r="N506" s="841"/>
      <c r="O506" s="841"/>
      <c r="P506" s="841"/>
      <c r="Q506" s="841"/>
      <c r="R506" s="841"/>
      <c r="S506" s="841"/>
      <c r="T506" s="841"/>
      <c r="U506" s="841"/>
      <c r="V506" s="247"/>
    </row>
    <row r="507" spans="1:22">
      <c r="A507" s="861" t="s">
        <v>3015</v>
      </c>
      <c r="B507" s="861"/>
      <c r="C507" s="861"/>
      <c r="D507" s="861"/>
      <c r="E507" s="861"/>
      <c r="F507" s="861"/>
      <c r="G507" s="861"/>
      <c r="H507" s="861"/>
      <c r="I507" s="861"/>
      <c r="J507" s="861"/>
      <c r="K507" s="861"/>
      <c r="L507" s="861"/>
      <c r="M507" s="861"/>
      <c r="N507" s="861"/>
      <c r="O507" s="861"/>
      <c r="P507" s="861"/>
      <c r="Q507" s="861"/>
      <c r="R507" s="861"/>
      <c r="S507" s="861"/>
      <c r="T507" s="861"/>
      <c r="U507" s="861"/>
      <c r="V507" s="247"/>
    </row>
    <row r="508" spans="1:22">
      <c r="A508" s="806">
        <v>462</v>
      </c>
      <c r="B508" s="811" t="s">
        <v>2991</v>
      </c>
      <c r="C508" s="842" t="s">
        <v>3002</v>
      </c>
      <c r="D508" s="809" t="s">
        <v>3023</v>
      </c>
      <c r="E508" s="798">
        <v>0</v>
      </c>
      <c r="F508" s="799">
        <v>0</v>
      </c>
      <c r="G508" s="773">
        <v>0</v>
      </c>
      <c r="H508" s="773">
        <v>0</v>
      </c>
      <c r="I508" s="799">
        <v>0</v>
      </c>
      <c r="J508" s="799">
        <v>0</v>
      </c>
      <c r="K508" s="799">
        <v>0</v>
      </c>
      <c r="L508" s="799">
        <v>0</v>
      </c>
      <c r="M508" s="799">
        <v>0</v>
      </c>
      <c r="N508" s="800">
        <v>0</v>
      </c>
      <c r="O508" s="800">
        <v>0</v>
      </c>
      <c r="P508" s="800">
        <v>1</v>
      </c>
      <c r="Q508" s="799">
        <v>0</v>
      </c>
      <c r="R508" s="773">
        <v>1</v>
      </c>
      <c r="S508" s="807">
        <v>40161505</v>
      </c>
      <c r="T508" s="799" t="s">
        <v>926</v>
      </c>
      <c r="U508" s="798" t="s">
        <v>926</v>
      </c>
      <c r="V508" s="778"/>
    </row>
    <row r="509" spans="1:22">
      <c r="A509" s="806">
        <v>463</v>
      </c>
      <c r="B509" s="811">
        <v>43320</v>
      </c>
      <c r="C509" s="842" t="s">
        <v>3003</v>
      </c>
      <c r="D509" s="809" t="s">
        <v>3023</v>
      </c>
      <c r="E509" s="798">
        <v>0</v>
      </c>
      <c r="F509" s="799">
        <v>0</v>
      </c>
      <c r="G509" s="773">
        <v>0</v>
      </c>
      <c r="H509" s="773">
        <v>0</v>
      </c>
      <c r="I509" s="799">
        <v>0</v>
      </c>
      <c r="J509" s="799">
        <v>0</v>
      </c>
      <c r="K509" s="799">
        <v>0</v>
      </c>
      <c r="L509" s="799">
        <v>0</v>
      </c>
      <c r="M509" s="799">
        <v>0</v>
      </c>
      <c r="N509" s="800">
        <v>0</v>
      </c>
      <c r="O509" s="800">
        <v>0</v>
      </c>
      <c r="P509" s="800">
        <v>1</v>
      </c>
      <c r="Q509" s="799">
        <v>0</v>
      </c>
      <c r="R509" s="773">
        <v>1</v>
      </c>
      <c r="S509" s="807">
        <v>40161513</v>
      </c>
      <c r="T509" s="799" t="s">
        <v>926</v>
      </c>
      <c r="U509" s="798" t="s">
        <v>926</v>
      </c>
      <c r="V509" s="778"/>
    </row>
    <row r="510" spans="1:22">
      <c r="A510" s="806">
        <v>464</v>
      </c>
      <c r="B510" s="811">
        <v>4324006</v>
      </c>
      <c r="C510" s="824" t="s">
        <v>3004</v>
      </c>
      <c r="D510" s="809" t="s">
        <v>3023</v>
      </c>
      <c r="E510" s="798">
        <v>0</v>
      </c>
      <c r="F510" s="799">
        <v>0</v>
      </c>
      <c r="G510" s="773">
        <v>0</v>
      </c>
      <c r="H510" s="773">
        <v>0</v>
      </c>
      <c r="I510" s="799">
        <v>0</v>
      </c>
      <c r="J510" s="799">
        <v>0</v>
      </c>
      <c r="K510" s="799">
        <v>0</v>
      </c>
      <c r="L510" s="799">
        <v>0</v>
      </c>
      <c r="M510" s="799">
        <v>0</v>
      </c>
      <c r="N510" s="800">
        <v>0</v>
      </c>
      <c r="O510" s="800">
        <v>0</v>
      </c>
      <c r="P510" s="800">
        <v>1</v>
      </c>
      <c r="Q510" s="799">
        <v>0</v>
      </c>
      <c r="R510" s="773">
        <v>1</v>
      </c>
      <c r="S510" s="807">
        <v>40161504</v>
      </c>
      <c r="T510" s="799" t="s">
        <v>926</v>
      </c>
      <c r="U510" s="798" t="s">
        <v>926</v>
      </c>
      <c r="V510" s="778"/>
    </row>
    <row r="511" spans="1:22">
      <c r="A511" s="806">
        <v>465</v>
      </c>
      <c r="B511" s="811">
        <v>43320</v>
      </c>
      <c r="C511" s="824" t="s">
        <v>3005</v>
      </c>
      <c r="D511" s="809" t="s">
        <v>3023</v>
      </c>
      <c r="E511" s="798">
        <v>0</v>
      </c>
      <c r="F511" s="799">
        <v>0</v>
      </c>
      <c r="G511" s="773">
        <v>0</v>
      </c>
      <c r="H511" s="773">
        <v>0</v>
      </c>
      <c r="I511" s="799">
        <v>0</v>
      </c>
      <c r="J511" s="799">
        <v>0</v>
      </c>
      <c r="K511" s="799">
        <v>0</v>
      </c>
      <c r="L511" s="799">
        <v>0</v>
      </c>
      <c r="M511" s="799">
        <v>0</v>
      </c>
      <c r="N511" s="800">
        <v>0</v>
      </c>
      <c r="O511" s="800">
        <v>0</v>
      </c>
      <c r="P511" s="800">
        <v>1</v>
      </c>
      <c r="Q511" s="799">
        <v>0</v>
      </c>
      <c r="R511" s="773">
        <v>1</v>
      </c>
      <c r="S511" s="807">
        <v>31151905</v>
      </c>
      <c r="T511" s="799" t="s">
        <v>926</v>
      </c>
      <c r="U511" s="798" t="s">
        <v>926</v>
      </c>
      <c r="V511" s="778"/>
    </row>
    <row r="512" spans="1:22">
      <c r="A512" s="806">
        <v>466</v>
      </c>
      <c r="B512" s="811">
        <v>43320</v>
      </c>
      <c r="C512" s="824" t="s">
        <v>3006</v>
      </c>
      <c r="D512" s="809" t="s">
        <v>3023</v>
      </c>
      <c r="E512" s="798">
        <v>0</v>
      </c>
      <c r="F512" s="799">
        <v>0</v>
      </c>
      <c r="G512" s="773">
        <v>0</v>
      </c>
      <c r="H512" s="773">
        <v>0</v>
      </c>
      <c r="I512" s="799">
        <v>0</v>
      </c>
      <c r="J512" s="799">
        <v>0</v>
      </c>
      <c r="K512" s="799">
        <v>0</v>
      </c>
      <c r="L512" s="799">
        <v>0</v>
      </c>
      <c r="M512" s="799">
        <v>0</v>
      </c>
      <c r="N512" s="800">
        <v>0</v>
      </c>
      <c r="O512" s="800">
        <v>0</v>
      </c>
      <c r="P512" s="800">
        <v>1</v>
      </c>
      <c r="Q512" s="799">
        <v>0</v>
      </c>
      <c r="R512" s="773">
        <v>1</v>
      </c>
      <c r="S512" s="807">
        <v>41115715</v>
      </c>
      <c r="T512" s="799" t="s">
        <v>926</v>
      </c>
      <c r="U512" s="798" t="s">
        <v>926</v>
      </c>
      <c r="V512" s="778"/>
    </row>
  </sheetData>
  <mergeCells count="42">
    <mergeCell ref="A6:U6"/>
    <mergeCell ref="A506:U506"/>
    <mergeCell ref="A10:G10"/>
    <mergeCell ref="H10:U10"/>
    <mergeCell ref="A8:U8"/>
    <mergeCell ref="A1:V1"/>
    <mergeCell ref="A3:V3"/>
    <mergeCell ref="A476:U476"/>
    <mergeCell ref="A489:U489"/>
    <mergeCell ref="A505:U505"/>
    <mergeCell ref="A493:U493"/>
    <mergeCell ref="A212:U212"/>
    <mergeCell ref="A284:U284"/>
    <mergeCell ref="A321:U321"/>
    <mergeCell ref="A345:U345"/>
    <mergeCell ref="A193:U193"/>
    <mergeCell ref="A404:U404"/>
    <mergeCell ref="A434:U434"/>
    <mergeCell ref="A452:U452"/>
    <mergeCell ref="A463:U463"/>
    <mergeCell ref="A155:U155"/>
    <mergeCell ref="A200:U200"/>
    <mergeCell ref="A232:U232"/>
    <mergeCell ref="A243:U243"/>
    <mergeCell ref="A266:U266"/>
    <mergeCell ref="A274:U274"/>
    <mergeCell ref="A38:U38"/>
    <mergeCell ref="A76:U76"/>
    <mergeCell ref="A98:U98"/>
    <mergeCell ref="A115:U115"/>
    <mergeCell ref="A125:U125"/>
    <mergeCell ref="A142:U142"/>
    <mergeCell ref="A183:U183"/>
    <mergeCell ref="A494:U494"/>
    <mergeCell ref="A495:U495"/>
    <mergeCell ref="A504:U504"/>
    <mergeCell ref="A9:U9"/>
    <mergeCell ref="A507:U507"/>
    <mergeCell ref="A11:G11"/>
    <mergeCell ref="H11:U11"/>
    <mergeCell ref="A13:U13"/>
    <mergeCell ref="A23:U23"/>
  </mergeCells>
  <hyperlinks>
    <hyperlink ref="C488" r:id="rId1" xr:uid="{00000000-0004-0000-0200-000004000000}"/>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dimension ref="B2:K84"/>
  <sheetViews>
    <sheetView topLeftCell="A63" workbookViewId="0">
      <selection activeCell="B60" sqref="B60:I84"/>
    </sheetView>
  </sheetViews>
  <sheetFormatPr baseColWidth="10" defaultRowHeight="14.25"/>
  <cols>
    <col min="9" max="9" width="22" customWidth="1"/>
  </cols>
  <sheetData>
    <row r="2" spans="2:9" ht="20.25">
      <c r="B2" s="383" t="s">
        <v>1710</v>
      </c>
      <c r="C2" s="383" t="s">
        <v>32</v>
      </c>
      <c r="D2" s="384" t="s">
        <v>1711</v>
      </c>
      <c r="E2" s="383" t="s">
        <v>1712</v>
      </c>
      <c r="F2" s="383" t="s">
        <v>1713</v>
      </c>
      <c r="G2" s="383" t="s">
        <v>1714</v>
      </c>
      <c r="H2" s="383" t="s">
        <v>1715</v>
      </c>
      <c r="I2" s="383" t="s">
        <v>1831</v>
      </c>
    </row>
    <row r="3" spans="2:9" ht="15" customHeight="1">
      <c r="B3" s="61">
        <v>1</v>
      </c>
      <c r="C3" s="382" t="s">
        <v>1834</v>
      </c>
      <c r="D3" s="382"/>
      <c r="E3" s="382"/>
      <c r="F3" s="61" t="s">
        <v>1729</v>
      </c>
      <c r="G3" s="61"/>
      <c r="H3" s="61"/>
      <c r="I3" s="381" t="s">
        <v>1777</v>
      </c>
    </row>
    <row r="4" spans="2:9" ht="15" customHeight="1">
      <c r="B4" s="61">
        <v>1</v>
      </c>
      <c r="C4" s="382" t="s">
        <v>1832</v>
      </c>
      <c r="D4" s="382"/>
      <c r="E4" s="382"/>
      <c r="F4" s="61" t="s">
        <v>1719</v>
      </c>
      <c r="G4" s="61"/>
      <c r="H4" s="61"/>
      <c r="I4" s="381" t="s">
        <v>1778</v>
      </c>
    </row>
    <row r="5" spans="2:9" ht="15" customHeight="1">
      <c r="B5" s="61">
        <v>2</v>
      </c>
      <c r="C5" s="382" t="s">
        <v>1832</v>
      </c>
      <c r="D5" s="382"/>
      <c r="E5" s="382"/>
      <c r="F5" s="61" t="s">
        <v>1730</v>
      </c>
      <c r="G5" s="61"/>
      <c r="H5" s="61"/>
      <c r="I5" s="381" t="s">
        <v>1779</v>
      </c>
    </row>
    <row r="6" spans="2:9" ht="15" customHeight="1">
      <c r="B6" s="61">
        <v>3</v>
      </c>
      <c r="C6" s="382" t="s">
        <v>1832</v>
      </c>
      <c r="D6" s="382"/>
      <c r="E6" s="382"/>
      <c r="F6" s="61" t="s">
        <v>1731</v>
      </c>
      <c r="G6" s="61"/>
      <c r="H6" s="61"/>
      <c r="I6" s="381" t="s">
        <v>1780</v>
      </c>
    </row>
    <row r="7" spans="2:9" ht="15" customHeight="1">
      <c r="B7" s="61">
        <v>4</v>
      </c>
      <c r="C7" s="382" t="s">
        <v>1832</v>
      </c>
      <c r="D7" s="382"/>
      <c r="E7" s="382"/>
      <c r="F7" s="61" t="s">
        <v>1732</v>
      </c>
      <c r="G7" s="61"/>
      <c r="H7" s="61"/>
      <c r="I7" s="381" t="s">
        <v>1781</v>
      </c>
    </row>
    <row r="8" spans="2:9" ht="15" customHeight="1">
      <c r="B8" s="61">
        <v>5</v>
      </c>
      <c r="C8" s="382" t="s">
        <v>1832</v>
      </c>
      <c r="D8" s="382"/>
      <c r="E8" s="382"/>
      <c r="F8" s="61" t="s">
        <v>1733</v>
      </c>
      <c r="G8" s="61"/>
      <c r="H8" s="61"/>
      <c r="I8" s="381" t="s">
        <v>1782</v>
      </c>
    </row>
    <row r="9" spans="2:9" ht="15" customHeight="1">
      <c r="B9" s="61">
        <v>6</v>
      </c>
      <c r="C9" s="382" t="s">
        <v>1832</v>
      </c>
      <c r="D9" s="382"/>
      <c r="E9" s="382"/>
      <c r="F9" s="61" t="s">
        <v>1734</v>
      </c>
      <c r="G9" s="61"/>
      <c r="H9" s="61"/>
      <c r="I9" s="381" t="s">
        <v>1783</v>
      </c>
    </row>
    <row r="10" spans="2:9" ht="15" customHeight="1">
      <c r="B10" s="61">
        <v>7</v>
      </c>
      <c r="C10" s="382" t="s">
        <v>1832</v>
      </c>
      <c r="D10" s="382"/>
      <c r="E10" s="382"/>
      <c r="F10" s="61" t="s">
        <v>1735</v>
      </c>
      <c r="G10" s="61"/>
      <c r="H10" s="61"/>
      <c r="I10" s="381" t="s">
        <v>1784</v>
      </c>
    </row>
    <row r="11" spans="2:9" ht="15" customHeight="1">
      <c r="B11" s="61">
        <v>8</v>
      </c>
      <c r="C11" s="382" t="s">
        <v>1832</v>
      </c>
      <c r="D11" s="382"/>
      <c r="E11" s="382"/>
      <c r="F11" s="61" t="s">
        <v>1736</v>
      </c>
      <c r="G11" s="61"/>
      <c r="H11" s="61"/>
      <c r="I11" s="381" t="s">
        <v>1785</v>
      </c>
    </row>
    <row r="12" spans="2:9" ht="15" customHeight="1">
      <c r="B12" s="61">
        <v>9</v>
      </c>
      <c r="C12" s="382" t="s">
        <v>1832</v>
      </c>
      <c r="D12" s="382"/>
      <c r="E12" s="382"/>
      <c r="F12" s="61" t="s">
        <v>1737</v>
      </c>
      <c r="G12" s="61"/>
      <c r="H12" s="61"/>
      <c r="I12" s="381" t="s">
        <v>1786</v>
      </c>
    </row>
    <row r="13" spans="2:9" ht="15" customHeight="1">
      <c r="B13" s="61">
        <v>10</v>
      </c>
      <c r="C13" s="382" t="s">
        <v>1832</v>
      </c>
      <c r="D13" s="382"/>
      <c r="E13" s="382"/>
      <c r="F13" s="61" t="s">
        <v>1762</v>
      </c>
      <c r="G13" s="61"/>
      <c r="H13" s="61"/>
      <c r="I13" s="381" t="s">
        <v>1799</v>
      </c>
    </row>
    <row r="14" spans="2:9" ht="15" customHeight="1">
      <c r="B14" s="61">
        <v>11</v>
      </c>
      <c r="C14" s="382" t="s">
        <v>1832</v>
      </c>
      <c r="D14" s="382"/>
      <c r="E14" s="382"/>
      <c r="F14" s="61" t="s">
        <v>1763</v>
      </c>
      <c r="G14" s="61"/>
      <c r="H14" s="61"/>
      <c r="I14" s="381" t="s">
        <v>1800</v>
      </c>
    </row>
    <row r="15" spans="2:9" ht="15" customHeight="1">
      <c r="B15" s="61">
        <v>1</v>
      </c>
      <c r="C15" s="382" t="s">
        <v>1716</v>
      </c>
      <c r="D15" s="382"/>
      <c r="E15" s="382"/>
      <c r="F15" s="61" t="s">
        <v>1717</v>
      </c>
      <c r="G15" s="61"/>
      <c r="H15" s="61"/>
      <c r="I15" s="381" t="s">
        <v>1787</v>
      </c>
    </row>
    <row r="16" spans="2:9" ht="15" customHeight="1">
      <c r="B16" s="61">
        <v>2</v>
      </c>
      <c r="C16" s="382" t="s">
        <v>1716</v>
      </c>
      <c r="D16" s="382"/>
      <c r="E16" s="382"/>
      <c r="F16" s="61" t="s">
        <v>1719</v>
      </c>
      <c r="G16" s="61"/>
      <c r="H16" s="61"/>
      <c r="I16" s="381" t="s">
        <v>1788</v>
      </c>
    </row>
    <row r="17" spans="2:9" ht="15" customHeight="1">
      <c r="B17" s="61">
        <v>3</v>
      </c>
      <c r="C17" s="382" t="s">
        <v>1716</v>
      </c>
      <c r="D17" s="382"/>
      <c r="E17" s="382"/>
      <c r="F17" s="61" t="s">
        <v>1718</v>
      </c>
      <c r="G17" s="61"/>
      <c r="H17" s="61"/>
      <c r="I17" s="381" t="s">
        <v>1789</v>
      </c>
    </row>
    <row r="18" spans="2:9" ht="15" customHeight="1">
      <c r="B18" s="61">
        <v>4</v>
      </c>
      <c r="C18" s="382" t="s">
        <v>1716</v>
      </c>
      <c r="D18" s="382"/>
      <c r="E18" s="382"/>
      <c r="F18" s="61" t="s">
        <v>1760</v>
      </c>
      <c r="G18" s="61"/>
      <c r="H18" s="61"/>
      <c r="I18" s="381" t="s">
        <v>1790</v>
      </c>
    </row>
    <row r="19" spans="2:9" ht="15" customHeight="1">
      <c r="B19" s="61">
        <v>1</v>
      </c>
      <c r="C19" s="382" t="s">
        <v>1745</v>
      </c>
      <c r="D19" s="382"/>
      <c r="E19" s="382"/>
      <c r="F19" s="61" t="s">
        <v>1746</v>
      </c>
      <c r="G19" s="61"/>
      <c r="H19" s="61"/>
      <c r="I19" s="381" t="s">
        <v>1791</v>
      </c>
    </row>
    <row r="20" spans="2:9" ht="15" customHeight="1">
      <c r="B20" s="61">
        <v>2</v>
      </c>
      <c r="C20" s="382" t="s">
        <v>1745</v>
      </c>
      <c r="D20" s="382"/>
      <c r="E20" s="382"/>
      <c r="F20" s="61" t="s">
        <v>1761</v>
      </c>
      <c r="G20" s="61"/>
      <c r="H20" s="61"/>
      <c r="I20" s="381" t="s">
        <v>1792</v>
      </c>
    </row>
    <row r="21" spans="2:9" ht="15" customHeight="1">
      <c r="B21" s="61">
        <v>1</v>
      </c>
      <c r="C21" s="382" t="s">
        <v>1750</v>
      </c>
      <c r="D21" s="382"/>
      <c r="E21" s="382"/>
      <c r="F21" s="61" t="s">
        <v>1730</v>
      </c>
      <c r="G21" s="61"/>
      <c r="H21" s="61"/>
      <c r="I21" s="381" t="s">
        <v>1793</v>
      </c>
    </row>
    <row r="22" spans="2:9" ht="15" customHeight="1">
      <c r="B22" s="61">
        <v>2</v>
      </c>
      <c r="C22" s="382" t="s">
        <v>1750</v>
      </c>
      <c r="D22" s="382"/>
      <c r="E22" s="382"/>
      <c r="F22" s="61" t="s">
        <v>1751</v>
      </c>
      <c r="G22" s="61"/>
      <c r="H22" s="61"/>
      <c r="I22" s="381" t="s">
        <v>1794</v>
      </c>
    </row>
    <row r="23" spans="2:9" ht="15" customHeight="1">
      <c r="B23" s="61">
        <v>3</v>
      </c>
      <c r="C23" s="382" t="s">
        <v>1750</v>
      </c>
      <c r="D23" s="382"/>
      <c r="E23" s="382"/>
      <c r="F23" s="61" t="s">
        <v>1753</v>
      </c>
      <c r="G23" s="61"/>
      <c r="H23" s="61"/>
      <c r="I23" s="381" t="s">
        <v>1795</v>
      </c>
    </row>
    <row r="24" spans="2:9" ht="15" customHeight="1">
      <c r="B24" s="61">
        <v>4</v>
      </c>
      <c r="C24" s="382" t="s">
        <v>1750</v>
      </c>
      <c r="D24" s="382"/>
      <c r="E24" s="382"/>
      <c r="F24" s="61" t="s">
        <v>1754</v>
      </c>
      <c r="G24" s="61"/>
      <c r="H24" s="61"/>
      <c r="I24" s="381" t="s">
        <v>1796</v>
      </c>
    </row>
    <row r="25" spans="2:9" ht="15" customHeight="1">
      <c r="B25" s="61">
        <v>5</v>
      </c>
      <c r="C25" s="382" t="s">
        <v>1750</v>
      </c>
      <c r="D25" s="382"/>
      <c r="E25" s="382"/>
      <c r="F25" s="61" t="s">
        <v>1755</v>
      </c>
      <c r="G25" s="61"/>
      <c r="H25" s="61"/>
      <c r="I25" s="381" t="s">
        <v>1797</v>
      </c>
    </row>
    <row r="26" spans="2:9" ht="15" customHeight="1">
      <c r="B26" s="61">
        <v>6</v>
      </c>
      <c r="C26" s="382" t="s">
        <v>1750</v>
      </c>
      <c r="D26" s="382"/>
      <c r="E26" s="382"/>
      <c r="F26" s="61" t="s">
        <v>1752</v>
      </c>
      <c r="G26" s="61"/>
      <c r="H26" s="61"/>
      <c r="I26" s="381" t="s">
        <v>1798</v>
      </c>
    </row>
    <row r="27" spans="2:9" ht="15" customHeight="1">
      <c r="B27" s="61">
        <v>1</v>
      </c>
      <c r="C27" s="382" t="s">
        <v>1740</v>
      </c>
      <c r="D27" s="382"/>
      <c r="E27" s="382"/>
      <c r="F27" s="61" t="s">
        <v>1741</v>
      </c>
      <c r="G27" s="61"/>
      <c r="H27" s="61"/>
      <c r="I27" s="381" t="s">
        <v>1801</v>
      </c>
    </row>
    <row r="28" spans="2:9" ht="15" customHeight="1">
      <c r="B28" s="61">
        <v>2</v>
      </c>
      <c r="C28" s="382" t="s">
        <v>1740</v>
      </c>
      <c r="D28" s="382"/>
      <c r="E28" s="382"/>
      <c r="F28" s="61" t="s">
        <v>1742</v>
      </c>
      <c r="G28" s="61"/>
      <c r="H28" s="61"/>
      <c r="I28" s="381" t="s">
        <v>1802</v>
      </c>
    </row>
    <row r="29" spans="2:9" ht="15" customHeight="1">
      <c r="B29" s="61">
        <v>3</v>
      </c>
      <c r="C29" s="382" t="s">
        <v>1740</v>
      </c>
      <c r="D29" s="382"/>
      <c r="E29" s="382"/>
      <c r="F29" s="61" t="s">
        <v>1743</v>
      </c>
      <c r="G29" s="61"/>
      <c r="H29" s="61"/>
      <c r="I29" s="381" t="s">
        <v>1803</v>
      </c>
    </row>
    <row r="30" spans="2:9" ht="15" customHeight="1">
      <c r="B30" s="61">
        <v>4</v>
      </c>
      <c r="C30" s="382" t="s">
        <v>1740</v>
      </c>
      <c r="D30" s="382"/>
      <c r="E30" s="382"/>
      <c r="F30" s="61" t="s">
        <v>1744</v>
      </c>
      <c r="G30" s="61"/>
      <c r="H30" s="61"/>
      <c r="I30" s="381" t="s">
        <v>1804</v>
      </c>
    </row>
    <row r="31" spans="2:9" ht="15" customHeight="1">
      <c r="B31" s="61">
        <v>5</v>
      </c>
      <c r="C31" s="382" t="s">
        <v>1740</v>
      </c>
      <c r="D31" s="382"/>
      <c r="E31" s="382"/>
      <c r="F31" s="61" t="s">
        <v>1776</v>
      </c>
      <c r="G31" s="61"/>
      <c r="H31" s="61"/>
      <c r="I31" s="381" t="s">
        <v>1830</v>
      </c>
    </row>
    <row r="32" spans="2:9" ht="15" customHeight="1">
      <c r="B32" s="61">
        <v>1</v>
      </c>
      <c r="C32" s="382" t="s">
        <v>1749</v>
      </c>
      <c r="D32" s="382"/>
      <c r="E32" s="382"/>
      <c r="F32" s="61" t="s">
        <v>1764</v>
      </c>
      <c r="G32" s="61"/>
      <c r="H32" s="61"/>
      <c r="I32" s="381" t="s">
        <v>1805</v>
      </c>
    </row>
    <row r="33" spans="2:9" ht="15" customHeight="1">
      <c r="B33" s="61">
        <v>1</v>
      </c>
      <c r="C33" s="382" t="s">
        <v>1720</v>
      </c>
      <c r="D33" s="382"/>
      <c r="E33" s="382"/>
      <c r="F33" s="61" t="s">
        <v>1721</v>
      </c>
      <c r="G33" s="61"/>
      <c r="H33" s="61"/>
      <c r="I33" s="381" t="s">
        <v>1806</v>
      </c>
    </row>
    <row r="34" spans="2:9" ht="15" customHeight="1">
      <c r="B34" s="61">
        <v>2</v>
      </c>
      <c r="C34" s="382" t="s">
        <v>1720</v>
      </c>
      <c r="D34" s="382"/>
      <c r="E34" s="382"/>
      <c r="F34" s="61" t="s">
        <v>1722</v>
      </c>
      <c r="G34" s="61"/>
      <c r="H34" s="61"/>
      <c r="I34" s="381" t="s">
        <v>1807</v>
      </c>
    </row>
    <row r="35" spans="2:9" ht="15" customHeight="1">
      <c r="B35" s="61">
        <v>3</v>
      </c>
      <c r="C35" s="382" t="s">
        <v>1720</v>
      </c>
      <c r="D35" s="382"/>
      <c r="E35" s="382"/>
      <c r="F35" s="61" t="s">
        <v>1765</v>
      </c>
      <c r="G35" s="61"/>
      <c r="H35" s="61"/>
      <c r="I35" s="381" t="s">
        <v>1808</v>
      </c>
    </row>
    <row r="36" spans="2:9" ht="15" customHeight="1">
      <c r="B36" s="61">
        <v>1</v>
      </c>
      <c r="C36" s="382" t="s">
        <v>1727</v>
      </c>
      <c r="D36" s="382"/>
      <c r="E36" s="382"/>
      <c r="F36" s="61" t="s">
        <v>1766</v>
      </c>
      <c r="G36" s="61"/>
      <c r="H36" s="61"/>
      <c r="I36" s="381" t="s">
        <v>1809</v>
      </c>
    </row>
    <row r="37" spans="2:9" ht="15" customHeight="1">
      <c r="B37" s="61">
        <v>2</v>
      </c>
      <c r="C37" s="382" t="s">
        <v>1727</v>
      </c>
      <c r="D37" s="382"/>
      <c r="E37" s="382"/>
      <c r="F37" s="61" t="s">
        <v>1728</v>
      </c>
      <c r="G37" s="61"/>
      <c r="H37" s="61"/>
      <c r="I37" s="381" t="s">
        <v>1810</v>
      </c>
    </row>
    <row r="38" spans="2:9" ht="15" customHeight="1">
      <c r="B38" s="61">
        <v>3</v>
      </c>
      <c r="C38" s="382" t="s">
        <v>1727</v>
      </c>
      <c r="D38" s="382"/>
      <c r="E38" s="382"/>
      <c r="F38" s="61" t="s">
        <v>1767</v>
      </c>
      <c r="G38" s="61"/>
      <c r="H38" s="61"/>
      <c r="I38" s="381" t="s">
        <v>1811</v>
      </c>
    </row>
    <row r="39" spans="2:9" ht="15" customHeight="1">
      <c r="B39" s="61">
        <v>1</v>
      </c>
      <c r="C39" s="382" t="s">
        <v>1738</v>
      </c>
      <c r="D39" s="382"/>
      <c r="E39" s="382"/>
      <c r="F39" s="61" t="s">
        <v>1768</v>
      </c>
      <c r="G39" s="61"/>
      <c r="H39" s="61"/>
      <c r="I39" s="381" t="s">
        <v>1812</v>
      </c>
    </row>
    <row r="40" spans="2:9" ht="15" customHeight="1">
      <c r="B40" s="61">
        <v>2</v>
      </c>
      <c r="C40" s="382" t="s">
        <v>1738</v>
      </c>
      <c r="D40" s="382"/>
      <c r="E40" s="382"/>
      <c r="F40" s="61" t="s">
        <v>1739</v>
      </c>
      <c r="G40" s="61"/>
      <c r="H40" s="61"/>
      <c r="I40" s="381" t="s">
        <v>1813</v>
      </c>
    </row>
    <row r="41" spans="2:9" ht="15" customHeight="1">
      <c r="B41" s="61">
        <v>1</v>
      </c>
      <c r="C41" s="382" t="s">
        <v>1833</v>
      </c>
      <c r="D41" s="382"/>
      <c r="E41" s="382"/>
      <c r="F41" s="61" t="s">
        <v>1769</v>
      </c>
      <c r="G41" s="61"/>
      <c r="H41" s="61"/>
      <c r="I41" s="381" t="s">
        <v>1814</v>
      </c>
    </row>
    <row r="42" spans="2:9" ht="15" customHeight="1">
      <c r="B42" s="61">
        <v>2</v>
      </c>
      <c r="C42" s="382" t="s">
        <v>1833</v>
      </c>
      <c r="D42" s="382"/>
      <c r="E42" s="382"/>
      <c r="F42" s="61" t="s">
        <v>1770</v>
      </c>
      <c r="G42" s="61"/>
      <c r="H42" s="61"/>
      <c r="I42" s="381" t="s">
        <v>1815</v>
      </c>
    </row>
    <row r="43" spans="2:9" ht="15" customHeight="1">
      <c r="B43" s="61">
        <v>3</v>
      </c>
      <c r="C43" s="382" t="s">
        <v>1833</v>
      </c>
      <c r="D43" s="382"/>
      <c r="E43" s="382"/>
      <c r="F43" s="61" t="s">
        <v>1724</v>
      </c>
      <c r="G43" s="61"/>
      <c r="H43" s="61"/>
      <c r="I43" s="381" t="s">
        <v>1816</v>
      </c>
    </row>
    <row r="44" spans="2:9" ht="15" customHeight="1">
      <c r="B44" s="61">
        <v>4</v>
      </c>
      <c r="C44" s="382" t="s">
        <v>1833</v>
      </c>
      <c r="D44" s="382"/>
      <c r="E44" s="382"/>
      <c r="F44" s="61" t="s">
        <v>1770</v>
      </c>
      <c r="G44" s="61"/>
      <c r="H44" s="61"/>
      <c r="I44" s="381" t="s">
        <v>1817</v>
      </c>
    </row>
    <row r="45" spans="2:9" ht="15" customHeight="1">
      <c r="B45" s="61">
        <v>5</v>
      </c>
      <c r="C45" s="382" t="s">
        <v>1833</v>
      </c>
      <c r="D45" s="382"/>
      <c r="E45" s="382"/>
      <c r="F45" s="61" t="s">
        <v>1725</v>
      </c>
      <c r="G45" s="61"/>
      <c r="H45" s="61"/>
      <c r="I45" s="381" t="s">
        <v>1818</v>
      </c>
    </row>
    <row r="46" spans="2:9" ht="15" customHeight="1">
      <c r="B46" s="61">
        <v>6</v>
      </c>
      <c r="C46" s="382" t="s">
        <v>1833</v>
      </c>
      <c r="D46" s="382"/>
      <c r="E46" s="382"/>
      <c r="F46" s="61" t="s">
        <v>1726</v>
      </c>
      <c r="G46" s="61"/>
      <c r="H46" s="61"/>
      <c r="I46" s="381" t="s">
        <v>1819</v>
      </c>
    </row>
    <row r="47" spans="2:9">
      <c r="B47" s="61">
        <v>1</v>
      </c>
      <c r="C47" s="382" t="s">
        <v>1836</v>
      </c>
      <c r="D47" s="382"/>
      <c r="E47" s="382"/>
      <c r="F47" s="385" t="s">
        <v>1747</v>
      </c>
      <c r="G47" s="385"/>
      <c r="H47" s="385"/>
      <c r="I47" s="381" t="s">
        <v>1820</v>
      </c>
    </row>
    <row r="48" spans="2:9">
      <c r="B48" s="61">
        <v>2</v>
      </c>
      <c r="C48" s="382" t="s">
        <v>1836</v>
      </c>
      <c r="D48" s="382"/>
      <c r="E48" s="382"/>
      <c r="F48" s="385" t="s">
        <v>1748</v>
      </c>
      <c r="G48" s="385"/>
      <c r="H48" s="385"/>
      <c r="I48" s="381" t="s">
        <v>1821</v>
      </c>
    </row>
    <row r="49" spans="2:11" ht="15" customHeight="1">
      <c r="B49" s="61">
        <v>1</v>
      </c>
      <c r="C49" s="382" t="s">
        <v>1835</v>
      </c>
      <c r="D49" s="382"/>
      <c r="E49" s="382"/>
      <c r="F49" s="61" t="s">
        <v>1771</v>
      </c>
      <c r="G49" s="61"/>
      <c r="H49" s="61"/>
      <c r="I49" s="381" t="s">
        <v>1822</v>
      </c>
    </row>
    <row r="50" spans="2:11" ht="15" customHeight="1">
      <c r="B50" s="61">
        <v>2</v>
      </c>
      <c r="C50" s="382" t="s">
        <v>1835</v>
      </c>
      <c r="D50" s="382"/>
      <c r="E50" s="382"/>
      <c r="F50" s="61" t="s">
        <v>1772</v>
      </c>
      <c r="G50" s="61"/>
      <c r="H50" s="61"/>
      <c r="I50" s="381" t="s">
        <v>1823</v>
      </c>
    </row>
    <row r="51" spans="2:11" ht="15" customHeight="1">
      <c r="B51" s="61">
        <v>1</v>
      </c>
      <c r="C51" s="382" t="s">
        <v>1756</v>
      </c>
      <c r="D51" s="382"/>
      <c r="E51" s="382"/>
      <c r="F51" s="61" t="s">
        <v>1757</v>
      </c>
      <c r="G51" s="61"/>
      <c r="H51" s="61"/>
      <c r="I51" s="381" t="s">
        <v>1824</v>
      </c>
    </row>
    <row r="52" spans="2:11" ht="15" customHeight="1">
      <c r="B52" s="61">
        <v>2</v>
      </c>
      <c r="C52" s="382" t="s">
        <v>1756</v>
      </c>
      <c r="D52" s="382"/>
      <c r="E52" s="382"/>
      <c r="F52" s="61" t="s">
        <v>1758</v>
      </c>
      <c r="G52" s="61"/>
      <c r="H52" s="61"/>
      <c r="I52" s="381" t="s">
        <v>1825</v>
      </c>
    </row>
    <row r="53" spans="2:11" ht="15" customHeight="1">
      <c r="B53" s="61">
        <v>3</v>
      </c>
      <c r="C53" s="382" t="s">
        <v>1756</v>
      </c>
      <c r="D53" s="382"/>
      <c r="E53" s="382"/>
      <c r="F53" s="61" t="s">
        <v>1759</v>
      </c>
      <c r="G53" s="61"/>
      <c r="H53" s="61"/>
      <c r="I53" s="381" t="s">
        <v>1826</v>
      </c>
    </row>
    <row r="54" spans="2:11" ht="15" customHeight="1">
      <c r="B54" s="61">
        <v>4</v>
      </c>
      <c r="C54" s="382" t="s">
        <v>1756</v>
      </c>
      <c r="D54" s="382"/>
      <c r="E54" s="382"/>
      <c r="F54" s="61" t="s">
        <v>1773</v>
      </c>
      <c r="G54" s="61"/>
      <c r="H54" s="61"/>
      <c r="I54" s="381" t="s">
        <v>1827</v>
      </c>
    </row>
    <row r="55" spans="2:11" ht="15" customHeight="1">
      <c r="B55" s="61">
        <v>5</v>
      </c>
      <c r="C55" s="382" t="s">
        <v>1756</v>
      </c>
      <c r="D55" s="382"/>
      <c r="E55" s="382"/>
      <c r="F55" s="61" t="s">
        <v>1774</v>
      </c>
      <c r="G55" s="61"/>
      <c r="H55" s="61"/>
      <c r="I55" s="381" t="s">
        <v>1828</v>
      </c>
    </row>
    <row r="56" spans="2:11" ht="15" customHeight="1">
      <c r="B56" s="61">
        <v>6</v>
      </c>
      <c r="C56" s="382" t="s">
        <v>1756</v>
      </c>
      <c r="D56" s="382"/>
      <c r="E56" s="382"/>
      <c r="F56" s="61" t="s">
        <v>1775</v>
      </c>
      <c r="G56" s="61"/>
      <c r="H56" s="61"/>
      <c r="I56" s="381" t="s">
        <v>1829</v>
      </c>
    </row>
    <row r="57" spans="2:11" ht="15" customHeight="1">
      <c r="B57" s="61"/>
    </row>
    <row r="60" spans="2:11" ht="20.25">
      <c r="B60" s="383" t="s">
        <v>1710</v>
      </c>
      <c r="C60" s="383" t="s">
        <v>32</v>
      </c>
      <c r="D60" s="384" t="s">
        <v>1711</v>
      </c>
      <c r="E60" s="383" t="s">
        <v>1712</v>
      </c>
      <c r="F60" s="383" t="s">
        <v>1713</v>
      </c>
      <c r="G60" s="383" t="s">
        <v>1714</v>
      </c>
      <c r="H60" s="383" t="s">
        <v>1715</v>
      </c>
      <c r="I60" s="383" t="s">
        <v>1831</v>
      </c>
    </row>
    <row r="61" spans="2:11">
      <c r="B61" s="76">
        <v>1</v>
      </c>
      <c r="C61" s="76"/>
      <c r="D61" s="76"/>
      <c r="E61" s="76"/>
      <c r="F61" s="386" t="s">
        <v>1837</v>
      </c>
      <c r="G61" s="76"/>
      <c r="H61" s="76"/>
      <c r="I61" s="387" t="s">
        <v>1859</v>
      </c>
      <c r="J61" s="388"/>
      <c r="K61" s="388"/>
    </row>
    <row r="62" spans="2:11">
      <c r="B62" s="76">
        <v>2</v>
      </c>
      <c r="C62" s="76"/>
      <c r="D62" s="76"/>
      <c r="E62" s="76"/>
      <c r="F62" s="386" t="s">
        <v>1838</v>
      </c>
      <c r="G62" s="76"/>
      <c r="H62" s="76"/>
      <c r="I62" s="387" t="s">
        <v>1860</v>
      </c>
      <c r="J62" s="388"/>
      <c r="K62" s="388"/>
    </row>
    <row r="63" spans="2:11">
      <c r="B63" s="76">
        <v>3</v>
      </c>
      <c r="C63" s="76"/>
      <c r="D63" s="76"/>
      <c r="E63" s="76"/>
      <c r="F63" s="386" t="s">
        <v>1839</v>
      </c>
      <c r="G63" s="76"/>
      <c r="H63" s="76"/>
      <c r="I63" s="387" t="s">
        <v>1861</v>
      </c>
      <c r="J63" s="388"/>
      <c r="K63" s="388"/>
    </row>
    <row r="64" spans="2:11">
      <c r="B64" s="76">
        <v>4</v>
      </c>
      <c r="C64" s="76"/>
      <c r="D64" s="76"/>
      <c r="E64" s="76"/>
      <c r="F64" s="386" t="s">
        <v>1840</v>
      </c>
      <c r="G64" s="76"/>
      <c r="H64" s="76"/>
      <c r="I64" s="387" t="s">
        <v>1862</v>
      </c>
      <c r="J64" s="388"/>
      <c r="K64" s="388"/>
    </row>
    <row r="65" spans="2:11">
      <c r="B65" s="76">
        <v>5</v>
      </c>
      <c r="C65" s="76"/>
      <c r="D65" s="76"/>
      <c r="E65" s="76"/>
      <c r="F65" s="386" t="s">
        <v>1841</v>
      </c>
      <c r="G65" s="76"/>
      <c r="H65" s="76"/>
      <c r="I65" s="387" t="s">
        <v>1863</v>
      </c>
      <c r="J65" s="388"/>
      <c r="K65" s="388"/>
    </row>
    <row r="66" spans="2:11">
      <c r="B66" s="76">
        <v>6</v>
      </c>
      <c r="C66" s="76"/>
      <c r="D66" s="76"/>
      <c r="E66" s="76"/>
      <c r="F66" s="386" t="s">
        <v>1842</v>
      </c>
      <c r="G66" s="76"/>
      <c r="H66" s="76"/>
      <c r="I66" s="387" t="s">
        <v>1864</v>
      </c>
      <c r="J66" s="388"/>
      <c r="K66" s="388"/>
    </row>
    <row r="67" spans="2:11">
      <c r="B67" s="76">
        <v>7</v>
      </c>
      <c r="C67" s="76"/>
      <c r="D67" s="76"/>
      <c r="E67" s="76"/>
      <c r="F67" s="386" t="s">
        <v>1843</v>
      </c>
      <c r="G67" s="76"/>
      <c r="H67" s="76"/>
      <c r="I67" s="387" t="s">
        <v>1865</v>
      </c>
      <c r="J67" s="388"/>
      <c r="K67" s="388"/>
    </row>
    <row r="68" spans="2:11">
      <c r="B68" s="76">
        <v>8</v>
      </c>
      <c r="C68" s="76"/>
      <c r="D68" s="76"/>
      <c r="E68" s="76"/>
      <c r="F68" s="386" t="s">
        <v>1844</v>
      </c>
      <c r="G68" s="76"/>
      <c r="H68" s="76"/>
      <c r="I68" s="387" t="s">
        <v>1866</v>
      </c>
      <c r="J68" s="388"/>
      <c r="K68" s="388"/>
    </row>
    <row r="69" spans="2:11">
      <c r="B69" s="76">
        <v>9</v>
      </c>
      <c r="C69" s="76"/>
      <c r="D69" s="76"/>
      <c r="E69" s="76"/>
      <c r="F69" s="386" t="s">
        <v>1845</v>
      </c>
      <c r="G69" s="76"/>
      <c r="H69" s="76"/>
      <c r="I69" s="387" t="s">
        <v>1867</v>
      </c>
      <c r="J69" s="388"/>
      <c r="K69" s="388"/>
    </row>
    <row r="70" spans="2:11">
      <c r="B70" s="76">
        <v>10</v>
      </c>
      <c r="C70" s="76"/>
      <c r="D70" s="76"/>
      <c r="E70" s="76"/>
      <c r="F70" s="386" t="s">
        <v>1846</v>
      </c>
      <c r="G70" s="76"/>
      <c r="H70" s="76"/>
      <c r="I70" s="387" t="s">
        <v>1868</v>
      </c>
      <c r="J70" s="388"/>
      <c r="K70" s="388"/>
    </row>
    <row r="71" spans="2:11">
      <c r="B71" s="76">
        <v>11</v>
      </c>
      <c r="C71" s="76"/>
      <c r="D71" s="76"/>
      <c r="E71" s="76"/>
      <c r="F71" s="386" t="s">
        <v>1723</v>
      </c>
      <c r="G71" s="76"/>
      <c r="H71" s="76"/>
      <c r="I71" s="387" t="s">
        <v>1869</v>
      </c>
      <c r="J71" s="388"/>
      <c r="K71" s="388"/>
    </row>
    <row r="72" spans="2:11">
      <c r="B72" s="76">
        <v>12</v>
      </c>
      <c r="C72" s="76"/>
      <c r="D72" s="76"/>
      <c r="E72" s="76"/>
      <c r="F72" s="386" t="s">
        <v>1847</v>
      </c>
      <c r="G72" s="76"/>
      <c r="H72" s="76"/>
      <c r="I72" s="387" t="s">
        <v>1870</v>
      </c>
      <c r="J72" s="388"/>
      <c r="K72" s="388"/>
    </row>
    <row r="73" spans="2:11">
      <c r="B73" s="76">
        <v>13</v>
      </c>
      <c r="C73" s="76"/>
      <c r="D73" s="76"/>
      <c r="E73" s="76"/>
      <c r="F73" s="386" t="s">
        <v>1848</v>
      </c>
      <c r="G73" s="76"/>
      <c r="H73" s="76"/>
      <c r="I73" s="387" t="s">
        <v>1871</v>
      </c>
      <c r="J73" s="388"/>
      <c r="K73" s="388"/>
    </row>
    <row r="74" spans="2:11">
      <c r="B74" s="76">
        <v>14</v>
      </c>
      <c r="C74" s="76"/>
      <c r="D74" s="76"/>
      <c r="E74" s="76"/>
      <c r="F74" s="386" t="s">
        <v>1849</v>
      </c>
      <c r="G74" s="76"/>
      <c r="H74" s="76"/>
      <c r="I74" s="387" t="s">
        <v>1872</v>
      </c>
      <c r="J74" s="388"/>
      <c r="K74" s="388"/>
    </row>
    <row r="75" spans="2:11">
      <c r="B75" s="76">
        <v>15</v>
      </c>
      <c r="C75" s="76"/>
      <c r="D75" s="76"/>
      <c r="E75" s="76"/>
      <c r="F75" s="386" t="s">
        <v>1739</v>
      </c>
      <c r="G75" s="76"/>
      <c r="H75" s="76"/>
      <c r="I75" s="387" t="s">
        <v>1873</v>
      </c>
      <c r="J75" s="388"/>
      <c r="K75" s="388"/>
    </row>
    <row r="76" spans="2:11">
      <c r="B76" s="76">
        <v>16</v>
      </c>
      <c r="C76" s="76"/>
      <c r="D76" s="76"/>
      <c r="E76" s="76"/>
      <c r="F76" s="386" t="s">
        <v>1850</v>
      </c>
      <c r="G76" s="76"/>
      <c r="H76" s="76"/>
      <c r="I76" s="387" t="s">
        <v>1874</v>
      </c>
      <c r="J76" s="388"/>
      <c r="K76" s="388"/>
    </row>
    <row r="77" spans="2:11">
      <c r="B77" s="76">
        <v>17</v>
      </c>
      <c r="C77" s="76"/>
      <c r="D77" s="76"/>
      <c r="E77" s="76"/>
      <c r="F77" s="386" t="s">
        <v>1851</v>
      </c>
      <c r="G77" s="76"/>
      <c r="H77" s="76"/>
      <c r="I77" s="387" t="s">
        <v>1875</v>
      </c>
      <c r="J77" s="388"/>
      <c r="K77" s="388"/>
    </row>
    <row r="78" spans="2:11">
      <c r="B78" s="76">
        <v>18</v>
      </c>
      <c r="C78" s="76"/>
      <c r="D78" s="76"/>
      <c r="E78" s="76"/>
      <c r="F78" s="386" t="s">
        <v>1852</v>
      </c>
      <c r="G78" s="76"/>
      <c r="H78" s="76"/>
      <c r="I78" s="387" t="s">
        <v>1876</v>
      </c>
      <c r="J78" s="388"/>
      <c r="K78" s="388"/>
    </row>
    <row r="79" spans="2:11">
      <c r="B79" s="76">
        <v>19</v>
      </c>
      <c r="C79" s="76"/>
      <c r="D79" s="76"/>
      <c r="E79" s="76"/>
      <c r="F79" s="386" t="s">
        <v>1853</v>
      </c>
      <c r="G79" s="76"/>
      <c r="H79" s="76"/>
      <c r="I79" s="387" t="s">
        <v>1877</v>
      </c>
      <c r="J79" s="388"/>
      <c r="K79" s="388"/>
    </row>
    <row r="80" spans="2:11">
      <c r="B80" s="76">
        <v>20</v>
      </c>
      <c r="C80" s="76"/>
      <c r="D80" s="76"/>
      <c r="E80" s="76"/>
      <c r="F80" s="386" t="s">
        <v>1854</v>
      </c>
      <c r="G80" s="76"/>
      <c r="H80" s="76"/>
      <c r="I80" s="387" t="s">
        <v>1878</v>
      </c>
      <c r="J80" s="388"/>
      <c r="K80" s="388"/>
    </row>
    <row r="81" spans="2:11">
      <c r="B81" s="76">
        <v>21</v>
      </c>
      <c r="C81" s="76"/>
      <c r="D81" s="76"/>
      <c r="E81" s="76"/>
      <c r="F81" s="386" t="s">
        <v>1855</v>
      </c>
      <c r="G81" s="76"/>
      <c r="H81" s="76"/>
      <c r="I81" s="387" t="s">
        <v>1879</v>
      </c>
      <c r="J81" s="388"/>
      <c r="K81" s="388"/>
    </row>
    <row r="82" spans="2:11">
      <c r="B82" s="76">
        <v>22</v>
      </c>
      <c r="C82" s="76"/>
      <c r="D82" s="76"/>
      <c r="E82" s="76"/>
      <c r="F82" s="386" t="s">
        <v>1856</v>
      </c>
      <c r="G82" s="76"/>
      <c r="H82" s="76"/>
      <c r="I82" s="387" t="s">
        <v>1880</v>
      </c>
      <c r="J82" s="388"/>
      <c r="K82" s="388"/>
    </row>
    <row r="83" spans="2:11">
      <c r="B83" s="76">
        <v>23</v>
      </c>
      <c r="C83" s="76"/>
      <c r="D83" s="76"/>
      <c r="E83" s="76"/>
      <c r="F83" s="386" t="s">
        <v>1857</v>
      </c>
      <c r="G83" s="76"/>
      <c r="H83" s="76"/>
      <c r="I83" s="387" t="s">
        <v>1881</v>
      </c>
      <c r="J83" s="388"/>
      <c r="K83" s="388"/>
    </row>
    <row r="84" spans="2:11">
      <c r="B84" s="76">
        <v>24</v>
      </c>
      <c r="C84" s="76"/>
      <c r="D84" s="76"/>
      <c r="E84" s="76"/>
      <c r="F84" s="386" t="s">
        <v>1858</v>
      </c>
      <c r="G84" s="76"/>
      <c r="H84" s="76"/>
      <c r="I84" s="387" t="s">
        <v>1882</v>
      </c>
      <c r="J84" s="388"/>
      <c r="K84" s="388"/>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B1:O416"/>
  <sheetViews>
    <sheetView topLeftCell="A393" zoomScale="70" zoomScaleNormal="70" workbookViewId="0">
      <selection activeCell="L416" sqref="J394:L416"/>
    </sheetView>
  </sheetViews>
  <sheetFormatPr baseColWidth="10" defaultRowHeight="14.25"/>
  <sheetData>
    <row r="1" spans="2:15" ht="14.65" thickBot="1"/>
    <row r="2" spans="2:15">
      <c r="C2" s="765" t="s">
        <v>1883</v>
      </c>
      <c r="D2" s="766"/>
      <c r="E2" s="766"/>
      <c r="F2" s="766"/>
      <c r="G2" s="766"/>
      <c r="H2" s="766"/>
      <c r="I2" s="766"/>
      <c r="J2" s="766"/>
      <c r="K2" s="766"/>
      <c r="L2" s="766"/>
      <c r="M2" s="766"/>
      <c r="N2" s="766"/>
      <c r="O2" s="767"/>
    </row>
    <row r="3" spans="2:15">
      <c r="C3" s="727" t="s">
        <v>1884</v>
      </c>
      <c r="D3" s="728"/>
      <c r="E3" s="728"/>
      <c r="F3" s="728"/>
      <c r="G3" s="728"/>
      <c r="H3" s="728"/>
      <c r="I3" s="728"/>
      <c r="J3" s="728"/>
      <c r="K3" s="728"/>
      <c r="L3" s="728"/>
      <c r="M3" s="728"/>
      <c r="N3" s="728"/>
      <c r="O3" s="729"/>
    </row>
    <row r="4" spans="2:15" ht="14.65" thickBot="1">
      <c r="C4" s="730" t="s">
        <v>1885</v>
      </c>
      <c r="D4" s="731"/>
      <c r="E4" s="731"/>
      <c r="F4" s="731"/>
      <c r="G4" s="731"/>
      <c r="H4" s="731"/>
      <c r="I4" s="731"/>
      <c r="J4" s="731"/>
      <c r="K4" s="731"/>
      <c r="L4" s="731"/>
      <c r="M4" s="731"/>
      <c r="N4" s="731"/>
      <c r="O4" s="732"/>
    </row>
    <row r="5" spans="2:15" ht="18" customHeight="1" thickBot="1">
      <c r="C5" s="742" t="s">
        <v>1886</v>
      </c>
      <c r="D5" s="743"/>
      <c r="E5" s="743"/>
      <c r="F5" s="743"/>
      <c r="G5" s="743"/>
      <c r="H5" s="743"/>
      <c r="I5" s="744"/>
      <c r="J5" s="742" t="s">
        <v>97</v>
      </c>
      <c r="K5" s="743"/>
      <c r="L5" s="743"/>
      <c r="M5" s="743"/>
      <c r="N5" s="743"/>
      <c r="O5" s="744"/>
    </row>
    <row r="6" spans="2:15" ht="14.65" thickBot="1">
      <c r="C6" s="768" t="s">
        <v>1887</v>
      </c>
      <c r="D6" s="769"/>
      <c r="E6" s="769"/>
      <c r="F6" s="769"/>
      <c r="G6" s="769"/>
      <c r="H6" s="769"/>
      <c r="I6" s="770"/>
      <c r="J6" s="768" t="s">
        <v>1888</v>
      </c>
      <c r="K6" s="769"/>
      <c r="L6" s="769"/>
      <c r="M6" s="769"/>
      <c r="N6" s="769"/>
      <c r="O6" s="770"/>
    </row>
    <row r="7" spans="2:15" ht="68.650000000000006" thickBot="1">
      <c r="C7" s="389" t="s">
        <v>1889</v>
      </c>
      <c r="D7" s="390" t="s">
        <v>1890</v>
      </c>
      <c r="E7" s="390" t="s">
        <v>1891</v>
      </c>
      <c r="F7" s="760" t="s">
        <v>1892</v>
      </c>
      <c r="G7" s="761"/>
      <c r="H7" s="762"/>
      <c r="I7" s="390" t="s">
        <v>1893</v>
      </c>
      <c r="J7" s="763" t="s">
        <v>1706</v>
      </c>
      <c r="K7" s="764"/>
      <c r="L7" s="390" t="s">
        <v>47</v>
      </c>
      <c r="M7" s="390" t="s">
        <v>1894</v>
      </c>
      <c r="N7" s="390" t="s">
        <v>1895</v>
      </c>
      <c r="O7" s="390" t="s">
        <v>1896</v>
      </c>
    </row>
    <row r="8" spans="2:15" ht="81.400000000000006" thickBot="1">
      <c r="B8">
        <v>1</v>
      </c>
      <c r="C8" s="391">
        <v>1</v>
      </c>
      <c r="D8" s="392">
        <v>3526201</v>
      </c>
      <c r="E8" s="393" t="s">
        <v>1897</v>
      </c>
      <c r="F8" s="392" t="s">
        <v>1898</v>
      </c>
      <c r="G8" s="394">
        <v>0</v>
      </c>
      <c r="H8" s="757">
        <v>1</v>
      </c>
      <c r="I8" s="758"/>
      <c r="J8" s="759"/>
      <c r="K8" s="757">
        <v>1</v>
      </c>
      <c r="L8" s="759"/>
      <c r="M8" s="394">
        <v>85121900</v>
      </c>
      <c r="N8" s="394" t="s">
        <v>926</v>
      </c>
      <c r="O8" s="394" t="s">
        <v>926</v>
      </c>
    </row>
    <row r="9" spans="2:15" ht="351.4" thickBot="1">
      <c r="B9">
        <v>2</v>
      </c>
      <c r="C9" s="391">
        <v>2</v>
      </c>
      <c r="D9" s="392">
        <v>3526201</v>
      </c>
      <c r="E9" s="393" t="s">
        <v>1899</v>
      </c>
      <c r="F9" s="392" t="s">
        <v>1900</v>
      </c>
      <c r="G9" s="394">
        <v>0</v>
      </c>
      <c r="H9" s="757">
        <v>1</v>
      </c>
      <c r="I9" s="758"/>
      <c r="J9" s="759"/>
      <c r="K9" s="757">
        <v>1</v>
      </c>
      <c r="L9" s="759"/>
      <c r="M9" s="394">
        <v>85121900</v>
      </c>
      <c r="N9" s="394" t="s">
        <v>926</v>
      </c>
      <c r="O9" s="394" t="s">
        <v>926</v>
      </c>
    </row>
    <row r="10" spans="2:15" ht="63.4" thickBot="1">
      <c r="B10">
        <v>3</v>
      </c>
      <c r="C10" s="391">
        <v>3</v>
      </c>
      <c r="D10" s="392">
        <v>3526201</v>
      </c>
      <c r="E10" s="393" t="s">
        <v>1901</v>
      </c>
      <c r="F10" s="392" t="s">
        <v>1902</v>
      </c>
      <c r="G10" s="394">
        <v>0</v>
      </c>
      <c r="H10" s="757">
        <v>1</v>
      </c>
      <c r="I10" s="758"/>
      <c r="J10" s="759"/>
      <c r="K10" s="757">
        <v>1</v>
      </c>
      <c r="L10" s="759"/>
      <c r="M10" s="394">
        <v>85121900</v>
      </c>
      <c r="N10" s="394" t="s">
        <v>926</v>
      </c>
      <c r="O10" s="394" t="s">
        <v>926</v>
      </c>
    </row>
    <row r="11" spans="2:15" ht="63.4" thickBot="1">
      <c r="B11">
        <v>4</v>
      </c>
      <c r="C11" s="391">
        <v>4</v>
      </c>
      <c r="D11" s="392">
        <v>3526201</v>
      </c>
      <c r="E11" s="393" t="s">
        <v>1903</v>
      </c>
      <c r="F11" s="392" t="s">
        <v>1904</v>
      </c>
      <c r="G11" s="394">
        <v>0</v>
      </c>
      <c r="H11" s="757">
        <v>1</v>
      </c>
      <c r="I11" s="758"/>
      <c r="J11" s="759"/>
      <c r="K11" s="757">
        <v>1</v>
      </c>
      <c r="L11" s="759"/>
      <c r="M11" s="394">
        <v>85121900</v>
      </c>
      <c r="N11" s="394" t="s">
        <v>926</v>
      </c>
      <c r="O11" s="394" t="s">
        <v>926</v>
      </c>
    </row>
    <row r="12" spans="2:15" ht="54.4" thickBot="1">
      <c r="B12">
        <v>5</v>
      </c>
      <c r="C12" s="391">
        <v>5</v>
      </c>
      <c r="D12" s="392">
        <v>3532108</v>
      </c>
      <c r="E12" s="393" t="s">
        <v>1905</v>
      </c>
      <c r="F12" s="392" t="s">
        <v>1906</v>
      </c>
      <c r="G12" s="394">
        <v>0</v>
      </c>
      <c r="H12" s="757">
        <v>1</v>
      </c>
      <c r="I12" s="758"/>
      <c r="J12" s="759"/>
      <c r="K12" s="757">
        <v>1</v>
      </c>
      <c r="L12" s="759"/>
      <c r="M12" s="394">
        <v>53131628</v>
      </c>
      <c r="N12" s="394" t="s">
        <v>926</v>
      </c>
      <c r="O12" s="394" t="s">
        <v>926</v>
      </c>
    </row>
    <row r="13" spans="2:15" ht="81.400000000000006" thickBot="1">
      <c r="B13">
        <v>6</v>
      </c>
      <c r="C13" s="391">
        <v>6</v>
      </c>
      <c r="D13" s="392">
        <v>3526201</v>
      </c>
      <c r="E13" s="393" t="s">
        <v>1907</v>
      </c>
      <c r="F13" s="392" t="s">
        <v>1908</v>
      </c>
      <c r="G13" s="394">
        <v>0</v>
      </c>
      <c r="H13" s="757">
        <v>1</v>
      </c>
      <c r="I13" s="758"/>
      <c r="J13" s="759"/>
      <c r="K13" s="757">
        <v>1</v>
      </c>
      <c r="L13" s="759"/>
      <c r="M13" s="394">
        <v>85121900</v>
      </c>
      <c r="N13" s="394" t="s">
        <v>926</v>
      </c>
      <c r="O13" s="394" t="s">
        <v>926</v>
      </c>
    </row>
    <row r="14" spans="2:15" ht="45.4" thickBot="1">
      <c r="B14">
        <v>7</v>
      </c>
      <c r="C14" s="391">
        <v>7</v>
      </c>
      <c r="D14" s="392">
        <v>3526201</v>
      </c>
      <c r="E14" s="393" t="s">
        <v>1909</v>
      </c>
      <c r="F14" s="392" t="s">
        <v>1910</v>
      </c>
      <c r="G14" s="394">
        <v>0</v>
      </c>
      <c r="H14" s="757">
        <v>1</v>
      </c>
      <c r="I14" s="758"/>
      <c r="J14" s="759"/>
      <c r="K14" s="757">
        <v>1</v>
      </c>
      <c r="L14" s="759"/>
      <c r="M14" s="394">
        <v>85121900</v>
      </c>
      <c r="N14" s="394" t="s">
        <v>926</v>
      </c>
      <c r="O14" s="394" t="s">
        <v>926</v>
      </c>
    </row>
    <row r="15" spans="2:15" ht="27.4" thickBot="1">
      <c r="B15">
        <v>8</v>
      </c>
      <c r="C15" s="391">
        <v>8</v>
      </c>
      <c r="D15" s="392">
        <v>3526201</v>
      </c>
      <c r="E15" s="393" t="s">
        <v>1911</v>
      </c>
      <c r="F15" s="392" t="s">
        <v>1910</v>
      </c>
      <c r="G15" s="394">
        <v>0</v>
      </c>
      <c r="H15" s="757">
        <v>1</v>
      </c>
      <c r="I15" s="758"/>
      <c r="J15" s="759"/>
      <c r="K15" s="757">
        <v>1</v>
      </c>
      <c r="L15" s="759"/>
      <c r="M15" s="394">
        <v>85121900</v>
      </c>
      <c r="N15" s="394" t="s">
        <v>926</v>
      </c>
      <c r="O15" s="394" t="s">
        <v>926</v>
      </c>
    </row>
    <row r="16" spans="2:15" ht="144.4" thickBot="1">
      <c r="B16">
        <v>9</v>
      </c>
      <c r="C16" s="391">
        <v>9</v>
      </c>
      <c r="D16" s="392">
        <v>3526201</v>
      </c>
      <c r="E16" s="393" t="s">
        <v>1912</v>
      </c>
      <c r="F16" s="392" t="s">
        <v>1902</v>
      </c>
      <c r="G16" s="394">
        <v>0</v>
      </c>
      <c r="H16" s="757">
        <v>1</v>
      </c>
      <c r="I16" s="758"/>
      <c r="J16" s="759"/>
      <c r="K16" s="757">
        <v>1</v>
      </c>
      <c r="L16" s="759"/>
      <c r="M16" s="394">
        <v>85121900</v>
      </c>
      <c r="N16" s="394" t="s">
        <v>926</v>
      </c>
      <c r="O16" s="394" t="s">
        <v>926</v>
      </c>
    </row>
    <row r="17" spans="2:15" ht="117.4" thickBot="1">
      <c r="B17">
        <v>10</v>
      </c>
      <c r="C17" s="391">
        <v>10</v>
      </c>
      <c r="D17" s="392">
        <v>3526201</v>
      </c>
      <c r="E17" s="393" t="s">
        <v>1913</v>
      </c>
      <c r="F17" s="392" t="s">
        <v>1914</v>
      </c>
      <c r="G17" s="394">
        <v>0</v>
      </c>
      <c r="H17" s="757">
        <v>1</v>
      </c>
      <c r="I17" s="758"/>
      <c r="J17" s="759"/>
      <c r="K17" s="757">
        <v>1</v>
      </c>
      <c r="L17" s="759"/>
      <c r="M17" s="394">
        <v>85121900</v>
      </c>
      <c r="N17" s="394" t="s">
        <v>926</v>
      </c>
      <c r="O17" s="394" t="s">
        <v>926</v>
      </c>
    </row>
    <row r="18" spans="2:15" ht="117.4" thickBot="1">
      <c r="B18">
        <v>11</v>
      </c>
      <c r="C18" s="391">
        <v>11</v>
      </c>
      <c r="D18" s="392">
        <v>3526201</v>
      </c>
      <c r="E18" s="393" t="s">
        <v>1915</v>
      </c>
      <c r="F18" s="392" t="s">
        <v>1916</v>
      </c>
      <c r="G18" s="394">
        <v>0</v>
      </c>
      <c r="H18" s="757">
        <v>1</v>
      </c>
      <c r="I18" s="758"/>
      <c r="J18" s="759"/>
      <c r="K18" s="757">
        <v>1</v>
      </c>
      <c r="L18" s="759"/>
      <c r="M18" s="394">
        <v>85121900</v>
      </c>
      <c r="N18" s="394" t="s">
        <v>926</v>
      </c>
      <c r="O18" s="394" t="s">
        <v>926</v>
      </c>
    </row>
    <row r="19" spans="2:15" ht="135.4" thickBot="1">
      <c r="B19">
        <v>12</v>
      </c>
      <c r="C19" s="391">
        <v>12</v>
      </c>
      <c r="D19" s="392">
        <v>3526201</v>
      </c>
      <c r="E19" s="393" t="s">
        <v>1917</v>
      </c>
      <c r="F19" s="392" t="s">
        <v>1918</v>
      </c>
      <c r="G19" s="394">
        <v>0</v>
      </c>
      <c r="H19" s="757">
        <v>1</v>
      </c>
      <c r="I19" s="758"/>
      <c r="J19" s="759"/>
      <c r="K19" s="757">
        <v>1</v>
      </c>
      <c r="L19" s="759"/>
      <c r="M19" s="394">
        <v>85121900</v>
      </c>
      <c r="N19" s="394" t="s">
        <v>926</v>
      </c>
      <c r="O19" s="394" t="s">
        <v>926</v>
      </c>
    </row>
    <row r="20" spans="2:15" ht="27.4" thickBot="1">
      <c r="B20">
        <v>13</v>
      </c>
      <c r="C20" s="391">
        <v>13</v>
      </c>
      <c r="D20" s="392">
        <v>3526201</v>
      </c>
      <c r="E20" s="393" t="s">
        <v>1919</v>
      </c>
      <c r="F20" s="392" t="s">
        <v>1920</v>
      </c>
      <c r="G20" s="394">
        <v>0</v>
      </c>
      <c r="H20" s="757">
        <v>1</v>
      </c>
      <c r="I20" s="758"/>
      <c r="J20" s="759"/>
      <c r="K20" s="757">
        <v>1</v>
      </c>
      <c r="L20" s="759"/>
      <c r="M20" s="394">
        <v>85121900</v>
      </c>
      <c r="N20" s="394" t="s">
        <v>926</v>
      </c>
      <c r="O20" s="394" t="s">
        <v>926</v>
      </c>
    </row>
    <row r="21" spans="2:15" ht="27.4" thickBot="1">
      <c r="B21">
        <v>14</v>
      </c>
      <c r="C21" s="391">
        <v>14</v>
      </c>
      <c r="D21" s="392">
        <v>3526201</v>
      </c>
      <c r="E21" s="393" t="s">
        <v>1921</v>
      </c>
      <c r="F21" s="392" t="s">
        <v>466</v>
      </c>
      <c r="G21" s="394">
        <v>0</v>
      </c>
      <c r="H21" s="757">
        <v>1</v>
      </c>
      <c r="I21" s="758"/>
      <c r="J21" s="759"/>
      <c r="K21" s="757">
        <v>1</v>
      </c>
      <c r="L21" s="759"/>
      <c r="M21" s="394">
        <v>85121900</v>
      </c>
      <c r="N21" s="394" t="s">
        <v>926</v>
      </c>
      <c r="O21" s="394" t="s">
        <v>926</v>
      </c>
    </row>
    <row r="22" spans="2:15" ht="72.400000000000006" thickBot="1">
      <c r="B22">
        <v>15</v>
      </c>
      <c r="C22" s="391">
        <v>15</v>
      </c>
      <c r="D22" s="392">
        <v>3526201</v>
      </c>
      <c r="E22" s="393" t="s">
        <v>1922</v>
      </c>
      <c r="F22" s="392" t="s">
        <v>1923</v>
      </c>
      <c r="G22" s="394">
        <v>0</v>
      </c>
      <c r="H22" s="757">
        <v>1</v>
      </c>
      <c r="I22" s="758"/>
      <c r="J22" s="759"/>
      <c r="K22" s="757">
        <v>1</v>
      </c>
      <c r="L22" s="759"/>
      <c r="M22" s="394">
        <v>85121900</v>
      </c>
      <c r="N22" s="394" t="s">
        <v>926</v>
      </c>
      <c r="O22" s="394" t="s">
        <v>926</v>
      </c>
    </row>
    <row r="23" spans="2:15" ht="99.4" thickBot="1">
      <c r="B23">
        <v>16</v>
      </c>
      <c r="C23" s="391">
        <v>16</v>
      </c>
      <c r="D23" s="392">
        <v>3526201</v>
      </c>
      <c r="E23" s="393" t="s">
        <v>1924</v>
      </c>
      <c r="F23" s="392" t="s">
        <v>1925</v>
      </c>
      <c r="G23" s="394">
        <v>0</v>
      </c>
      <c r="H23" s="757">
        <v>1</v>
      </c>
      <c r="I23" s="758"/>
      <c r="J23" s="759"/>
      <c r="K23" s="757">
        <v>1</v>
      </c>
      <c r="L23" s="759"/>
      <c r="M23" s="394">
        <v>85121900</v>
      </c>
      <c r="N23" s="394" t="s">
        <v>926</v>
      </c>
      <c r="O23" s="394" t="s">
        <v>926</v>
      </c>
    </row>
    <row r="24" spans="2:15" ht="18.399999999999999" thickBot="1">
      <c r="B24">
        <v>17</v>
      </c>
      <c r="C24" s="391">
        <v>17</v>
      </c>
      <c r="D24" s="392">
        <v>3526201</v>
      </c>
      <c r="E24" s="393" t="s">
        <v>1926</v>
      </c>
      <c r="F24" s="392" t="s">
        <v>466</v>
      </c>
      <c r="G24" s="394">
        <v>0</v>
      </c>
      <c r="H24" s="757">
        <v>1</v>
      </c>
      <c r="I24" s="758"/>
      <c r="J24" s="759"/>
      <c r="K24" s="757">
        <v>1</v>
      </c>
      <c r="L24" s="759"/>
      <c r="M24" s="394">
        <v>85121900</v>
      </c>
      <c r="N24" s="394" t="s">
        <v>926</v>
      </c>
      <c r="O24" s="394" t="s">
        <v>926</v>
      </c>
    </row>
    <row r="25" spans="2:15" ht="63.4" thickBot="1">
      <c r="B25">
        <v>18</v>
      </c>
      <c r="C25" s="391">
        <v>18</v>
      </c>
      <c r="D25" s="392">
        <v>3526201</v>
      </c>
      <c r="E25" s="393" t="s">
        <v>1927</v>
      </c>
      <c r="F25" s="392" t="s">
        <v>1928</v>
      </c>
      <c r="G25" s="394">
        <v>0</v>
      </c>
      <c r="H25" s="757">
        <v>1</v>
      </c>
      <c r="I25" s="758"/>
      <c r="J25" s="759"/>
      <c r="K25" s="757">
        <v>1</v>
      </c>
      <c r="L25" s="759"/>
      <c r="M25" s="394">
        <v>85121900</v>
      </c>
      <c r="N25" s="394" t="s">
        <v>926</v>
      </c>
      <c r="O25" s="394" t="s">
        <v>926</v>
      </c>
    </row>
    <row r="26" spans="2:15" ht="36.4" thickBot="1">
      <c r="B26">
        <v>19</v>
      </c>
      <c r="C26" s="391">
        <v>19</v>
      </c>
      <c r="D26" s="392">
        <v>3527013</v>
      </c>
      <c r="E26" s="393" t="s">
        <v>1929</v>
      </c>
      <c r="F26" s="392" t="s">
        <v>1930</v>
      </c>
      <c r="G26" s="394">
        <v>0</v>
      </c>
      <c r="H26" s="757">
        <v>1</v>
      </c>
      <c r="I26" s="758"/>
      <c r="J26" s="759"/>
      <c r="K26" s="757">
        <v>1</v>
      </c>
      <c r="L26" s="759"/>
      <c r="M26" s="394">
        <v>85121900</v>
      </c>
      <c r="N26" s="394" t="s">
        <v>926</v>
      </c>
      <c r="O26" s="394" t="s">
        <v>926</v>
      </c>
    </row>
    <row r="27" spans="2:15" ht="63.4" thickBot="1">
      <c r="B27">
        <v>20</v>
      </c>
      <c r="C27" s="391">
        <v>20</v>
      </c>
      <c r="D27" s="392">
        <v>3526201</v>
      </c>
      <c r="E27" s="393" t="s">
        <v>1931</v>
      </c>
      <c r="F27" s="392" t="s">
        <v>1932</v>
      </c>
      <c r="G27" s="394">
        <v>0</v>
      </c>
      <c r="H27" s="757">
        <v>1</v>
      </c>
      <c r="I27" s="758"/>
      <c r="J27" s="759"/>
      <c r="K27" s="757">
        <v>1</v>
      </c>
      <c r="L27" s="759"/>
      <c r="M27" s="394">
        <v>85121900</v>
      </c>
      <c r="N27" s="394" t="s">
        <v>926</v>
      </c>
      <c r="O27" s="394" t="s">
        <v>926</v>
      </c>
    </row>
    <row r="28" spans="2:15" ht="45.4" thickBot="1">
      <c r="B28">
        <v>21</v>
      </c>
      <c r="C28" s="391">
        <v>21</v>
      </c>
      <c r="D28" s="392">
        <v>3526201</v>
      </c>
      <c r="E28" s="393" t="s">
        <v>1933</v>
      </c>
      <c r="F28" s="392" t="s">
        <v>1914</v>
      </c>
      <c r="G28" s="394">
        <v>0</v>
      </c>
      <c r="H28" s="757">
        <v>1</v>
      </c>
      <c r="I28" s="758"/>
      <c r="J28" s="759"/>
      <c r="K28" s="757">
        <v>1</v>
      </c>
      <c r="L28" s="759"/>
      <c r="M28" s="394">
        <v>85121900</v>
      </c>
      <c r="N28" s="394" t="s">
        <v>926</v>
      </c>
      <c r="O28" s="394" t="s">
        <v>926</v>
      </c>
    </row>
    <row r="29" spans="2:15" ht="54.4" thickBot="1">
      <c r="B29">
        <v>22</v>
      </c>
      <c r="C29" s="391">
        <v>22</v>
      </c>
      <c r="D29" s="392">
        <v>3526201</v>
      </c>
      <c r="E29" s="393" t="s">
        <v>1934</v>
      </c>
      <c r="F29" s="392" t="s">
        <v>1902</v>
      </c>
      <c r="G29" s="394">
        <v>0</v>
      </c>
      <c r="H29" s="757">
        <v>1</v>
      </c>
      <c r="I29" s="758"/>
      <c r="J29" s="759"/>
      <c r="K29" s="757">
        <v>1</v>
      </c>
      <c r="L29" s="759"/>
      <c r="M29" s="394">
        <v>85121900</v>
      </c>
      <c r="N29" s="394" t="s">
        <v>926</v>
      </c>
      <c r="O29" s="394" t="s">
        <v>926</v>
      </c>
    </row>
    <row r="30" spans="2:15" ht="18.399999999999999" thickBot="1">
      <c r="B30">
        <v>23</v>
      </c>
      <c r="C30" s="391">
        <v>23</v>
      </c>
      <c r="D30" s="392">
        <v>3526201</v>
      </c>
      <c r="E30" s="393" t="s">
        <v>1935</v>
      </c>
      <c r="F30" s="392" t="s">
        <v>1936</v>
      </c>
      <c r="G30" s="394">
        <v>0</v>
      </c>
      <c r="H30" s="757">
        <v>1</v>
      </c>
      <c r="I30" s="758"/>
      <c r="J30" s="759"/>
      <c r="K30" s="757">
        <v>1</v>
      </c>
      <c r="L30" s="759"/>
      <c r="M30" s="394">
        <v>85121900</v>
      </c>
      <c r="N30" s="394" t="s">
        <v>926</v>
      </c>
      <c r="O30" s="394" t="s">
        <v>926</v>
      </c>
    </row>
    <row r="31" spans="2:15" ht="36.4" thickBot="1">
      <c r="B31">
        <v>24</v>
      </c>
      <c r="C31" s="391">
        <v>24</v>
      </c>
      <c r="D31" s="392">
        <v>3526201</v>
      </c>
      <c r="E31" s="393" t="s">
        <v>1937</v>
      </c>
      <c r="F31" s="392" t="s">
        <v>1938</v>
      </c>
      <c r="G31" s="394">
        <v>0</v>
      </c>
      <c r="H31" s="757">
        <v>1</v>
      </c>
      <c r="I31" s="758"/>
      <c r="J31" s="759"/>
      <c r="K31" s="757">
        <v>1</v>
      </c>
      <c r="L31" s="759"/>
      <c r="M31" s="394">
        <v>85121900</v>
      </c>
      <c r="N31" s="394" t="s">
        <v>926</v>
      </c>
      <c r="O31" s="394" t="s">
        <v>926</v>
      </c>
    </row>
    <row r="32" spans="2:15" ht="198.4" thickBot="1">
      <c r="B32">
        <v>25</v>
      </c>
      <c r="C32" s="391">
        <v>25</v>
      </c>
      <c r="D32" s="392">
        <v>35270</v>
      </c>
      <c r="E32" s="393" t="s">
        <v>1939</v>
      </c>
      <c r="F32" s="392" t="s">
        <v>1940</v>
      </c>
      <c r="G32" s="394">
        <v>0</v>
      </c>
      <c r="H32" s="757">
        <v>1</v>
      </c>
      <c r="I32" s="758"/>
      <c r="J32" s="759"/>
      <c r="K32" s="757">
        <v>1</v>
      </c>
      <c r="L32" s="759"/>
      <c r="M32" s="394">
        <v>85121900</v>
      </c>
      <c r="N32" s="394" t="s">
        <v>926</v>
      </c>
      <c r="O32" s="394" t="s">
        <v>926</v>
      </c>
    </row>
    <row r="33" spans="2:15" ht="135.4" thickBot="1">
      <c r="B33">
        <v>26</v>
      </c>
      <c r="C33" s="391">
        <v>26</v>
      </c>
      <c r="D33" s="392">
        <v>3526201</v>
      </c>
      <c r="E33" s="393" t="s">
        <v>1941</v>
      </c>
      <c r="F33" s="392" t="s">
        <v>1942</v>
      </c>
      <c r="G33" s="394">
        <v>0</v>
      </c>
      <c r="H33" s="757">
        <v>1</v>
      </c>
      <c r="I33" s="758"/>
      <c r="J33" s="759"/>
      <c r="K33" s="757">
        <v>1</v>
      </c>
      <c r="L33" s="759"/>
      <c r="M33" s="394">
        <v>85121900</v>
      </c>
      <c r="N33" s="394" t="s">
        <v>926</v>
      </c>
      <c r="O33" s="394" t="s">
        <v>926</v>
      </c>
    </row>
    <row r="34" spans="2:15" ht="216.4" thickBot="1">
      <c r="B34">
        <v>27</v>
      </c>
      <c r="C34" s="391">
        <v>27</v>
      </c>
      <c r="D34" s="392">
        <v>3526201</v>
      </c>
      <c r="E34" s="393" t="s">
        <v>1943</v>
      </c>
      <c r="F34" s="392" t="s">
        <v>1944</v>
      </c>
      <c r="G34" s="394">
        <v>0</v>
      </c>
      <c r="H34" s="757">
        <v>1</v>
      </c>
      <c r="I34" s="758"/>
      <c r="J34" s="759"/>
      <c r="K34" s="757">
        <v>1</v>
      </c>
      <c r="L34" s="759"/>
      <c r="M34" s="394">
        <v>85121900</v>
      </c>
      <c r="N34" s="394" t="s">
        <v>926</v>
      </c>
      <c r="O34" s="394" t="s">
        <v>926</v>
      </c>
    </row>
    <row r="35" spans="2:15" ht="117.4" thickBot="1">
      <c r="B35">
        <v>28</v>
      </c>
      <c r="C35" s="391">
        <v>28</v>
      </c>
      <c r="D35" s="392">
        <v>3526201</v>
      </c>
      <c r="E35" s="393" t="s">
        <v>1945</v>
      </c>
      <c r="F35" s="392" t="s">
        <v>1946</v>
      </c>
      <c r="G35" s="394">
        <v>0</v>
      </c>
      <c r="H35" s="757">
        <v>1</v>
      </c>
      <c r="I35" s="758"/>
      <c r="J35" s="759"/>
      <c r="K35" s="757">
        <v>1</v>
      </c>
      <c r="L35" s="759"/>
      <c r="M35" s="394">
        <v>85121900</v>
      </c>
      <c r="N35" s="394" t="s">
        <v>926</v>
      </c>
      <c r="O35" s="394" t="s">
        <v>926</v>
      </c>
    </row>
    <row r="36" spans="2:15" ht="135.4" thickBot="1">
      <c r="B36">
        <v>29</v>
      </c>
      <c r="C36" s="391">
        <v>29</v>
      </c>
      <c r="D36" s="392">
        <v>3526201</v>
      </c>
      <c r="E36" s="392" t="s">
        <v>1947</v>
      </c>
      <c r="F36" s="392" t="s">
        <v>466</v>
      </c>
      <c r="G36" s="394">
        <v>0</v>
      </c>
      <c r="H36" s="757">
        <v>1</v>
      </c>
      <c r="I36" s="758"/>
      <c r="J36" s="759"/>
      <c r="K36" s="757">
        <v>1</v>
      </c>
      <c r="L36" s="759"/>
      <c r="M36" s="394">
        <v>85121900</v>
      </c>
      <c r="N36" s="394" t="s">
        <v>926</v>
      </c>
      <c r="O36" s="394" t="s">
        <v>926</v>
      </c>
    </row>
    <row r="37" spans="2:15" ht="135.4" thickBot="1">
      <c r="B37">
        <v>30</v>
      </c>
      <c r="C37" s="391">
        <v>30</v>
      </c>
      <c r="D37" s="392">
        <v>3526201</v>
      </c>
      <c r="E37" s="392" t="s">
        <v>1947</v>
      </c>
      <c r="F37" s="392" t="s">
        <v>1948</v>
      </c>
      <c r="G37" s="394">
        <v>0</v>
      </c>
      <c r="H37" s="757">
        <v>1</v>
      </c>
      <c r="I37" s="758"/>
      <c r="J37" s="759"/>
      <c r="K37" s="757">
        <v>1</v>
      </c>
      <c r="L37" s="759"/>
      <c r="M37" s="394">
        <v>85121900</v>
      </c>
      <c r="N37" s="394" t="s">
        <v>926</v>
      </c>
      <c r="O37" s="394" t="s">
        <v>926</v>
      </c>
    </row>
    <row r="38" spans="2:15" ht="288.39999999999998" thickBot="1">
      <c r="B38">
        <v>31</v>
      </c>
      <c r="C38" s="391">
        <v>31</v>
      </c>
      <c r="D38" s="392">
        <v>3526201</v>
      </c>
      <c r="E38" s="393" t="s">
        <v>1949</v>
      </c>
      <c r="F38" s="392" t="s">
        <v>1950</v>
      </c>
      <c r="G38" s="394">
        <v>0</v>
      </c>
      <c r="H38" s="757">
        <v>1</v>
      </c>
      <c r="I38" s="758"/>
      <c r="J38" s="759"/>
      <c r="K38" s="757">
        <v>1</v>
      </c>
      <c r="L38" s="759"/>
      <c r="M38" s="394">
        <v>85121900</v>
      </c>
      <c r="N38" s="394" t="s">
        <v>926</v>
      </c>
      <c r="O38" s="394" t="s">
        <v>926</v>
      </c>
    </row>
    <row r="39" spans="2:15" ht="45.4" thickBot="1">
      <c r="B39">
        <v>32</v>
      </c>
      <c r="C39" s="391">
        <v>32</v>
      </c>
      <c r="D39" s="392">
        <v>3526201</v>
      </c>
      <c r="E39" s="393" t="s">
        <v>1951</v>
      </c>
      <c r="F39" s="392" t="s">
        <v>1952</v>
      </c>
      <c r="G39" s="394">
        <v>0</v>
      </c>
      <c r="H39" s="757">
        <v>1</v>
      </c>
      <c r="I39" s="758"/>
      <c r="J39" s="759"/>
      <c r="K39" s="757">
        <v>1</v>
      </c>
      <c r="L39" s="759"/>
      <c r="M39" s="394">
        <v>85121900</v>
      </c>
      <c r="N39" s="394" t="s">
        <v>926</v>
      </c>
      <c r="O39" s="394" t="s">
        <v>926</v>
      </c>
    </row>
    <row r="40" spans="2:15" ht="409.6" thickBot="1">
      <c r="B40">
        <v>33</v>
      </c>
      <c r="C40" s="391">
        <v>33</v>
      </c>
      <c r="D40" s="392">
        <v>3526201</v>
      </c>
      <c r="E40" s="393" t="s">
        <v>1953</v>
      </c>
      <c r="F40" s="392" t="s">
        <v>1910</v>
      </c>
      <c r="G40" s="394">
        <v>0</v>
      </c>
      <c r="H40" s="757">
        <v>1</v>
      </c>
      <c r="I40" s="758"/>
      <c r="J40" s="759"/>
      <c r="K40" s="757">
        <v>1</v>
      </c>
      <c r="L40" s="759"/>
      <c r="M40" s="394">
        <v>85121900</v>
      </c>
      <c r="N40" s="394" t="s">
        <v>926</v>
      </c>
      <c r="O40" s="394" t="s">
        <v>926</v>
      </c>
    </row>
    <row r="41" spans="2:15" ht="27.4" thickBot="1">
      <c r="B41">
        <v>34</v>
      </c>
      <c r="C41" s="391">
        <v>34</v>
      </c>
      <c r="D41" s="392">
        <v>3526201</v>
      </c>
      <c r="E41" s="393" t="s">
        <v>1954</v>
      </c>
      <c r="F41" s="392" t="s">
        <v>1955</v>
      </c>
      <c r="G41" s="394">
        <v>0</v>
      </c>
      <c r="H41" s="757">
        <v>1</v>
      </c>
      <c r="I41" s="758"/>
      <c r="J41" s="759"/>
      <c r="K41" s="757">
        <v>1</v>
      </c>
      <c r="L41" s="759"/>
      <c r="M41" s="394">
        <v>85121900</v>
      </c>
      <c r="N41" s="394" t="s">
        <v>926</v>
      </c>
      <c r="O41" s="394" t="s">
        <v>926</v>
      </c>
    </row>
    <row r="42" spans="2:15" ht="36.4" thickBot="1">
      <c r="B42">
        <v>35</v>
      </c>
      <c r="C42" s="391">
        <v>35</v>
      </c>
      <c r="D42" s="392">
        <v>3526201</v>
      </c>
      <c r="E42" s="393" t="s">
        <v>1956</v>
      </c>
      <c r="F42" s="392" t="s">
        <v>1957</v>
      </c>
      <c r="G42" s="394">
        <v>0</v>
      </c>
      <c r="H42" s="757">
        <v>1</v>
      </c>
      <c r="I42" s="758"/>
      <c r="J42" s="759"/>
      <c r="K42" s="757">
        <v>1</v>
      </c>
      <c r="L42" s="759"/>
      <c r="M42" s="394">
        <v>85121900</v>
      </c>
      <c r="N42" s="394" t="s">
        <v>926</v>
      </c>
      <c r="O42" s="394" t="s">
        <v>926</v>
      </c>
    </row>
    <row r="43" spans="2:15" ht="36.4" thickBot="1">
      <c r="B43">
        <v>36</v>
      </c>
      <c r="C43" s="391">
        <v>36</v>
      </c>
      <c r="D43" s="392">
        <v>3526201</v>
      </c>
      <c r="E43" s="393" t="s">
        <v>1958</v>
      </c>
      <c r="F43" s="392" t="s">
        <v>1914</v>
      </c>
      <c r="G43" s="394">
        <v>0</v>
      </c>
      <c r="H43" s="757">
        <v>1</v>
      </c>
      <c r="I43" s="758"/>
      <c r="J43" s="759"/>
      <c r="K43" s="757">
        <v>1</v>
      </c>
      <c r="L43" s="759"/>
      <c r="M43" s="394">
        <v>85121900</v>
      </c>
      <c r="N43" s="394" t="s">
        <v>926</v>
      </c>
      <c r="O43" s="394" t="s">
        <v>926</v>
      </c>
    </row>
    <row r="44" spans="2:15" ht="18.399999999999999" thickBot="1">
      <c r="B44">
        <v>37</v>
      </c>
      <c r="C44" s="391">
        <v>37</v>
      </c>
      <c r="D44" s="392">
        <v>3526201</v>
      </c>
      <c r="E44" s="393" t="s">
        <v>1959</v>
      </c>
      <c r="F44" s="392" t="s">
        <v>1960</v>
      </c>
      <c r="G44" s="394">
        <v>0</v>
      </c>
      <c r="H44" s="757">
        <v>1</v>
      </c>
      <c r="I44" s="758"/>
      <c r="J44" s="759"/>
      <c r="K44" s="757">
        <v>1</v>
      </c>
      <c r="L44" s="759"/>
      <c r="M44" s="394">
        <v>85121900</v>
      </c>
      <c r="N44" s="394" t="s">
        <v>926</v>
      </c>
      <c r="O44" s="394" t="s">
        <v>926</v>
      </c>
    </row>
    <row r="45" spans="2:15" ht="54.4" thickBot="1">
      <c r="B45">
        <v>38</v>
      </c>
      <c r="C45" s="391">
        <v>38</v>
      </c>
      <c r="D45" s="392">
        <v>3526201</v>
      </c>
      <c r="E45" s="393" t="s">
        <v>1961</v>
      </c>
      <c r="F45" s="392" t="s">
        <v>1962</v>
      </c>
      <c r="G45" s="394">
        <v>0</v>
      </c>
      <c r="H45" s="757">
        <v>1</v>
      </c>
      <c r="I45" s="758"/>
      <c r="J45" s="759"/>
      <c r="K45" s="757">
        <v>1</v>
      </c>
      <c r="L45" s="759"/>
      <c r="M45" s="394">
        <v>85121900</v>
      </c>
      <c r="N45" s="394" t="s">
        <v>926</v>
      </c>
      <c r="O45" s="394" t="s">
        <v>926</v>
      </c>
    </row>
    <row r="46" spans="2:15" ht="135.4" thickBot="1">
      <c r="B46">
        <v>39</v>
      </c>
      <c r="C46" s="391">
        <v>39</v>
      </c>
      <c r="D46" s="392">
        <v>3526201</v>
      </c>
      <c r="E46" s="393" t="s">
        <v>1963</v>
      </c>
      <c r="F46" s="392" t="s">
        <v>1964</v>
      </c>
      <c r="G46" s="394">
        <v>0</v>
      </c>
      <c r="H46" s="757">
        <v>1</v>
      </c>
      <c r="I46" s="758"/>
      <c r="J46" s="759"/>
      <c r="K46" s="757">
        <v>1</v>
      </c>
      <c r="L46" s="759"/>
      <c r="M46" s="394">
        <v>85121900</v>
      </c>
      <c r="N46" s="394" t="s">
        <v>926</v>
      </c>
      <c r="O46" s="394" t="s">
        <v>926</v>
      </c>
    </row>
    <row r="47" spans="2:15" ht="36.4" thickBot="1">
      <c r="B47">
        <v>40</v>
      </c>
      <c r="C47" s="391">
        <v>40</v>
      </c>
      <c r="D47" s="392">
        <v>3526201</v>
      </c>
      <c r="E47" s="393" t="s">
        <v>1965</v>
      </c>
      <c r="F47" s="392" t="s">
        <v>1966</v>
      </c>
      <c r="G47" s="394">
        <v>0</v>
      </c>
      <c r="H47" s="757">
        <v>1</v>
      </c>
      <c r="I47" s="758"/>
      <c r="J47" s="759"/>
      <c r="K47" s="757">
        <v>1</v>
      </c>
      <c r="L47" s="759"/>
      <c r="M47" s="394">
        <v>85121900</v>
      </c>
      <c r="N47" s="394" t="s">
        <v>926</v>
      </c>
      <c r="O47" s="394" t="s">
        <v>926</v>
      </c>
    </row>
    <row r="48" spans="2:15" ht="63.4" thickBot="1">
      <c r="B48">
        <v>41</v>
      </c>
      <c r="C48" s="391">
        <v>41</v>
      </c>
      <c r="D48" s="392">
        <v>3526201</v>
      </c>
      <c r="E48" s="393" t="s">
        <v>1967</v>
      </c>
      <c r="F48" s="392" t="s">
        <v>1968</v>
      </c>
      <c r="G48" s="394">
        <v>0</v>
      </c>
      <c r="H48" s="757">
        <v>1</v>
      </c>
      <c r="I48" s="758"/>
      <c r="J48" s="759"/>
      <c r="K48" s="757">
        <v>1</v>
      </c>
      <c r="L48" s="759"/>
      <c r="M48" s="394">
        <v>85121900</v>
      </c>
      <c r="N48" s="394" t="s">
        <v>926</v>
      </c>
      <c r="O48" s="394" t="s">
        <v>926</v>
      </c>
    </row>
    <row r="49" spans="2:15" ht="54.4" thickBot="1">
      <c r="B49">
        <v>42</v>
      </c>
      <c r="C49" s="391">
        <v>42</v>
      </c>
      <c r="D49" s="392">
        <v>3526201</v>
      </c>
      <c r="E49" s="393" t="s">
        <v>1969</v>
      </c>
      <c r="F49" s="392" t="s">
        <v>1968</v>
      </c>
      <c r="G49" s="394">
        <v>0</v>
      </c>
      <c r="H49" s="757">
        <v>1</v>
      </c>
      <c r="I49" s="758"/>
      <c r="J49" s="759"/>
      <c r="K49" s="757">
        <v>1</v>
      </c>
      <c r="L49" s="759"/>
      <c r="M49" s="394">
        <v>85121900</v>
      </c>
      <c r="N49" s="394" t="s">
        <v>926</v>
      </c>
      <c r="O49" s="394" t="s">
        <v>926</v>
      </c>
    </row>
    <row r="50" spans="2:15" ht="126.4" thickBot="1">
      <c r="B50">
        <v>43</v>
      </c>
      <c r="C50" s="391">
        <v>43</v>
      </c>
      <c r="D50" s="392">
        <v>3526201</v>
      </c>
      <c r="E50" s="393" t="s">
        <v>1970</v>
      </c>
      <c r="F50" s="392" t="s">
        <v>1971</v>
      </c>
      <c r="G50" s="394">
        <v>0</v>
      </c>
      <c r="H50" s="757">
        <v>1</v>
      </c>
      <c r="I50" s="758"/>
      <c r="J50" s="759"/>
      <c r="K50" s="757">
        <v>1</v>
      </c>
      <c r="L50" s="759"/>
      <c r="M50" s="394">
        <v>85121900</v>
      </c>
      <c r="N50" s="394" t="s">
        <v>926</v>
      </c>
      <c r="O50" s="394" t="s">
        <v>926</v>
      </c>
    </row>
    <row r="51" spans="2:15" ht="36.4" thickBot="1">
      <c r="B51">
        <v>44</v>
      </c>
      <c r="C51" s="391">
        <v>44</v>
      </c>
      <c r="D51" s="392">
        <v>3526201</v>
      </c>
      <c r="E51" s="393" t="s">
        <v>1972</v>
      </c>
      <c r="F51" s="392" t="s">
        <v>1973</v>
      </c>
      <c r="G51" s="394">
        <v>0</v>
      </c>
      <c r="H51" s="757">
        <v>1</v>
      </c>
      <c r="I51" s="758"/>
      <c r="J51" s="759"/>
      <c r="K51" s="757">
        <v>1</v>
      </c>
      <c r="L51" s="759"/>
      <c r="M51" s="394">
        <v>85121900</v>
      </c>
      <c r="N51" s="394" t="s">
        <v>926</v>
      </c>
      <c r="O51" s="394" t="s">
        <v>926</v>
      </c>
    </row>
    <row r="52" spans="2:15" ht="54.4" thickBot="1">
      <c r="B52">
        <v>45</v>
      </c>
      <c r="C52" s="391">
        <v>45</v>
      </c>
      <c r="D52" s="392">
        <v>3526201</v>
      </c>
      <c r="E52" s="392" t="s">
        <v>1974</v>
      </c>
      <c r="F52" s="392" t="s">
        <v>1975</v>
      </c>
      <c r="G52" s="394">
        <v>0</v>
      </c>
      <c r="H52" s="757">
        <v>1</v>
      </c>
      <c r="I52" s="758"/>
      <c r="J52" s="759"/>
      <c r="K52" s="757">
        <v>1</v>
      </c>
      <c r="L52" s="759"/>
      <c r="M52" s="394">
        <v>85121900</v>
      </c>
      <c r="N52" s="394" t="s">
        <v>926</v>
      </c>
      <c r="O52" s="394" t="s">
        <v>926</v>
      </c>
    </row>
    <row r="53" spans="2:15" ht="54.4" thickBot="1">
      <c r="B53">
        <v>46</v>
      </c>
      <c r="C53" s="391">
        <v>46</v>
      </c>
      <c r="D53" s="392">
        <v>3526201</v>
      </c>
      <c r="E53" s="392" t="s">
        <v>1974</v>
      </c>
      <c r="F53" s="392" t="s">
        <v>1914</v>
      </c>
      <c r="G53" s="394">
        <v>0</v>
      </c>
      <c r="H53" s="757">
        <v>1</v>
      </c>
      <c r="I53" s="758"/>
      <c r="J53" s="759"/>
      <c r="K53" s="757">
        <v>1</v>
      </c>
      <c r="L53" s="759"/>
      <c r="M53" s="394">
        <v>85121900</v>
      </c>
      <c r="N53" s="394" t="s">
        <v>926</v>
      </c>
      <c r="O53" s="394" t="s">
        <v>926</v>
      </c>
    </row>
    <row r="54" spans="2:15" ht="36.4" thickBot="1">
      <c r="B54">
        <v>47</v>
      </c>
      <c r="C54" s="391">
        <v>47</v>
      </c>
      <c r="D54" s="392">
        <v>3526201</v>
      </c>
      <c r="E54" s="393" t="s">
        <v>1976</v>
      </c>
      <c r="F54" s="392" t="s">
        <v>1957</v>
      </c>
      <c r="G54" s="394">
        <v>0</v>
      </c>
      <c r="H54" s="757">
        <v>1</v>
      </c>
      <c r="I54" s="758"/>
      <c r="J54" s="759"/>
      <c r="K54" s="757">
        <v>1</v>
      </c>
      <c r="L54" s="759"/>
      <c r="M54" s="394">
        <v>85121900</v>
      </c>
      <c r="N54" s="394" t="s">
        <v>926</v>
      </c>
      <c r="O54" s="394" t="s">
        <v>926</v>
      </c>
    </row>
    <row r="55" spans="2:15" ht="108.4" thickBot="1">
      <c r="B55">
        <v>48</v>
      </c>
      <c r="C55" s="391">
        <v>48</v>
      </c>
      <c r="D55" s="392">
        <v>3526201</v>
      </c>
      <c r="E55" s="393" t="s">
        <v>1977</v>
      </c>
      <c r="F55" s="392" t="s">
        <v>1978</v>
      </c>
      <c r="G55" s="394">
        <v>0</v>
      </c>
      <c r="H55" s="757">
        <v>1</v>
      </c>
      <c r="I55" s="758"/>
      <c r="J55" s="759"/>
      <c r="K55" s="757">
        <v>1</v>
      </c>
      <c r="L55" s="759"/>
      <c r="M55" s="394">
        <v>85121900</v>
      </c>
      <c r="N55" s="394" t="s">
        <v>926</v>
      </c>
      <c r="O55" s="394" t="s">
        <v>926</v>
      </c>
    </row>
    <row r="56" spans="2:15" ht="27.4" thickBot="1">
      <c r="B56">
        <v>49</v>
      </c>
      <c r="C56" s="391">
        <v>49</v>
      </c>
      <c r="D56" s="392">
        <v>3526201</v>
      </c>
      <c r="E56" s="393" t="s">
        <v>1979</v>
      </c>
      <c r="F56" s="392" t="s">
        <v>1980</v>
      </c>
      <c r="G56" s="394">
        <v>0</v>
      </c>
      <c r="H56" s="757">
        <v>1</v>
      </c>
      <c r="I56" s="758"/>
      <c r="J56" s="759"/>
      <c r="K56" s="757">
        <v>1</v>
      </c>
      <c r="L56" s="759"/>
      <c r="M56" s="394">
        <v>85121900</v>
      </c>
      <c r="N56" s="394" t="s">
        <v>926</v>
      </c>
      <c r="O56" s="394" t="s">
        <v>926</v>
      </c>
    </row>
    <row r="57" spans="2:15" ht="54.4" thickBot="1">
      <c r="B57">
        <v>50</v>
      </c>
      <c r="C57" s="391">
        <v>50</v>
      </c>
      <c r="D57" s="392">
        <v>3526201</v>
      </c>
      <c r="E57" s="393" t="s">
        <v>1981</v>
      </c>
      <c r="F57" s="392" t="s">
        <v>1982</v>
      </c>
      <c r="G57" s="394">
        <v>0</v>
      </c>
      <c r="H57" s="757">
        <v>1</v>
      </c>
      <c r="I57" s="758"/>
      <c r="J57" s="759"/>
      <c r="K57" s="757">
        <v>1</v>
      </c>
      <c r="L57" s="759"/>
      <c r="M57" s="394">
        <v>85121900</v>
      </c>
      <c r="N57" s="394" t="s">
        <v>926</v>
      </c>
      <c r="O57" s="394" t="s">
        <v>926</v>
      </c>
    </row>
    <row r="58" spans="2:15" ht="54.4" thickBot="1">
      <c r="B58">
        <v>51</v>
      </c>
      <c r="C58" s="391">
        <v>51</v>
      </c>
      <c r="D58" s="392">
        <v>3526201</v>
      </c>
      <c r="E58" s="393" t="s">
        <v>1983</v>
      </c>
      <c r="F58" s="392" t="s">
        <v>1982</v>
      </c>
      <c r="G58" s="394">
        <v>0</v>
      </c>
      <c r="H58" s="757">
        <v>1</v>
      </c>
      <c r="I58" s="758"/>
      <c r="J58" s="759"/>
      <c r="K58" s="757">
        <v>1</v>
      </c>
      <c r="L58" s="759"/>
      <c r="M58" s="394">
        <v>85121900</v>
      </c>
      <c r="N58" s="394" t="s">
        <v>926</v>
      </c>
      <c r="O58" s="394" t="s">
        <v>926</v>
      </c>
    </row>
    <row r="59" spans="2:15" ht="45.4" thickBot="1">
      <c r="B59">
        <v>52</v>
      </c>
      <c r="C59" s="391">
        <v>52</v>
      </c>
      <c r="D59" s="392">
        <v>3526201</v>
      </c>
      <c r="E59" s="393" t="s">
        <v>1984</v>
      </c>
      <c r="F59" s="392" t="s">
        <v>1985</v>
      </c>
      <c r="G59" s="394">
        <v>0</v>
      </c>
      <c r="H59" s="757">
        <v>1</v>
      </c>
      <c r="I59" s="758"/>
      <c r="J59" s="759"/>
      <c r="K59" s="757">
        <v>1</v>
      </c>
      <c r="L59" s="759"/>
      <c r="M59" s="394">
        <v>85121900</v>
      </c>
      <c r="N59" s="394" t="s">
        <v>926</v>
      </c>
      <c r="O59" s="394" t="s">
        <v>926</v>
      </c>
    </row>
    <row r="60" spans="2:15" ht="72.400000000000006" thickBot="1">
      <c r="B60">
        <v>53</v>
      </c>
      <c r="C60" s="391">
        <v>53</v>
      </c>
      <c r="D60" s="392">
        <v>3526201</v>
      </c>
      <c r="E60" s="393" t="s">
        <v>1986</v>
      </c>
      <c r="F60" s="392" t="s">
        <v>32</v>
      </c>
      <c r="G60" s="394">
        <v>0</v>
      </c>
      <c r="H60" s="757">
        <v>1</v>
      </c>
      <c r="I60" s="758"/>
      <c r="J60" s="759"/>
      <c r="K60" s="757">
        <v>1</v>
      </c>
      <c r="L60" s="759"/>
      <c r="M60" s="394">
        <v>85121900</v>
      </c>
      <c r="N60" s="394" t="s">
        <v>926</v>
      </c>
      <c r="O60" s="394" t="s">
        <v>926</v>
      </c>
    </row>
    <row r="61" spans="2:15" ht="72.400000000000006" thickBot="1">
      <c r="B61">
        <v>54</v>
      </c>
      <c r="C61" s="391">
        <v>54</v>
      </c>
      <c r="D61" s="392">
        <v>3526201</v>
      </c>
      <c r="E61" s="392" t="s">
        <v>1987</v>
      </c>
      <c r="F61" s="392" t="s">
        <v>1988</v>
      </c>
      <c r="G61" s="394">
        <v>0</v>
      </c>
      <c r="H61" s="757">
        <v>1</v>
      </c>
      <c r="I61" s="758"/>
      <c r="J61" s="759"/>
      <c r="K61" s="757">
        <v>1</v>
      </c>
      <c r="L61" s="759"/>
      <c r="M61" s="394">
        <v>85121900</v>
      </c>
      <c r="N61" s="394" t="s">
        <v>926</v>
      </c>
      <c r="O61" s="394" t="s">
        <v>926</v>
      </c>
    </row>
    <row r="62" spans="2:15" ht="72.400000000000006" thickBot="1">
      <c r="B62">
        <v>55</v>
      </c>
      <c r="C62" s="391">
        <v>55</v>
      </c>
      <c r="D62" s="392">
        <v>3526201</v>
      </c>
      <c r="E62" s="392" t="s">
        <v>1987</v>
      </c>
      <c r="F62" s="392" t="s">
        <v>1989</v>
      </c>
      <c r="G62" s="394">
        <v>0</v>
      </c>
      <c r="H62" s="757">
        <v>1</v>
      </c>
      <c r="I62" s="758"/>
      <c r="J62" s="759"/>
      <c r="K62" s="757">
        <v>1</v>
      </c>
      <c r="L62" s="759"/>
      <c r="M62" s="394">
        <v>85121900</v>
      </c>
      <c r="N62" s="394" t="s">
        <v>926</v>
      </c>
      <c r="O62" s="394" t="s">
        <v>926</v>
      </c>
    </row>
    <row r="63" spans="2:15" ht="36.4" thickBot="1">
      <c r="B63">
        <v>56</v>
      </c>
      <c r="C63" s="391">
        <v>56</v>
      </c>
      <c r="D63" s="392">
        <v>3526201</v>
      </c>
      <c r="E63" s="393" t="s">
        <v>1990</v>
      </c>
      <c r="F63" s="392" t="s">
        <v>1991</v>
      </c>
      <c r="G63" s="394">
        <v>0</v>
      </c>
      <c r="H63" s="757">
        <v>1</v>
      </c>
      <c r="I63" s="758"/>
      <c r="J63" s="759"/>
      <c r="K63" s="757">
        <v>1</v>
      </c>
      <c r="L63" s="759"/>
      <c r="M63" s="394">
        <v>85121900</v>
      </c>
      <c r="N63" s="394" t="s">
        <v>926</v>
      </c>
      <c r="O63" s="394" t="s">
        <v>926</v>
      </c>
    </row>
    <row r="64" spans="2:15" ht="54.4" thickBot="1">
      <c r="B64">
        <v>57</v>
      </c>
      <c r="C64" s="391">
        <v>57</v>
      </c>
      <c r="D64" s="392">
        <v>3526201</v>
      </c>
      <c r="E64" s="393" t="s">
        <v>1992</v>
      </c>
      <c r="F64" s="392" t="s">
        <v>1993</v>
      </c>
      <c r="G64" s="394">
        <v>0</v>
      </c>
      <c r="H64" s="757">
        <v>1</v>
      </c>
      <c r="I64" s="758"/>
      <c r="J64" s="759"/>
      <c r="K64" s="757">
        <v>1</v>
      </c>
      <c r="L64" s="759"/>
      <c r="M64" s="394">
        <v>85121900</v>
      </c>
      <c r="N64" s="394" t="s">
        <v>926</v>
      </c>
      <c r="O64" s="394" t="s">
        <v>926</v>
      </c>
    </row>
    <row r="65" spans="2:15" ht="45.4" thickBot="1">
      <c r="B65">
        <v>58</v>
      </c>
      <c r="C65" s="391">
        <v>58</v>
      </c>
      <c r="D65" s="392">
        <v>3526201</v>
      </c>
      <c r="E65" s="393" t="s">
        <v>1994</v>
      </c>
      <c r="F65" s="392" t="s">
        <v>466</v>
      </c>
      <c r="G65" s="394">
        <v>0</v>
      </c>
      <c r="H65" s="757">
        <v>1</v>
      </c>
      <c r="I65" s="758"/>
      <c r="J65" s="759"/>
      <c r="K65" s="757">
        <v>1</v>
      </c>
      <c r="L65" s="759"/>
      <c r="M65" s="394">
        <v>85121900</v>
      </c>
      <c r="N65" s="394" t="s">
        <v>926</v>
      </c>
      <c r="O65" s="394" t="s">
        <v>926</v>
      </c>
    </row>
    <row r="66" spans="2:15" ht="27.4" thickBot="1">
      <c r="B66">
        <v>59</v>
      </c>
      <c r="C66" s="391">
        <v>59</v>
      </c>
      <c r="D66" s="392">
        <v>3532108</v>
      </c>
      <c r="E66" s="393" t="s">
        <v>1995</v>
      </c>
      <c r="F66" s="392" t="s">
        <v>32</v>
      </c>
      <c r="G66" s="394">
        <v>0</v>
      </c>
      <c r="H66" s="757">
        <v>1</v>
      </c>
      <c r="I66" s="758"/>
      <c r="J66" s="759"/>
      <c r="K66" s="757">
        <v>1</v>
      </c>
      <c r="L66" s="759"/>
      <c r="M66" s="394">
        <v>53131608</v>
      </c>
      <c r="N66" s="394" t="s">
        <v>926</v>
      </c>
      <c r="O66" s="394" t="s">
        <v>926</v>
      </c>
    </row>
    <row r="67" spans="2:15" ht="63.4" thickBot="1">
      <c r="B67">
        <v>60</v>
      </c>
      <c r="C67" s="391">
        <v>60</v>
      </c>
      <c r="D67" s="392">
        <v>3526201</v>
      </c>
      <c r="E67" s="393" t="s">
        <v>1996</v>
      </c>
      <c r="F67" s="392" t="s">
        <v>1997</v>
      </c>
      <c r="G67" s="394">
        <v>0</v>
      </c>
      <c r="H67" s="757">
        <v>1</v>
      </c>
      <c r="I67" s="758"/>
      <c r="J67" s="759"/>
      <c r="K67" s="757">
        <v>1</v>
      </c>
      <c r="L67" s="759"/>
      <c r="M67" s="394">
        <v>85121900</v>
      </c>
      <c r="N67" s="394" t="s">
        <v>926</v>
      </c>
      <c r="O67" s="394" t="s">
        <v>926</v>
      </c>
    </row>
    <row r="68" spans="2:15" ht="45.4" thickBot="1">
      <c r="B68">
        <v>61</v>
      </c>
      <c r="C68" s="391">
        <v>61</v>
      </c>
      <c r="D68" s="392">
        <v>3526201</v>
      </c>
      <c r="E68" s="393" t="s">
        <v>1998</v>
      </c>
      <c r="F68" s="392" t="s">
        <v>1999</v>
      </c>
      <c r="G68" s="394">
        <v>0</v>
      </c>
      <c r="H68" s="757">
        <v>1</v>
      </c>
      <c r="I68" s="758"/>
      <c r="J68" s="759"/>
      <c r="K68" s="757">
        <v>1</v>
      </c>
      <c r="L68" s="759"/>
      <c r="M68" s="394">
        <v>85121900</v>
      </c>
      <c r="N68" s="394" t="s">
        <v>926</v>
      </c>
      <c r="O68" s="394" t="s">
        <v>926</v>
      </c>
    </row>
    <row r="69" spans="2:15" ht="72.400000000000006" thickBot="1">
      <c r="B69">
        <v>62</v>
      </c>
      <c r="C69" s="391">
        <v>62</v>
      </c>
      <c r="D69" s="392">
        <v>3526201</v>
      </c>
      <c r="E69" s="393" t="s">
        <v>2000</v>
      </c>
      <c r="F69" s="392" t="s">
        <v>2001</v>
      </c>
      <c r="G69" s="394">
        <v>0</v>
      </c>
      <c r="H69" s="757">
        <v>1</v>
      </c>
      <c r="I69" s="758"/>
      <c r="J69" s="759"/>
      <c r="K69" s="757">
        <v>1</v>
      </c>
      <c r="L69" s="759"/>
      <c r="M69" s="394">
        <v>85121900</v>
      </c>
      <c r="N69" s="394" t="s">
        <v>926</v>
      </c>
      <c r="O69" s="394" t="s">
        <v>926</v>
      </c>
    </row>
    <row r="70" spans="2:15" ht="72.400000000000006" thickBot="1">
      <c r="B70">
        <v>63</v>
      </c>
      <c r="C70" s="391">
        <v>63</v>
      </c>
      <c r="D70" s="392">
        <v>3526201</v>
      </c>
      <c r="E70" s="393" t="s">
        <v>2002</v>
      </c>
      <c r="F70" s="392" t="s">
        <v>2003</v>
      </c>
      <c r="G70" s="394">
        <v>0</v>
      </c>
      <c r="H70" s="757">
        <v>1</v>
      </c>
      <c r="I70" s="758"/>
      <c r="J70" s="759"/>
      <c r="K70" s="757">
        <v>1</v>
      </c>
      <c r="L70" s="759"/>
      <c r="M70" s="394">
        <v>85121900</v>
      </c>
      <c r="N70" s="394" t="s">
        <v>926</v>
      </c>
      <c r="O70" s="394" t="s">
        <v>926</v>
      </c>
    </row>
    <row r="71" spans="2:15" ht="135.4" thickBot="1">
      <c r="B71">
        <v>64</v>
      </c>
      <c r="C71" s="391">
        <v>64</v>
      </c>
      <c r="D71" s="392">
        <v>3526201</v>
      </c>
      <c r="E71" s="393" t="s">
        <v>2004</v>
      </c>
      <c r="F71" s="392" t="s">
        <v>1920</v>
      </c>
      <c r="G71" s="394">
        <v>0</v>
      </c>
      <c r="H71" s="757">
        <v>1</v>
      </c>
      <c r="I71" s="758"/>
      <c r="J71" s="759"/>
      <c r="K71" s="757">
        <v>1</v>
      </c>
      <c r="L71" s="759"/>
      <c r="M71" s="394">
        <v>85121900</v>
      </c>
      <c r="N71" s="394" t="s">
        <v>926</v>
      </c>
      <c r="O71" s="394" t="s">
        <v>926</v>
      </c>
    </row>
    <row r="72" spans="2:15" ht="90.4" thickBot="1">
      <c r="B72">
        <v>65</v>
      </c>
      <c r="C72" s="391">
        <v>65</v>
      </c>
      <c r="D72" s="392">
        <v>3526201</v>
      </c>
      <c r="E72" s="393" t="s">
        <v>2005</v>
      </c>
      <c r="F72" s="392" t="s">
        <v>2006</v>
      </c>
      <c r="G72" s="394">
        <v>0</v>
      </c>
      <c r="H72" s="757">
        <v>1</v>
      </c>
      <c r="I72" s="758"/>
      <c r="J72" s="759"/>
      <c r="K72" s="757">
        <v>1</v>
      </c>
      <c r="L72" s="759"/>
      <c r="M72" s="394">
        <v>85121900</v>
      </c>
      <c r="N72" s="394" t="s">
        <v>926</v>
      </c>
      <c r="O72" s="394" t="s">
        <v>926</v>
      </c>
    </row>
    <row r="73" spans="2:15" ht="45.4" thickBot="1">
      <c r="B73">
        <v>66</v>
      </c>
      <c r="C73" s="391">
        <v>66</v>
      </c>
      <c r="D73" s="392">
        <v>3532108</v>
      </c>
      <c r="E73" s="393" t="s">
        <v>2007</v>
      </c>
      <c r="F73" s="392" t="s">
        <v>2008</v>
      </c>
      <c r="G73" s="394">
        <v>0</v>
      </c>
      <c r="H73" s="757">
        <v>1</v>
      </c>
      <c r="I73" s="758"/>
      <c r="J73" s="759"/>
      <c r="K73" s="757">
        <v>1</v>
      </c>
      <c r="L73" s="759"/>
      <c r="M73" s="394">
        <v>53131608</v>
      </c>
      <c r="N73" s="394" t="s">
        <v>926</v>
      </c>
      <c r="O73" s="394" t="s">
        <v>926</v>
      </c>
    </row>
    <row r="74" spans="2:15" ht="162.4" thickBot="1">
      <c r="B74">
        <v>67</v>
      </c>
      <c r="C74" s="391">
        <v>67</v>
      </c>
      <c r="D74" s="392">
        <v>3526201</v>
      </c>
      <c r="E74" s="393" t="s">
        <v>2009</v>
      </c>
      <c r="F74" s="392" t="s">
        <v>2010</v>
      </c>
      <c r="G74" s="394">
        <v>0</v>
      </c>
      <c r="H74" s="757">
        <v>1</v>
      </c>
      <c r="I74" s="758"/>
      <c r="J74" s="759"/>
      <c r="K74" s="757">
        <v>1</v>
      </c>
      <c r="L74" s="759"/>
      <c r="M74" s="394">
        <v>85121900</v>
      </c>
      <c r="N74" s="394" t="s">
        <v>926</v>
      </c>
      <c r="O74" s="394" t="s">
        <v>926</v>
      </c>
    </row>
    <row r="75" spans="2:15" ht="72.400000000000006" thickBot="1">
      <c r="B75">
        <v>68</v>
      </c>
      <c r="C75" s="391">
        <v>68</v>
      </c>
      <c r="D75" s="392">
        <v>3526201</v>
      </c>
      <c r="E75" s="393" t="s">
        <v>2011</v>
      </c>
      <c r="F75" s="392" t="s">
        <v>2012</v>
      </c>
      <c r="G75" s="394">
        <v>0</v>
      </c>
      <c r="H75" s="757">
        <v>1</v>
      </c>
      <c r="I75" s="758"/>
      <c r="J75" s="759"/>
      <c r="K75" s="757">
        <v>1</v>
      </c>
      <c r="L75" s="759"/>
      <c r="M75" s="394">
        <v>85121900</v>
      </c>
      <c r="N75" s="394" t="s">
        <v>926</v>
      </c>
      <c r="O75" s="394" t="s">
        <v>926</v>
      </c>
    </row>
    <row r="76" spans="2:15" ht="144.4" thickBot="1">
      <c r="B76">
        <v>69</v>
      </c>
      <c r="C76" s="391">
        <v>69</v>
      </c>
      <c r="D76" s="392">
        <v>3526201</v>
      </c>
      <c r="E76" s="393" t="s">
        <v>2013</v>
      </c>
      <c r="F76" s="392" t="s">
        <v>2014</v>
      </c>
      <c r="G76" s="394">
        <v>0</v>
      </c>
      <c r="H76" s="757">
        <v>1</v>
      </c>
      <c r="I76" s="758"/>
      <c r="J76" s="759"/>
      <c r="K76" s="757">
        <v>1</v>
      </c>
      <c r="L76" s="759"/>
      <c r="M76" s="394">
        <v>85121900</v>
      </c>
      <c r="N76" s="394" t="s">
        <v>926</v>
      </c>
      <c r="O76" s="394" t="s">
        <v>926</v>
      </c>
    </row>
    <row r="77" spans="2:15" ht="72.400000000000006" thickBot="1">
      <c r="B77">
        <v>70</v>
      </c>
      <c r="C77" s="391">
        <v>70</v>
      </c>
      <c r="D77" s="392">
        <v>3526201</v>
      </c>
      <c r="E77" s="393" t="s">
        <v>2015</v>
      </c>
      <c r="F77" s="392" t="s">
        <v>2016</v>
      </c>
      <c r="G77" s="394">
        <v>0</v>
      </c>
      <c r="H77" s="757">
        <v>1</v>
      </c>
      <c r="I77" s="758"/>
      <c r="J77" s="759"/>
      <c r="K77" s="757">
        <v>1</v>
      </c>
      <c r="L77" s="759"/>
      <c r="M77" s="394">
        <v>85121900</v>
      </c>
      <c r="N77" s="394" t="s">
        <v>926</v>
      </c>
      <c r="O77" s="394" t="s">
        <v>926</v>
      </c>
    </row>
    <row r="78" spans="2:15" ht="409.6" thickBot="1">
      <c r="B78">
        <v>71</v>
      </c>
      <c r="C78" s="391">
        <v>71</v>
      </c>
      <c r="D78" s="392">
        <v>3526201</v>
      </c>
      <c r="E78" s="393" t="s">
        <v>2017</v>
      </c>
      <c r="F78" s="392" t="s">
        <v>1920</v>
      </c>
      <c r="G78" s="394">
        <v>0</v>
      </c>
      <c r="H78" s="757">
        <v>1</v>
      </c>
      <c r="I78" s="758"/>
      <c r="J78" s="759"/>
      <c r="K78" s="757">
        <v>1</v>
      </c>
      <c r="L78" s="759"/>
      <c r="M78" s="394">
        <v>85121900</v>
      </c>
      <c r="N78" s="394" t="s">
        <v>926</v>
      </c>
      <c r="O78" s="394" t="s">
        <v>926</v>
      </c>
    </row>
    <row r="79" spans="2:15" ht="18.399999999999999" thickBot="1">
      <c r="B79">
        <v>72</v>
      </c>
      <c r="C79" s="391">
        <v>72</v>
      </c>
      <c r="D79" s="392">
        <v>3526201</v>
      </c>
      <c r="E79" s="393" t="s">
        <v>2018</v>
      </c>
      <c r="F79" s="392" t="s">
        <v>32</v>
      </c>
      <c r="G79" s="394">
        <v>0</v>
      </c>
      <c r="H79" s="757">
        <v>1</v>
      </c>
      <c r="I79" s="758"/>
      <c r="J79" s="759"/>
      <c r="K79" s="757">
        <v>1</v>
      </c>
      <c r="L79" s="759"/>
      <c r="M79" s="394">
        <v>85121900</v>
      </c>
      <c r="N79" s="394" t="s">
        <v>926</v>
      </c>
      <c r="O79" s="394" t="s">
        <v>926</v>
      </c>
    </row>
    <row r="80" spans="2:15" ht="36.4" thickBot="1">
      <c r="B80">
        <v>73</v>
      </c>
      <c r="C80" s="391">
        <v>73</v>
      </c>
      <c r="D80" s="392">
        <v>3526201</v>
      </c>
      <c r="E80" s="393" t="s">
        <v>2019</v>
      </c>
      <c r="F80" s="392" t="s">
        <v>2020</v>
      </c>
      <c r="G80" s="394">
        <v>0</v>
      </c>
      <c r="H80" s="757">
        <v>1</v>
      </c>
      <c r="I80" s="758"/>
      <c r="J80" s="759"/>
      <c r="K80" s="757">
        <v>1</v>
      </c>
      <c r="L80" s="759"/>
      <c r="M80" s="394">
        <v>85121900</v>
      </c>
      <c r="N80" s="394" t="s">
        <v>926</v>
      </c>
      <c r="O80" s="394" t="s">
        <v>926</v>
      </c>
    </row>
    <row r="81" spans="2:15" ht="36.4" thickBot="1">
      <c r="B81">
        <v>74</v>
      </c>
      <c r="C81" s="391">
        <v>74</v>
      </c>
      <c r="D81" s="392">
        <v>3526201</v>
      </c>
      <c r="E81" s="393" t="s">
        <v>2021</v>
      </c>
      <c r="F81" s="392" t="s">
        <v>2022</v>
      </c>
      <c r="G81" s="394">
        <v>0</v>
      </c>
      <c r="H81" s="757">
        <v>1</v>
      </c>
      <c r="I81" s="758"/>
      <c r="J81" s="759"/>
      <c r="K81" s="757">
        <v>1</v>
      </c>
      <c r="L81" s="759"/>
      <c r="M81" s="394">
        <v>85121900</v>
      </c>
      <c r="N81" s="394" t="s">
        <v>926</v>
      </c>
      <c r="O81" s="394" t="s">
        <v>926</v>
      </c>
    </row>
    <row r="82" spans="2:15" ht="90.4" thickBot="1">
      <c r="B82">
        <v>75</v>
      </c>
      <c r="C82" s="391">
        <v>75</v>
      </c>
      <c r="D82" s="392">
        <v>3526201</v>
      </c>
      <c r="E82" s="393" t="s">
        <v>2023</v>
      </c>
      <c r="F82" s="392" t="s">
        <v>2024</v>
      </c>
      <c r="G82" s="394">
        <v>0</v>
      </c>
      <c r="H82" s="757">
        <v>1</v>
      </c>
      <c r="I82" s="758"/>
      <c r="J82" s="759"/>
      <c r="K82" s="757">
        <v>1</v>
      </c>
      <c r="L82" s="759"/>
      <c r="M82" s="394">
        <v>85121900</v>
      </c>
      <c r="N82" s="394" t="s">
        <v>926</v>
      </c>
      <c r="O82" s="394" t="s">
        <v>926</v>
      </c>
    </row>
    <row r="83" spans="2:15" ht="45.4" thickBot="1">
      <c r="B83">
        <v>76</v>
      </c>
      <c r="C83" s="391">
        <v>76</v>
      </c>
      <c r="D83" s="392">
        <v>3526201</v>
      </c>
      <c r="E83" s="393" t="s">
        <v>2025</v>
      </c>
      <c r="F83" s="392" t="s">
        <v>2026</v>
      </c>
      <c r="G83" s="394">
        <v>0</v>
      </c>
      <c r="H83" s="757">
        <v>1</v>
      </c>
      <c r="I83" s="758"/>
      <c r="J83" s="759"/>
      <c r="K83" s="757">
        <v>1</v>
      </c>
      <c r="L83" s="759"/>
      <c r="M83" s="394">
        <v>85121900</v>
      </c>
      <c r="N83" s="394" t="s">
        <v>926</v>
      </c>
      <c r="O83" s="394" t="s">
        <v>926</v>
      </c>
    </row>
    <row r="84" spans="2:15" ht="45.4" thickBot="1">
      <c r="B84">
        <v>77</v>
      </c>
      <c r="C84" s="391">
        <v>77</v>
      </c>
      <c r="D84" s="392">
        <v>3526201</v>
      </c>
      <c r="E84" s="393" t="s">
        <v>2027</v>
      </c>
      <c r="F84" s="392" t="s">
        <v>2028</v>
      </c>
      <c r="G84" s="394">
        <v>0</v>
      </c>
      <c r="H84" s="757">
        <v>1</v>
      </c>
      <c r="I84" s="758"/>
      <c r="J84" s="759"/>
      <c r="K84" s="757">
        <v>1</v>
      </c>
      <c r="L84" s="759"/>
      <c r="M84" s="394">
        <v>85121900</v>
      </c>
      <c r="N84" s="394" t="s">
        <v>926</v>
      </c>
      <c r="O84" s="394" t="s">
        <v>926</v>
      </c>
    </row>
    <row r="85" spans="2:15" ht="36.4" thickBot="1">
      <c r="B85">
        <v>78</v>
      </c>
      <c r="C85" s="391">
        <v>78</v>
      </c>
      <c r="D85" s="392">
        <v>3526201</v>
      </c>
      <c r="E85" s="393" t="s">
        <v>2029</v>
      </c>
      <c r="F85" s="392" t="s">
        <v>2030</v>
      </c>
      <c r="G85" s="394">
        <v>0</v>
      </c>
      <c r="H85" s="757">
        <v>1</v>
      </c>
      <c r="I85" s="758"/>
      <c r="J85" s="759"/>
      <c r="K85" s="757">
        <v>1</v>
      </c>
      <c r="L85" s="759"/>
      <c r="M85" s="394">
        <v>85121900</v>
      </c>
      <c r="N85" s="394" t="s">
        <v>926</v>
      </c>
      <c r="O85" s="394" t="s">
        <v>926</v>
      </c>
    </row>
    <row r="86" spans="2:15" ht="99.4" thickBot="1">
      <c r="B86">
        <v>79</v>
      </c>
      <c r="C86" s="391">
        <v>79</v>
      </c>
      <c r="D86" s="392">
        <v>3526201</v>
      </c>
      <c r="E86" s="393" t="s">
        <v>2031</v>
      </c>
      <c r="F86" s="392" t="s">
        <v>2032</v>
      </c>
      <c r="G86" s="394">
        <v>0</v>
      </c>
      <c r="H86" s="757">
        <v>1</v>
      </c>
      <c r="I86" s="758"/>
      <c r="J86" s="759"/>
      <c r="K86" s="757">
        <v>1</v>
      </c>
      <c r="L86" s="759"/>
      <c r="M86" s="394">
        <v>85121900</v>
      </c>
      <c r="N86" s="394" t="s">
        <v>926</v>
      </c>
      <c r="O86" s="394" t="s">
        <v>926</v>
      </c>
    </row>
    <row r="87" spans="2:15" ht="36.4" thickBot="1">
      <c r="B87">
        <v>80</v>
      </c>
      <c r="C87" s="391">
        <v>80</v>
      </c>
      <c r="D87" s="392">
        <v>3526201</v>
      </c>
      <c r="E87" s="393" t="s">
        <v>2033</v>
      </c>
      <c r="F87" s="392" t="s">
        <v>1914</v>
      </c>
      <c r="G87" s="394">
        <v>0</v>
      </c>
      <c r="H87" s="757">
        <v>1</v>
      </c>
      <c r="I87" s="758"/>
      <c r="J87" s="759"/>
      <c r="K87" s="757">
        <v>1</v>
      </c>
      <c r="L87" s="759"/>
      <c r="M87" s="394">
        <v>85121900</v>
      </c>
      <c r="N87" s="394" t="s">
        <v>926</v>
      </c>
      <c r="O87" s="394" t="s">
        <v>926</v>
      </c>
    </row>
    <row r="88" spans="2:15" ht="36.4" thickBot="1">
      <c r="B88">
        <v>81</v>
      </c>
      <c r="C88" s="391">
        <v>81</v>
      </c>
      <c r="D88" s="392">
        <v>3526201</v>
      </c>
      <c r="E88" s="393" t="s">
        <v>2034</v>
      </c>
      <c r="F88" s="392" t="s">
        <v>2035</v>
      </c>
      <c r="G88" s="394">
        <v>0</v>
      </c>
      <c r="H88" s="757">
        <v>1</v>
      </c>
      <c r="I88" s="758"/>
      <c r="J88" s="759"/>
      <c r="K88" s="757">
        <v>1</v>
      </c>
      <c r="L88" s="759"/>
      <c r="M88" s="394">
        <v>85121900</v>
      </c>
      <c r="N88" s="394" t="s">
        <v>926</v>
      </c>
      <c r="O88" s="394" t="s">
        <v>926</v>
      </c>
    </row>
    <row r="89" spans="2:15" ht="45.4" thickBot="1">
      <c r="B89">
        <v>82</v>
      </c>
      <c r="C89" s="391">
        <v>82</v>
      </c>
      <c r="D89" s="392">
        <v>3526201</v>
      </c>
      <c r="E89" s="393" t="s">
        <v>2036</v>
      </c>
      <c r="F89" s="392" t="s">
        <v>1962</v>
      </c>
      <c r="G89" s="394">
        <v>0</v>
      </c>
      <c r="H89" s="757">
        <v>1</v>
      </c>
      <c r="I89" s="758"/>
      <c r="J89" s="759"/>
      <c r="K89" s="757">
        <v>1</v>
      </c>
      <c r="L89" s="759"/>
      <c r="M89" s="394">
        <v>85121900</v>
      </c>
      <c r="N89" s="394" t="s">
        <v>926</v>
      </c>
      <c r="O89" s="394" t="s">
        <v>926</v>
      </c>
    </row>
    <row r="90" spans="2:15" ht="36.4" thickBot="1">
      <c r="B90">
        <v>83</v>
      </c>
      <c r="C90" s="391">
        <v>83</v>
      </c>
      <c r="D90" s="392">
        <v>3526201</v>
      </c>
      <c r="E90" s="393" t="s">
        <v>2037</v>
      </c>
      <c r="F90" s="392" t="s">
        <v>2038</v>
      </c>
      <c r="G90" s="394">
        <v>0</v>
      </c>
      <c r="H90" s="757">
        <v>1</v>
      </c>
      <c r="I90" s="758"/>
      <c r="J90" s="759"/>
      <c r="K90" s="757">
        <v>1</v>
      </c>
      <c r="L90" s="759"/>
      <c r="M90" s="394">
        <v>85121900</v>
      </c>
      <c r="N90" s="394" t="s">
        <v>926</v>
      </c>
      <c r="O90" s="394" t="s">
        <v>926</v>
      </c>
    </row>
    <row r="91" spans="2:15" ht="27.4" thickBot="1">
      <c r="B91">
        <v>84</v>
      </c>
      <c r="C91" s="391">
        <v>84</v>
      </c>
      <c r="D91" s="392">
        <v>3526201</v>
      </c>
      <c r="E91" s="393" t="s">
        <v>2039</v>
      </c>
      <c r="F91" s="392" t="s">
        <v>1910</v>
      </c>
      <c r="G91" s="394">
        <v>0</v>
      </c>
      <c r="H91" s="757">
        <v>1</v>
      </c>
      <c r="I91" s="758"/>
      <c r="J91" s="759"/>
      <c r="K91" s="757">
        <v>1</v>
      </c>
      <c r="L91" s="759"/>
      <c r="M91" s="394">
        <v>85121900</v>
      </c>
      <c r="N91" s="394" t="s">
        <v>926</v>
      </c>
      <c r="O91" s="394" t="s">
        <v>926</v>
      </c>
    </row>
    <row r="92" spans="2:15" ht="72.400000000000006" thickBot="1">
      <c r="B92">
        <v>85</v>
      </c>
      <c r="C92" s="391">
        <v>85</v>
      </c>
      <c r="D92" s="392">
        <v>3526201</v>
      </c>
      <c r="E92" s="393" t="s">
        <v>2040</v>
      </c>
      <c r="F92" s="392" t="s">
        <v>1989</v>
      </c>
      <c r="G92" s="394">
        <v>0</v>
      </c>
      <c r="H92" s="757">
        <v>1</v>
      </c>
      <c r="I92" s="758"/>
      <c r="J92" s="759"/>
      <c r="K92" s="757">
        <v>1</v>
      </c>
      <c r="L92" s="759"/>
      <c r="M92" s="394">
        <v>85121900</v>
      </c>
      <c r="N92" s="394" t="s">
        <v>926</v>
      </c>
      <c r="O92" s="394" t="s">
        <v>926</v>
      </c>
    </row>
    <row r="93" spans="2:15" ht="72.400000000000006" thickBot="1">
      <c r="B93">
        <v>86</v>
      </c>
      <c r="C93" s="391">
        <v>86</v>
      </c>
      <c r="D93" s="392">
        <v>3526201</v>
      </c>
      <c r="E93" s="393" t="s">
        <v>2041</v>
      </c>
      <c r="F93" s="392" t="s">
        <v>2042</v>
      </c>
      <c r="G93" s="394">
        <v>0</v>
      </c>
      <c r="H93" s="757">
        <v>1</v>
      </c>
      <c r="I93" s="758"/>
      <c r="J93" s="759"/>
      <c r="K93" s="757">
        <v>1</v>
      </c>
      <c r="L93" s="759"/>
      <c r="M93" s="394">
        <v>85121900</v>
      </c>
      <c r="N93" s="394" t="s">
        <v>926</v>
      </c>
      <c r="O93" s="394" t="s">
        <v>926</v>
      </c>
    </row>
    <row r="94" spans="2:15" ht="90.4" thickBot="1">
      <c r="B94">
        <v>87</v>
      </c>
      <c r="C94" s="391">
        <v>87</v>
      </c>
      <c r="D94" s="392">
        <v>3526201</v>
      </c>
      <c r="E94" s="393" t="s">
        <v>2043</v>
      </c>
      <c r="F94" s="392" t="s">
        <v>2044</v>
      </c>
      <c r="G94" s="394">
        <v>0</v>
      </c>
      <c r="H94" s="757">
        <v>1</v>
      </c>
      <c r="I94" s="758"/>
      <c r="J94" s="759"/>
      <c r="K94" s="757">
        <v>1</v>
      </c>
      <c r="L94" s="759"/>
      <c r="M94" s="394">
        <v>85121900</v>
      </c>
      <c r="N94" s="394" t="s">
        <v>926</v>
      </c>
      <c r="O94" s="394" t="s">
        <v>926</v>
      </c>
    </row>
    <row r="95" spans="2:15" ht="72.400000000000006" thickBot="1">
      <c r="B95">
        <v>88</v>
      </c>
      <c r="C95" s="391">
        <v>88</v>
      </c>
      <c r="D95" s="392">
        <v>3526201</v>
      </c>
      <c r="E95" s="393" t="s">
        <v>2045</v>
      </c>
      <c r="F95" s="392" t="s">
        <v>1985</v>
      </c>
      <c r="G95" s="394">
        <v>0</v>
      </c>
      <c r="H95" s="757">
        <v>1</v>
      </c>
      <c r="I95" s="758"/>
      <c r="J95" s="759"/>
      <c r="K95" s="757">
        <v>1</v>
      </c>
      <c r="L95" s="759"/>
      <c r="M95" s="394">
        <v>85121900</v>
      </c>
      <c r="N95" s="394" t="s">
        <v>926</v>
      </c>
      <c r="O95" s="394" t="s">
        <v>926</v>
      </c>
    </row>
    <row r="96" spans="2:15" ht="36.4" thickBot="1">
      <c r="B96">
        <v>89</v>
      </c>
      <c r="C96" s="391">
        <v>89</v>
      </c>
      <c r="D96" s="392">
        <v>3526201</v>
      </c>
      <c r="E96" s="393" t="s">
        <v>2046</v>
      </c>
      <c r="F96" s="392" t="s">
        <v>2047</v>
      </c>
      <c r="G96" s="394">
        <v>0</v>
      </c>
      <c r="H96" s="757">
        <v>1</v>
      </c>
      <c r="I96" s="758"/>
      <c r="J96" s="759"/>
      <c r="K96" s="757">
        <v>1</v>
      </c>
      <c r="L96" s="759"/>
      <c r="M96" s="394">
        <v>85121900</v>
      </c>
      <c r="N96" s="394" t="s">
        <v>926</v>
      </c>
      <c r="O96" s="394" t="s">
        <v>926</v>
      </c>
    </row>
    <row r="97" spans="2:15" ht="36.4" thickBot="1">
      <c r="B97">
        <v>90</v>
      </c>
      <c r="C97" s="391">
        <v>90</v>
      </c>
      <c r="D97" s="392">
        <v>3526201</v>
      </c>
      <c r="E97" s="393" t="s">
        <v>2048</v>
      </c>
      <c r="F97" s="392" t="s">
        <v>2049</v>
      </c>
      <c r="G97" s="394">
        <v>0</v>
      </c>
      <c r="H97" s="757">
        <v>1</v>
      </c>
      <c r="I97" s="758"/>
      <c r="J97" s="759"/>
      <c r="K97" s="757">
        <v>1</v>
      </c>
      <c r="L97" s="759"/>
      <c r="M97" s="394">
        <v>85121900</v>
      </c>
      <c r="N97" s="394" t="s">
        <v>926</v>
      </c>
      <c r="O97" s="394" t="s">
        <v>926</v>
      </c>
    </row>
    <row r="98" spans="2:15" ht="135.4" thickBot="1">
      <c r="B98">
        <v>91</v>
      </c>
      <c r="C98" s="391">
        <v>91</v>
      </c>
      <c r="D98" s="392">
        <v>3526201</v>
      </c>
      <c r="E98" s="393" t="s">
        <v>2050</v>
      </c>
      <c r="F98" s="392" t="s">
        <v>2051</v>
      </c>
      <c r="G98" s="394">
        <v>0</v>
      </c>
      <c r="H98" s="757">
        <v>1</v>
      </c>
      <c r="I98" s="758"/>
      <c r="J98" s="759"/>
      <c r="K98" s="757">
        <v>1</v>
      </c>
      <c r="L98" s="759"/>
      <c r="M98" s="394">
        <v>85121900</v>
      </c>
      <c r="N98" s="394" t="s">
        <v>926</v>
      </c>
      <c r="O98" s="394" t="s">
        <v>926</v>
      </c>
    </row>
    <row r="99" spans="2:15" ht="45.4" thickBot="1">
      <c r="B99">
        <v>92</v>
      </c>
      <c r="C99" s="391">
        <v>92</v>
      </c>
      <c r="D99" s="392">
        <v>3526201</v>
      </c>
      <c r="E99" s="393" t="s">
        <v>2052</v>
      </c>
      <c r="F99" s="392" t="s">
        <v>2053</v>
      </c>
      <c r="G99" s="394">
        <v>0</v>
      </c>
      <c r="H99" s="757">
        <v>1</v>
      </c>
      <c r="I99" s="758"/>
      <c r="J99" s="759"/>
      <c r="K99" s="757">
        <v>1</v>
      </c>
      <c r="L99" s="759"/>
      <c r="M99" s="394">
        <v>85121900</v>
      </c>
      <c r="N99" s="394" t="s">
        <v>926</v>
      </c>
      <c r="O99" s="394" t="s">
        <v>926</v>
      </c>
    </row>
    <row r="100" spans="2:15" ht="54.4" thickBot="1">
      <c r="B100">
        <v>93</v>
      </c>
      <c r="C100" s="391">
        <v>93</v>
      </c>
      <c r="D100" s="392">
        <v>3526201</v>
      </c>
      <c r="E100" s="393" t="s">
        <v>2054</v>
      </c>
      <c r="F100" s="392" t="s">
        <v>1902</v>
      </c>
      <c r="G100" s="394">
        <v>0</v>
      </c>
      <c r="H100" s="757">
        <v>1</v>
      </c>
      <c r="I100" s="758"/>
      <c r="J100" s="759"/>
      <c r="K100" s="757">
        <v>1</v>
      </c>
      <c r="L100" s="759"/>
      <c r="M100" s="394">
        <v>85121900</v>
      </c>
      <c r="N100" s="394" t="s">
        <v>926</v>
      </c>
      <c r="O100" s="394" t="s">
        <v>926</v>
      </c>
    </row>
    <row r="101" spans="2:15" ht="90.4" thickBot="1">
      <c r="B101">
        <v>94</v>
      </c>
      <c r="C101" s="391">
        <v>94</v>
      </c>
      <c r="D101" s="392">
        <v>3526201</v>
      </c>
      <c r="E101" s="393" t="s">
        <v>2055</v>
      </c>
      <c r="F101" s="392" t="s">
        <v>2056</v>
      </c>
      <c r="G101" s="394">
        <v>0</v>
      </c>
      <c r="H101" s="757">
        <v>1</v>
      </c>
      <c r="I101" s="758"/>
      <c r="J101" s="759"/>
      <c r="K101" s="757">
        <v>1</v>
      </c>
      <c r="L101" s="759"/>
      <c r="M101" s="394">
        <v>85121900</v>
      </c>
      <c r="N101" s="394" t="s">
        <v>926</v>
      </c>
      <c r="O101" s="394" t="s">
        <v>926</v>
      </c>
    </row>
    <row r="102" spans="2:15" ht="45.4" thickBot="1">
      <c r="B102">
        <v>95</v>
      </c>
      <c r="C102" s="391">
        <v>95</v>
      </c>
      <c r="D102" s="392">
        <v>3526201</v>
      </c>
      <c r="E102" s="392" t="s">
        <v>2057</v>
      </c>
      <c r="F102" s="392" t="s">
        <v>2058</v>
      </c>
      <c r="G102" s="394">
        <v>0</v>
      </c>
      <c r="H102" s="757">
        <v>1</v>
      </c>
      <c r="I102" s="758"/>
      <c r="J102" s="759"/>
      <c r="K102" s="757">
        <v>1</v>
      </c>
      <c r="L102" s="759"/>
      <c r="M102" s="394">
        <v>85121900</v>
      </c>
      <c r="N102" s="394" t="s">
        <v>926</v>
      </c>
      <c r="O102" s="394" t="s">
        <v>926</v>
      </c>
    </row>
    <row r="103" spans="2:15" ht="45.4" thickBot="1">
      <c r="B103">
        <v>96</v>
      </c>
      <c r="C103" s="391">
        <v>96</v>
      </c>
      <c r="D103" s="392">
        <v>3526201</v>
      </c>
      <c r="E103" s="392" t="s">
        <v>2057</v>
      </c>
      <c r="F103" s="392" t="s">
        <v>2059</v>
      </c>
      <c r="G103" s="394">
        <v>0</v>
      </c>
      <c r="H103" s="757">
        <v>1</v>
      </c>
      <c r="I103" s="758"/>
      <c r="J103" s="759"/>
      <c r="K103" s="757">
        <v>1</v>
      </c>
      <c r="L103" s="759"/>
      <c r="M103" s="394">
        <v>85121900</v>
      </c>
      <c r="N103" s="394" t="s">
        <v>926</v>
      </c>
      <c r="O103" s="394" t="s">
        <v>926</v>
      </c>
    </row>
    <row r="104" spans="2:15" ht="81.400000000000006" thickBot="1">
      <c r="B104">
        <v>97</v>
      </c>
      <c r="C104" s="391">
        <v>97</v>
      </c>
      <c r="D104" s="392">
        <v>3526201</v>
      </c>
      <c r="E104" s="393" t="s">
        <v>2060</v>
      </c>
      <c r="F104" s="392" t="s">
        <v>1914</v>
      </c>
      <c r="G104" s="394">
        <v>0</v>
      </c>
      <c r="H104" s="757">
        <v>1</v>
      </c>
      <c r="I104" s="758"/>
      <c r="J104" s="759"/>
      <c r="K104" s="757">
        <v>1</v>
      </c>
      <c r="L104" s="759"/>
      <c r="M104" s="394">
        <v>85121900</v>
      </c>
      <c r="N104" s="394" t="s">
        <v>926</v>
      </c>
      <c r="O104" s="394" t="s">
        <v>926</v>
      </c>
    </row>
    <row r="105" spans="2:15" ht="63.4" thickBot="1">
      <c r="B105">
        <v>98</v>
      </c>
      <c r="C105" s="391">
        <v>98</v>
      </c>
      <c r="D105" s="392">
        <v>3526201</v>
      </c>
      <c r="E105" s="393" t="s">
        <v>2061</v>
      </c>
      <c r="F105" s="392" t="s">
        <v>2062</v>
      </c>
      <c r="G105" s="394">
        <v>0</v>
      </c>
      <c r="H105" s="757">
        <v>1</v>
      </c>
      <c r="I105" s="758"/>
      <c r="J105" s="759"/>
      <c r="K105" s="757">
        <v>1</v>
      </c>
      <c r="L105" s="759"/>
      <c r="M105" s="394">
        <v>85121900</v>
      </c>
      <c r="N105" s="394" t="s">
        <v>926</v>
      </c>
      <c r="O105" s="394" t="s">
        <v>926</v>
      </c>
    </row>
    <row r="106" spans="2:15" ht="27.4" thickBot="1">
      <c r="B106">
        <v>99</v>
      </c>
      <c r="C106" s="391">
        <v>99</v>
      </c>
      <c r="D106" s="392">
        <v>3526201</v>
      </c>
      <c r="E106" s="393" t="s">
        <v>2063</v>
      </c>
      <c r="F106" s="392" t="s">
        <v>2064</v>
      </c>
      <c r="G106" s="394">
        <v>0</v>
      </c>
      <c r="H106" s="757">
        <v>1</v>
      </c>
      <c r="I106" s="758"/>
      <c r="J106" s="759"/>
      <c r="K106" s="757">
        <v>1</v>
      </c>
      <c r="L106" s="759"/>
      <c r="M106" s="394">
        <v>85121900</v>
      </c>
      <c r="N106" s="394" t="s">
        <v>926</v>
      </c>
      <c r="O106" s="394" t="s">
        <v>926</v>
      </c>
    </row>
    <row r="107" spans="2:15" ht="36.4" thickBot="1">
      <c r="B107">
        <v>100</v>
      </c>
      <c r="C107" s="391">
        <v>100</v>
      </c>
      <c r="D107" s="392">
        <v>3526201</v>
      </c>
      <c r="E107" s="393" t="s">
        <v>2065</v>
      </c>
      <c r="F107" s="392" t="s">
        <v>2066</v>
      </c>
      <c r="G107" s="394">
        <v>0</v>
      </c>
      <c r="H107" s="757">
        <v>1</v>
      </c>
      <c r="I107" s="758"/>
      <c r="J107" s="759"/>
      <c r="K107" s="757">
        <v>1</v>
      </c>
      <c r="L107" s="759"/>
      <c r="M107" s="394">
        <v>85121900</v>
      </c>
      <c r="N107" s="394" t="s">
        <v>926</v>
      </c>
      <c r="O107" s="394" t="s">
        <v>926</v>
      </c>
    </row>
    <row r="108" spans="2:15" ht="90.4" thickBot="1">
      <c r="B108">
        <v>101</v>
      </c>
      <c r="C108" s="391">
        <v>101</v>
      </c>
      <c r="D108" s="392">
        <v>3526201</v>
      </c>
      <c r="E108" s="393" t="s">
        <v>2067</v>
      </c>
      <c r="F108" s="392" t="s">
        <v>1914</v>
      </c>
      <c r="G108" s="394">
        <v>0</v>
      </c>
      <c r="H108" s="757">
        <v>1</v>
      </c>
      <c r="I108" s="758"/>
      <c r="J108" s="759"/>
      <c r="K108" s="757">
        <v>1</v>
      </c>
      <c r="L108" s="759"/>
      <c r="M108" s="394">
        <v>85121900</v>
      </c>
      <c r="N108" s="394" t="s">
        <v>926</v>
      </c>
      <c r="O108" s="394" t="s">
        <v>926</v>
      </c>
    </row>
    <row r="109" spans="2:15" ht="45.4" thickBot="1">
      <c r="B109">
        <v>102</v>
      </c>
      <c r="C109" s="391">
        <v>102</v>
      </c>
      <c r="D109" s="392">
        <v>3526201</v>
      </c>
      <c r="E109" s="393" t="s">
        <v>2068</v>
      </c>
      <c r="F109" s="392" t="s">
        <v>2069</v>
      </c>
      <c r="G109" s="394">
        <v>0</v>
      </c>
      <c r="H109" s="757">
        <v>1</v>
      </c>
      <c r="I109" s="758"/>
      <c r="J109" s="759"/>
      <c r="K109" s="757">
        <v>1</v>
      </c>
      <c r="L109" s="759"/>
      <c r="M109" s="394">
        <v>85121900</v>
      </c>
      <c r="N109" s="394" t="s">
        <v>926</v>
      </c>
      <c r="O109" s="394" t="s">
        <v>926</v>
      </c>
    </row>
    <row r="110" spans="2:15" ht="81.400000000000006" thickBot="1">
      <c r="B110">
        <v>103</v>
      </c>
      <c r="C110" s="391">
        <v>103</v>
      </c>
      <c r="D110" s="392">
        <v>3526201</v>
      </c>
      <c r="E110" s="393" t="s">
        <v>2070</v>
      </c>
      <c r="F110" s="392" t="s">
        <v>2071</v>
      </c>
      <c r="G110" s="394">
        <v>0</v>
      </c>
      <c r="H110" s="757">
        <v>1</v>
      </c>
      <c r="I110" s="758"/>
      <c r="J110" s="759"/>
      <c r="K110" s="757">
        <v>1</v>
      </c>
      <c r="L110" s="759"/>
      <c r="M110" s="394">
        <v>85121900</v>
      </c>
      <c r="N110" s="394" t="s">
        <v>926</v>
      </c>
      <c r="O110" s="394" t="s">
        <v>926</v>
      </c>
    </row>
    <row r="111" spans="2:15" ht="27.4" thickBot="1">
      <c r="B111">
        <v>104</v>
      </c>
      <c r="C111" s="391">
        <v>104</v>
      </c>
      <c r="D111" s="392">
        <v>3526201</v>
      </c>
      <c r="E111" s="393" t="s">
        <v>2072</v>
      </c>
      <c r="F111" s="392" t="s">
        <v>466</v>
      </c>
      <c r="G111" s="394">
        <v>0</v>
      </c>
      <c r="H111" s="757">
        <v>1</v>
      </c>
      <c r="I111" s="758"/>
      <c r="J111" s="759"/>
      <c r="K111" s="757">
        <v>1</v>
      </c>
      <c r="L111" s="759"/>
      <c r="M111" s="394">
        <v>85121900</v>
      </c>
      <c r="N111" s="394" t="s">
        <v>926</v>
      </c>
      <c r="O111" s="394" t="s">
        <v>926</v>
      </c>
    </row>
    <row r="112" spans="2:15" ht="36.4" thickBot="1">
      <c r="B112">
        <v>105</v>
      </c>
      <c r="C112" s="391">
        <v>105</v>
      </c>
      <c r="D112" s="392">
        <v>3526201</v>
      </c>
      <c r="E112" s="393" t="s">
        <v>2073</v>
      </c>
      <c r="F112" s="392" t="s">
        <v>2074</v>
      </c>
      <c r="G112" s="394">
        <v>0</v>
      </c>
      <c r="H112" s="757">
        <v>1</v>
      </c>
      <c r="I112" s="758"/>
      <c r="J112" s="759"/>
      <c r="K112" s="757">
        <v>1</v>
      </c>
      <c r="L112" s="759"/>
      <c r="M112" s="394">
        <v>85121900</v>
      </c>
      <c r="N112" s="394" t="s">
        <v>926</v>
      </c>
      <c r="O112" s="394" t="s">
        <v>926</v>
      </c>
    </row>
    <row r="113" spans="2:15" ht="18.399999999999999" thickBot="1">
      <c r="B113">
        <v>106</v>
      </c>
      <c r="C113" s="391">
        <v>106</v>
      </c>
      <c r="D113" s="392">
        <v>3526201</v>
      </c>
      <c r="E113" s="393" t="s">
        <v>2075</v>
      </c>
      <c r="F113" s="392" t="s">
        <v>2076</v>
      </c>
      <c r="G113" s="394">
        <v>0</v>
      </c>
      <c r="H113" s="757">
        <v>1</v>
      </c>
      <c r="I113" s="758"/>
      <c r="J113" s="759"/>
      <c r="K113" s="757">
        <v>1</v>
      </c>
      <c r="L113" s="759"/>
      <c r="M113" s="394">
        <v>85121900</v>
      </c>
      <c r="N113" s="394" t="s">
        <v>926</v>
      </c>
      <c r="O113" s="394" t="s">
        <v>926</v>
      </c>
    </row>
    <row r="114" spans="2:15" ht="126.4" thickBot="1">
      <c r="B114">
        <v>107</v>
      </c>
      <c r="C114" s="391">
        <v>107</v>
      </c>
      <c r="D114" s="392">
        <v>3526201</v>
      </c>
      <c r="E114" s="393" t="s">
        <v>2077</v>
      </c>
      <c r="F114" s="392" t="s">
        <v>2078</v>
      </c>
      <c r="G114" s="394">
        <v>0</v>
      </c>
      <c r="H114" s="757">
        <v>1</v>
      </c>
      <c r="I114" s="758"/>
      <c r="J114" s="759"/>
      <c r="K114" s="757">
        <v>1</v>
      </c>
      <c r="L114" s="759"/>
      <c r="M114" s="394">
        <v>85121900</v>
      </c>
      <c r="N114" s="394" t="s">
        <v>926</v>
      </c>
      <c r="O114" s="394" t="s">
        <v>926</v>
      </c>
    </row>
    <row r="115" spans="2:15" ht="54.4" thickBot="1">
      <c r="B115">
        <v>108</v>
      </c>
      <c r="C115" s="391">
        <v>108</v>
      </c>
      <c r="D115" s="392">
        <v>3526201</v>
      </c>
      <c r="E115" s="393" t="s">
        <v>2079</v>
      </c>
      <c r="F115" s="392" t="s">
        <v>1962</v>
      </c>
      <c r="G115" s="394">
        <v>0</v>
      </c>
      <c r="H115" s="757">
        <v>1</v>
      </c>
      <c r="I115" s="758"/>
      <c r="J115" s="759"/>
      <c r="K115" s="757">
        <v>1</v>
      </c>
      <c r="L115" s="759"/>
      <c r="M115" s="394">
        <v>85121900</v>
      </c>
      <c r="N115" s="394" t="s">
        <v>926</v>
      </c>
      <c r="O115" s="394" t="s">
        <v>926</v>
      </c>
    </row>
    <row r="116" spans="2:15" ht="81.400000000000006" thickBot="1">
      <c r="B116">
        <v>109</v>
      </c>
      <c r="C116" s="391">
        <v>109</v>
      </c>
      <c r="D116" s="392">
        <v>3526201</v>
      </c>
      <c r="E116" s="393" t="s">
        <v>2080</v>
      </c>
      <c r="F116" s="392" t="s">
        <v>1902</v>
      </c>
      <c r="G116" s="394">
        <v>0</v>
      </c>
      <c r="H116" s="757">
        <v>1</v>
      </c>
      <c r="I116" s="758"/>
      <c r="J116" s="759"/>
      <c r="K116" s="757">
        <v>1</v>
      </c>
      <c r="L116" s="759"/>
      <c r="M116" s="394">
        <v>85121900</v>
      </c>
      <c r="N116" s="394" t="s">
        <v>926</v>
      </c>
      <c r="O116" s="394" t="s">
        <v>926</v>
      </c>
    </row>
    <row r="117" spans="2:15" ht="18.399999999999999" thickBot="1">
      <c r="B117">
        <v>110</v>
      </c>
      <c r="C117" s="391">
        <v>110</v>
      </c>
      <c r="D117" s="392">
        <v>3526201</v>
      </c>
      <c r="E117" s="393" t="s">
        <v>2081</v>
      </c>
      <c r="F117" s="392" t="s">
        <v>2082</v>
      </c>
      <c r="G117" s="394">
        <v>0</v>
      </c>
      <c r="H117" s="757">
        <v>1</v>
      </c>
      <c r="I117" s="758"/>
      <c r="J117" s="759"/>
      <c r="K117" s="757">
        <v>1</v>
      </c>
      <c r="L117" s="759"/>
      <c r="M117" s="394">
        <v>85121900</v>
      </c>
      <c r="N117" s="394" t="s">
        <v>926</v>
      </c>
      <c r="O117" s="394" t="s">
        <v>926</v>
      </c>
    </row>
    <row r="118" spans="2:15" ht="108.4" thickBot="1">
      <c r="B118">
        <v>111</v>
      </c>
      <c r="C118" s="391">
        <v>111</v>
      </c>
      <c r="D118" s="392">
        <v>3526201</v>
      </c>
      <c r="E118" s="393" t="s">
        <v>2083</v>
      </c>
      <c r="F118" s="392" t="s">
        <v>2084</v>
      </c>
      <c r="G118" s="394">
        <v>0</v>
      </c>
      <c r="H118" s="757">
        <v>1</v>
      </c>
      <c r="I118" s="758"/>
      <c r="J118" s="759"/>
      <c r="K118" s="757">
        <v>1</v>
      </c>
      <c r="L118" s="759"/>
      <c r="M118" s="394">
        <v>85121900</v>
      </c>
      <c r="N118" s="394" t="s">
        <v>926</v>
      </c>
      <c r="O118" s="394" t="s">
        <v>926</v>
      </c>
    </row>
    <row r="119" spans="2:15" ht="45.4" thickBot="1">
      <c r="B119">
        <v>112</v>
      </c>
      <c r="C119" s="391">
        <v>112</v>
      </c>
      <c r="D119" s="392">
        <v>3526201</v>
      </c>
      <c r="E119" s="393" t="s">
        <v>2085</v>
      </c>
      <c r="F119" s="392" t="s">
        <v>1920</v>
      </c>
      <c r="G119" s="394">
        <v>0</v>
      </c>
      <c r="H119" s="757">
        <v>1</v>
      </c>
      <c r="I119" s="758"/>
      <c r="J119" s="759"/>
      <c r="K119" s="757">
        <v>1</v>
      </c>
      <c r="L119" s="759"/>
      <c r="M119" s="394">
        <v>85121900</v>
      </c>
      <c r="N119" s="394" t="s">
        <v>926</v>
      </c>
      <c r="O119" s="394" t="s">
        <v>926</v>
      </c>
    </row>
    <row r="120" spans="2:15" ht="117.4" thickBot="1">
      <c r="B120">
        <v>113</v>
      </c>
      <c r="C120" s="391">
        <v>113</v>
      </c>
      <c r="D120" s="392">
        <v>3526201</v>
      </c>
      <c r="E120" s="393" t="s">
        <v>2086</v>
      </c>
      <c r="F120" s="392" t="s">
        <v>1920</v>
      </c>
      <c r="G120" s="394">
        <v>0</v>
      </c>
      <c r="H120" s="757">
        <v>1</v>
      </c>
      <c r="I120" s="758"/>
      <c r="J120" s="759"/>
      <c r="K120" s="757">
        <v>1</v>
      </c>
      <c r="L120" s="759"/>
      <c r="M120" s="394">
        <v>85121900</v>
      </c>
      <c r="N120" s="394" t="s">
        <v>926</v>
      </c>
      <c r="O120" s="394" t="s">
        <v>926</v>
      </c>
    </row>
    <row r="121" spans="2:15" ht="117.4" thickBot="1">
      <c r="B121">
        <v>114</v>
      </c>
      <c r="C121" s="391">
        <v>114</v>
      </c>
      <c r="D121" s="392">
        <v>3526201</v>
      </c>
      <c r="E121" s="393" t="s">
        <v>2087</v>
      </c>
      <c r="F121" s="392" t="s">
        <v>2088</v>
      </c>
      <c r="G121" s="394">
        <v>0</v>
      </c>
      <c r="H121" s="757">
        <v>1</v>
      </c>
      <c r="I121" s="758"/>
      <c r="J121" s="759"/>
      <c r="K121" s="757">
        <v>1</v>
      </c>
      <c r="L121" s="759"/>
      <c r="M121" s="394">
        <v>85121900</v>
      </c>
      <c r="N121" s="394" t="s">
        <v>926</v>
      </c>
      <c r="O121" s="394" t="s">
        <v>926</v>
      </c>
    </row>
    <row r="122" spans="2:15" ht="18.399999999999999" thickBot="1">
      <c r="B122">
        <v>115</v>
      </c>
      <c r="C122" s="391">
        <v>115</v>
      </c>
      <c r="D122" s="392">
        <v>3526201</v>
      </c>
      <c r="E122" s="393" t="s">
        <v>2089</v>
      </c>
      <c r="F122" s="392" t="s">
        <v>2090</v>
      </c>
      <c r="G122" s="394">
        <v>0</v>
      </c>
      <c r="H122" s="757">
        <v>1</v>
      </c>
      <c r="I122" s="758"/>
      <c r="J122" s="759"/>
      <c r="K122" s="757">
        <v>1</v>
      </c>
      <c r="L122" s="759"/>
      <c r="M122" s="394">
        <v>85121900</v>
      </c>
      <c r="N122" s="394" t="s">
        <v>926</v>
      </c>
      <c r="O122" s="394" t="s">
        <v>926</v>
      </c>
    </row>
    <row r="123" spans="2:15" ht="27.4" thickBot="1">
      <c r="B123">
        <v>116</v>
      </c>
      <c r="C123" s="391">
        <v>116</v>
      </c>
      <c r="D123" s="392">
        <v>3526201</v>
      </c>
      <c r="E123" s="393" t="s">
        <v>2091</v>
      </c>
      <c r="F123" s="392" t="s">
        <v>2092</v>
      </c>
      <c r="G123" s="394">
        <v>0</v>
      </c>
      <c r="H123" s="757">
        <v>1</v>
      </c>
      <c r="I123" s="758"/>
      <c r="J123" s="759"/>
      <c r="K123" s="757">
        <v>1</v>
      </c>
      <c r="L123" s="759"/>
      <c r="M123" s="394">
        <v>85121900</v>
      </c>
      <c r="N123" s="394" t="s">
        <v>926</v>
      </c>
      <c r="O123" s="394" t="s">
        <v>926</v>
      </c>
    </row>
    <row r="124" spans="2:15" ht="27.4" thickBot="1">
      <c r="B124">
        <v>117</v>
      </c>
      <c r="C124" s="391">
        <v>117</v>
      </c>
      <c r="D124" s="392">
        <v>3526201</v>
      </c>
      <c r="E124" s="393" t="s">
        <v>2093</v>
      </c>
      <c r="F124" s="392" t="s">
        <v>2094</v>
      </c>
      <c r="G124" s="394">
        <v>0</v>
      </c>
      <c r="H124" s="757">
        <v>1</v>
      </c>
      <c r="I124" s="758"/>
      <c r="J124" s="759"/>
      <c r="K124" s="757">
        <v>1</v>
      </c>
      <c r="L124" s="759"/>
      <c r="M124" s="394">
        <v>85121900</v>
      </c>
      <c r="N124" s="394" t="s">
        <v>926</v>
      </c>
      <c r="O124" s="394" t="s">
        <v>926</v>
      </c>
    </row>
    <row r="125" spans="2:15" ht="18.399999999999999" thickBot="1">
      <c r="B125">
        <v>118</v>
      </c>
      <c r="C125" s="391">
        <v>118</v>
      </c>
      <c r="D125" s="392">
        <v>3526201</v>
      </c>
      <c r="E125" s="393" t="s">
        <v>2095</v>
      </c>
      <c r="F125" s="392" t="s">
        <v>2096</v>
      </c>
      <c r="G125" s="394">
        <v>0</v>
      </c>
      <c r="H125" s="757">
        <v>1</v>
      </c>
      <c r="I125" s="758"/>
      <c r="J125" s="759"/>
      <c r="K125" s="757">
        <v>1</v>
      </c>
      <c r="L125" s="759"/>
      <c r="M125" s="394">
        <v>85121900</v>
      </c>
      <c r="N125" s="394" t="s">
        <v>926</v>
      </c>
      <c r="O125" s="394" t="s">
        <v>926</v>
      </c>
    </row>
    <row r="126" spans="2:15" ht="126.4" thickBot="1">
      <c r="B126">
        <v>119</v>
      </c>
      <c r="C126" s="391">
        <v>119</v>
      </c>
      <c r="D126" s="392">
        <v>3526201</v>
      </c>
      <c r="E126" s="393" t="s">
        <v>2097</v>
      </c>
      <c r="F126" s="392" t="s">
        <v>2098</v>
      </c>
      <c r="G126" s="394">
        <v>0</v>
      </c>
      <c r="H126" s="757">
        <v>1</v>
      </c>
      <c r="I126" s="758"/>
      <c r="J126" s="759"/>
      <c r="K126" s="757">
        <v>1</v>
      </c>
      <c r="L126" s="759"/>
      <c r="M126" s="394">
        <v>85121900</v>
      </c>
      <c r="N126" s="394" t="s">
        <v>926</v>
      </c>
      <c r="O126" s="394" t="s">
        <v>926</v>
      </c>
    </row>
    <row r="127" spans="2:15" ht="54.4" thickBot="1">
      <c r="B127">
        <v>120</v>
      </c>
      <c r="C127" s="391">
        <v>120</v>
      </c>
      <c r="D127" s="392">
        <v>3526201</v>
      </c>
      <c r="E127" s="393" t="s">
        <v>2099</v>
      </c>
      <c r="F127" s="392" t="s">
        <v>1920</v>
      </c>
      <c r="G127" s="394">
        <v>0</v>
      </c>
      <c r="H127" s="757">
        <v>1</v>
      </c>
      <c r="I127" s="758"/>
      <c r="J127" s="759"/>
      <c r="K127" s="757">
        <v>1</v>
      </c>
      <c r="L127" s="759"/>
      <c r="M127" s="394">
        <v>85121900</v>
      </c>
      <c r="N127" s="394" t="s">
        <v>926</v>
      </c>
      <c r="O127" s="394" t="s">
        <v>926</v>
      </c>
    </row>
    <row r="128" spans="2:15" ht="54.4" thickBot="1">
      <c r="B128">
        <v>121</v>
      </c>
      <c r="C128" s="391">
        <v>121</v>
      </c>
      <c r="D128" s="392">
        <v>3526201</v>
      </c>
      <c r="E128" s="393" t="s">
        <v>2100</v>
      </c>
      <c r="F128" s="392" t="s">
        <v>2101</v>
      </c>
      <c r="G128" s="394">
        <v>0</v>
      </c>
      <c r="H128" s="757">
        <v>1</v>
      </c>
      <c r="I128" s="758"/>
      <c r="J128" s="759"/>
      <c r="K128" s="757">
        <v>1</v>
      </c>
      <c r="L128" s="759"/>
      <c r="M128" s="394">
        <v>85121900</v>
      </c>
      <c r="N128" s="394" t="s">
        <v>926</v>
      </c>
      <c r="O128" s="394" t="s">
        <v>926</v>
      </c>
    </row>
    <row r="129" spans="2:15" ht="108.4" thickBot="1">
      <c r="B129">
        <v>122</v>
      </c>
      <c r="C129" s="391">
        <v>122</v>
      </c>
      <c r="D129" s="392">
        <v>3532108</v>
      </c>
      <c r="E129" s="393" t="s">
        <v>2102</v>
      </c>
      <c r="F129" s="392" t="s">
        <v>466</v>
      </c>
      <c r="G129" s="394">
        <v>0</v>
      </c>
      <c r="H129" s="757">
        <v>1</v>
      </c>
      <c r="I129" s="758"/>
      <c r="J129" s="759"/>
      <c r="K129" s="757">
        <v>1</v>
      </c>
      <c r="L129" s="759"/>
      <c r="M129" s="394">
        <v>53131608</v>
      </c>
      <c r="N129" s="394" t="s">
        <v>926</v>
      </c>
      <c r="O129" s="394" t="s">
        <v>926</v>
      </c>
    </row>
    <row r="130" spans="2:15" ht="99.4" thickBot="1">
      <c r="B130">
        <v>123</v>
      </c>
      <c r="C130" s="391">
        <v>123</v>
      </c>
      <c r="D130" s="392">
        <v>3526201</v>
      </c>
      <c r="E130" s="393" t="s">
        <v>2103</v>
      </c>
      <c r="F130" s="392" t="s">
        <v>1914</v>
      </c>
      <c r="G130" s="394">
        <v>0</v>
      </c>
      <c r="H130" s="757">
        <v>1</v>
      </c>
      <c r="I130" s="758"/>
      <c r="J130" s="759"/>
      <c r="K130" s="757">
        <v>1</v>
      </c>
      <c r="L130" s="759"/>
      <c r="M130" s="394">
        <v>85121900</v>
      </c>
      <c r="N130" s="394" t="s">
        <v>926</v>
      </c>
      <c r="O130" s="394" t="s">
        <v>926</v>
      </c>
    </row>
    <row r="131" spans="2:15" ht="63.4" thickBot="1">
      <c r="B131">
        <v>124</v>
      </c>
      <c r="C131" s="391">
        <v>124</v>
      </c>
      <c r="D131" s="392">
        <v>3526201</v>
      </c>
      <c r="E131" s="393" t="s">
        <v>2104</v>
      </c>
      <c r="F131" s="392" t="s">
        <v>1914</v>
      </c>
      <c r="G131" s="394">
        <v>0</v>
      </c>
      <c r="H131" s="757">
        <v>1</v>
      </c>
      <c r="I131" s="758"/>
      <c r="J131" s="759"/>
      <c r="K131" s="757">
        <v>1</v>
      </c>
      <c r="L131" s="759"/>
      <c r="M131" s="394">
        <v>85121900</v>
      </c>
      <c r="N131" s="394" t="s">
        <v>926</v>
      </c>
      <c r="O131" s="394" t="s">
        <v>926</v>
      </c>
    </row>
    <row r="132" spans="2:15" ht="36.4" thickBot="1">
      <c r="B132">
        <v>125</v>
      </c>
      <c r="C132" s="391">
        <v>125</v>
      </c>
      <c r="D132" s="392">
        <v>3526201</v>
      </c>
      <c r="E132" s="393" t="s">
        <v>2105</v>
      </c>
      <c r="F132" s="392" t="s">
        <v>1914</v>
      </c>
      <c r="G132" s="394">
        <v>0</v>
      </c>
      <c r="H132" s="757">
        <v>1</v>
      </c>
      <c r="I132" s="758"/>
      <c r="J132" s="759"/>
      <c r="K132" s="757">
        <v>1</v>
      </c>
      <c r="L132" s="759"/>
      <c r="M132" s="394">
        <v>85121900</v>
      </c>
      <c r="N132" s="394" t="s">
        <v>926</v>
      </c>
      <c r="O132" s="394" t="s">
        <v>926</v>
      </c>
    </row>
    <row r="133" spans="2:15" ht="99.4" thickBot="1">
      <c r="B133">
        <v>126</v>
      </c>
      <c r="C133" s="391">
        <v>126</v>
      </c>
      <c r="D133" s="392">
        <v>3526201</v>
      </c>
      <c r="E133" s="393" t="s">
        <v>2106</v>
      </c>
      <c r="F133" s="392" t="s">
        <v>1910</v>
      </c>
      <c r="G133" s="394">
        <v>0</v>
      </c>
      <c r="H133" s="757">
        <v>1</v>
      </c>
      <c r="I133" s="758"/>
      <c r="J133" s="759"/>
      <c r="K133" s="757">
        <v>1</v>
      </c>
      <c r="L133" s="759"/>
      <c r="M133" s="394">
        <v>85121900</v>
      </c>
      <c r="N133" s="394" t="s">
        <v>926</v>
      </c>
      <c r="O133" s="394" t="s">
        <v>926</v>
      </c>
    </row>
    <row r="134" spans="2:15" ht="18.399999999999999" thickBot="1">
      <c r="B134">
        <v>127</v>
      </c>
      <c r="C134" s="391">
        <v>127</v>
      </c>
      <c r="D134" s="392">
        <v>3526201</v>
      </c>
      <c r="E134" s="393" t="s">
        <v>2107</v>
      </c>
      <c r="F134" s="392" t="s">
        <v>2108</v>
      </c>
      <c r="G134" s="394">
        <v>0</v>
      </c>
      <c r="H134" s="757">
        <v>1</v>
      </c>
      <c r="I134" s="758"/>
      <c r="J134" s="759"/>
      <c r="K134" s="757">
        <v>1</v>
      </c>
      <c r="L134" s="759"/>
      <c r="M134" s="394">
        <v>85121900</v>
      </c>
      <c r="N134" s="394" t="s">
        <v>926</v>
      </c>
      <c r="O134" s="394" t="s">
        <v>926</v>
      </c>
    </row>
    <row r="135" spans="2:15" ht="108.4" thickBot="1">
      <c r="B135">
        <v>128</v>
      </c>
      <c r="C135" s="391">
        <v>128</v>
      </c>
      <c r="D135" s="392">
        <v>3526201</v>
      </c>
      <c r="E135" s="393" t="s">
        <v>2109</v>
      </c>
      <c r="F135" s="392" t="s">
        <v>2110</v>
      </c>
      <c r="G135" s="394">
        <v>0</v>
      </c>
      <c r="H135" s="757">
        <v>1</v>
      </c>
      <c r="I135" s="758"/>
      <c r="J135" s="759"/>
      <c r="K135" s="757">
        <v>1</v>
      </c>
      <c r="L135" s="759"/>
      <c r="M135" s="394">
        <v>85121900</v>
      </c>
      <c r="N135" s="394" t="s">
        <v>926</v>
      </c>
      <c r="O135" s="394" t="s">
        <v>926</v>
      </c>
    </row>
    <row r="136" spans="2:15" ht="18.399999999999999" thickBot="1">
      <c r="B136">
        <v>129</v>
      </c>
      <c r="C136" s="391">
        <v>129</v>
      </c>
      <c r="D136" s="392">
        <v>3526201</v>
      </c>
      <c r="E136" s="393" t="s">
        <v>2111</v>
      </c>
      <c r="F136" s="392" t="s">
        <v>1914</v>
      </c>
      <c r="G136" s="394">
        <v>0</v>
      </c>
      <c r="H136" s="757">
        <v>1</v>
      </c>
      <c r="I136" s="758"/>
      <c r="J136" s="759"/>
      <c r="K136" s="757">
        <v>1</v>
      </c>
      <c r="L136" s="759"/>
      <c r="M136" s="394">
        <v>85121900</v>
      </c>
      <c r="N136" s="394" t="s">
        <v>926</v>
      </c>
      <c r="O136" s="394" t="s">
        <v>926</v>
      </c>
    </row>
    <row r="137" spans="2:15" ht="27.4" thickBot="1">
      <c r="B137">
        <v>130</v>
      </c>
      <c r="C137" s="391">
        <v>130</v>
      </c>
      <c r="D137" s="392">
        <v>3526201</v>
      </c>
      <c r="E137" s="393" t="s">
        <v>2112</v>
      </c>
      <c r="F137" s="392" t="s">
        <v>2113</v>
      </c>
      <c r="G137" s="394">
        <v>0</v>
      </c>
      <c r="H137" s="757">
        <v>1</v>
      </c>
      <c r="I137" s="758"/>
      <c r="J137" s="759"/>
      <c r="K137" s="757">
        <v>1</v>
      </c>
      <c r="L137" s="759"/>
      <c r="M137" s="394">
        <v>85121900</v>
      </c>
      <c r="N137" s="394" t="s">
        <v>926</v>
      </c>
      <c r="O137" s="394" t="s">
        <v>926</v>
      </c>
    </row>
    <row r="138" spans="2:15" ht="27.4" thickBot="1">
      <c r="B138">
        <v>131</v>
      </c>
      <c r="C138" s="391">
        <v>131</v>
      </c>
      <c r="D138" s="392">
        <v>3526201</v>
      </c>
      <c r="E138" s="393" t="s">
        <v>2114</v>
      </c>
      <c r="F138" s="392" t="s">
        <v>2113</v>
      </c>
      <c r="G138" s="394">
        <v>0</v>
      </c>
      <c r="H138" s="757">
        <v>1</v>
      </c>
      <c r="I138" s="758"/>
      <c r="J138" s="759"/>
      <c r="K138" s="757">
        <v>1</v>
      </c>
      <c r="L138" s="759"/>
      <c r="M138" s="394">
        <v>85121900</v>
      </c>
      <c r="N138" s="394" t="s">
        <v>926</v>
      </c>
      <c r="O138" s="394" t="s">
        <v>926</v>
      </c>
    </row>
    <row r="139" spans="2:15" ht="45.4" thickBot="1">
      <c r="B139">
        <v>132</v>
      </c>
      <c r="C139" s="391">
        <v>132</v>
      </c>
      <c r="D139" s="392">
        <v>3526201</v>
      </c>
      <c r="E139" s="393" t="s">
        <v>2115</v>
      </c>
      <c r="F139" s="392" t="s">
        <v>2116</v>
      </c>
      <c r="G139" s="394">
        <v>0</v>
      </c>
      <c r="H139" s="757">
        <v>1</v>
      </c>
      <c r="I139" s="758"/>
      <c r="J139" s="759"/>
      <c r="K139" s="757">
        <v>1</v>
      </c>
      <c r="L139" s="759"/>
      <c r="M139" s="394">
        <v>85121900</v>
      </c>
      <c r="N139" s="394" t="s">
        <v>926</v>
      </c>
      <c r="O139" s="394" t="s">
        <v>926</v>
      </c>
    </row>
    <row r="140" spans="2:15" ht="45.4" thickBot="1">
      <c r="B140">
        <v>133</v>
      </c>
      <c r="C140" s="391">
        <v>133</v>
      </c>
      <c r="D140" s="392">
        <v>3526201</v>
      </c>
      <c r="E140" s="393" t="s">
        <v>2117</v>
      </c>
      <c r="F140" s="392" t="s">
        <v>1914</v>
      </c>
      <c r="G140" s="394">
        <v>0</v>
      </c>
      <c r="H140" s="757">
        <v>1</v>
      </c>
      <c r="I140" s="758"/>
      <c r="J140" s="759"/>
      <c r="K140" s="757">
        <v>1</v>
      </c>
      <c r="L140" s="759"/>
      <c r="M140" s="394">
        <v>85121900</v>
      </c>
      <c r="N140" s="394" t="s">
        <v>926</v>
      </c>
      <c r="O140" s="394" t="s">
        <v>926</v>
      </c>
    </row>
    <row r="141" spans="2:15" ht="63.4" thickBot="1">
      <c r="B141">
        <v>134</v>
      </c>
      <c r="C141" s="391">
        <v>134</v>
      </c>
      <c r="D141" s="392">
        <v>3526201</v>
      </c>
      <c r="E141" s="393" t="s">
        <v>2118</v>
      </c>
      <c r="F141" s="392" t="s">
        <v>1957</v>
      </c>
      <c r="G141" s="394">
        <v>0</v>
      </c>
      <c r="H141" s="757">
        <v>1</v>
      </c>
      <c r="I141" s="758"/>
      <c r="J141" s="759"/>
      <c r="K141" s="757">
        <v>1</v>
      </c>
      <c r="L141" s="759"/>
      <c r="M141" s="394">
        <v>85121900</v>
      </c>
      <c r="N141" s="394" t="s">
        <v>926</v>
      </c>
      <c r="O141" s="394" t="s">
        <v>926</v>
      </c>
    </row>
    <row r="142" spans="2:15" ht="45.4" thickBot="1">
      <c r="B142">
        <v>135</v>
      </c>
      <c r="C142" s="391">
        <v>135</v>
      </c>
      <c r="D142" s="392">
        <v>3526201</v>
      </c>
      <c r="E142" s="393" t="s">
        <v>2119</v>
      </c>
      <c r="F142" s="392" t="s">
        <v>2120</v>
      </c>
      <c r="G142" s="394">
        <v>0</v>
      </c>
      <c r="H142" s="757">
        <v>1</v>
      </c>
      <c r="I142" s="758"/>
      <c r="J142" s="759"/>
      <c r="K142" s="757">
        <v>1</v>
      </c>
      <c r="L142" s="759"/>
      <c r="M142" s="394">
        <v>85121900</v>
      </c>
      <c r="N142" s="394" t="s">
        <v>926</v>
      </c>
      <c r="O142" s="394" t="s">
        <v>926</v>
      </c>
    </row>
    <row r="143" spans="2:15" ht="54.4" thickBot="1">
      <c r="B143">
        <v>136</v>
      </c>
      <c r="C143" s="391">
        <v>136</v>
      </c>
      <c r="D143" s="392">
        <v>3526201</v>
      </c>
      <c r="E143" s="393" t="s">
        <v>2121</v>
      </c>
      <c r="F143" s="392" t="s">
        <v>2122</v>
      </c>
      <c r="G143" s="394">
        <v>0</v>
      </c>
      <c r="H143" s="757">
        <v>1</v>
      </c>
      <c r="I143" s="758"/>
      <c r="J143" s="759"/>
      <c r="K143" s="757">
        <v>1</v>
      </c>
      <c r="L143" s="759"/>
      <c r="M143" s="394">
        <v>85121900</v>
      </c>
      <c r="N143" s="394" t="s">
        <v>926</v>
      </c>
      <c r="O143" s="394" t="s">
        <v>926</v>
      </c>
    </row>
    <row r="144" spans="2:15" ht="81.400000000000006" thickBot="1">
      <c r="B144">
        <v>137</v>
      </c>
      <c r="C144" s="391">
        <v>137</v>
      </c>
      <c r="D144" s="392">
        <v>3526201</v>
      </c>
      <c r="E144" s="393" t="s">
        <v>2123</v>
      </c>
      <c r="F144" s="392" t="s">
        <v>2124</v>
      </c>
      <c r="G144" s="394">
        <v>0</v>
      </c>
      <c r="H144" s="757">
        <v>1</v>
      </c>
      <c r="I144" s="758"/>
      <c r="J144" s="759"/>
      <c r="K144" s="757">
        <v>1</v>
      </c>
      <c r="L144" s="759"/>
      <c r="M144" s="394">
        <v>85121900</v>
      </c>
      <c r="N144" s="394" t="s">
        <v>926</v>
      </c>
      <c r="O144" s="394" t="s">
        <v>926</v>
      </c>
    </row>
    <row r="145" spans="2:15" ht="45.4" thickBot="1">
      <c r="B145">
        <v>138</v>
      </c>
      <c r="C145" s="391">
        <v>138</v>
      </c>
      <c r="D145" s="392">
        <v>3526201</v>
      </c>
      <c r="E145" s="393" t="s">
        <v>2125</v>
      </c>
      <c r="F145" s="392" t="s">
        <v>2126</v>
      </c>
      <c r="G145" s="394">
        <v>0</v>
      </c>
      <c r="H145" s="757">
        <v>1</v>
      </c>
      <c r="I145" s="758"/>
      <c r="J145" s="759"/>
      <c r="K145" s="757">
        <v>1</v>
      </c>
      <c r="L145" s="759"/>
      <c r="M145" s="394">
        <v>85121900</v>
      </c>
      <c r="N145" s="394" t="s">
        <v>926</v>
      </c>
      <c r="O145" s="394" t="s">
        <v>926</v>
      </c>
    </row>
    <row r="146" spans="2:15" ht="90.4" thickBot="1">
      <c r="B146">
        <v>139</v>
      </c>
      <c r="C146" s="391">
        <v>139</v>
      </c>
      <c r="D146" s="392">
        <v>3526201</v>
      </c>
      <c r="E146" s="393" t="s">
        <v>2127</v>
      </c>
      <c r="F146" s="392" t="s">
        <v>1997</v>
      </c>
      <c r="G146" s="394">
        <v>0</v>
      </c>
      <c r="H146" s="757">
        <v>1</v>
      </c>
      <c r="I146" s="758"/>
      <c r="J146" s="759"/>
      <c r="K146" s="757">
        <v>1</v>
      </c>
      <c r="L146" s="759"/>
      <c r="M146" s="394">
        <v>85121900</v>
      </c>
      <c r="N146" s="394" t="s">
        <v>926</v>
      </c>
      <c r="O146" s="394" t="s">
        <v>926</v>
      </c>
    </row>
    <row r="147" spans="2:15" ht="72.400000000000006" thickBot="1">
      <c r="B147">
        <v>140</v>
      </c>
      <c r="C147" s="391">
        <v>140</v>
      </c>
      <c r="D147" s="392">
        <v>3526201</v>
      </c>
      <c r="E147" s="393" t="s">
        <v>2128</v>
      </c>
      <c r="F147" s="392" t="s">
        <v>2129</v>
      </c>
      <c r="G147" s="394">
        <v>0</v>
      </c>
      <c r="H147" s="757">
        <v>1</v>
      </c>
      <c r="I147" s="758"/>
      <c r="J147" s="759"/>
      <c r="K147" s="757">
        <v>1</v>
      </c>
      <c r="L147" s="759"/>
      <c r="M147" s="394">
        <v>85121900</v>
      </c>
      <c r="N147" s="394" t="s">
        <v>926</v>
      </c>
      <c r="O147" s="394" t="s">
        <v>926</v>
      </c>
    </row>
    <row r="148" spans="2:15" ht="27.4" thickBot="1">
      <c r="B148">
        <v>141</v>
      </c>
      <c r="C148" s="391">
        <v>141</v>
      </c>
      <c r="D148" s="392">
        <v>3526201</v>
      </c>
      <c r="E148" s="393" t="s">
        <v>2130</v>
      </c>
      <c r="F148" s="392" t="s">
        <v>32</v>
      </c>
      <c r="G148" s="394">
        <v>0</v>
      </c>
      <c r="H148" s="757">
        <v>1</v>
      </c>
      <c r="I148" s="758"/>
      <c r="J148" s="759"/>
      <c r="K148" s="757">
        <v>1</v>
      </c>
      <c r="L148" s="759"/>
      <c r="M148" s="394">
        <v>85121900</v>
      </c>
      <c r="N148" s="394" t="s">
        <v>926</v>
      </c>
      <c r="O148" s="394" t="s">
        <v>926</v>
      </c>
    </row>
    <row r="149" spans="2:15" ht="72.400000000000006" thickBot="1">
      <c r="B149">
        <v>142</v>
      </c>
      <c r="C149" s="391">
        <v>142</v>
      </c>
      <c r="D149" s="392">
        <v>3526201</v>
      </c>
      <c r="E149" s="393" t="s">
        <v>2131</v>
      </c>
      <c r="F149" s="392" t="s">
        <v>2132</v>
      </c>
      <c r="G149" s="394">
        <v>0</v>
      </c>
      <c r="H149" s="757">
        <v>1</v>
      </c>
      <c r="I149" s="758"/>
      <c r="J149" s="759"/>
      <c r="K149" s="757">
        <v>1</v>
      </c>
      <c r="L149" s="759"/>
      <c r="M149" s="394">
        <v>85121900</v>
      </c>
      <c r="N149" s="394" t="s">
        <v>926</v>
      </c>
      <c r="O149" s="394" t="s">
        <v>926</v>
      </c>
    </row>
    <row r="150" spans="2:15" ht="36.4" thickBot="1">
      <c r="B150">
        <v>143</v>
      </c>
      <c r="C150" s="391">
        <v>143</v>
      </c>
      <c r="D150" s="392">
        <v>3526201</v>
      </c>
      <c r="E150" s="393" t="s">
        <v>2133</v>
      </c>
      <c r="F150" s="392" t="s">
        <v>2134</v>
      </c>
      <c r="G150" s="394">
        <v>0</v>
      </c>
      <c r="H150" s="757">
        <v>1</v>
      </c>
      <c r="I150" s="758"/>
      <c r="J150" s="759"/>
      <c r="K150" s="757">
        <v>1</v>
      </c>
      <c r="L150" s="759"/>
      <c r="M150" s="394">
        <v>85121900</v>
      </c>
      <c r="N150" s="394" t="s">
        <v>926</v>
      </c>
      <c r="O150" s="394" t="s">
        <v>926</v>
      </c>
    </row>
    <row r="151" spans="2:15" ht="45.4" thickBot="1">
      <c r="B151">
        <v>144</v>
      </c>
      <c r="C151" s="391">
        <v>144</v>
      </c>
      <c r="D151" s="392">
        <v>3526201</v>
      </c>
      <c r="E151" s="393" t="s">
        <v>2135</v>
      </c>
      <c r="F151" s="392" t="s">
        <v>2136</v>
      </c>
      <c r="G151" s="394">
        <v>0</v>
      </c>
      <c r="H151" s="757">
        <v>1</v>
      </c>
      <c r="I151" s="758"/>
      <c r="J151" s="759"/>
      <c r="K151" s="757">
        <v>1</v>
      </c>
      <c r="L151" s="759"/>
      <c r="M151" s="394">
        <v>85121900</v>
      </c>
      <c r="N151" s="394" t="s">
        <v>926</v>
      </c>
      <c r="O151" s="394" t="s">
        <v>926</v>
      </c>
    </row>
    <row r="152" spans="2:15" ht="81.400000000000006" thickBot="1">
      <c r="B152">
        <v>145</v>
      </c>
      <c r="C152" s="391">
        <v>145</v>
      </c>
      <c r="D152" s="392">
        <v>3526201</v>
      </c>
      <c r="E152" s="393" t="s">
        <v>2137</v>
      </c>
      <c r="F152" s="392" t="s">
        <v>2138</v>
      </c>
      <c r="G152" s="394">
        <v>0</v>
      </c>
      <c r="H152" s="757">
        <v>1</v>
      </c>
      <c r="I152" s="758"/>
      <c r="J152" s="759"/>
      <c r="K152" s="757">
        <v>1</v>
      </c>
      <c r="L152" s="759"/>
      <c r="M152" s="394">
        <v>85121900</v>
      </c>
      <c r="N152" s="394" t="s">
        <v>926</v>
      </c>
      <c r="O152" s="394" t="s">
        <v>926</v>
      </c>
    </row>
    <row r="153" spans="2:15" ht="108.4" thickBot="1">
      <c r="B153">
        <v>146</v>
      </c>
      <c r="C153" s="391">
        <v>146</v>
      </c>
      <c r="D153" s="392">
        <v>3526201</v>
      </c>
      <c r="E153" s="393" t="s">
        <v>2139</v>
      </c>
      <c r="F153" s="392" t="s">
        <v>2140</v>
      </c>
      <c r="G153" s="394">
        <v>0</v>
      </c>
      <c r="H153" s="757">
        <v>1</v>
      </c>
      <c r="I153" s="758"/>
      <c r="J153" s="759"/>
      <c r="K153" s="757">
        <v>1</v>
      </c>
      <c r="L153" s="759"/>
      <c r="M153" s="394">
        <v>85121900</v>
      </c>
      <c r="N153" s="394" t="s">
        <v>926</v>
      </c>
      <c r="O153" s="394" t="s">
        <v>926</v>
      </c>
    </row>
    <row r="154" spans="2:15" ht="54.4" thickBot="1">
      <c r="B154">
        <v>147</v>
      </c>
      <c r="C154" s="391">
        <v>147</v>
      </c>
      <c r="D154" s="392">
        <v>3526201</v>
      </c>
      <c r="E154" s="393" t="s">
        <v>2141</v>
      </c>
      <c r="F154" s="392" t="s">
        <v>2142</v>
      </c>
      <c r="G154" s="394">
        <v>0</v>
      </c>
      <c r="H154" s="757">
        <v>1</v>
      </c>
      <c r="I154" s="758"/>
      <c r="J154" s="759"/>
      <c r="K154" s="757">
        <v>1</v>
      </c>
      <c r="L154" s="759"/>
      <c r="M154" s="394">
        <v>85121900</v>
      </c>
      <c r="N154" s="394" t="s">
        <v>926</v>
      </c>
      <c r="O154" s="394" t="s">
        <v>926</v>
      </c>
    </row>
    <row r="155" spans="2:15" ht="45.4" thickBot="1">
      <c r="B155">
        <v>148</v>
      </c>
      <c r="C155" s="391">
        <v>148</v>
      </c>
      <c r="D155" s="392">
        <v>3526201</v>
      </c>
      <c r="E155" s="393" t="s">
        <v>2143</v>
      </c>
      <c r="F155" s="392" t="s">
        <v>2144</v>
      </c>
      <c r="G155" s="394">
        <v>0</v>
      </c>
      <c r="H155" s="757">
        <v>1</v>
      </c>
      <c r="I155" s="758"/>
      <c r="J155" s="759"/>
      <c r="K155" s="757">
        <v>1</v>
      </c>
      <c r="L155" s="759"/>
      <c r="M155" s="394">
        <v>85121900</v>
      </c>
      <c r="N155" s="394" t="s">
        <v>926</v>
      </c>
      <c r="O155" s="394" t="s">
        <v>926</v>
      </c>
    </row>
    <row r="156" spans="2:15" ht="27.4" thickBot="1">
      <c r="B156">
        <v>149</v>
      </c>
      <c r="C156" s="391">
        <v>149</v>
      </c>
      <c r="D156" s="392">
        <v>3526201</v>
      </c>
      <c r="E156" s="393" t="s">
        <v>2145</v>
      </c>
      <c r="F156" s="392" t="s">
        <v>2146</v>
      </c>
      <c r="G156" s="394">
        <v>0</v>
      </c>
      <c r="H156" s="757">
        <v>1</v>
      </c>
      <c r="I156" s="758"/>
      <c r="J156" s="759"/>
      <c r="K156" s="757">
        <v>1</v>
      </c>
      <c r="L156" s="759"/>
      <c r="M156" s="394">
        <v>85121900</v>
      </c>
      <c r="N156" s="394" t="s">
        <v>926</v>
      </c>
      <c r="O156" s="394" t="s">
        <v>926</v>
      </c>
    </row>
    <row r="157" spans="2:15" ht="54.4" thickBot="1">
      <c r="B157">
        <v>150</v>
      </c>
      <c r="C157" s="391">
        <v>150</v>
      </c>
      <c r="D157" s="392">
        <v>3526201</v>
      </c>
      <c r="E157" s="393" t="s">
        <v>2147</v>
      </c>
      <c r="F157" s="392" t="s">
        <v>2148</v>
      </c>
      <c r="G157" s="394">
        <v>0</v>
      </c>
      <c r="H157" s="757">
        <v>1</v>
      </c>
      <c r="I157" s="758"/>
      <c r="J157" s="759"/>
      <c r="K157" s="757">
        <v>1</v>
      </c>
      <c r="L157" s="759"/>
      <c r="M157" s="394">
        <v>85121900</v>
      </c>
      <c r="N157" s="394" t="s">
        <v>926</v>
      </c>
      <c r="O157" s="394" t="s">
        <v>926</v>
      </c>
    </row>
    <row r="158" spans="2:15" ht="63.4" thickBot="1">
      <c r="B158">
        <v>151</v>
      </c>
      <c r="C158" s="391">
        <v>151</v>
      </c>
      <c r="D158" s="392">
        <v>3526201</v>
      </c>
      <c r="E158" s="393" t="s">
        <v>2149</v>
      </c>
      <c r="F158" s="392" t="s">
        <v>1910</v>
      </c>
      <c r="G158" s="394">
        <v>0</v>
      </c>
      <c r="H158" s="757">
        <v>1</v>
      </c>
      <c r="I158" s="758"/>
      <c r="J158" s="759"/>
      <c r="K158" s="757">
        <v>1</v>
      </c>
      <c r="L158" s="759"/>
      <c r="M158" s="394">
        <v>85121900</v>
      </c>
      <c r="N158" s="394" t="s">
        <v>926</v>
      </c>
      <c r="O158" s="394" t="s">
        <v>926</v>
      </c>
    </row>
    <row r="159" spans="2:15" ht="36.4" thickBot="1">
      <c r="B159">
        <v>152</v>
      </c>
      <c r="C159" s="391">
        <v>152</v>
      </c>
      <c r="D159" s="392">
        <v>3526201</v>
      </c>
      <c r="E159" s="393" t="s">
        <v>2150</v>
      </c>
      <c r="F159" s="392" t="s">
        <v>2151</v>
      </c>
      <c r="G159" s="394">
        <v>0</v>
      </c>
      <c r="H159" s="757">
        <v>1</v>
      </c>
      <c r="I159" s="758"/>
      <c r="J159" s="759"/>
      <c r="K159" s="757">
        <v>1</v>
      </c>
      <c r="L159" s="759"/>
      <c r="M159" s="394">
        <v>85121900</v>
      </c>
      <c r="N159" s="394" t="s">
        <v>926</v>
      </c>
      <c r="O159" s="394" t="s">
        <v>926</v>
      </c>
    </row>
    <row r="160" spans="2:15" ht="117.4" thickBot="1">
      <c r="B160">
        <v>153</v>
      </c>
      <c r="C160" s="391">
        <v>153</v>
      </c>
      <c r="D160" s="392">
        <v>3526201</v>
      </c>
      <c r="E160" s="393" t="s">
        <v>2152</v>
      </c>
      <c r="F160" s="392" t="s">
        <v>2066</v>
      </c>
      <c r="G160" s="394">
        <v>0</v>
      </c>
      <c r="H160" s="757">
        <v>1</v>
      </c>
      <c r="I160" s="758"/>
      <c r="J160" s="759"/>
      <c r="K160" s="757">
        <v>1</v>
      </c>
      <c r="L160" s="759"/>
      <c r="M160" s="394">
        <v>85121900</v>
      </c>
      <c r="N160" s="394" t="s">
        <v>926</v>
      </c>
      <c r="O160" s="394" t="s">
        <v>926</v>
      </c>
    </row>
    <row r="161" spans="2:15" ht="117.4" thickBot="1">
      <c r="B161">
        <v>154</v>
      </c>
      <c r="C161" s="391">
        <v>154</v>
      </c>
      <c r="D161" s="392">
        <v>3526201</v>
      </c>
      <c r="E161" s="393" t="s">
        <v>2153</v>
      </c>
      <c r="F161" s="392" t="s">
        <v>2066</v>
      </c>
      <c r="G161" s="394">
        <v>0</v>
      </c>
      <c r="H161" s="757">
        <v>1</v>
      </c>
      <c r="I161" s="758"/>
      <c r="J161" s="759"/>
      <c r="K161" s="757">
        <v>1</v>
      </c>
      <c r="L161" s="759"/>
      <c r="M161" s="394">
        <v>85121900</v>
      </c>
      <c r="N161" s="394" t="s">
        <v>926</v>
      </c>
      <c r="O161" s="394" t="s">
        <v>926</v>
      </c>
    </row>
    <row r="162" spans="2:15" ht="54.4" thickBot="1">
      <c r="B162">
        <v>155</v>
      </c>
      <c r="C162" s="391">
        <v>155</v>
      </c>
      <c r="D162" s="392">
        <v>3526201</v>
      </c>
      <c r="E162" s="393" t="s">
        <v>2154</v>
      </c>
      <c r="F162" s="392" t="s">
        <v>2155</v>
      </c>
      <c r="G162" s="394">
        <v>0</v>
      </c>
      <c r="H162" s="757">
        <v>1</v>
      </c>
      <c r="I162" s="758"/>
      <c r="J162" s="759"/>
      <c r="K162" s="757">
        <v>1</v>
      </c>
      <c r="L162" s="759"/>
      <c r="M162" s="394">
        <v>85121900</v>
      </c>
      <c r="N162" s="394" t="s">
        <v>926</v>
      </c>
      <c r="O162" s="394" t="s">
        <v>926</v>
      </c>
    </row>
    <row r="163" spans="2:15" ht="54.4" thickBot="1">
      <c r="B163">
        <v>156</v>
      </c>
      <c r="C163" s="391">
        <v>156</v>
      </c>
      <c r="D163" s="392">
        <v>3526201</v>
      </c>
      <c r="E163" s="393" t="s">
        <v>2156</v>
      </c>
      <c r="F163" s="392" t="s">
        <v>2157</v>
      </c>
      <c r="G163" s="394">
        <v>0</v>
      </c>
      <c r="H163" s="757">
        <v>1</v>
      </c>
      <c r="I163" s="758"/>
      <c r="J163" s="759"/>
      <c r="K163" s="757">
        <v>1</v>
      </c>
      <c r="L163" s="759"/>
      <c r="M163" s="394">
        <v>85121900</v>
      </c>
      <c r="N163" s="394" t="s">
        <v>926</v>
      </c>
      <c r="O163" s="394" t="s">
        <v>926</v>
      </c>
    </row>
    <row r="164" spans="2:15" ht="72.400000000000006" thickBot="1">
      <c r="B164">
        <v>157</v>
      </c>
      <c r="C164" s="391">
        <v>157</v>
      </c>
      <c r="D164" s="392">
        <v>3526201</v>
      </c>
      <c r="E164" s="393" t="s">
        <v>2158</v>
      </c>
      <c r="F164" s="392" t="s">
        <v>2159</v>
      </c>
      <c r="G164" s="394">
        <v>0</v>
      </c>
      <c r="H164" s="757">
        <v>1</v>
      </c>
      <c r="I164" s="758"/>
      <c r="J164" s="759"/>
      <c r="K164" s="757">
        <v>1</v>
      </c>
      <c r="L164" s="759"/>
      <c r="M164" s="394">
        <v>85121900</v>
      </c>
      <c r="N164" s="394" t="s">
        <v>926</v>
      </c>
      <c r="O164" s="394" t="s">
        <v>926</v>
      </c>
    </row>
    <row r="165" spans="2:15" ht="108.4" thickBot="1">
      <c r="B165">
        <v>158</v>
      </c>
      <c r="C165" s="391">
        <v>158</v>
      </c>
      <c r="D165" s="392">
        <v>3526201</v>
      </c>
      <c r="E165" s="393" t="s">
        <v>2160</v>
      </c>
      <c r="F165" s="392" t="s">
        <v>2161</v>
      </c>
      <c r="G165" s="394">
        <v>0</v>
      </c>
      <c r="H165" s="757">
        <v>1</v>
      </c>
      <c r="I165" s="758"/>
      <c r="J165" s="759"/>
      <c r="K165" s="757">
        <v>1</v>
      </c>
      <c r="L165" s="759"/>
      <c r="M165" s="394">
        <v>85121900</v>
      </c>
      <c r="N165" s="394" t="s">
        <v>926</v>
      </c>
      <c r="O165" s="394" t="s">
        <v>926</v>
      </c>
    </row>
    <row r="166" spans="2:15" ht="108.4" thickBot="1">
      <c r="B166">
        <v>159</v>
      </c>
      <c r="C166" s="391">
        <v>159</v>
      </c>
      <c r="D166" s="392">
        <v>3526201</v>
      </c>
      <c r="E166" s="393" t="s">
        <v>2162</v>
      </c>
      <c r="F166" s="392" t="s">
        <v>2163</v>
      </c>
      <c r="G166" s="394">
        <v>0</v>
      </c>
      <c r="H166" s="757">
        <v>1</v>
      </c>
      <c r="I166" s="758"/>
      <c r="J166" s="759"/>
      <c r="K166" s="757">
        <v>1</v>
      </c>
      <c r="L166" s="759"/>
      <c r="M166" s="394">
        <v>85121900</v>
      </c>
      <c r="N166" s="394" t="s">
        <v>926</v>
      </c>
      <c r="O166" s="394" t="s">
        <v>926</v>
      </c>
    </row>
    <row r="167" spans="2:15" ht="108.4" thickBot="1">
      <c r="B167">
        <v>160</v>
      </c>
      <c r="C167" s="391">
        <v>160</v>
      </c>
      <c r="D167" s="392">
        <v>3526201</v>
      </c>
      <c r="E167" s="393" t="s">
        <v>2164</v>
      </c>
      <c r="F167" s="392" t="s">
        <v>2165</v>
      </c>
      <c r="G167" s="394">
        <v>0</v>
      </c>
      <c r="H167" s="757">
        <v>1</v>
      </c>
      <c r="I167" s="758"/>
      <c r="J167" s="759"/>
      <c r="K167" s="757">
        <v>1</v>
      </c>
      <c r="L167" s="759"/>
      <c r="M167" s="394">
        <v>85121900</v>
      </c>
      <c r="N167" s="394" t="s">
        <v>926</v>
      </c>
      <c r="O167" s="394" t="s">
        <v>926</v>
      </c>
    </row>
    <row r="168" spans="2:15" ht="108.4" thickBot="1">
      <c r="B168">
        <v>161</v>
      </c>
      <c r="C168" s="391">
        <v>161</v>
      </c>
      <c r="D168" s="392">
        <v>3526201</v>
      </c>
      <c r="E168" s="393" t="s">
        <v>2166</v>
      </c>
      <c r="F168" s="392" t="s">
        <v>2167</v>
      </c>
      <c r="G168" s="394">
        <v>0</v>
      </c>
      <c r="H168" s="757">
        <v>1</v>
      </c>
      <c r="I168" s="758"/>
      <c r="J168" s="759"/>
      <c r="K168" s="757">
        <v>1</v>
      </c>
      <c r="L168" s="759"/>
      <c r="M168" s="394">
        <v>85121900</v>
      </c>
      <c r="N168" s="394" t="s">
        <v>926</v>
      </c>
      <c r="O168" s="394" t="s">
        <v>926</v>
      </c>
    </row>
    <row r="169" spans="2:15" ht="81.400000000000006" thickBot="1">
      <c r="B169">
        <v>162</v>
      </c>
      <c r="C169" s="391">
        <v>162</v>
      </c>
      <c r="D169" s="392">
        <v>3526201</v>
      </c>
      <c r="E169" s="393" t="s">
        <v>2168</v>
      </c>
      <c r="F169" s="392" t="s">
        <v>2169</v>
      </c>
      <c r="G169" s="394">
        <v>0</v>
      </c>
      <c r="H169" s="757">
        <v>1</v>
      </c>
      <c r="I169" s="758"/>
      <c r="J169" s="759"/>
      <c r="K169" s="757">
        <v>1</v>
      </c>
      <c r="L169" s="759"/>
      <c r="M169" s="394">
        <v>85121900</v>
      </c>
      <c r="N169" s="394" t="s">
        <v>926</v>
      </c>
      <c r="O169" s="394" t="s">
        <v>926</v>
      </c>
    </row>
    <row r="170" spans="2:15" ht="63.4" thickBot="1">
      <c r="B170">
        <v>163</v>
      </c>
      <c r="C170" s="391">
        <v>163</v>
      </c>
      <c r="D170" s="392">
        <v>3526201</v>
      </c>
      <c r="E170" s="393" t="s">
        <v>2170</v>
      </c>
      <c r="F170" s="392" t="s">
        <v>1914</v>
      </c>
      <c r="G170" s="394">
        <v>0</v>
      </c>
      <c r="H170" s="757">
        <v>1</v>
      </c>
      <c r="I170" s="758"/>
      <c r="J170" s="759"/>
      <c r="K170" s="757">
        <v>1</v>
      </c>
      <c r="L170" s="759"/>
      <c r="M170" s="394">
        <v>85121900</v>
      </c>
      <c r="N170" s="394" t="s">
        <v>926</v>
      </c>
      <c r="O170" s="394" t="s">
        <v>926</v>
      </c>
    </row>
    <row r="171" spans="2:15" ht="27.4" thickBot="1">
      <c r="B171">
        <v>164</v>
      </c>
      <c r="C171" s="391">
        <v>164</v>
      </c>
      <c r="D171" s="392">
        <v>3526201</v>
      </c>
      <c r="E171" s="393" t="s">
        <v>2171</v>
      </c>
      <c r="F171" s="392" t="s">
        <v>1962</v>
      </c>
      <c r="G171" s="394">
        <v>0</v>
      </c>
      <c r="H171" s="757">
        <v>1</v>
      </c>
      <c r="I171" s="758"/>
      <c r="J171" s="759"/>
      <c r="K171" s="757">
        <v>1</v>
      </c>
      <c r="L171" s="759"/>
      <c r="M171" s="394">
        <v>85121900</v>
      </c>
      <c r="N171" s="394" t="s">
        <v>926</v>
      </c>
      <c r="O171" s="394" t="s">
        <v>926</v>
      </c>
    </row>
    <row r="172" spans="2:15" ht="54.4" thickBot="1">
      <c r="B172">
        <v>165</v>
      </c>
      <c r="C172" s="391">
        <v>165</v>
      </c>
      <c r="D172" s="392">
        <v>3526201</v>
      </c>
      <c r="E172" s="393" t="s">
        <v>2172</v>
      </c>
      <c r="F172" s="392" t="s">
        <v>2173</v>
      </c>
      <c r="G172" s="394">
        <v>0</v>
      </c>
      <c r="H172" s="757">
        <v>1</v>
      </c>
      <c r="I172" s="758"/>
      <c r="J172" s="759"/>
      <c r="K172" s="757">
        <v>1</v>
      </c>
      <c r="L172" s="759"/>
      <c r="M172" s="394">
        <v>85121900</v>
      </c>
      <c r="N172" s="394" t="s">
        <v>926</v>
      </c>
      <c r="O172" s="394" t="s">
        <v>926</v>
      </c>
    </row>
    <row r="173" spans="2:15" ht="90.4" thickBot="1">
      <c r="B173">
        <v>166</v>
      </c>
      <c r="C173" s="391">
        <v>166</v>
      </c>
      <c r="D173" s="392">
        <v>3526201</v>
      </c>
      <c r="E173" s="393" t="s">
        <v>2174</v>
      </c>
      <c r="F173" s="392" t="s">
        <v>2175</v>
      </c>
      <c r="G173" s="394">
        <v>0</v>
      </c>
      <c r="H173" s="757">
        <v>1</v>
      </c>
      <c r="I173" s="758"/>
      <c r="J173" s="759"/>
      <c r="K173" s="757">
        <v>1</v>
      </c>
      <c r="L173" s="759"/>
      <c r="M173" s="394">
        <v>85121900</v>
      </c>
      <c r="N173" s="394" t="s">
        <v>926</v>
      </c>
      <c r="O173" s="394" t="s">
        <v>926</v>
      </c>
    </row>
    <row r="174" spans="2:15" ht="54.4" thickBot="1">
      <c r="B174">
        <v>167</v>
      </c>
      <c r="C174" s="391">
        <v>167</v>
      </c>
      <c r="D174" s="392">
        <v>3526201</v>
      </c>
      <c r="E174" s="393" t="s">
        <v>2176</v>
      </c>
      <c r="F174" s="392" t="s">
        <v>2177</v>
      </c>
      <c r="G174" s="394">
        <v>0</v>
      </c>
      <c r="H174" s="757">
        <v>1</v>
      </c>
      <c r="I174" s="758"/>
      <c r="J174" s="759"/>
      <c r="K174" s="757">
        <v>1</v>
      </c>
      <c r="L174" s="759"/>
      <c r="M174" s="394">
        <v>85121900</v>
      </c>
      <c r="N174" s="394" t="s">
        <v>926</v>
      </c>
      <c r="O174" s="394" t="s">
        <v>926</v>
      </c>
    </row>
    <row r="175" spans="2:15" ht="81.400000000000006" thickBot="1">
      <c r="B175">
        <v>168</v>
      </c>
      <c r="C175" s="391">
        <v>168</v>
      </c>
      <c r="D175" s="392">
        <v>3526201</v>
      </c>
      <c r="E175" s="393" t="s">
        <v>2178</v>
      </c>
      <c r="F175" s="392" t="s">
        <v>1914</v>
      </c>
      <c r="G175" s="394">
        <v>0</v>
      </c>
      <c r="H175" s="757">
        <v>1</v>
      </c>
      <c r="I175" s="758"/>
      <c r="J175" s="759"/>
      <c r="K175" s="757">
        <v>1</v>
      </c>
      <c r="L175" s="759"/>
      <c r="M175" s="394">
        <v>85121900</v>
      </c>
      <c r="N175" s="394" t="s">
        <v>926</v>
      </c>
      <c r="O175" s="394" t="s">
        <v>926</v>
      </c>
    </row>
    <row r="176" spans="2:15" ht="18.399999999999999" thickBot="1">
      <c r="B176">
        <v>169</v>
      </c>
      <c r="C176" s="391">
        <v>169</v>
      </c>
      <c r="D176" s="392">
        <v>3526201</v>
      </c>
      <c r="E176" s="393" t="s">
        <v>2179</v>
      </c>
      <c r="F176" s="392" t="s">
        <v>2180</v>
      </c>
      <c r="G176" s="394">
        <v>0</v>
      </c>
      <c r="H176" s="757">
        <v>1</v>
      </c>
      <c r="I176" s="758"/>
      <c r="J176" s="759"/>
      <c r="K176" s="757">
        <v>1</v>
      </c>
      <c r="L176" s="759"/>
      <c r="M176" s="394">
        <v>85121900</v>
      </c>
      <c r="N176" s="394" t="s">
        <v>926</v>
      </c>
      <c r="O176" s="394" t="s">
        <v>926</v>
      </c>
    </row>
    <row r="177" spans="2:15" ht="117.4" thickBot="1">
      <c r="B177">
        <v>170</v>
      </c>
      <c r="C177" s="391">
        <v>170</v>
      </c>
      <c r="D177" s="392">
        <v>3526201</v>
      </c>
      <c r="E177" s="393" t="s">
        <v>2181</v>
      </c>
      <c r="F177" s="392" t="s">
        <v>1910</v>
      </c>
      <c r="G177" s="394">
        <v>0</v>
      </c>
      <c r="H177" s="757">
        <v>1</v>
      </c>
      <c r="I177" s="758"/>
      <c r="J177" s="759"/>
      <c r="K177" s="757">
        <v>1</v>
      </c>
      <c r="L177" s="759"/>
      <c r="M177" s="394">
        <v>85121900</v>
      </c>
      <c r="N177" s="394" t="s">
        <v>926</v>
      </c>
      <c r="O177" s="394" t="s">
        <v>926</v>
      </c>
    </row>
    <row r="178" spans="2:15" ht="135.4" thickBot="1">
      <c r="B178">
        <v>171</v>
      </c>
      <c r="C178" s="391">
        <v>171</v>
      </c>
      <c r="D178" s="392">
        <v>3526201</v>
      </c>
      <c r="E178" s="393" t="s">
        <v>2182</v>
      </c>
      <c r="F178" s="392" t="s">
        <v>2183</v>
      </c>
      <c r="G178" s="394">
        <v>0</v>
      </c>
      <c r="H178" s="757">
        <v>1</v>
      </c>
      <c r="I178" s="758"/>
      <c r="J178" s="759"/>
      <c r="K178" s="757">
        <v>1</v>
      </c>
      <c r="L178" s="759"/>
      <c r="M178" s="394">
        <v>85121900</v>
      </c>
      <c r="N178" s="394" t="s">
        <v>926</v>
      </c>
      <c r="O178" s="394" t="s">
        <v>926</v>
      </c>
    </row>
    <row r="179" spans="2:15" ht="234.4" thickBot="1">
      <c r="B179">
        <v>172</v>
      </c>
      <c r="C179" s="391">
        <v>172</v>
      </c>
      <c r="D179" s="392">
        <v>3526201</v>
      </c>
      <c r="E179" s="393" t="s">
        <v>2184</v>
      </c>
      <c r="F179" s="392" t="s">
        <v>2185</v>
      </c>
      <c r="G179" s="394">
        <v>0</v>
      </c>
      <c r="H179" s="757">
        <v>1</v>
      </c>
      <c r="I179" s="758"/>
      <c r="J179" s="759"/>
      <c r="K179" s="757">
        <v>1</v>
      </c>
      <c r="L179" s="759"/>
      <c r="M179" s="394">
        <v>85121900</v>
      </c>
      <c r="N179" s="394" t="s">
        <v>926</v>
      </c>
      <c r="O179" s="394" t="s">
        <v>926</v>
      </c>
    </row>
    <row r="180" spans="2:15" ht="234.4" thickBot="1">
      <c r="B180">
        <v>173</v>
      </c>
      <c r="C180" s="391">
        <v>173</v>
      </c>
      <c r="D180" s="392">
        <v>3526201</v>
      </c>
      <c r="E180" s="393" t="s">
        <v>2186</v>
      </c>
      <c r="F180" s="392" t="s">
        <v>1920</v>
      </c>
      <c r="G180" s="394">
        <v>0</v>
      </c>
      <c r="H180" s="757">
        <v>1</v>
      </c>
      <c r="I180" s="758"/>
      <c r="J180" s="759"/>
      <c r="K180" s="757">
        <v>1</v>
      </c>
      <c r="L180" s="759"/>
      <c r="M180" s="394">
        <v>85121900</v>
      </c>
      <c r="N180" s="394" t="s">
        <v>926</v>
      </c>
      <c r="O180" s="394" t="s">
        <v>926</v>
      </c>
    </row>
    <row r="181" spans="2:15" ht="45.4" thickBot="1">
      <c r="B181">
        <v>174</v>
      </c>
      <c r="C181" s="391">
        <v>174</v>
      </c>
      <c r="D181" s="392">
        <v>3526201</v>
      </c>
      <c r="E181" s="393" t="s">
        <v>2187</v>
      </c>
      <c r="F181" s="392" t="s">
        <v>2188</v>
      </c>
      <c r="G181" s="394">
        <v>0</v>
      </c>
      <c r="H181" s="757">
        <v>1</v>
      </c>
      <c r="I181" s="758"/>
      <c r="J181" s="759"/>
      <c r="K181" s="757">
        <v>1</v>
      </c>
      <c r="L181" s="759"/>
      <c r="M181" s="394">
        <v>85121900</v>
      </c>
      <c r="N181" s="394" t="s">
        <v>926</v>
      </c>
      <c r="O181" s="394" t="s">
        <v>926</v>
      </c>
    </row>
    <row r="182" spans="2:15" ht="243.4" thickBot="1">
      <c r="B182">
        <v>175</v>
      </c>
      <c r="C182" s="391">
        <v>175</v>
      </c>
      <c r="D182" s="392">
        <v>3526201</v>
      </c>
      <c r="E182" s="393" t="s">
        <v>2189</v>
      </c>
      <c r="F182" s="392" t="s">
        <v>2190</v>
      </c>
      <c r="G182" s="394">
        <v>0</v>
      </c>
      <c r="H182" s="757">
        <v>1</v>
      </c>
      <c r="I182" s="758"/>
      <c r="J182" s="759"/>
      <c r="K182" s="757">
        <v>1</v>
      </c>
      <c r="L182" s="759"/>
      <c r="M182" s="394">
        <v>85121900</v>
      </c>
      <c r="N182" s="394" t="s">
        <v>926</v>
      </c>
      <c r="O182" s="394" t="s">
        <v>926</v>
      </c>
    </row>
    <row r="183" spans="2:15" ht="54.4" thickBot="1">
      <c r="B183">
        <v>176</v>
      </c>
      <c r="C183" s="391">
        <v>176</v>
      </c>
      <c r="D183" s="392">
        <v>3526201</v>
      </c>
      <c r="E183" s="393" t="s">
        <v>2191</v>
      </c>
      <c r="F183" s="392" t="s">
        <v>2192</v>
      </c>
      <c r="G183" s="394">
        <v>0</v>
      </c>
      <c r="H183" s="757">
        <v>1</v>
      </c>
      <c r="I183" s="758"/>
      <c r="J183" s="759"/>
      <c r="K183" s="757">
        <v>1</v>
      </c>
      <c r="L183" s="759"/>
      <c r="M183" s="394">
        <v>85121900</v>
      </c>
      <c r="N183" s="394" t="s">
        <v>926</v>
      </c>
      <c r="O183" s="394" t="s">
        <v>926</v>
      </c>
    </row>
    <row r="184" spans="2:15" ht="171.4" thickBot="1">
      <c r="B184">
        <v>177</v>
      </c>
      <c r="C184" s="391">
        <v>177</v>
      </c>
      <c r="D184" s="392">
        <v>3526201</v>
      </c>
      <c r="E184" s="393" t="s">
        <v>2193</v>
      </c>
      <c r="F184" s="392" t="s">
        <v>2194</v>
      </c>
      <c r="G184" s="394">
        <v>0</v>
      </c>
      <c r="H184" s="757">
        <v>1</v>
      </c>
      <c r="I184" s="758"/>
      <c r="J184" s="759"/>
      <c r="K184" s="757">
        <v>1</v>
      </c>
      <c r="L184" s="759"/>
      <c r="M184" s="394">
        <v>85121900</v>
      </c>
      <c r="N184" s="394" t="s">
        <v>926</v>
      </c>
      <c r="O184" s="394" t="s">
        <v>926</v>
      </c>
    </row>
    <row r="185" spans="2:15" ht="108.4" thickBot="1">
      <c r="B185">
        <v>178</v>
      </c>
      <c r="C185" s="391">
        <v>178</v>
      </c>
      <c r="D185" s="392">
        <v>3526201</v>
      </c>
      <c r="E185" s="393" t="s">
        <v>2195</v>
      </c>
      <c r="F185" s="392" t="s">
        <v>2196</v>
      </c>
      <c r="G185" s="394">
        <v>0</v>
      </c>
      <c r="H185" s="757">
        <v>1</v>
      </c>
      <c r="I185" s="758"/>
      <c r="J185" s="759"/>
      <c r="K185" s="757">
        <v>1</v>
      </c>
      <c r="L185" s="759"/>
      <c r="M185" s="394">
        <v>85121900</v>
      </c>
      <c r="N185" s="394" t="s">
        <v>926</v>
      </c>
      <c r="O185" s="394" t="s">
        <v>926</v>
      </c>
    </row>
    <row r="186" spans="2:15" ht="72.400000000000006" thickBot="1">
      <c r="B186">
        <v>179</v>
      </c>
      <c r="C186" s="391">
        <v>179</v>
      </c>
      <c r="D186" s="392">
        <v>3526201</v>
      </c>
      <c r="E186" s="393" t="s">
        <v>2197</v>
      </c>
      <c r="F186" s="392" t="s">
        <v>2198</v>
      </c>
      <c r="G186" s="394">
        <v>0</v>
      </c>
      <c r="H186" s="757">
        <v>1</v>
      </c>
      <c r="I186" s="758"/>
      <c r="J186" s="759"/>
      <c r="K186" s="757">
        <v>1</v>
      </c>
      <c r="L186" s="759"/>
      <c r="M186" s="394">
        <v>85121900</v>
      </c>
      <c r="N186" s="394" t="s">
        <v>926</v>
      </c>
      <c r="O186" s="394" t="s">
        <v>926</v>
      </c>
    </row>
    <row r="187" spans="2:15" ht="144.4" thickBot="1">
      <c r="B187">
        <v>180</v>
      </c>
      <c r="C187" s="391">
        <v>180</v>
      </c>
      <c r="D187" s="392">
        <v>3532108</v>
      </c>
      <c r="E187" s="393" t="s">
        <v>2199</v>
      </c>
      <c r="F187" s="392" t="s">
        <v>2200</v>
      </c>
      <c r="G187" s="394">
        <v>0</v>
      </c>
      <c r="H187" s="757">
        <v>1</v>
      </c>
      <c r="I187" s="758"/>
      <c r="J187" s="759"/>
      <c r="K187" s="757">
        <v>1</v>
      </c>
      <c r="L187" s="759"/>
      <c r="M187" s="394">
        <v>53131628</v>
      </c>
      <c r="N187" s="394" t="s">
        <v>926</v>
      </c>
      <c r="O187" s="394" t="s">
        <v>926</v>
      </c>
    </row>
    <row r="188" spans="2:15" ht="135.4" thickBot="1">
      <c r="B188">
        <v>181</v>
      </c>
      <c r="C188" s="391">
        <v>181</v>
      </c>
      <c r="D188" s="392">
        <v>3532108</v>
      </c>
      <c r="E188" s="393" t="s">
        <v>2201</v>
      </c>
      <c r="F188" s="392" t="s">
        <v>2202</v>
      </c>
      <c r="G188" s="394">
        <v>0</v>
      </c>
      <c r="H188" s="757">
        <v>1</v>
      </c>
      <c r="I188" s="758"/>
      <c r="J188" s="759"/>
      <c r="K188" s="757">
        <v>1</v>
      </c>
      <c r="L188" s="759"/>
      <c r="M188" s="394">
        <v>53131628</v>
      </c>
      <c r="N188" s="394" t="s">
        <v>926</v>
      </c>
      <c r="O188" s="394" t="s">
        <v>926</v>
      </c>
    </row>
    <row r="189" spans="2:15" ht="45.4" thickBot="1">
      <c r="B189">
        <v>182</v>
      </c>
      <c r="C189" s="391">
        <v>182</v>
      </c>
      <c r="D189" s="392">
        <v>3526201</v>
      </c>
      <c r="E189" s="393" t="s">
        <v>2203</v>
      </c>
      <c r="F189" s="392" t="s">
        <v>2204</v>
      </c>
      <c r="G189" s="394">
        <v>0</v>
      </c>
      <c r="H189" s="757">
        <v>1</v>
      </c>
      <c r="I189" s="758"/>
      <c r="J189" s="759"/>
      <c r="K189" s="757">
        <v>1</v>
      </c>
      <c r="L189" s="759"/>
      <c r="M189" s="394">
        <v>85121900</v>
      </c>
      <c r="N189" s="394" t="s">
        <v>926</v>
      </c>
      <c r="O189" s="394" t="s">
        <v>926</v>
      </c>
    </row>
    <row r="190" spans="2:15" ht="72.400000000000006" thickBot="1">
      <c r="B190">
        <v>183</v>
      </c>
      <c r="C190" s="391">
        <v>183</v>
      </c>
      <c r="D190" s="392">
        <v>3526201</v>
      </c>
      <c r="E190" s="393" t="s">
        <v>2205</v>
      </c>
      <c r="F190" s="392" t="s">
        <v>2206</v>
      </c>
      <c r="G190" s="394">
        <v>0</v>
      </c>
      <c r="H190" s="757">
        <v>1</v>
      </c>
      <c r="I190" s="758"/>
      <c r="J190" s="759"/>
      <c r="K190" s="757">
        <v>1</v>
      </c>
      <c r="L190" s="759"/>
      <c r="M190" s="394">
        <v>85121900</v>
      </c>
      <c r="N190" s="394" t="s">
        <v>926</v>
      </c>
      <c r="O190" s="394" t="s">
        <v>926</v>
      </c>
    </row>
    <row r="191" spans="2:15" ht="126.4" thickBot="1">
      <c r="B191">
        <v>184</v>
      </c>
      <c r="C191" s="391">
        <v>184</v>
      </c>
      <c r="D191" s="392">
        <v>3526201</v>
      </c>
      <c r="E191" s="393" t="s">
        <v>2207</v>
      </c>
      <c r="F191" s="392" t="s">
        <v>2208</v>
      </c>
      <c r="G191" s="394">
        <v>0</v>
      </c>
      <c r="H191" s="757">
        <v>1</v>
      </c>
      <c r="I191" s="758"/>
      <c r="J191" s="759"/>
      <c r="K191" s="757">
        <v>1</v>
      </c>
      <c r="L191" s="759"/>
      <c r="M191" s="394">
        <v>85121900</v>
      </c>
      <c r="N191" s="394" t="s">
        <v>926</v>
      </c>
      <c r="O191" s="394" t="s">
        <v>926</v>
      </c>
    </row>
    <row r="192" spans="2:15" ht="126.4" thickBot="1">
      <c r="B192">
        <v>185</v>
      </c>
      <c r="C192" s="391">
        <v>185</v>
      </c>
      <c r="D192" s="392">
        <v>3526201</v>
      </c>
      <c r="E192" s="393" t="s">
        <v>2209</v>
      </c>
      <c r="F192" s="392" t="s">
        <v>2206</v>
      </c>
      <c r="G192" s="394">
        <v>0</v>
      </c>
      <c r="H192" s="757">
        <v>1</v>
      </c>
      <c r="I192" s="758"/>
      <c r="J192" s="759"/>
      <c r="K192" s="757">
        <v>1</v>
      </c>
      <c r="L192" s="759"/>
      <c r="M192" s="394">
        <v>85121900</v>
      </c>
      <c r="N192" s="394" t="s">
        <v>926</v>
      </c>
      <c r="O192" s="394" t="s">
        <v>926</v>
      </c>
    </row>
    <row r="193" spans="2:15" ht="144.4" thickBot="1">
      <c r="B193">
        <v>186</v>
      </c>
      <c r="C193" s="391">
        <v>186</v>
      </c>
      <c r="D193" s="392">
        <v>3526201</v>
      </c>
      <c r="E193" s="393" t="s">
        <v>2210</v>
      </c>
      <c r="F193" s="392" t="s">
        <v>2211</v>
      </c>
      <c r="G193" s="394">
        <v>0</v>
      </c>
      <c r="H193" s="757">
        <v>1</v>
      </c>
      <c r="I193" s="758"/>
      <c r="J193" s="759"/>
      <c r="K193" s="757">
        <v>1</v>
      </c>
      <c r="L193" s="759"/>
      <c r="M193" s="394">
        <v>85121900</v>
      </c>
      <c r="N193" s="394" t="s">
        <v>926</v>
      </c>
      <c r="O193" s="394" t="s">
        <v>926</v>
      </c>
    </row>
    <row r="194" spans="2:15" ht="171.4" thickBot="1">
      <c r="B194">
        <v>187</v>
      </c>
      <c r="C194" s="391">
        <v>187</v>
      </c>
      <c r="D194" s="392">
        <v>3526201</v>
      </c>
      <c r="E194" s="393" t="s">
        <v>2212</v>
      </c>
      <c r="F194" s="392" t="s">
        <v>1920</v>
      </c>
      <c r="G194" s="394">
        <v>0</v>
      </c>
      <c r="H194" s="757">
        <v>1</v>
      </c>
      <c r="I194" s="758"/>
      <c r="J194" s="759"/>
      <c r="K194" s="757">
        <v>1</v>
      </c>
      <c r="L194" s="759"/>
      <c r="M194" s="394">
        <v>85121900</v>
      </c>
      <c r="N194" s="394" t="s">
        <v>926</v>
      </c>
      <c r="O194" s="394" t="s">
        <v>926</v>
      </c>
    </row>
    <row r="195" spans="2:15" ht="409.6" thickBot="1">
      <c r="B195">
        <v>188</v>
      </c>
      <c r="C195" s="391">
        <v>188</v>
      </c>
      <c r="D195" s="392">
        <v>3526201</v>
      </c>
      <c r="E195" s="393" t="s">
        <v>2213</v>
      </c>
      <c r="F195" s="392" t="s">
        <v>1910</v>
      </c>
      <c r="G195" s="394">
        <v>0</v>
      </c>
      <c r="H195" s="757">
        <v>1</v>
      </c>
      <c r="I195" s="758"/>
      <c r="J195" s="759"/>
      <c r="K195" s="757">
        <v>1</v>
      </c>
      <c r="L195" s="759"/>
      <c r="M195" s="394">
        <v>85121900</v>
      </c>
      <c r="N195" s="394" t="s">
        <v>926</v>
      </c>
      <c r="O195" s="394" t="s">
        <v>926</v>
      </c>
    </row>
    <row r="196" spans="2:15" ht="63.4" thickBot="1">
      <c r="B196">
        <v>189</v>
      </c>
      <c r="C196" s="391">
        <v>189</v>
      </c>
      <c r="D196" s="392">
        <v>3526201</v>
      </c>
      <c r="E196" s="393" t="s">
        <v>2214</v>
      </c>
      <c r="F196" s="392" t="s">
        <v>1906</v>
      </c>
      <c r="G196" s="394">
        <v>0</v>
      </c>
      <c r="H196" s="757">
        <v>1</v>
      </c>
      <c r="I196" s="758"/>
      <c r="J196" s="759"/>
      <c r="K196" s="757">
        <v>1</v>
      </c>
      <c r="L196" s="759"/>
      <c r="M196" s="394">
        <v>85121900</v>
      </c>
      <c r="N196" s="394" t="s">
        <v>926</v>
      </c>
      <c r="O196" s="394" t="s">
        <v>926</v>
      </c>
    </row>
    <row r="197" spans="2:15" ht="63.4" thickBot="1">
      <c r="B197">
        <v>190</v>
      </c>
      <c r="C197" s="391">
        <v>190</v>
      </c>
      <c r="D197" s="392">
        <v>3526201</v>
      </c>
      <c r="E197" s="393" t="s">
        <v>2215</v>
      </c>
      <c r="F197" s="392" t="s">
        <v>2216</v>
      </c>
      <c r="G197" s="394">
        <v>0</v>
      </c>
      <c r="H197" s="757">
        <v>1</v>
      </c>
      <c r="I197" s="758"/>
      <c r="J197" s="759"/>
      <c r="K197" s="757">
        <v>1</v>
      </c>
      <c r="L197" s="759"/>
      <c r="M197" s="394">
        <v>85121900</v>
      </c>
      <c r="N197" s="394" t="s">
        <v>926</v>
      </c>
      <c r="O197" s="394" t="s">
        <v>926</v>
      </c>
    </row>
    <row r="198" spans="2:15" ht="54.4" thickBot="1">
      <c r="B198">
        <v>191</v>
      </c>
      <c r="C198" s="391">
        <v>191</v>
      </c>
      <c r="D198" s="392">
        <v>3526201</v>
      </c>
      <c r="E198" s="393" t="s">
        <v>2217</v>
      </c>
      <c r="F198" s="392" t="s">
        <v>2066</v>
      </c>
      <c r="G198" s="394">
        <v>0</v>
      </c>
      <c r="H198" s="757">
        <v>1</v>
      </c>
      <c r="I198" s="758"/>
      <c r="J198" s="759"/>
      <c r="K198" s="757">
        <v>1</v>
      </c>
      <c r="L198" s="759"/>
      <c r="M198" s="394">
        <v>85121900</v>
      </c>
      <c r="N198" s="394" t="s">
        <v>926</v>
      </c>
      <c r="O198" s="394" t="s">
        <v>926</v>
      </c>
    </row>
    <row r="199" spans="2:15" ht="27.4" thickBot="1">
      <c r="B199">
        <v>192</v>
      </c>
      <c r="C199" s="391">
        <v>192</v>
      </c>
      <c r="D199" s="392">
        <v>3526201</v>
      </c>
      <c r="E199" s="393" t="s">
        <v>2218</v>
      </c>
      <c r="F199" s="392" t="s">
        <v>237</v>
      </c>
      <c r="G199" s="394">
        <v>0</v>
      </c>
      <c r="H199" s="757">
        <v>1</v>
      </c>
      <c r="I199" s="758"/>
      <c r="J199" s="759"/>
      <c r="K199" s="757">
        <v>1</v>
      </c>
      <c r="L199" s="759"/>
      <c r="M199" s="394">
        <v>85121900</v>
      </c>
      <c r="N199" s="394" t="s">
        <v>926</v>
      </c>
      <c r="O199" s="394" t="s">
        <v>926</v>
      </c>
    </row>
    <row r="200" spans="2:15" ht="36.4" thickBot="1">
      <c r="B200">
        <v>193</v>
      </c>
      <c r="C200" s="391">
        <v>193</v>
      </c>
      <c r="D200" s="392">
        <v>3526201</v>
      </c>
      <c r="E200" s="393" t="s">
        <v>2219</v>
      </c>
      <c r="F200" s="392" t="s">
        <v>2220</v>
      </c>
      <c r="G200" s="394">
        <v>0</v>
      </c>
      <c r="H200" s="757">
        <v>1</v>
      </c>
      <c r="I200" s="758"/>
      <c r="J200" s="759"/>
      <c r="K200" s="757">
        <v>1</v>
      </c>
      <c r="L200" s="759"/>
      <c r="M200" s="394">
        <v>85121900</v>
      </c>
      <c r="N200" s="394" t="s">
        <v>926</v>
      </c>
      <c r="O200" s="394" t="s">
        <v>926</v>
      </c>
    </row>
    <row r="201" spans="2:15" ht="63.4" thickBot="1">
      <c r="B201">
        <v>194</v>
      </c>
      <c r="C201" s="391">
        <v>194</v>
      </c>
      <c r="D201" s="392">
        <v>3526201</v>
      </c>
      <c r="E201" s="393" t="s">
        <v>2221</v>
      </c>
      <c r="F201" s="392" t="s">
        <v>2222</v>
      </c>
      <c r="G201" s="394">
        <v>0</v>
      </c>
      <c r="H201" s="757">
        <v>1</v>
      </c>
      <c r="I201" s="758"/>
      <c r="J201" s="759"/>
      <c r="K201" s="757">
        <v>1</v>
      </c>
      <c r="L201" s="759"/>
      <c r="M201" s="394">
        <v>85121900</v>
      </c>
      <c r="N201" s="394" t="s">
        <v>926</v>
      </c>
      <c r="O201" s="394" t="s">
        <v>926</v>
      </c>
    </row>
    <row r="202" spans="2:15" ht="144.4" thickBot="1">
      <c r="B202">
        <v>195</v>
      </c>
      <c r="C202" s="391">
        <v>195</v>
      </c>
      <c r="D202" s="392">
        <v>3526201</v>
      </c>
      <c r="E202" s="393" t="s">
        <v>2223</v>
      </c>
      <c r="F202" s="392" t="s">
        <v>2224</v>
      </c>
      <c r="G202" s="394">
        <v>0</v>
      </c>
      <c r="H202" s="757">
        <v>1</v>
      </c>
      <c r="I202" s="758"/>
      <c r="J202" s="759"/>
      <c r="K202" s="757">
        <v>1</v>
      </c>
      <c r="L202" s="759"/>
      <c r="M202" s="394">
        <v>85121900</v>
      </c>
      <c r="N202" s="394" t="s">
        <v>926</v>
      </c>
      <c r="O202" s="394" t="s">
        <v>926</v>
      </c>
    </row>
    <row r="203" spans="2:15" ht="126.4" thickBot="1">
      <c r="B203">
        <v>196</v>
      </c>
      <c r="C203" s="391">
        <v>196</v>
      </c>
      <c r="D203" s="392">
        <v>3526201</v>
      </c>
      <c r="E203" s="393" t="s">
        <v>2225</v>
      </c>
      <c r="F203" s="392" t="s">
        <v>2226</v>
      </c>
      <c r="G203" s="394">
        <v>0</v>
      </c>
      <c r="H203" s="757">
        <v>1</v>
      </c>
      <c r="I203" s="758"/>
      <c r="J203" s="759"/>
      <c r="K203" s="757">
        <v>1</v>
      </c>
      <c r="L203" s="759"/>
      <c r="M203" s="394">
        <v>85121900</v>
      </c>
      <c r="N203" s="394" t="s">
        <v>926</v>
      </c>
      <c r="O203" s="394" t="s">
        <v>926</v>
      </c>
    </row>
    <row r="204" spans="2:15" ht="216.4" thickBot="1">
      <c r="B204">
        <v>197</v>
      </c>
      <c r="C204" s="391">
        <v>197</v>
      </c>
      <c r="D204" s="392">
        <v>3526201</v>
      </c>
      <c r="E204" s="393" t="s">
        <v>2227</v>
      </c>
      <c r="F204" s="392" t="s">
        <v>2228</v>
      </c>
      <c r="G204" s="394">
        <v>0</v>
      </c>
      <c r="H204" s="757">
        <v>1</v>
      </c>
      <c r="I204" s="758"/>
      <c r="J204" s="759"/>
      <c r="K204" s="757">
        <v>1</v>
      </c>
      <c r="L204" s="759"/>
      <c r="M204" s="394">
        <v>85121900</v>
      </c>
      <c r="N204" s="394" t="s">
        <v>926</v>
      </c>
      <c r="O204" s="394" t="s">
        <v>926</v>
      </c>
    </row>
    <row r="205" spans="2:15" ht="54.4" thickBot="1">
      <c r="B205">
        <v>198</v>
      </c>
      <c r="C205" s="391">
        <v>198</v>
      </c>
      <c r="D205" s="392">
        <v>3526201</v>
      </c>
      <c r="E205" s="393" t="s">
        <v>2229</v>
      </c>
      <c r="F205" s="392" t="s">
        <v>2230</v>
      </c>
      <c r="G205" s="394">
        <v>0</v>
      </c>
      <c r="H205" s="757">
        <v>1</v>
      </c>
      <c r="I205" s="758"/>
      <c r="J205" s="759"/>
      <c r="K205" s="757">
        <v>1</v>
      </c>
      <c r="L205" s="759"/>
      <c r="M205" s="394">
        <v>85121900</v>
      </c>
      <c r="N205" s="394" t="s">
        <v>926</v>
      </c>
      <c r="O205" s="394" t="s">
        <v>926</v>
      </c>
    </row>
    <row r="206" spans="2:15" ht="63.4" thickBot="1">
      <c r="B206">
        <v>199</v>
      </c>
      <c r="C206" s="391">
        <v>199</v>
      </c>
      <c r="D206" s="392">
        <v>3526201</v>
      </c>
      <c r="E206" s="393" t="s">
        <v>2231</v>
      </c>
      <c r="F206" s="392" t="s">
        <v>2232</v>
      </c>
      <c r="G206" s="394">
        <v>0</v>
      </c>
      <c r="H206" s="757">
        <v>1</v>
      </c>
      <c r="I206" s="758"/>
      <c r="J206" s="759"/>
      <c r="K206" s="757">
        <v>1</v>
      </c>
      <c r="L206" s="759"/>
      <c r="M206" s="394">
        <v>85121900</v>
      </c>
      <c r="N206" s="394" t="s">
        <v>926</v>
      </c>
      <c r="O206" s="394" t="s">
        <v>926</v>
      </c>
    </row>
    <row r="207" spans="2:15" ht="63.4" thickBot="1">
      <c r="B207">
        <v>200</v>
      </c>
      <c r="C207" s="391">
        <v>200</v>
      </c>
      <c r="D207" s="392">
        <v>3526201</v>
      </c>
      <c r="E207" s="393" t="s">
        <v>2233</v>
      </c>
      <c r="F207" s="392" t="s">
        <v>2234</v>
      </c>
      <c r="G207" s="394">
        <v>0</v>
      </c>
      <c r="H207" s="757">
        <v>1</v>
      </c>
      <c r="I207" s="758"/>
      <c r="J207" s="759"/>
      <c r="K207" s="757">
        <v>1</v>
      </c>
      <c r="L207" s="759"/>
      <c r="M207" s="394">
        <v>85121900</v>
      </c>
      <c r="N207" s="394" t="s">
        <v>926</v>
      </c>
      <c r="O207" s="394" t="s">
        <v>926</v>
      </c>
    </row>
    <row r="208" spans="2:15" ht="63.4" thickBot="1">
      <c r="B208">
        <v>201</v>
      </c>
      <c r="C208" s="391">
        <v>201</v>
      </c>
      <c r="D208" s="392">
        <v>3526201</v>
      </c>
      <c r="E208" s="393" t="s">
        <v>2235</v>
      </c>
      <c r="F208" s="392" t="s">
        <v>2236</v>
      </c>
      <c r="G208" s="394">
        <v>0</v>
      </c>
      <c r="H208" s="757">
        <v>1</v>
      </c>
      <c r="I208" s="758"/>
      <c r="J208" s="759"/>
      <c r="K208" s="757">
        <v>1</v>
      </c>
      <c r="L208" s="759"/>
      <c r="M208" s="394">
        <v>85121900</v>
      </c>
      <c r="N208" s="394" t="s">
        <v>926</v>
      </c>
      <c r="O208" s="394" t="s">
        <v>926</v>
      </c>
    </row>
    <row r="209" spans="2:15" ht="45.4" thickBot="1">
      <c r="B209">
        <v>202</v>
      </c>
      <c r="C209" s="391">
        <v>202</v>
      </c>
      <c r="D209" s="392">
        <v>3526201</v>
      </c>
      <c r="E209" s="393" t="s">
        <v>2237</v>
      </c>
      <c r="F209" s="392" t="s">
        <v>1966</v>
      </c>
      <c r="G209" s="394">
        <v>0</v>
      </c>
      <c r="H209" s="757">
        <v>1</v>
      </c>
      <c r="I209" s="758"/>
      <c r="J209" s="759"/>
      <c r="K209" s="757">
        <v>1</v>
      </c>
      <c r="L209" s="759"/>
      <c r="M209" s="394">
        <v>85121900</v>
      </c>
      <c r="N209" s="394" t="s">
        <v>926</v>
      </c>
      <c r="O209" s="394" t="s">
        <v>926</v>
      </c>
    </row>
    <row r="210" spans="2:15" ht="45.4" thickBot="1">
      <c r="B210">
        <v>203</v>
      </c>
      <c r="C210" s="391">
        <v>203</v>
      </c>
      <c r="D210" s="392">
        <v>3526201</v>
      </c>
      <c r="E210" s="393" t="s">
        <v>2238</v>
      </c>
      <c r="F210" s="392" t="s">
        <v>1962</v>
      </c>
      <c r="G210" s="394">
        <v>0</v>
      </c>
      <c r="H210" s="757">
        <v>1</v>
      </c>
      <c r="I210" s="758"/>
      <c r="J210" s="759"/>
      <c r="K210" s="757">
        <v>1</v>
      </c>
      <c r="L210" s="759"/>
      <c r="M210" s="394">
        <v>85121900</v>
      </c>
      <c r="N210" s="394" t="s">
        <v>926</v>
      </c>
      <c r="O210" s="394" t="s">
        <v>926</v>
      </c>
    </row>
    <row r="211" spans="2:15" ht="54.4" thickBot="1">
      <c r="B211">
        <v>204</v>
      </c>
      <c r="C211" s="391">
        <v>204</v>
      </c>
      <c r="D211" s="392">
        <v>3526201</v>
      </c>
      <c r="E211" s="393" t="s">
        <v>2239</v>
      </c>
      <c r="F211" s="392" t="s">
        <v>2022</v>
      </c>
      <c r="G211" s="394">
        <v>0</v>
      </c>
      <c r="H211" s="757">
        <v>1</v>
      </c>
      <c r="I211" s="758"/>
      <c r="J211" s="759"/>
      <c r="K211" s="757">
        <v>1</v>
      </c>
      <c r="L211" s="759"/>
      <c r="M211" s="394">
        <v>85121900</v>
      </c>
      <c r="N211" s="394" t="s">
        <v>926</v>
      </c>
      <c r="O211" s="394" t="s">
        <v>926</v>
      </c>
    </row>
    <row r="212" spans="2:15" ht="45.4" thickBot="1">
      <c r="B212">
        <v>205</v>
      </c>
      <c r="C212" s="391">
        <v>205</v>
      </c>
      <c r="D212" s="392">
        <v>3526201</v>
      </c>
      <c r="E212" s="393" t="s">
        <v>2240</v>
      </c>
      <c r="F212" s="392" t="s">
        <v>2241</v>
      </c>
      <c r="G212" s="394">
        <v>0</v>
      </c>
      <c r="H212" s="757">
        <v>1</v>
      </c>
      <c r="I212" s="758"/>
      <c r="J212" s="759"/>
      <c r="K212" s="757">
        <v>1</v>
      </c>
      <c r="L212" s="759"/>
      <c r="M212" s="394">
        <v>85121900</v>
      </c>
      <c r="N212" s="394" t="s">
        <v>926</v>
      </c>
      <c r="O212" s="394" t="s">
        <v>926</v>
      </c>
    </row>
    <row r="213" spans="2:15" ht="81.400000000000006" thickBot="1">
      <c r="B213">
        <v>206</v>
      </c>
      <c r="C213" s="391">
        <v>206</v>
      </c>
      <c r="D213" s="392">
        <v>3526201</v>
      </c>
      <c r="E213" s="393" t="s">
        <v>2242</v>
      </c>
      <c r="F213" s="392" t="s">
        <v>1902</v>
      </c>
      <c r="G213" s="394">
        <v>0</v>
      </c>
      <c r="H213" s="757">
        <v>1</v>
      </c>
      <c r="I213" s="758"/>
      <c r="J213" s="759"/>
      <c r="K213" s="757">
        <v>1</v>
      </c>
      <c r="L213" s="759"/>
      <c r="M213" s="394">
        <v>85121900</v>
      </c>
      <c r="N213" s="394" t="s">
        <v>926</v>
      </c>
      <c r="O213" s="394" t="s">
        <v>926</v>
      </c>
    </row>
    <row r="214" spans="2:15" ht="99.4" thickBot="1">
      <c r="B214">
        <v>207</v>
      </c>
      <c r="C214" s="391">
        <v>207</v>
      </c>
      <c r="D214" s="392">
        <v>3526201</v>
      </c>
      <c r="E214" s="393" t="s">
        <v>2243</v>
      </c>
      <c r="F214" s="392" t="s">
        <v>106</v>
      </c>
      <c r="G214" s="394">
        <v>0</v>
      </c>
      <c r="H214" s="757">
        <v>1</v>
      </c>
      <c r="I214" s="758"/>
      <c r="J214" s="759"/>
      <c r="K214" s="757">
        <v>1</v>
      </c>
      <c r="L214" s="759"/>
      <c r="M214" s="394">
        <v>85121900</v>
      </c>
      <c r="N214" s="394" t="s">
        <v>926</v>
      </c>
      <c r="O214" s="394" t="s">
        <v>926</v>
      </c>
    </row>
    <row r="215" spans="2:15" ht="63.4" thickBot="1">
      <c r="B215">
        <v>208</v>
      </c>
      <c r="C215" s="391">
        <v>208</v>
      </c>
      <c r="D215" s="392">
        <v>3526201</v>
      </c>
      <c r="E215" s="393" t="s">
        <v>2244</v>
      </c>
      <c r="F215" s="392" t="s">
        <v>2069</v>
      </c>
      <c r="G215" s="394">
        <v>0</v>
      </c>
      <c r="H215" s="757">
        <v>1</v>
      </c>
      <c r="I215" s="758"/>
      <c r="J215" s="759"/>
      <c r="K215" s="757">
        <v>1</v>
      </c>
      <c r="L215" s="759"/>
      <c r="M215" s="394">
        <v>85121900</v>
      </c>
      <c r="N215" s="394" t="s">
        <v>926</v>
      </c>
      <c r="O215" s="394" t="s">
        <v>926</v>
      </c>
    </row>
    <row r="216" spans="2:15" ht="63.4" thickBot="1">
      <c r="B216">
        <v>209</v>
      </c>
      <c r="C216" s="391">
        <v>209</v>
      </c>
      <c r="D216" s="392">
        <v>3526201</v>
      </c>
      <c r="E216" s="393" t="s">
        <v>2245</v>
      </c>
      <c r="F216" s="392" t="s">
        <v>2246</v>
      </c>
      <c r="G216" s="394">
        <v>0</v>
      </c>
      <c r="H216" s="757">
        <v>1</v>
      </c>
      <c r="I216" s="758"/>
      <c r="J216" s="759"/>
      <c r="K216" s="757">
        <v>1</v>
      </c>
      <c r="L216" s="759"/>
      <c r="M216" s="394">
        <v>85121900</v>
      </c>
      <c r="N216" s="394" t="s">
        <v>926</v>
      </c>
      <c r="O216" s="394" t="s">
        <v>926</v>
      </c>
    </row>
    <row r="217" spans="2:15" ht="162.4" thickBot="1">
      <c r="B217">
        <v>210</v>
      </c>
      <c r="C217" s="391">
        <v>210</v>
      </c>
      <c r="D217" s="392">
        <v>3526201</v>
      </c>
      <c r="E217" s="393" t="s">
        <v>2247</v>
      </c>
      <c r="F217" s="392" t="s">
        <v>2246</v>
      </c>
      <c r="G217" s="394">
        <v>0</v>
      </c>
      <c r="H217" s="757">
        <v>1</v>
      </c>
      <c r="I217" s="758"/>
      <c r="J217" s="759"/>
      <c r="K217" s="757">
        <v>1</v>
      </c>
      <c r="L217" s="759"/>
      <c r="M217" s="394">
        <v>85121900</v>
      </c>
      <c r="N217" s="394" t="s">
        <v>926</v>
      </c>
      <c r="O217" s="394" t="s">
        <v>926</v>
      </c>
    </row>
    <row r="218" spans="2:15" ht="90.4" thickBot="1">
      <c r="B218">
        <v>211</v>
      </c>
      <c r="C218" s="391">
        <v>211</v>
      </c>
      <c r="D218" s="392">
        <v>3526201</v>
      </c>
      <c r="E218" s="393" t="s">
        <v>2248</v>
      </c>
      <c r="F218" s="392" t="s">
        <v>2249</v>
      </c>
      <c r="G218" s="394">
        <v>0</v>
      </c>
      <c r="H218" s="757">
        <v>1</v>
      </c>
      <c r="I218" s="758"/>
      <c r="J218" s="759"/>
      <c r="K218" s="757">
        <v>1</v>
      </c>
      <c r="L218" s="759"/>
      <c r="M218" s="394">
        <v>85121900</v>
      </c>
      <c r="N218" s="394" t="s">
        <v>926</v>
      </c>
      <c r="O218" s="394" t="s">
        <v>926</v>
      </c>
    </row>
    <row r="219" spans="2:15" ht="261.39999999999998" thickBot="1">
      <c r="B219">
        <v>212</v>
      </c>
      <c r="C219" s="391">
        <v>212</v>
      </c>
      <c r="D219" s="392">
        <v>3526201</v>
      </c>
      <c r="E219" s="393" t="s">
        <v>2250</v>
      </c>
      <c r="F219" s="392" t="s">
        <v>2246</v>
      </c>
      <c r="G219" s="394">
        <v>0</v>
      </c>
      <c r="H219" s="757">
        <v>1</v>
      </c>
      <c r="I219" s="758"/>
      <c r="J219" s="759"/>
      <c r="K219" s="757">
        <v>1</v>
      </c>
      <c r="L219" s="759"/>
      <c r="M219" s="394">
        <v>85121900</v>
      </c>
      <c r="N219" s="394" t="s">
        <v>926</v>
      </c>
      <c r="O219" s="394" t="s">
        <v>926</v>
      </c>
    </row>
    <row r="220" spans="2:15" ht="189.4" thickBot="1">
      <c r="B220">
        <v>213</v>
      </c>
      <c r="C220" s="391">
        <v>213</v>
      </c>
      <c r="D220" s="392">
        <v>3526201</v>
      </c>
      <c r="E220" s="393" t="s">
        <v>2251</v>
      </c>
      <c r="F220" s="392" t="s">
        <v>2252</v>
      </c>
      <c r="G220" s="394">
        <v>0</v>
      </c>
      <c r="H220" s="757">
        <v>1</v>
      </c>
      <c r="I220" s="758"/>
      <c r="J220" s="759"/>
      <c r="K220" s="757">
        <v>1</v>
      </c>
      <c r="L220" s="759"/>
      <c r="M220" s="394">
        <v>85121900</v>
      </c>
      <c r="N220" s="394" t="s">
        <v>926</v>
      </c>
      <c r="O220" s="394" t="s">
        <v>926</v>
      </c>
    </row>
    <row r="221" spans="2:15" ht="117.4" thickBot="1">
      <c r="B221">
        <v>214</v>
      </c>
      <c r="C221" s="391">
        <v>214</v>
      </c>
      <c r="D221" s="392">
        <v>3526201</v>
      </c>
      <c r="E221" s="393" t="s">
        <v>2253</v>
      </c>
      <c r="F221" s="392" t="s">
        <v>2246</v>
      </c>
      <c r="G221" s="394">
        <v>0</v>
      </c>
      <c r="H221" s="757">
        <v>1</v>
      </c>
      <c r="I221" s="758"/>
      <c r="J221" s="759"/>
      <c r="K221" s="757">
        <v>1</v>
      </c>
      <c r="L221" s="759"/>
      <c r="M221" s="394">
        <v>85121900</v>
      </c>
      <c r="N221" s="394" t="s">
        <v>926</v>
      </c>
      <c r="O221" s="394" t="s">
        <v>926</v>
      </c>
    </row>
    <row r="222" spans="2:15" ht="72.400000000000006" thickBot="1">
      <c r="B222">
        <v>215</v>
      </c>
      <c r="C222" s="391">
        <v>215</v>
      </c>
      <c r="D222" s="392">
        <v>3526201</v>
      </c>
      <c r="E222" s="393" t="s">
        <v>2254</v>
      </c>
      <c r="F222" s="392" t="s">
        <v>2246</v>
      </c>
      <c r="G222" s="394">
        <v>0</v>
      </c>
      <c r="H222" s="757">
        <v>1</v>
      </c>
      <c r="I222" s="758"/>
      <c r="J222" s="759"/>
      <c r="K222" s="757">
        <v>1</v>
      </c>
      <c r="L222" s="759"/>
      <c r="M222" s="394">
        <v>85121900</v>
      </c>
      <c r="N222" s="394" t="s">
        <v>926</v>
      </c>
      <c r="O222" s="394" t="s">
        <v>926</v>
      </c>
    </row>
    <row r="223" spans="2:15" ht="225.4" thickBot="1">
      <c r="B223">
        <v>216</v>
      </c>
      <c r="C223" s="391">
        <v>216</v>
      </c>
      <c r="D223" s="392">
        <v>3526201</v>
      </c>
      <c r="E223" s="393" t="s">
        <v>2255</v>
      </c>
      <c r="F223" s="392" t="s">
        <v>2256</v>
      </c>
      <c r="G223" s="394">
        <v>0</v>
      </c>
      <c r="H223" s="757">
        <v>1</v>
      </c>
      <c r="I223" s="758"/>
      <c r="J223" s="759"/>
      <c r="K223" s="757">
        <v>1</v>
      </c>
      <c r="L223" s="759"/>
      <c r="M223" s="394">
        <v>85121900</v>
      </c>
      <c r="N223" s="394" t="s">
        <v>926</v>
      </c>
      <c r="O223" s="394" t="s">
        <v>926</v>
      </c>
    </row>
    <row r="224" spans="2:15" ht="45.4" thickBot="1">
      <c r="B224">
        <v>217</v>
      </c>
      <c r="C224" s="391">
        <v>217</v>
      </c>
      <c r="D224" s="392">
        <v>3526201</v>
      </c>
      <c r="E224" s="393" t="s">
        <v>2257</v>
      </c>
      <c r="F224" s="392" t="s">
        <v>2258</v>
      </c>
      <c r="G224" s="394">
        <v>0</v>
      </c>
      <c r="H224" s="757">
        <v>1</v>
      </c>
      <c r="I224" s="758"/>
      <c r="J224" s="759"/>
      <c r="K224" s="757">
        <v>1</v>
      </c>
      <c r="L224" s="759"/>
      <c r="M224" s="394">
        <v>85121900</v>
      </c>
      <c r="N224" s="394" t="s">
        <v>926</v>
      </c>
      <c r="O224" s="394" t="s">
        <v>926</v>
      </c>
    </row>
    <row r="225" spans="2:15" ht="135.4" thickBot="1">
      <c r="B225">
        <v>218</v>
      </c>
      <c r="C225" s="391">
        <v>218</v>
      </c>
      <c r="D225" s="392">
        <v>3526201</v>
      </c>
      <c r="E225" s="393" t="s">
        <v>2259</v>
      </c>
      <c r="F225" s="392" t="s">
        <v>2260</v>
      </c>
      <c r="G225" s="394">
        <v>0</v>
      </c>
      <c r="H225" s="757">
        <v>1</v>
      </c>
      <c r="I225" s="758"/>
      <c r="J225" s="759"/>
      <c r="K225" s="757">
        <v>1</v>
      </c>
      <c r="L225" s="759"/>
      <c r="M225" s="394">
        <v>85121900</v>
      </c>
      <c r="N225" s="394" t="s">
        <v>926</v>
      </c>
      <c r="O225" s="394" t="s">
        <v>926</v>
      </c>
    </row>
    <row r="226" spans="2:15" ht="162.4" thickBot="1">
      <c r="B226">
        <v>219</v>
      </c>
      <c r="C226" s="391">
        <v>219</v>
      </c>
      <c r="D226" s="392">
        <v>3526201</v>
      </c>
      <c r="E226" s="393" t="s">
        <v>2261</v>
      </c>
      <c r="F226" s="392" t="s">
        <v>2262</v>
      </c>
      <c r="G226" s="394">
        <v>0</v>
      </c>
      <c r="H226" s="757">
        <v>1</v>
      </c>
      <c r="I226" s="758"/>
      <c r="J226" s="759"/>
      <c r="K226" s="757">
        <v>1</v>
      </c>
      <c r="L226" s="759"/>
      <c r="M226" s="394">
        <v>85121900</v>
      </c>
      <c r="N226" s="394" t="s">
        <v>926</v>
      </c>
      <c r="O226" s="394" t="s">
        <v>926</v>
      </c>
    </row>
    <row r="227" spans="2:15" ht="72.400000000000006" thickBot="1">
      <c r="B227">
        <v>220</v>
      </c>
      <c r="C227" s="391">
        <v>220</v>
      </c>
      <c r="D227" s="392">
        <v>3526201</v>
      </c>
      <c r="E227" s="393" t="s">
        <v>2263</v>
      </c>
      <c r="F227" s="392" t="s">
        <v>2264</v>
      </c>
      <c r="G227" s="394">
        <v>0</v>
      </c>
      <c r="H227" s="757">
        <v>1</v>
      </c>
      <c r="I227" s="758"/>
      <c r="J227" s="759"/>
      <c r="K227" s="757">
        <v>1</v>
      </c>
      <c r="L227" s="759"/>
      <c r="M227" s="394">
        <v>85121900</v>
      </c>
      <c r="N227" s="394" t="s">
        <v>926</v>
      </c>
      <c r="O227" s="394" t="s">
        <v>926</v>
      </c>
    </row>
    <row r="228" spans="2:15" ht="117.4" thickBot="1">
      <c r="B228">
        <v>221</v>
      </c>
      <c r="C228" s="391">
        <v>221</v>
      </c>
      <c r="D228" s="392">
        <v>3526201</v>
      </c>
      <c r="E228" s="393" t="s">
        <v>2265</v>
      </c>
      <c r="F228" s="392" t="s">
        <v>2024</v>
      </c>
      <c r="G228" s="394">
        <v>0</v>
      </c>
      <c r="H228" s="757">
        <v>1</v>
      </c>
      <c r="I228" s="758"/>
      <c r="J228" s="759"/>
      <c r="K228" s="757">
        <v>1</v>
      </c>
      <c r="L228" s="759"/>
      <c r="M228" s="394">
        <v>85121900</v>
      </c>
      <c r="N228" s="394" t="s">
        <v>926</v>
      </c>
      <c r="O228" s="394" t="s">
        <v>926</v>
      </c>
    </row>
    <row r="229" spans="2:15" ht="72.400000000000006" thickBot="1">
      <c r="B229">
        <v>222</v>
      </c>
      <c r="C229" s="391">
        <v>222</v>
      </c>
      <c r="D229" s="392">
        <v>3526201</v>
      </c>
      <c r="E229" s="393" t="s">
        <v>2266</v>
      </c>
      <c r="F229" s="392" t="s">
        <v>2267</v>
      </c>
      <c r="G229" s="394">
        <v>0</v>
      </c>
      <c r="H229" s="757">
        <v>1</v>
      </c>
      <c r="I229" s="758"/>
      <c r="J229" s="759"/>
      <c r="K229" s="757">
        <v>1</v>
      </c>
      <c r="L229" s="759"/>
      <c r="M229" s="394">
        <v>85121900</v>
      </c>
      <c r="N229" s="394" t="s">
        <v>926</v>
      </c>
      <c r="O229" s="394" t="s">
        <v>926</v>
      </c>
    </row>
    <row r="230" spans="2:15" ht="126.4" thickBot="1">
      <c r="B230">
        <v>223</v>
      </c>
      <c r="C230" s="391">
        <v>223</v>
      </c>
      <c r="D230" s="392">
        <v>3526201</v>
      </c>
      <c r="E230" s="393" t="s">
        <v>2268</v>
      </c>
      <c r="F230" s="392" t="s">
        <v>2230</v>
      </c>
      <c r="G230" s="394">
        <v>0</v>
      </c>
      <c r="H230" s="757">
        <v>1</v>
      </c>
      <c r="I230" s="758"/>
      <c r="J230" s="759"/>
      <c r="K230" s="757">
        <v>1</v>
      </c>
      <c r="L230" s="759"/>
      <c r="M230" s="394">
        <v>85121900</v>
      </c>
      <c r="N230" s="394" t="s">
        <v>926</v>
      </c>
      <c r="O230" s="394" t="s">
        <v>926</v>
      </c>
    </row>
    <row r="231" spans="2:15" ht="63.4" thickBot="1">
      <c r="B231">
        <v>224</v>
      </c>
      <c r="C231" s="391">
        <v>224</v>
      </c>
      <c r="D231" s="392">
        <v>3526201</v>
      </c>
      <c r="E231" s="393" t="s">
        <v>2269</v>
      </c>
      <c r="F231" s="392" t="s">
        <v>466</v>
      </c>
      <c r="G231" s="394">
        <v>0</v>
      </c>
      <c r="H231" s="757">
        <v>1</v>
      </c>
      <c r="I231" s="758"/>
      <c r="J231" s="759"/>
      <c r="K231" s="757">
        <v>1</v>
      </c>
      <c r="L231" s="759"/>
      <c r="M231" s="394">
        <v>85121900</v>
      </c>
      <c r="N231" s="394" t="s">
        <v>926</v>
      </c>
      <c r="O231" s="394" t="s">
        <v>926</v>
      </c>
    </row>
    <row r="232" spans="2:15" ht="54.4" thickBot="1">
      <c r="B232">
        <v>225</v>
      </c>
      <c r="C232" s="391">
        <v>225</v>
      </c>
      <c r="D232" s="392">
        <v>3526201</v>
      </c>
      <c r="E232" s="393" t="s">
        <v>2270</v>
      </c>
      <c r="F232" s="392" t="s">
        <v>2271</v>
      </c>
      <c r="G232" s="394">
        <v>0</v>
      </c>
      <c r="H232" s="757">
        <v>1</v>
      </c>
      <c r="I232" s="758"/>
      <c r="J232" s="759"/>
      <c r="K232" s="757">
        <v>1</v>
      </c>
      <c r="L232" s="759"/>
      <c r="M232" s="394">
        <v>85121900</v>
      </c>
      <c r="N232" s="394" t="s">
        <v>926</v>
      </c>
      <c r="O232" s="394" t="s">
        <v>926</v>
      </c>
    </row>
    <row r="233" spans="2:15" ht="189.4" thickBot="1">
      <c r="B233">
        <v>226</v>
      </c>
      <c r="C233" s="391">
        <v>226</v>
      </c>
      <c r="D233" s="392">
        <v>3526201</v>
      </c>
      <c r="E233" s="393" t="s">
        <v>2272</v>
      </c>
      <c r="F233" s="392" t="s">
        <v>2273</v>
      </c>
      <c r="G233" s="394">
        <v>0</v>
      </c>
      <c r="H233" s="757">
        <v>1</v>
      </c>
      <c r="I233" s="758"/>
      <c r="J233" s="759"/>
      <c r="K233" s="757">
        <v>1</v>
      </c>
      <c r="L233" s="759"/>
      <c r="M233" s="394">
        <v>85121900</v>
      </c>
      <c r="N233" s="394" t="s">
        <v>926</v>
      </c>
      <c r="O233" s="394" t="s">
        <v>926</v>
      </c>
    </row>
    <row r="234" spans="2:15" ht="135.4" thickBot="1">
      <c r="B234">
        <v>227</v>
      </c>
      <c r="C234" s="391">
        <v>227</v>
      </c>
      <c r="D234" s="392">
        <v>3526201</v>
      </c>
      <c r="E234" s="393" t="s">
        <v>2274</v>
      </c>
      <c r="F234" s="392" t="s">
        <v>2275</v>
      </c>
      <c r="G234" s="394">
        <v>0</v>
      </c>
      <c r="H234" s="757">
        <v>1</v>
      </c>
      <c r="I234" s="758"/>
      <c r="J234" s="759"/>
      <c r="K234" s="757">
        <v>1</v>
      </c>
      <c r="L234" s="759"/>
      <c r="M234" s="394">
        <v>85121900</v>
      </c>
      <c r="N234" s="394" t="s">
        <v>926</v>
      </c>
      <c r="O234" s="394" t="s">
        <v>926</v>
      </c>
    </row>
    <row r="235" spans="2:15" ht="54.4" thickBot="1">
      <c r="B235">
        <v>228</v>
      </c>
      <c r="C235" s="391">
        <v>228</v>
      </c>
      <c r="D235" s="392">
        <v>3526201</v>
      </c>
      <c r="E235" s="393" t="s">
        <v>2276</v>
      </c>
      <c r="F235" s="392" t="s">
        <v>1914</v>
      </c>
      <c r="G235" s="394">
        <v>0</v>
      </c>
      <c r="H235" s="757">
        <v>1</v>
      </c>
      <c r="I235" s="758"/>
      <c r="J235" s="759"/>
      <c r="K235" s="757">
        <v>1</v>
      </c>
      <c r="L235" s="759"/>
      <c r="M235" s="394">
        <v>85121900</v>
      </c>
      <c r="N235" s="394" t="s">
        <v>926</v>
      </c>
      <c r="O235" s="394" t="s">
        <v>926</v>
      </c>
    </row>
    <row r="236" spans="2:15" ht="54.4" thickBot="1">
      <c r="B236">
        <v>229</v>
      </c>
      <c r="C236" s="391">
        <v>229</v>
      </c>
      <c r="D236" s="392">
        <v>3526201</v>
      </c>
      <c r="E236" s="393" t="s">
        <v>2277</v>
      </c>
      <c r="F236" s="392" t="s">
        <v>1902</v>
      </c>
      <c r="G236" s="394">
        <v>0</v>
      </c>
      <c r="H236" s="757">
        <v>1</v>
      </c>
      <c r="I236" s="758"/>
      <c r="J236" s="759"/>
      <c r="K236" s="757">
        <v>1</v>
      </c>
      <c r="L236" s="759"/>
      <c r="M236" s="394">
        <v>85121900</v>
      </c>
      <c r="N236" s="394" t="s">
        <v>926</v>
      </c>
      <c r="O236" s="394" t="s">
        <v>926</v>
      </c>
    </row>
    <row r="237" spans="2:15" ht="18.399999999999999" thickBot="1">
      <c r="B237">
        <v>230</v>
      </c>
      <c r="C237" s="391">
        <v>230</v>
      </c>
      <c r="D237" s="392">
        <v>3526201</v>
      </c>
      <c r="E237" s="393" t="s">
        <v>2278</v>
      </c>
      <c r="F237" s="392" t="s">
        <v>2279</v>
      </c>
      <c r="G237" s="394">
        <v>0</v>
      </c>
      <c r="H237" s="757">
        <v>1</v>
      </c>
      <c r="I237" s="758"/>
      <c r="J237" s="759"/>
      <c r="K237" s="757">
        <v>1</v>
      </c>
      <c r="L237" s="759"/>
      <c r="M237" s="394">
        <v>85121900</v>
      </c>
      <c r="N237" s="394" t="s">
        <v>926</v>
      </c>
      <c r="O237" s="394" t="s">
        <v>926</v>
      </c>
    </row>
    <row r="238" spans="2:15" ht="18.399999999999999" thickBot="1">
      <c r="B238">
        <v>231</v>
      </c>
      <c r="C238" s="391">
        <v>231</v>
      </c>
      <c r="D238" s="392">
        <v>3526201</v>
      </c>
      <c r="E238" s="392" t="s">
        <v>2280</v>
      </c>
      <c r="F238" s="392" t="s">
        <v>2159</v>
      </c>
      <c r="G238" s="394">
        <v>0</v>
      </c>
      <c r="H238" s="757">
        <v>1</v>
      </c>
      <c r="I238" s="758"/>
      <c r="J238" s="759"/>
      <c r="K238" s="757">
        <v>1</v>
      </c>
      <c r="L238" s="759"/>
      <c r="M238" s="394">
        <v>85121900</v>
      </c>
      <c r="N238" s="394" t="s">
        <v>926</v>
      </c>
      <c r="O238" s="394" t="s">
        <v>926</v>
      </c>
    </row>
    <row r="239" spans="2:15" ht="18.399999999999999" thickBot="1">
      <c r="B239">
        <v>232</v>
      </c>
      <c r="C239" s="391">
        <v>232</v>
      </c>
      <c r="D239" s="392">
        <v>3526201</v>
      </c>
      <c r="E239" s="392" t="s">
        <v>2280</v>
      </c>
      <c r="F239" s="392" t="s">
        <v>2281</v>
      </c>
      <c r="G239" s="394">
        <v>0</v>
      </c>
      <c r="H239" s="757">
        <v>1</v>
      </c>
      <c r="I239" s="758"/>
      <c r="J239" s="759"/>
      <c r="K239" s="757">
        <v>1</v>
      </c>
      <c r="L239" s="759"/>
      <c r="M239" s="394">
        <v>85121900</v>
      </c>
      <c r="N239" s="394" t="s">
        <v>926</v>
      </c>
      <c r="O239" s="394" t="s">
        <v>926</v>
      </c>
    </row>
    <row r="240" spans="2:15" ht="72.400000000000006" thickBot="1">
      <c r="B240">
        <v>233</v>
      </c>
      <c r="C240" s="391">
        <v>233</v>
      </c>
      <c r="D240" s="392">
        <v>3526201</v>
      </c>
      <c r="E240" s="393" t="s">
        <v>2282</v>
      </c>
      <c r="F240" s="392" t="s">
        <v>2283</v>
      </c>
      <c r="G240" s="394">
        <v>0</v>
      </c>
      <c r="H240" s="757">
        <v>1</v>
      </c>
      <c r="I240" s="758"/>
      <c r="J240" s="759"/>
      <c r="K240" s="757">
        <v>1</v>
      </c>
      <c r="L240" s="759"/>
      <c r="M240" s="394">
        <v>85121900</v>
      </c>
      <c r="N240" s="394" t="s">
        <v>926</v>
      </c>
      <c r="O240" s="394" t="s">
        <v>926</v>
      </c>
    </row>
    <row r="241" spans="2:15" ht="63.4" thickBot="1">
      <c r="B241">
        <v>234</v>
      </c>
      <c r="C241" s="391">
        <v>234</v>
      </c>
      <c r="D241" s="392">
        <v>3526201</v>
      </c>
      <c r="E241" s="393" t="s">
        <v>2284</v>
      </c>
      <c r="F241" s="392" t="s">
        <v>2285</v>
      </c>
      <c r="G241" s="394">
        <v>0</v>
      </c>
      <c r="H241" s="757">
        <v>1</v>
      </c>
      <c r="I241" s="758"/>
      <c r="J241" s="759"/>
      <c r="K241" s="757">
        <v>1</v>
      </c>
      <c r="L241" s="759"/>
      <c r="M241" s="394">
        <v>85121900</v>
      </c>
      <c r="N241" s="394" t="s">
        <v>926</v>
      </c>
      <c r="O241" s="394" t="s">
        <v>926</v>
      </c>
    </row>
    <row r="242" spans="2:15" ht="54.4" thickBot="1">
      <c r="B242">
        <v>235</v>
      </c>
      <c r="C242" s="391">
        <v>235</v>
      </c>
      <c r="D242" s="392">
        <v>3526201</v>
      </c>
      <c r="E242" s="393" t="s">
        <v>2286</v>
      </c>
      <c r="F242" s="392" t="s">
        <v>2287</v>
      </c>
      <c r="G242" s="394">
        <v>0</v>
      </c>
      <c r="H242" s="757">
        <v>1</v>
      </c>
      <c r="I242" s="758"/>
      <c r="J242" s="759"/>
      <c r="K242" s="757">
        <v>1</v>
      </c>
      <c r="L242" s="759"/>
      <c r="M242" s="394">
        <v>85121900</v>
      </c>
      <c r="N242" s="394" t="s">
        <v>926</v>
      </c>
      <c r="O242" s="394" t="s">
        <v>926</v>
      </c>
    </row>
    <row r="243" spans="2:15" ht="108.4" thickBot="1">
      <c r="B243">
        <v>236</v>
      </c>
      <c r="C243" s="391">
        <v>236</v>
      </c>
      <c r="D243" s="392">
        <v>3526201</v>
      </c>
      <c r="E243" s="393" t="s">
        <v>2288</v>
      </c>
      <c r="F243" s="392" t="s">
        <v>2289</v>
      </c>
      <c r="G243" s="394">
        <v>0</v>
      </c>
      <c r="H243" s="757">
        <v>1</v>
      </c>
      <c r="I243" s="758"/>
      <c r="J243" s="759"/>
      <c r="K243" s="757">
        <v>1</v>
      </c>
      <c r="L243" s="759"/>
      <c r="M243" s="394">
        <v>85121900</v>
      </c>
      <c r="N243" s="394" t="s">
        <v>926</v>
      </c>
      <c r="O243" s="394" t="s">
        <v>926</v>
      </c>
    </row>
    <row r="244" spans="2:15" ht="36.4" thickBot="1">
      <c r="B244">
        <v>237</v>
      </c>
      <c r="C244" s="391">
        <v>237</v>
      </c>
      <c r="D244" s="392">
        <v>3526201</v>
      </c>
      <c r="E244" s="393" t="s">
        <v>2290</v>
      </c>
      <c r="F244" s="392" t="s">
        <v>2291</v>
      </c>
      <c r="G244" s="394">
        <v>0</v>
      </c>
      <c r="H244" s="757">
        <v>1</v>
      </c>
      <c r="I244" s="758"/>
      <c r="J244" s="759"/>
      <c r="K244" s="757">
        <v>1</v>
      </c>
      <c r="L244" s="759"/>
      <c r="M244" s="394">
        <v>85121900</v>
      </c>
      <c r="N244" s="394" t="s">
        <v>926</v>
      </c>
      <c r="O244" s="394" t="s">
        <v>926</v>
      </c>
    </row>
    <row r="245" spans="2:15" ht="36.4" thickBot="1">
      <c r="B245">
        <v>238</v>
      </c>
      <c r="C245" s="391">
        <v>238</v>
      </c>
      <c r="D245" s="392">
        <v>3526201</v>
      </c>
      <c r="E245" s="393" t="s">
        <v>2292</v>
      </c>
      <c r="F245" s="392" t="s">
        <v>2293</v>
      </c>
      <c r="G245" s="394">
        <v>0</v>
      </c>
      <c r="H245" s="757">
        <v>1</v>
      </c>
      <c r="I245" s="758"/>
      <c r="J245" s="759"/>
      <c r="K245" s="757">
        <v>1</v>
      </c>
      <c r="L245" s="759"/>
      <c r="M245" s="394">
        <v>85121900</v>
      </c>
      <c r="N245" s="394" t="s">
        <v>926</v>
      </c>
      <c r="O245" s="394" t="s">
        <v>926</v>
      </c>
    </row>
    <row r="246" spans="2:15" ht="90.4" thickBot="1">
      <c r="B246">
        <v>239</v>
      </c>
      <c r="C246" s="391">
        <v>239</v>
      </c>
      <c r="D246" s="392">
        <v>3526201</v>
      </c>
      <c r="E246" s="393" t="s">
        <v>2294</v>
      </c>
      <c r="F246" s="392" t="s">
        <v>2295</v>
      </c>
      <c r="G246" s="394">
        <v>0</v>
      </c>
      <c r="H246" s="757">
        <v>1</v>
      </c>
      <c r="I246" s="758"/>
      <c r="J246" s="759"/>
      <c r="K246" s="757">
        <v>1</v>
      </c>
      <c r="L246" s="759"/>
      <c r="M246" s="394">
        <v>85121900</v>
      </c>
      <c r="N246" s="394" t="s">
        <v>926</v>
      </c>
      <c r="O246" s="394" t="s">
        <v>926</v>
      </c>
    </row>
    <row r="247" spans="2:15" ht="90.4" thickBot="1">
      <c r="B247">
        <v>240</v>
      </c>
      <c r="C247" s="391">
        <v>240</v>
      </c>
      <c r="D247" s="392">
        <v>3526201</v>
      </c>
      <c r="E247" s="393" t="s">
        <v>2296</v>
      </c>
      <c r="F247" s="392" t="s">
        <v>1957</v>
      </c>
      <c r="G247" s="394">
        <v>0</v>
      </c>
      <c r="H247" s="757">
        <v>1</v>
      </c>
      <c r="I247" s="758"/>
      <c r="J247" s="759"/>
      <c r="K247" s="757">
        <v>1</v>
      </c>
      <c r="L247" s="759"/>
      <c r="M247" s="394">
        <v>85121900</v>
      </c>
      <c r="N247" s="394" t="s">
        <v>926</v>
      </c>
      <c r="O247" s="394" t="s">
        <v>926</v>
      </c>
    </row>
    <row r="248" spans="2:15" ht="36.4" thickBot="1">
      <c r="B248">
        <v>241</v>
      </c>
      <c r="C248" s="391">
        <v>241</v>
      </c>
      <c r="D248" s="392">
        <v>3526201</v>
      </c>
      <c r="E248" s="393" t="s">
        <v>2297</v>
      </c>
      <c r="F248" s="392" t="s">
        <v>1957</v>
      </c>
      <c r="G248" s="394">
        <v>0</v>
      </c>
      <c r="H248" s="757">
        <v>1</v>
      </c>
      <c r="I248" s="758"/>
      <c r="J248" s="759"/>
      <c r="K248" s="757">
        <v>1</v>
      </c>
      <c r="L248" s="759"/>
      <c r="M248" s="394">
        <v>85121900</v>
      </c>
      <c r="N248" s="394" t="s">
        <v>926</v>
      </c>
      <c r="O248" s="394" t="s">
        <v>926</v>
      </c>
    </row>
    <row r="249" spans="2:15" ht="54.4" thickBot="1">
      <c r="B249">
        <v>242</v>
      </c>
      <c r="C249" s="391">
        <v>242</v>
      </c>
      <c r="D249" s="392">
        <v>3526201</v>
      </c>
      <c r="E249" s="393" t="s">
        <v>2298</v>
      </c>
      <c r="F249" s="392" t="s">
        <v>2299</v>
      </c>
      <c r="G249" s="394">
        <v>0</v>
      </c>
      <c r="H249" s="757">
        <v>1</v>
      </c>
      <c r="I249" s="758"/>
      <c r="J249" s="759"/>
      <c r="K249" s="757">
        <v>1</v>
      </c>
      <c r="L249" s="759"/>
      <c r="M249" s="394">
        <v>85121900</v>
      </c>
      <c r="N249" s="394" t="s">
        <v>926</v>
      </c>
      <c r="O249" s="394" t="s">
        <v>926</v>
      </c>
    </row>
    <row r="250" spans="2:15" ht="27.4" thickBot="1">
      <c r="B250">
        <v>243</v>
      </c>
      <c r="C250" s="391">
        <v>243</v>
      </c>
      <c r="D250" s="392">
        <v>3526201</v>
      </c>
      <c r="E250" s="393" t="s">
        <v>2300</v>
      </c>
      <c r="F250" s="392" t="s">
        <v>2301</v>
      </c>
      <c r="G250" s="394">
        <v>0</v>
      </c>
      <c r="H250" s="757">
        <v>1</v>
      </c>
      <c r="I250" s="758"/>
      <c r="J250" s="759"/>
      <c r="K250" s="757">
        <v>1</v>
      </c>
      <c r="L250" s="759"/>
      <c r="M250" s="394">
        <v>85121900</v>
      </c>
      <c r="N250" s="394" t="s">
        <v>926</v>
      </c>
      <c r="O250" s="394" t="s">
        <v>926</v>
      </c>
    </row>
    <row r="251" spans="2:15" ht="81.400000000000006" thickBot="1">
      <c r="B251">
        <v>244</v>
      </c>
      <c r="C251" s="391">
        <v>244</v>
      </c>
      <c r="D251" s="392">
        <v>3526201</v>
      </c>
      <c r="E251" s="393" t="s">
        <v>2302</v>
      </c>
      <c r="F251" s="392" t="s">
        <v>1957</v>
      </c>
      <c r="G251" s="394">
        <v>0</v>
      </c>
      <c r="H251" s="757">
        <v>1</v>
      </c>
      <c r="I251" s="758"/>
      <c r="J251" s="759"/>
      <c r="K251" s="757">
        <v>1</v>
      </c>
      <c r="L251" s="759"/>
      <c r="M251" s="394">
        <v>85121900</v>
      </c>
      <c r="N251" s="394" t="s">
        <v>926</v>
      </c>
      <c r="O251" s="394" t="s">
        <v>926</v>
      </c>
    </row>
    <row r="252" spans="2:15" ht="36.4" thickBot="1">
      <c r="B252">
        <v>245</v>
      </c>
      <c r="C252" s="391">
        <v>245</v>
      </c>
      <c r="D252" s="392">
        <v>3526201</v>
      </c>
      <c r="E252" s="393" t="s">
        <v>2303</v>
      </c>
      <c r="F252" s="392" t="s">
        <v>1985</v>
      </c>
      <c r="G252" s="394">
        <v>0</v>
      </c>
      <c r="H252" s="757">
        <v>1</v>
      </c>
      <c r="I252" s="758"/>
      <c r="J252" s="759"/>
      <c r="K252" s="757">
        <v>1</v>
      </c>
      <c r="L252" s="759"/>
      <c r="M252" s="394">
        <v>85121900</v>
      </c>
      <c r="N252" s="394" t="s">
        <v>926</v>
      </c>
      <c r="O252" s="394" t="s">
        <v>926</v>
      </c>
    </row>
    <row r="253" spans="2:15" ht="18.399999999999999" thickBot="1">
      <c r="B253">
        <v>246</v>
      </c>
      <c r="C253" s="391">
        <v>246</v>
      </c>
      <c r="D253" s="392">
        <v>3526201</v>
      </c>
      <c r="E253" s="393" t="s">
        <v>2304</v>
      </c>
      <c r="F253" s="392" t="s">
        <v>1920</v>
      </c>
      <c r="G253" s="394">
        <v>0</v>
      </c>
      <c r="H253" s="757">
        <v>1</v>
      </c>
      <c r="I253" s="758"/>
      <c r="J253" s="759"/>
      <c r="K253" s="757">
        <v>1</v>
      </c>
      <c r="L253" s="759"/>
      <c r="M253" s="394">
        <v>85121900</v>
      </c>
      <c r="N253" s="394" t="s">
        <v>926</v>
      </c>
      <c r="O253" s="394" t="s">
        <v>926</v>
      </c>
    </row>
    <row r="254" spans="2:15" ht="27.4" thickBot="1">
      <c r="B254">
        <v>247</v>
      </c>
      <c r="C254" s="391">
        <v>247</v>
      </c>
      <c r="D254" s="392">
        <v>3526201</v>
      </c>
      <c r="E254" s="393" t="s">
        <v>2305</v>
      </c>
      <c r="F254" s="392" t="s">
        <v>2216</v>
      </c>
      <c r="G254" s="394">
        <v>0</v>
      </c>
      <c r="H254" s="757">
        <v>1</v>
      </c>
      <c r="I254" s="758"/>
      <c r="J254" s="759"/>
      <c r="K254" s="757">
        <v>1</v>
      </c>
      <c r="L254" s="759"/>
      <c r="M254" s="394">
        <v>85121900</v>
      </c>
      <c r="N254" s="394" t="s">
        <v>926</v>
      </c>
      <c r="O254" s="394" t="s">
        <v>926</v>
      </c>
    </row>
    <row r="255" spans="2:15" ht="27.4" thickBot="1">
      <c r="B255">
        <v>248</v>
      </c>
      <c r="C255" s="391">
        <v>248</v>
      </c>
      <c r="D255" s="392">
        <v>3526201</v>
      </c>
      <c r="E255" s="393" t="s">
        <v>2306</v>
      </c>
      <c r="F255" s="392" t="s">
        <v>2307</v>
      </c>
      <c r="G255" s="394">
        <v>0</v>
      </c>
      <c r="H255" s="757">
        <v>1</v>
      </c>
      <c r="I255" s="758"/>
      <c r="J255" s="759"/>
      <c r="K255" s="757">
        <v>1</v>
      </c>
      <c r="L255" s="759"/>
      <c r="M255" s="394">
        <v>85121900</v>
      </c>
      <c r="N255" s="394" t="s">
        <v>926</v>
      </c>
      <c r="O255" s="394" t="s">
        <v>926</v>
      </c>
    </row>
    <row r="256" spans="2:15" ht="135.4" thickBot="1">
      <c r="B256">
        <v>249</v>
      </c>
      <c r="C256" s="391">
        <v>249</v>
      </c>
      <c r="D256" s="392">
        <v>3526201</v>
      </c>
      <c r="E256" s="393" t="s">
        <v>2308</v>
      </c>
      <c r="F256" s="392" t="s">
        <v>1997</v>
      </c>
      <c r="G256" s="394">
        <v>0</v>
      </c>
      <c r="H256" s="757">
        <v>1</v>
      </c>
      <c r="I256" s="758"/>
      <c r="J256" s="759"/>
      <c r="K256" s="757">
        <v>1</v>
      </c>
      <c r="L256" s="759"/>
      <c r="M256" s="394">
        <v>85121900</v>
      </c>
      <c r="N256" s="394" t="s">
        <v>926</v>
      </c>
      <c r="O256" s="394" t="s">
        <v>926</v>
      </c>
    </row>
    <row r="257" spans="2:15" ht="18.399999999999999" thickBot="1">
      <c r="B257">
        <v>250</v>
      </c>
      <c r="C257" s="391">
        <v>250</v>
      </c>
      <c r="D257" s="392">
        <v>3526201</v>
      </c>
      <c r="E257" s="393" t="s">
        <v>2309</v>
      </c>
      <c r="F257" s="392" t="s">
        <v>1985</v>
      </c>
      <c r="G257" s="394">
        <v>0</v>
      </c>
      <c r="H257" s="757">
        <v>1</v>
      </c>
      <c r="I257" s="758"/>
      <c r="J257" s="759"/>
      <c r="K257" s="757">
        <v>1</v>
      </c>
      <c r="L257" s="759"/>
      <c r="M257" s="394">
        <v>85121900</v>
      </c>
      <c r="N257" s="394" t="s">
        <v>926</v>
      </c>
      <c r="O257" s="394" t="s">
        <v>926</v>
      </c>
    </row>
    <row r="258" spans="2:15" ht="153.4" thickBot="1">
      <c r="B258">
        <v>251</v>
      </c>
      <c r="C258" s="391">
        <v>251</v>
      </c>
      <c r="D258" s="392">
        <v>3526201</v>
      </c>
      <c r="E258" s="393" t="s">
        <v>2310</v>
      </c>
      <c r="F258" s="392" t="s">
        <v>2311</v>
      </c>
      <c r="G258" s="394">
        <v>0</v>
      </c>
      <c r="H258" s="757">
        <v>1</v>
      </c>
      <c r="I258" s="758"/>
      <c r="J258" s="759"/>
      <c r="K258" s="757">
        <v>1</v>
      </c>
      <c r="L258" s="759"/>
      <c r="M258" s="394">
        <v>85121900</v>
      </c>
      <c r="N258" s="394" t="s">
        <v>926</v>
      </c>
      <c r="O258" s="394" t="s">
        <v>926</v>
      </c>
    </row>
    <row r="259" spans="2:15" ht="45.4" thickBot="1">
      <c r="B259">
        <v>252</v>
      </c>
      <c r="C259" s="391">
        <v>252</v>
      </c>
      <c r="D259" s="392">
        <v>3526201</v>
      </c>
      <c r="E259" s="393" t="s">
        <v>2312</v>
      </c>
      <c r="F259" s="392" t="s">
        <v>1975</v>
      </c>
      <c r="G259" s="394">
        <v>0</v>
      </c>
      <c r="H259" s="757">
        <v>1</v>
      </c>
      <c r="I259" s="758"/>
      <c r="J259" s="759"/>
      <c r="K259" s="757">
        <v>1</v>
      </c>
      <c r="L259" s="759"/>
      <c r="M259" s="394">
        <v>85121900</v>
      </c>
      <c r="N259" s="394" t="s">
        <v>926</v>
      </c>
      <c r="O259" s="394" t="s">
        <v>926</v>
      </c>
    </row>
    <row r="260" spans="2:15" ht="54.4" thickBot="1">
      <c r="B260">
        <v>253</v>
      </c>
      <c r="C260" s="391">
        <v>253</v>
      </c>
      <c r="D260" s="392">
        <v>3526201</v>
      </c>
      <c r="E260" s="393" t="s">
        <v>2313</v>
      </c>
      <c r="F260" s="392" t="s">
        <v>2314</v>
      </c>
      <c r="G260" s="394">
        <v>0</v>
      </c>
      <c r="H260" s="757">
        <v>1</v>
      </c>
      <c r="I260" s="758"/>
      <c r="J260" s="759"/>
      <c r="K260" s="757">
        <v>1</v>
      </c>
      <c r="L260" s="759"/>
      <c r="M260" s="394">
        <v>85121900</v>
      </c>
      <c r="N260" s="394" t="s">
        <v>926</v>
      </c>
      <c r="O260" s="394" t="s">
        <v>926</v>
      </c>
    </row>
    <row r="261" spans="2:15" ht="63.4" thickBot="1">
      <c r="B261">
        <v>254</v>
      </c>
      <c r="C261" s="391">
        <v>254</v>
      </c>
      <c r="D261" s="392">
        <v>3526201</v>
      </c>
      <c r="E261" s="393" t="s">
        <v>2315</v>
      </c>
      <c r="F261" s="392" t="s">
        <v>2316</v>
      </c>
      <c r="G261" s="394">
        <v>0</v>
      </c>
      <c r="H261" s="757">
        <v>1</v>
      </c>
      <c r="I261" s="758"/>
      <c r="J261" s="759"/>
      <c r="K261" s="757">
        <v>1</v>
      </c>
      <c r="L261" s="759"/>
      <c r="M261" s="394">
        <v>85121900</v>
      </c>
      <c r="N261" s="394" t="s">
        <v>926</v>
      </c>
      <c r="O261" s="394" t="s">
        <v>926</v>
      </c>
    </row>
    <row r="262" spans="2:15" ht="117.4" thickBot="1">
      <c r="B262">
        <v>255</v>
      </c>
      <c r="C262" s="391">
        <v>255</v>
      </c>
      <c r="D262" s="392">
        <v>3526201</v>
      </c>
      <c r="E262" s="393" t="s">
        <v>2317</v>
      </c>
      <c r="F262" s="392" t="s">
        <v>2318</v>
      </c>
      <c r="G262" s="394">
        <v>0</v>
      </c>
      <c r="H262" s="757">
        <v>1</v>
      </c>
      <c r="I262" s="758"/>
      <c r="J262" s="759"/>
      <c r="K262" s="757">
        <v>1</v>
      </c>
      <c r="L262" s="759"/>
      <c r="M262" s="394">
        <v>85121900</v>
      </c>
      <c r="N262" s="394" t="s">
        <v>926</v>
      </c>
      <c r="O262" s="394" t="s">
        <v>926</v>
      </c>
    </row>
    <row r="263" spans="2:15" ht="45.4" thickBot="1">
      <c r="B263">
        <v>256</v>
      </c>
      <c r="C263" s="391">
        <v>256</v>
      </c>
      <c r="D263" s="392">
        <v>3526201</v>
      </c>
      <c r="E263" s="393" t="s">
        <v>2319</v>
      </c>
      <c r="F263" s="392" t="s">
        <v>2320</v>
      </c>
      <c r="G263" s="394">
        <v>0</v>
      </c>
      <c r="H263" s="757">
        <v>1</v>
      </c>
      <c r="I263" s="758"/>
      <c r="J263" s="759"/>
      <c r="K263" s="757">
        <v>1</v>
      </c>
      <c r="L263" s="759"/>
      <c r="M263" s="394">
        <v>85121900</v>
      </c>
      <c r="N263" s="394" t="s">
        <v>926</v>
      </c>
      <c r="O263" s="394" t="s">
        <v>926</v>
      </c>
    </row>
    <row r="264" spans="2:15" ht="72.400000000000006" thickBot="1">
      <c r="B264">
        <v>257</v>
      </c>
      <c r="C264" s="391">
        <v>257</v>
      </c>
      <c r="D264" s="392">
        <v>3532108</v>
      </c>
      <c r="E264" s="393" t="s">
        <v>2321</v>
      </c>
      <c r="F264" s="392" t="s">
        <v>1920</v>
      </c>
      <c r="G264" s="394">
        <v>0</v>
      </c>
      <c r="H264" s="757">
        <v>1</v>
      </c>
      <c r="I264" s="758"/>
      <c r="J264" s="759"/>
      <c r="K264" s="757">
        <v>1</v>
      </c>
      <c r="L264" s="759"/>
      <c r="M264" s="394">
        <v>53131628</v>
      </c>
      <c r="N264" s="394" t="s">
        <v>926</v>
      </c>
      <c r="O264" s="394" t="s">
        <v>926</v>
      </c>
    </row>
    <row r="265" spans="2:15" ht="81.400000000000006" thickBot="1">
      <c r="B265">
        <v>258</v>
      </c>
      <c r="C265" s="391">
        <v>258</v>
      </c>
      <c r="D265" s="392">
        <v>3526201</v>
      </c>
      <c r="E265" s="393" t="s">
        <v>2322</v>
      </c>
      <c r="F265" s="392" t="s">
        <v>2120</v>
      </c>
      <c r="G265" s="394">
        <v>0</v>
      </c>
      <c r="H265" s="757">
        <v>1</v>
      </c>
      <c r="I265" s="758"/>
      <c r="J265" s="759"/>
      <c r="K265" s="757">
        <v>1</v>
      </c>
      <c r="L265" s="759"/>
      <c r="M265" s="394">
        <v>85121900</v>
      </c>
      <c r="N265" s="394" t="s">
        <v>926</v>
      </c>
      <c r="O265" s="394" t="s">
        <v>926</v>
      </c>
    </row>
    <row r="266" spans="2:15" ht="45.4" thickBot="1">
      <c r="B266">
        <v>259</v>
      </c>
      <c r="C266" s="391">
        <v>259</v>
      </c>
      <c r="D266" s="392">
        <v>3526201</v>
      </c>
      <c r="E266" s="393" t="s">
        <v>2323</v>
      </c>
      <c r="F266" s="392" t="s">
        <v>2324</v>
      </c>
      <c r="G266" s="394">
        <v>0</v>
      </c>
      <c r="H266" s="757">
        <v>1</v>
      </c>
      <c r="I266" s="758"/>
      <c r="J266" s="759"/>
      <c r="K266" s="757">
        <v>1</v>
      </c>
      <c r="L266" s="759"/>
      <c r="M266" s="394">
        <v>85121900</v>
      </c>
      <c r="N266" s="394" t="s">
        <v>926</v>
      </c>
      <c r="O266" s="394" t="s">
        <v>926</v>
      </c>
    </row>
    <row r="267" spans="2:15" ht="45.4" thickBot="1">
      <c r="B267">
        <v>260</v>
      </c>
      <c r="C267" s="391">
        <v>260</v>
      </c>
      <c r="D267" s="392">
        <v>3526201</v>
      </c>
      <c r="E267" s="393" t="s">
        <v>2325</v>
      </c>
      <c r="F267" s="393" t="s">
        <v>2326</v>
      </c>
      <c r="G267" s="394">
        <v>0</v>
      </c>
      <c r="H267" s="757">
        <v>1</v>
      </c>
      <c r="I267" s="758"/>
      <c r="J267" s="759"/>
      <c r="K267" s="757">
        <v>1</v>
      </c>
      <c r="L267" s="759"/>
      <c r="M267" s="394">
        <v>85121900</v>
      </c>
      <c r="N267" s="394" t="s">
        <v>926</v>
      </c>
      <c r="O267" s="394" t="s">
        <v>926</v>
      </c>
    </row>
    <row r="268" spans="2:15" ht="72.400000000000006" thickBot="1">
      <c r="B268">
        <v>261</v>
      </c>
      <c r="C268" s="391">
        <v>261</v>
      </c>
      <c r="D268" s="392">
        <v>3526201</v>
      </c>
      <c r="E268" s="393" t="s">
        <v>2327</v>
      </c>
      <c r="F268" s="392" t="s">
        <v>2328</v>
      </c>
      <c r="G268" s="394">
        <v>0</v>
      </c>
      <c r="H268" s="757">
        <v>1</v>
      </c>
      <c r="I268" s="758"/>
      <c r="J268" s="759"/>
      <c r="K268" s="757">
        <v>1</v>
      </c>
      <c r="L268" s="759"/>
      <c r="M268" s="394">
        <v>85121900</v>
      </c>
      <c r="N268" s="394" t="s">
        <v>926</v>
      </c>
      <c r="O268" s="394" t="s">
        <v>926</v>
      </c>
    </row>
    <row r="269" spans="2:15" ht="117.4" thickBot="1">
      <c r="B269">
        <v>262</v>
      </c>
      <c r="C269" s="391">
        <v>262</v>
      </c>
      <c r="D269" s="392">
        <v>3526201</v>
      </c>
      <c r="E269" s="393" t="s">
        <v>2329</v>
      </c>
      <c r="F269" s="392" t="s">
        <v>2330</v>
      </c>
      <c r="G269" s="394">
        <v>0</v>
      </c>
      <c r="H269" s="757">
        <v>1</v>
      </c>
      <c r="I269" s="758"/>
      <c r="J269" s="759"/>
      <c r="K269" s="757">
        <v>1</v>
      </c>
      <c r="L269" s="759"/>
      <c r="M269" s="394">
        <v>85121900</v>
      </c>
      <c r="N269" s="394" t="s">
        <v>926</v>
      </c>
      <c r="O269" s="394" t="s">
        <v>926</v>
      </c>
    </row>
    <row r="270" spans="2:15" ht="45.4" thickBot="1">
      <c r="B270">
        <v>263</v>
      </c>
      <c r="C270" s="391">
        <v>263</v>
      </c>
      <c r="D270" s="392">
        <v>3526201</v>
      </c>
      <c r="E270" s="393" t="s">
        <v>2331</v>
      </c>
      <c r="F270" s="392" t="s">
        <v>2332</v>
      </c>
      <c r="G270" s="394">
        <v>0</v>
      </c>
      <c r="H270" s="757">
        <v>1</v>
      </c>
      <c r="I270" s="758"/>
      <c r="J270" s="759"/>
      <c r="K270" s="757">
        <v>1</v>
      </c>
      <c r="L270" s="759"/>
      <c r="M270" s="394">
        <v>85121900</v>
      </c>
      <c r="N270" s="394" t="s">
        <v>926</v>
      </c>
      <c r="O270" s="394" t="s">
        <v>926</v>
      </c>
    </row>
    <row r="271" spans="2:15" ht="360.4" thickBot="1">
      <c r="B271">
        <v>264</v>
      </c>
      <c r="C271" s="391">
        <v>264</v>
      </c>
      <c r="D271" s="392">
        <v>3526201</v>
      </c>
      <c r="E271" s="393" t="s">
        <v>2333</v>
      </c>
      <c r="F271" s="392" t="s">
        <v>2334</v>
      </c>
      <c r="G271" s="394">
        <v>0</v>
      </c>
      <c r="H271" s="757">
        <v>1</v>
      </c>
      <c r="I271" s="758"/>
      <c r="J271" s="759"/>
      <c r="K271" s="757">
        <v>1</v>
      </c>
      <c r="L271" s="759"/>
      <c r="M271" s="394">
        <v>85121900</v>
      </c>
      <c r="N271" s="394" t="s">
        <v>926</v>
      </c>
      <c r="O271" s="394" t="s">
        <v>926</v>
      </c>
    </row>
    <row r="272" spans="2:15" ht="306.39999999999998" thickBot="1">
      <c r="B272">
        <v>265</v>
      </c>
      <c r="C272" s="391">
        <v>265</v>
      </c>
      <c r="D272" s="392">
        <v>3526201</v>
      </c>
      <c r="E272" s="393" t="s">
        <v>2335</v>
      </c>
      <c r="F272" s="392" t="s">
        <v>1914</v>
      </c>
      <c r="G272" s="394">
        <v>0</v>
      </c>
      <c r="H272" s="757">
        <v>1</v>
      </c>
      <c r="I272" s="758"/>
      <c r="J272" s="759"/>
      <c r="K272" s="757">
        <v>1</v>
      </c>
      <c r="L272" s="759"/>
      <c r="M272" s="394">
        <v>85121900</v>
      </c>
      <c r="N272" s="394" t="s">
        <v>926</v>
      </c>
      <c r="O272" s="394" t="s">
        <v>926</v>
      </c>
    </row>
    <row r="273" spans="2:15" ht="72.400000000000006" thickBot="1">
      <c r="B273">
        <v>266</v>
      </c>
      <c r="C273" s="391">
        <v>266</v>
      </c>
      <c r="D273" s="392">
        <v>3526201</v>
      </c>
      <c r="E273" s="393" t="s">
        <v>2336</v>
      </c>
      <c r="F273" s="392" t="s">
        <v>2337</v>
      </c>
      <c r="G273" s="394">
        <v>0</v>
      </c>
      <c r="H273" s="757">
        <v>1</v>
      </c>
      <c r="I273" s="758"/>
      <c r="J273" s="759"/>
      <c r="K273" s="757">
        <v>1</v>
      </c>
      <c r="L273" s="759"/>
      <c r="M273" s="394">
        <v>85121900</v>
      </c>
      <c r="N273" s="394" t="s">
        <v>926</v>
      </c>
      <c r="O273" s="394" t="s">
        <v>926</v>
      </c>
    </row>
    <row r="274" spans="2:15" ht="18.399999999999999" thickBot="1">
      <c r="B274">
        <v>267</v>
      </c>
      <c r="C274" s="391">
        <v>267</v>
      </c>
      <c r="D274" s="392">
        <v>3526201</v>
      </c>
      <c r="E274" s="393" t="s">
        <v>2338</v>
      </c>
      <c r="F274" s="392" t="s">
        <v>2339</v>
      </c>
      <c r="G274" s="394">
        <v>0</v>
      </c>
      <c r="H274" s="757">
        <v>1</v>
      </c>
      <c r="I274" s="758"/>
      <c r="J274" s="759"/>
      <c r="K274" s="757">
        <v>1</v>
      </c>
      <c r="L274" s="759"/>
      <c r="M274" s="394">
        <v>85121900</v>
      </c>
      <c r="N274" s="394" t="s">
        <v>926</v>
      </c>
      <c r="O274" s="394" t="s">
        <v>926</v>
      </c>
    </row>
    <row r="275" spans="2:15" ht="27.4" thickBot="1">
      <c r="B275">
        <v>268</v>
      </c>
      <c r="C275" s="391">
        <v>268</v>
      </c>
      <c r="D275" s="392">
        <v>3526201</v>
      </c>
      <c r="E275" s="393" t="s">
        <v>2340</v>
      </c>
      <c r="F275" s="392" t="s">
        <v>2341</v>
      </c>
      <c r="G275" s="394">
        <v>0</v>
      </c>
      <c r="H275" s="757">
        <v>1</v>
      </c>
      <c r="I275" s="758"/>
      <c r="J275" s="759"/>
      <c r="K275" s="757">
        <v>1</v>
      </c>
      <c r="L275" s="759"/>
      <c r="M275" s="394">
        <v>85121900</v>
      </c>
      <c r="N275" s="394" t="s">
        <v>926</v>
      </c>
      <c r="O275" s="394" t="s">
        <v>926</v>
      </c>
    </row>
    <row r="276" spans="2:15" ht="27.4" thickBot="1">
      <c r="B276">
        <v>269</v>
      </c>
      <c r="C276" s="391">
        <v>269</v>
      </c>
      <c r="D276" s="392">
        <v>3526201</v>
      </c>
      <c r="E276" s="393" t="s">
        <v>2342</v>
      </c>
      <c r="F276" s="392" t="s">
        <v>2343</v>
      </c>
      <c r="G276" s="394">
        <v>0</v>
      </c>
      <c r="H276" s="757">
        <v>1</v>
      </c>
      <c r="I276" s="758"/>
      <c r="J276" s="759"/>
      <c r="K276" s="757">
        <v>1</v>
      </c>
      <c r="L276" s="759"/>
      <c r="M276" s="394">
        <v>85121900</v>
      </c>
      <c r="N276" s="394" t="s">
        <v>926</v>
      </c>
      <c r="O276" s="394" t="s">
        <v>926</v>
      </c>
    </row>
    <row r="277" spans="2:15" ht="36.4" thickBot="1">
      <c r="B277">
        <v>270</v>
      </c>
      <c r="C277" s="391">
        <v>270</v>
      </c>
      <c r="D277" s="392">
        <v>3526201</v>
      </c>
      <c r="E277" s="393" t="s">
        <v>2344</v>
      </c>
      <c r="F277" s="392" t="s">
        <v>2343</v>
      </c>
      <c r="G277" s="394">
        <v>0</v>
      </c>
      <c r="H277" s="757">
        <v>1</v>
      </c>
      <c r="I277" s="758"/>
      <c r="J277" s="759"/>
      <c r="K277" s="757">
        <v>1</v>
      </c>
      <c r="L277" s="759"/>
      <c r="M277" s="394">
        <v>85121900</v>
      </c>
      <c r="N277" s="394" t="s">
        <v>926</v>
      </c>
      <c r="O277" s="394" t="s">
        <v>926</v>
      </c>
    </row>
    <row r="278" spans="2:15" ht="54.4" thickBot="1">
      <c r="B278">
        <v>271</v>
      </c>
      <c r="C278" s="391">
        <v>271</v>
      </c>
      <c r="D278" s="392">
        <v>3526201</v>
      </c>
      <c r="E278" s="393" t="s">
        <v>2345</v>
      </c>
      <c r="F278" s="392" t="s">
        <v>2343</v>
      </c>
      <c r="G278" s="394">
        <v>0</v>
      </c>
      <c r="H278" s="757">
        <v>1</v>
      </c>
      <c r="I278" s="758"/>
      <c r="J278" s="759"/>
      <c r="K278" s="757">
        <v>1</v>
      </c>
      <c r="L278" s="759"/>
      <c r="M278" s="394">
        <v>85121900</v>
      </c>
      <c r="N278" s="394" t="s">
        <v>926</v>
      </c>
      <c r="O278" s="394" t="s">
        <v>926</v>
      </c>
    </row>
    <row r="279" spans="2:15" ht="72.400000000000006" thickBot="1">
      <c r="B279">
        <v>272</v>
      </c>
      <c r="C279" s="391">
        <v>272</v>
      </c>
      <c r="D279" s="392">
        <v>3526201</v>
      </c>
      <c r="E279" s="393" t="s">
        <v>2346</v>
      </c>
      <c r="F279" s="392" t="s">
        <v>2343</v>
      </c>
      <c r="G279" s="394">
        <v>0</v>
      </c>
      <c r="H279" s="757">
        <v>1</v>
      </c>
      <c r="I279" s="758"/>
      <c r="J279" s="759"/>
      <c r="K279" s="757">
        <v>1</v>
      </c>
      <c r="L279" s="759"/>
      <c r="M279" s="394">
        <v>85121900</v>
      </c>
      <c r="N279" s="394" t="s">
        <v>926</v>
      </c>
      <c r="O279" s="394" t="s">
        <v>926</v>
      </c>
    </row>
    <row r="280" spans="2:15" ht="45.4" thickBot="1">
      <c r="B280">
        <v>273</v>
      </c>
      <c r="C280" s="391">
        <v>273</v>
      </c>
      <c r="D280" s="392">
        <v>3526201</v>
      </c>
      <c r="E280" s="393" t="s">
        <v>2347</v>
      </c>
      <c r="F280" s="392" t="s">
        <v>2343</v>
      </c>
      <c r="G280" s="394">
        <v>0</v>
      </c>
      <c r="H280" s="757">
        <v>1</v>
      </c>
      <c r="I280" s="758"/>
      <c r="J280" s="759"/>
      <c r="K280" s="757">
        <v>1</v>
      </c>
      <c r="L280" s="759"/>
      <c r="M280" s="394">
        <v>85121900</v>
      </c>
      <c r="N280" s="394" t="s">
        <v>926</v>
      </c>
      <c r="O280" s="394" t="s">
        <v>926</v>
      </c>
    </row>
    <row r="281" spans="2:15" ht="45.4" thickBot="1">
      <c r="B281">
        <v>274</v>
      </c>
      <c r="C281" s="391">
        <v>274</v>
      </c>
      <c r="D281" s="392">
        <v>3526201</v>
      </c>
      <c r="E281" s="393" t="s">
        <v>2348</v>
      </c>
      <c r="F281" s="392" t="s">
        <v>2343</v>
      </c>
      <c r="G281" s="394">
        <v>0</v>
      </c>
      <c r="H281" s="757">
        <v>1</v>
      </c>
      <c r="I281" s="758"/>
      <c r="J281" s="759"/>
      <c r="K281" s="757">
        <v>1</v>
      </c>
      <c r="L281" s="759"/>
      <c r="M281" s="394">
        <v>85121900</v>
      </c>
      <c r="N281" s="394" t="s">
        <v>926</v>
      </c>
      <c r="O281" s="394" t="s">
        <v>926</v>
      </c>
    </row>
    <row r="282" spans="2:15" ht="36.4" thickBot="1">
      <c r="B282">
        <v>275</v>
      </c>
      <c r="C282" s="391">
        <v>275</v>
      </c>
      <c r="D282" s="392">
        <v>3526201</v>
      </c>
      <c r="E282" s="393" t="s">
        <v>2349</v>
      </c>
      <c r="F282" s="392" t="s">
        <v>2343</v>
      </c>
      <c r="G282" s="394">
        <v>0</v>
      </c>
      <c r="H282" s="757">
        <v>1</v>
      </c>
      <c r="I282" s="758"/>
      <c r="J282" s="759"/>
      <c r="K282" s="757">
        <v>1</v>
      </c>
      <c r="L282" s="759"/>
      <c r="M282" s="394">
        <v>85121900</v>
      </c>
      <c r="N282" s="394" t="s">
        <v>926</v>
      </c>
      <c r="O282" s="394" t="s">
        <v>926</v>
      </c>
    </row>
    <row r="283" spans="2:15" ht="45.4" thickBot="1">
      <c r="B283">
        <v>276</v>
      </c>
      <c r="C283" s="391">
        <v>276</v>
      </c>
      <c r="D283" s="392">
        <v>3526201</v>
      </c>
      <c r="E283" s="393" t="s">
        <v>2350</v>
      </c>
      <c r="F283" s="392" t="s">
        <v>2343</v>
      </c>
      <c r="G283" s="394">
        <v>0</v>
      </c>
      <c r="H283" s="757">
        <v>1</v>
      </c>
      <c r="I283" s="758"/>
      <c r="J283" s="759"/>
      <c r="K283" s="757">
        <v>1</v>
      </c>
      <c r="L283" s="759"/>
      <c r="M283" s="394">
        <v>85121900</v>
      </c>
      <c r="N283" s="394" t="s">
        <v>926</v>
      </c>
      <c r="O283" s="394" t="s">
        <v>926</v>
      </c>
    </row>
    <row r="284" spans="2:15" ht="36.4" thickBot="1">
      <c r="B284">
        <v>277</v>
      </c>
      <c r="C284" s="391">
        <v>277</v>
      </c>
      <c r="D284" s="392">
        <v>3526201</v>
      </c>
      <c r="E284" s="393" t="s">
        <v>2351</v>
      </c>
      <c r="F284" s="392" t="s">
        <v>2343</v>
      </c>
      <c r="G284" s="394">
        <v>0</v>
      </c>
      <c r="H284" s="757">
        <v>1</v>
      </c>
      <c r="I284" s="758"/>
      <c r="J284" s="759"/>
      <c r="K284" s="757">
        <v>1</v>
      </c>
      <c r="L284" s="759"/>
      <c r="M284" s="394">
        <v>85121900</v>
      </c>
      <c r="N284" s="394" t="s">
        <v>926</v>
      </c>
      <c r="O284" s="394" t="s">
        <v>926</v>
      </c>
    </row>
    <row r="285" spans="2:15" ht="36.4" thickBot="1">
      <c r="B285">
        <v>278</v>
      </c>
      <c r="C285" s="391">
        <v>278</v>
      </c>
      <c r="D285" s="392">
        <v>3526201</v>
      </c>
      <c r="E285" s="393" t="s">
        <v>2352</v>
      </c>
      <c r="F285" s="392" t="s">
        <v>2343</v>
      </c>
      <c r="G285" s="394">
        <v>0</v>
      </c>
      <c r="H285" s="757">
        <v>1</v>
      </c>
      <c r="I285" s="758"/>
      <c r="J285" s="759"/>
      <c r="K285" s="757">
        <v>1</v>
      </c>
      <c r="L285" s="759"/>
      <c r="M285" s="394">
        <v>85121900</v>
      </c>
      <c r="N285" s="394" t="s">
        <v>926</v>
      </c>
      <c r="O285" s="394" t="s">
        <v>926</v>
      </c>
    </row>
    <row r="286" spans="2:15" ht="36.4" thickBot="1">
      <c r="B286">
        <v>279</v>
      </c>
      <c r="C286" s="391">
        <v>279</v>
      </c>
      <c r="D286" s="392">
        <v>3526201</v>
      </c>
      <c r="E286" s="393" t="s">
        <v>2353</v>
      </c>
      <c r="F286" s="392" t="s">
        <v>2354</v>
      </c>
      <c r="G286" s="394">
        <v>0</v>
      </c>
      <c r="H286" s="757">
        <v>1</v>
      </c>
      <c r="I286" s="758"/>
      <c r="J286" s="759"/>
      <c r="K286" s="757">
        <v>1</v>
      </c>
      <c r="L286" s="759"/>
      <c r="M286" s="394">
        <v>85121900</v>
      </c>
      <c r="N286" s="394" t="s">
        <v>926</v>
      </c>
      <c r="O286" s="394" t="s">
        <v>926</v>
      </c>
    </row>
    <row r="287" spans="2:15" ht="45.4" thickBot="1">
      <c r="B287">
        <v>280</v>
      </c>
      <c r="C287" s="391">
        <v>280</v>
      </c>
      <c r="D287" s="392">
        <v>3527013</v>
      </c>
      <c r="E287" s="393" t="s">
        <v>2355</v>
      </c>
      <c r="F287" s="392" t="s">
        <v>2356</v>
      </c>
      <c r="G287" s="394">
        <v>0</v>
      </c>
      <c r="H287" s="757">
        <v>1</v>
      </c>
      <c r="I287" s="758"/>
      <c r="J287" s="759"/>
      <c r="K287" s="757">
        <v>1</v>
      </c>
      <c r="L287" s="759"/>
      <c r="M287" s="394">
        <v>85121900</v>
      </c>
      <c r="N287" s="394" t="s">
        <v>926</v>
      </c>
      <c r="O287" s="394" t="s">
        <v>926</v>
      </c>
    </row>
    <row r="288" spans="2:15" ht="72.400000000000006" thickBot="1">
      <c r="B288">
        <v>281</v>
      </c>
      <c r="C288" s="391">
        <v>281</v>
      </c>
      <c r="D288" s="392">
        <v>3526201</v>
      </c>
      <c r="E288" s="393" t="s">
        <v>2357</v>
      </c>
      <c r="F288" s="392" t="s">
        <v>32</v>
      </c>
      <c r="G288" s="394">
        <v>0</v>
      </c>
      <c r="H288" s="757">
        <v>1</v>
      </c>
      <c r="I288" s="758"/>
      <c r="J288" s="759"/>
      <c r="K288" s="757">
        <v>1</v>
      </c>
      <c r="L288" s="759"/>
      <c r="M288" s="394">
        <v>85121900</v>
      </c>
      <c r="N288" s="394" t="s">
        <v>926</v>
      </c>
      <c r="O288" s="394" t="s">
        <v>926</v>
      </c>
    </row>
    <row r="289" spans="2:15" ht="63.4" thickBot="1">
      <c r="B289">
        <v>282</v>
      </c>
      <c r="C289" s="391">
        <v>282</v>
      </c>
      <c r="D289" s="392">
        <v>3526201</v>
      </c>
      <c r="E289" s="393" t="s">
        <v>2358</v>
      </c>
      <c r="F289" s="392" t="s">
        <v>32</v>
      </c>
      <c r="G289" s="394">
        <v>0</v>
      </c>
      <c r="H289" s="757">
        <v>1</v>
      </c>
      <c r="I289" s="758"/>
      <c r="J289" s="759"/>
      <c r="K289" s="757">
        <v>1</v>
      </c>
      <c r="L289" s="759"/>
      <c r="M289" s="394">
        <v>85121900</v>
      </c>
      <c r="N289" s="394" t="s">
        <v>926</v>
      </c>
      <c r="O289" s="394" t="s">
        <v>926</v>
      </c>
    </row>
    <row r="290" spans="2:15" ht="135.4" thickBot="1">
      <c r="B290">
        <v>283</v>
      </c>
      <c r="C290" s="391">
        <v>283</v>
      </c>
      <c r="D290" s="392">
        <v>3526201</v>
      </c>
      <c r="E290" s="393" t="s">
        <v>2359</v>
      </c>
      <c r="F290" s="392" t="s">
        <v>32</v>
      </c>
      <c r="G290" s="394">
        <v>0</v>
      </c>
      <c r="H290" s="757">
        <v>1</v>
      </c>
      <c r="I290" s="758"/>
      <c r="J290" s="759"/>
      <c r="K290" s="757">
        <v>1</v>
      </c>
      <c r="L290" s="759"/>
      <c r="M290" s="394">
        <v>85121900</v>
      </c>
      <c r="N290" s="394" t="s">
        <v>926</v>
      </c>
      <c r="O290" s="394" t="s">
        <v>926</v>
      </c>
    </row>
    <row r="291" spans="2:15" ht="198.4" thickBot="1">
      <c r="B291">
        <v>284</v>
      </c>
      <c r="C291" s="391">
        <v>284</v>
      </c>
      <c r="D291" s="392">
        <v>3532108</v>
      </c>
      <c r="E291" s="393" t="s">
        <v>2360</v>
      </c>
      <c r="F291" s="392" t="s">
        <v>32</v>
      </c>
      <c r="G291" s="394">
        <v>0</v>
      </c>
      <c r="H291" s="757">
        <v>1</v>
      </c>
      <c r="I291" s="758"/>
      <c r="J291" s="759"/>
      <c r="K291" s="757">
        <v>1</v>
      </c>
      <c r="L291" s="759"/>
      <c r="M291" s="394">
        <v>53131628</v>
      </c>
      <c r="N291" s="394" t="s">
        <v>926</v>
      </c>
      <c r="O291" s="394" t="s">
        <v>926</v>
      </c>
    </row>
    <row r="292" spans="2:15" ht="279.39999999999998" thickBot="1">
      <c r="B292">
        <v>285</v>
      </c>
      <c r="C292" s="391">
        <v>285</v>
      </c>
      <c r="D292" s="392">
        <v>3526201</v>
      </c>
      <c r="E292" s="393" t="s">
        <v>2361</v>
      </c>
      <c r="F292" s="392" t="s">
        <v>32</v>
      </c>
      <c r="G292" s="394">
        <v>0</v>
      </c>
      <c r="H292" s="757">
        <v>1</v>
      </c>
      <c r="I292" s="758"/>
      <c r="J292" s="759"/>
      <c r="K292" s="757">
        <v>1</v>
      </c>
      <c r="L292" s="759"/>
      <c r="M292" s="394">
        <v>85121900</v>
      </c>
      <c r="N292" s="394" t="s">
        <v>926</v>
      </c>
      <c r="O292" s="394" t="s">
        <v>926</v>
      </c>
    </row>
    <row r="293" spans="2:15" ht="81.400000000000006" thickBot="1">
      <c r="B293">
        <v>286</v>
      </c>
      <c r="C293" s="391">
        <v>286</v>
      </c>
      <c r="D293" s="392">
        <v>3526201</v>
      </c>
      <c r="E293" s="393" t="s">
        <v>2362</v>
      </c>
      <c r="F293" s="392" t="s">
        <v>32</v>
      </c>
      <c r="G293" s="394">
        <v>0</v>
      </c>
      <c r="H293" s="757">
        <v>1</v>
      </c>
      <c r="I293" s="758"/>
      <c r="J293" s="759"/>
      <c r="K293" s="757">
        <v>1</v>
      </c>
      <c r="L293" s="759"/>
      <c r="M293" s="394">
        <v>85121900</v>
      </c>
      <c r="N293" s="394" t="s">
        <v>926</v>
      </c>
      <c r="O293" s="394" t="s">
        <v>926</v>
      </c>
    </row>
    <row r="294" spans="2:15" ht="54.4" thickBot="1">
      <c r="B294">
        <v>287</v>
      </c>
      <c r="C294" s="391">
        <v>287</v>
      </c>
      <c r="D294" s="392">
        <v>3526201</v>
      </c>
      <c r="E294" s="393" t="s">
        <v>2363</v>
      </c>
      <c r="F294" s="392" t="s">
        <v>32</v>
      </c>
      <c r="G294" s="394">
        <v>0</v>
      </c>
      <c r="H294" s="757">
        <v>1</v>
      </c>
      <c r="I294" s="758"/>
      <c r="J294" s="759"/>
      <c r="K294" s="757">
        <v>1</v>
      </c>
      <c r="L294" s="759"/>
      <c r="M294" s="394">
        <v>85121900</v>
      </c>
      <c r="N294" s="394" t="s">
        <v>926</v>
      </c>
      <c r="O294" s="394" t="s">
        <v>926</v>
      </c>
    </row>
    <row r="295" spans="2:15" ht="90.4" thickBot="1">
      <c r="B295">
        <v>288</v>
      </c>
      <c r="C295" s="391">
        <v>288</v>
      </c>
      <c r="D295" s="392">
        <v>3526201</v>
      </c>
      <c r="E295" s="393" t="s">
        <v>2364</v>
      </c>
      <c r="F295" s="392" t="s">
        <v>32</v>
      </c>
      <c r="G295" s="394">
        <v>0</v>
      </c>
      <c r="H295" s="757">
        <v>1</v>
      </c>
      <c r="I295" s="758"/>
      <c r="J295" s="759"/>
      <c r="K295" s="757">
        <v>1</v>
      </c>
      <c r="L295" s="759"/>
      <c r="M295" s="394">
        <v>85121900</v>
      </c>
      <c r="N295" s="394" t="s">
        <v>926</v>
      </c>
      <c r="O295" s="394" t="s">
        <v>926</v>
      </c>
    </row>
    <row r="296" spans="2:15" ht="81.400000000000006" thickBot="1">
      <c r="B296">
        <v>289</v>
      </c>
      <c r="C296" s="391">
        <v>289</v>
      </c>
      <c r="D296" s="392">
        <v>3526201</v>
      </c>
      <c r="E296" s="393" t="s">
        <v>2365</v>
      </c>
      <c r="F296" s="392" t="s">
        <v>32</v>
      </c>
      <c r="G296" s="394">
        <v>0</v>
      </c>
      <c r="H296" s="757">
        <v>1</v>
      </c>
      <c r="I296" s="758"/>
      <c r="J296" s="759"/>
      <c r="K296" s="757">
        <v>1</v>
      </c>
      <c r="L296" s="759"/>
      <c r="M296" s="394">
        <v>85121900</v>
      </c>
      <c r="N296" s="394" t="s">
        <v>926</v>
      </c>
      <c r="O296" s="394" t="s">
        <v>926</v>
      </c>
    </row>
    <row r="297" spans="2:15" ht="63.4" thickBot="1">
      <c r="B297">
        <v>290</v>
      </c>
      <c r="C297" s="391">
        <v>290</v>
      </c>
      <c r="D297" s="392">
        <v>3526201</v>
      </c>
      <c r="E297" s="393" t="s">
        <v>2366</v>
      </c>
      <c r="F297" s="392" t="s">
        <v>32</v>
      </c>
      <c r="G297" s="394">
        <v>0</v>
      </c>
      <c r="H297" s="757">
        <v>1</v>
      </c>
      <c r="I297" s="758"/>
      <c r="J297" s="759"/>
      <c r="K297" s="757">
        <v>1</v>
      </c>
      <c r="L297" s="759"/>
      <c r="M297" s="394">
        <v>85121900</v>
      </c>
      <c r="N297" s="394" t="s">
        <v>926</v>
      </c>
      <c r="O297" s="394" t="s">
        <v>926</v>
      </c>
    </row>
    <row r="298" spans="2:15" ht="351.4" thickBot="1">
      <c r="B298">
        <v>291</v>
      </c>
      <c r="C298" s="391">
        <v>291</v>
      </c>
      <c r="D298" s="392">
        <v>3526201</v>
      </c>
      <c r="E298" s="393" t="s">
        <v>2367</v>
      </c>
      <c r="F298" s="392" t="s">
        <v>32</v>
      </c>
      <c r="G298" s="394">
        <v>0</v>
      </c>
      <c r="H298" s="757">
        <v>1</v>
      </c>
      <c r="I298" s="758"/>
      <c r="J298" s="759"/>
      <c r="K298" s="757">
        <v>1</v>
      </c>
      <c r="L298" s="759"/>
      <c r="M298" s="394">
        <v>85121900</v>
      </c>
      <c r="N298" s="394" t="s">
        <v>926</v>
      </c>
      <c r="O298" s="394" t="s">
        <v>926</v>
      </c>
    </row>
    <row r="299" spans="2:15" ht="342.4" thickBot="1">
      <c r="B299">
        <v>292</v>
      </c>
      <c r="C299" s="391">
        <v>292</v>
      </c>
      <c r="D299" s="392">
        <v>3526201</v>
      </c>
      <c r="E299" s="393" t="s">
        <v>2368</v>
      </c>
      <c r="F299" s="392" t="s">
        <v>32</v>
      </c>
      <c r="G299" s="394">
        <v>0</v>
      </c>
      <c r="H299" s="757">
        <v>1</v>
      </c>
      <c r="I299" s="758"/>
      <c r="J299" s="759"/>
      <c r="K299" s="757">
        <v>1</v>
      </c>
      <c r="L299" s="759"/>
      <c r="M299" s="394">
        <v>85121900</v>
      </c>
      <c r="N299" s="394" t="s">
        <v>926</v>
      </c>
      <c r="O299" s="394" t="s">
        <v>926</v>
      </c>
    </row>
    <row r="300" spans="2:15" ht="409.6" thickBot="1">
      <c r="B300">
        <v>293</v>
      </c>
      <c r="C300" s="391">
        <v>293</v>
      </c>
      <c r="D300" s="392">
        <v>3526201</v>
      </c>
      <c r="E300" s="393" t="s">
        <v>2369</v>
      </c>
      <c r="F300" s="392" t="s">
        <v>32</v>
      </c>
      <c r="G300" s="394">
        <v>0</v>
      </c>
      <c r="H300" s="757">
        <v>1</v>
      </c>
      <c r="I300" s="758"/>
      <c r="J300" s="759"/>
      <c r="K300" s="757">
        <v>1</v>
      </c>
      <c r="L300" s="759"/>
      <c r="M300" s="394">
        <v>85121900</v>
      </c>
      <c r="N300" s="394" t="s">
        <v>926</v>
      </c>
      <c r="O300" s="394" t="s">
        <v>926</v>
      </c>
    </row>
    <row r="301" spans="2:15" ht="252.4" thickBot="1">
      <c r="B301">
        <v>294</v>
      </c>
      <c r="C301" s="391">
        <v>294</v>
      </c>
      <c r="D301" s="392">
        <v>3526201</v>
      </c>
      <c r="E301" s="393" t="s">
        <v>2370</v>
      </c>
      <c r="F301" s="392" t="s">
        <v>32</v>
      </c>
      <c r="G301" s="394">
        <v>0</v>
      </c>
      <c r="H301" s="757">
        <v>1</v>
      </c>
      <c r="I301" s="758"/>
      <c r="J301" s="759"/>
      <c r="K301" s="757">
        <v>1</v>
      </c>
      <c r="L301" s="759"/>
      <c r="M301" s="394">
        <v>85121900</v>
      </c>
      <c r="N301" s="394" t="s">
        <v>926</v>
      </c>
      <c r="O301" s="394" t="s">
        <v>926</v>
      </c>
    </row>
    <row r="302" spans="2:15" ht="45.4" thickBot="1">
      <c r="B302">
        <v>295</v>
      </c>
      <c r="C302" s="391">
        <v>295</v>
      </c>
      <c r="D302" s="392">
        <v>3526201</v>
      </c>
      <c r="E302" s="393" t="s">
        <v>2371</v>
      </c>
      <c r="F302" s="392" t="s">
        <v>32</v>
      </c>
      <c r="G302" s="394">
        <v>0</v>
      </c>
      <c r="H302" s="757">
        <v>1</v>
      </c>
      <c r="I302" s="758"/>
      <c r="J302" s="759"/>
      <c r="K302" s="757">
        <v>1</v>
      </c>
      <c r="L302" s="759"/>
      <c r="M302" s="394">
        <v>85121900</v>
      </c>
      <c r="N302" s="394" t="s">
        <v>926</v>
      </c>
      <c r="O302" s="394" t="s">
        <v>926</v>
      </c>
    </row>
    <row r="303" spans="2:15" ht="63.4" thickBot="1">
      <c r="B303">
        <v>296</v>
      </c>
      <c r="C303" s="391">
        <v>296</v>
      </c>
      <c r="D303" s="392">
        <v>3526201</v>
      </c>
      <c r="E303" s="393" t="s">
        <v>2372</v>
      </c>
      <c r="F303" s="392" t="s">
        <v>32</v>
      </c>
      <c r="G303" s="394">
        <v>0</v>
      </c>
      <c r="H303" s="757">
        <v>1</v>
      </c>
      <c r="I303" s="758"/>
      <c r="J303" s="759"/>
      <c r="K303" s="757">
        <v>1</v>
      </c>
      <c r="L303" s="759"/>
      <c r="M303" s="394">
        <v>85121900</v>
      </c>
      <c r="N303" s="394" t="s">
        <v>926</v>
      </c>
      <c r="O303" s="394" t="s">
        <v>926</v>
      </c>
    </row>
    <row r="304" spans="2:15" ht="63.4" thickBot="1">
      <c r="B304">
        <v>297</v>
      </c>
      <c r="C304" s="391">
        <v>297</v>
      </c>
      <c r="D304" s="392">
        <v>3526201</v>
      </c>
      <c r="E304" s="393" t="s">
        <v>2373</v>
      </c>
      <c r="F304" s="392" t="s">
        <v>32</v>
      </c>
      <c r="G304" s="394">
        <v>0</v>
      </c>
      <c r="H304" s="757">
        <v>1</v>
      </c>
      <c r="I304" s="758"/>
      <c r="J304" s="759"/>
      <c r="K304" s="757">
        <v>1</v>
      </c>
      <c r="L304" s="759"/>
      <c r="M304" s="394">
        <v>85121900</v>
      </c>
      <c r="N304" s="394" t="s">
        <v>926</v>
      </c>
      <c r="O304" s="394" t="s">
        <v>926</v>
      </c>
    </row>
    <row r="305" spans="2:15" ht="63.4" thickBot="1">
      <c r="B305">
        <v>298</v>
      </c>
      <c r="C305" s="391">
        <v>298</v>
      </c>
      <c r="D305" s="394">
        <v>3526201</v>
      </c>
      <c r="E305" s="393" t="s">
        <v>2374</v>
      </c>
      <c r="F305" s="393" t="s">
        <v>2375</v>
      </c>
      <c r="G305" s="394">
        <v>0</v>
      </c>
      <c r="H305" s="757">
        <v>1</v>
      </c>
      <c r="I305" s="758"/>
      <c r="J305" s="759"/>
      <c r="K305" s="757">
        <v>1</v>
      </c>
      <c r="L305" s="759"/>
      <c r="M305" s="394">
        <v>42121500</v>
      </c>
      <c r="N305" s="394" t="s">
        <v>926</v>
      </c>
      <c r="O305" s="394" t="s">
        <v>926</v>
      </c>
    </row>
    <row r="306" spans="2:15" ht="63.4" thickBot="1">
      <c r="B306">
        <v>299</v>
      </c>
      <c r="C306" s="391">
        <v>299</v>
      </c>
      <c r="D306" s="392">
        <v>3529101</v>
      </c>
      <c r="E306" s="393" t="s">
        <v>2376</v>
      </c>
      <c r="F306" s="393" t="s">
        <v>2375</v>
      </c>
      <c r="G306" s="394">
        <v>0</v>
      </c>
      <c r="H306" s="757">
        <v>1</v>
      </c>
      <c r="I306" s="758"/>
      <c r="J306" s="759"/>
      <c r="K306" s="757">
        <v>1</v>
      </c>
      <c r="L306" s="759"/>
      <c r="M306" s="394">
        <v>42121500</v>
      </c>
      <c r="N306" s="394" t="s">
        <v>926</v>
      </c>
      <c r="O306" s="394" t="s">
        <v>926</v>
      </c>
    </row>
    <row r="307" spans="2:15" ht="63.4" thickBot="1">
      <c r="B307">
        <v>300</v>
      </c>
      <c r="C307" s="391">
        <v>300</v>
      </c>
      <c r="D307" s="392">
        <v>3529101</v>
      </c>
      <c r="E307" s="393" t="s">
        <v>2377</v>
      </c>
      <c r="F307" s="393" t="s">
        <v>2375</v>
      </c>
      <c r="G307" s="394">
        <v>0</v>
      </c>
      <c r="H307" s="757">
        <v>1</v>
      </c>
      <c r="I307" s="758"/>
      <c r="J307" s="759"/>
      <c r="K307" s="757">
        <v>1</v>
      </c>
      <c r="L307" s="759"/>
      <c r="M307" s="394">
        <v>42121500</v>
      </c>
      <c r="N307" s="394" t="s">
        <v>926</v>
      </c>
      <c r="O307" s="394" t="s">
        <v>926</v>
      </c>
    </row>
    <row r="308" spans="2:15" ht="63.4" thickBot="1">
      <c r="B308">
        <v>301</v>
      </c>
      <c r="C308" s="391">
        <v>301</v>
      </c>
      <c r="D308" s="392">
        <v>3529101</v>
      </c>
      <c r="E308" s="393" t="s">
        <v>2378</v>
      </c>
      <c r="F308" s="393" t="s">
        <v>2375</v>
      </c>
      <c r="G308" s="394">
        <v>0</v>
      </c>
      <c r="H308" s="757">
        <v>1</v>
      </c>
      <c r="I308" s="758"/>
      <c r="J308" s="759"/>
      <c r="K308" s="757">
        <v>1</v>
      </c>
      <c r="L308" s="759"/>
      <c r="M308" s="394">
        <v>42121500</v>
      </c>
      <c r="N308" s="394" t="s">
        <v>926</v>
      </c>
      <c r="O308" s="394" t="s">
        <v>926</v>
      </c>
    </row>
    <row r="309" spans="2:15" ht="63.4" thickBot="1">
      <c r="B309">
        <v>302</v>
      </c>
      <c r="C309" s="391">
        <v>302</v>
      </c>
      <c r="D309" s="392">
        <v>3529101</v>
      </c>
      <c r="E309" s="393" t="s">
        <v>2379</v>
      </c>
      <c r="F309" s="393" t="s">
        <v>2375</v>
      </c>
      <c r="G309" s="394">
        <v>0</v>
      </c>
      <c r="H309" s="757">
        <v>1</v>
      </c>
      <c r="I309" s="758"/>
      <c r="J309" s="759"/>
      <c r="K309" s="757">
        <v>1</v>
      </c>
      <c r="L309" s="759"/>
      <c r="M309" s="394">
        <v>42121500</v>
      </c>
      <c r="N309" s="394" t="s">
        <v>926</v>
      </c>
      <c r="O309" s="394" t="s">
        <v>926</v>
      </c>
    </row>
    <row r="310" spans="2:15" ht="63.4" thickBot="1">
      <c r="B310">
        <v>303</v>
      </c>
      <c r="C310" s="391">
        <v>303</v>
      </c>
      <c r="D310" s="392">
        <v>3529101</v>
      </c>
      <c r="E310" s="393" t="s">
        <v>2380</v>
      </c>
      <c r="F310" s="393" t="s">
        <v>2375</v>
      </c>
      <c r="G310" s="394">
        <v>0</v>
      </c>
      <c r="H310" s="757">
        <v>1</v>
      </c>
      <c r="I310" s="758"/>
      <c r="J310" s="759"/>
      <c r="K310" s="757">
        <v>1</v>
      </c>
      <c r="L310" s="759"/>
      <c r="M310" s="394">
        <v>42121500</v>
      </c>
      <c r="N310" s="394" t="s">
        <v>926</v>
      </c>
      <c r="O310" s="394" t="s">
        <v>926</v>
      </c>
    </row>
    <row r="311" spans="2:15" ht="63.4" thickBot="1">
      <c r="B311">
        <v>304</v>
      </c>
      <c r="C311" s="391">
        <v>304</v>
      </c>
      <c r="D311" s="392">
        <v>3529101</v>
      </c>
      <c r="E311" s="393" t="s">
        <v>2381</v>
      </c>
      <c r="F311" s="393" t="s">
        <v>2375</v>
      </c>
      <c r="G311" s="394">
        <v>0</v>
      </c>
      <c r="H311" s="757">
        <v>1</v>
      </c>
      <c r="I311" s="758"/>
      <c r="J311" s="759"/>
      <c r="K311" s="757">
        <v>1</v>
      </c>
      <c r="L311" s="759"/>
      <c r="M311" s="394">
        <v>42121500</v>
      </c>
      <c r="N311" s="394" t="s">
        <v>926</v>
      </c>
      <c r="O311" s="394" t="s">
        <v>926</v>
      </c>
    </row>
    <row r="312" spans="2:15" ht="63.4" thickBot="1">
      <c r="B312">
        <v>305</v>
      </c>
      <c r="C312" s="391">
        <v>305</v>
      </c>
      <c r="D312" s="392">
        <v>3529101</v>
      </c>
      <c r="E312" s="393" t="s">
        <v>2382</v>
      </c>
      <c r="F312" s="393" t="s">
        <v>2375</v>
      </c>
      <c r="G312" s="394">
        <v>0</v>
      </c>
      <c r="H312" s="757">
        <v>1</v>
      </c>
      <c r="I312" s="758"/>
      <c r="J312" s="759"/>
      <c r="K312" s="757">
        <v>1</v>
      </c>
      <c r="L312" s="759"/>
      <c r="M312" s="394">
        <v>42121500</v>
      </c>
      <c r="N312" s="394" t="s">
        <v>926</v>
      </c>
      <c r="O312" s="394" t="s">
        <v>926</v>
      </c>
    </row>
    <row r="313" spans="2:15" ht="14.65" thickBot="1"/>
    <row r="314" spans="2:15">
      <c r="C314" s="751" t="s">
        <v>1883</v>
      </c>
      <c r="D314" s="752"/>
      <c r="E314" s="752"/>
      <c r="F314" s="752"/>
      <c r="G314" s="752"/>
      <c r="H314" s="752"/>
      <c r="I314" s="752"/>
      <c r="J314" s="752"/>
      <c r="K314" s="752"/>
      <c r="L314" s="754"/>
    </row>
    <row r="315" spans="2:15">
      <c r="C315" s="727" t="s">
        <v>1884</v>
      </c>
      <c r="D315" s="728"/>
      <c r="E315" s="728"/>
      <c r="F315" s="728"/>
      <c r="G315" s="728"/>
      <c r="H315" s="728"/>
      <c r="I315" s="728"/>
      <c r="J315" s="728"/>
      <c r="K315" s="728"/>
      <c r="L315" s="755"/>
    </row>
    <row r="316" spans="2:15" ht="14.65" thickBot="1">
      <c r="C316" s="730" t="s">
        <v>1885</v>
      </c>
      <c r="D316" s="731"/>
      <c r="E316" s="731"/>
      <c r="F316" s="731"/>
      <c r="G316" s="731"/>
      <c r="H316" s="731"/>
      <c r="I316" s="731"/>
      <c r="J316" s="731"/>
      <c r="K316" s="731"/>
      <c r="L316" s="756"/>
    </row>
    <row r="317" spans="2:15" ht="18" customHeight="1" thickBot="1">
      <c r="C317" s="742" t="s">
        <v>2383</v>
      </c>
      <c r="D317" s="743"/>
      <c r="E317" s="743"/>
      <c r="F317" s="743"/>
      <c r="G317" s="744"/>
      <c r="H317" s="742" t="s">
        <v>329</v>
      </c>
      <c r="I317" s="743"/>
      <c r="J317" s="743"/>
      <c r="K317" s="743"/>
      <c r="L317" s="744"/>
    </row>
    <row r="318" spans="2:15" ht="68.650000000000006" thickBot="1">
      <c r="C318" s="389" t="s">
        <v>1710</v>
      </c>
      <c r="D318" s="390" t="s">
        <v>1890</v>
      </c>
      <c r="E318" s="390" t="s">
        <v>1891</v>
      </c>
      <c r="F318" s="396" t="s">
        <v>1892</v>
      </c>
      <c r="G318" s="390" t="s">
        <v>1893</v>
      </c>
      <c r="H318" s="390" t="s">
        <v>1706</v>
      </c>
      <c r="I318" s="390" t="s">
        <v>47</v>
      </c>
      <c r="J318" s="390" t="s">
        <v>1894</v>
      </c>
      <c r="K318" s="390" t="s">
        <v>1895</v>
      </c>
      <c r="L318" s="390" t="s">
        <v>1896</v>
      </c>
    </row>
    <row r="319" spans="2:15" ht="27.4" thickBot="1">
      <c r="B319">
        <v>1</v>
      </c>
      <c r="C319" s="397">
        <v>1</v>
      </c>
      <c r="D319" s="398">
        <v>4815004</v>
      </c>
      <c r="E319" s="395" t="s">
        <v>2384</v>
      </c>
      <c r="F319" s="395" t="s">
        <v>2385</v>
      </c>
      <c r="G319" s="398">
        <v>0</v>
      </c>
      <c r="H319" s="398">
        <v>1</v>
      </c>
      <c r="I319" s="398">
        <v>1</v>
      </c>
      <c r="J319" s="398">
        <v>42142500</v>
      </c>
      <c r="K319" s="398" t="s">
        <v>926</v>
      </c>
      <c r="L319" s="398" t="s">
        <v>926</v>
      </c>
    </row>
    <row r="320" spans="2:15" ht="27.4" thickBot="1">
      <c r="B320">
        <v>2</v>
      </c>
      <c r="C320" s="397">
        <v>2</v>
      </c>
      <c r="D320" s="398">
        <v>4815004</v>
      </c>
      <c r="E320" s="395" t="s">
        <v>2386</v>
      </c>
      <c r="F320" s="395" t="s">
        <v>2385</v>
      </c>
      <c r="G320" s="398">
        <v>0</v>
      </c>
      <c r="H320" s="398">
        <v>1</v>
      </c>
      <c r="I320" s="398">
        <v>1</v>
      </c>
      <c r="J320" s="398">
        <v>42142500</v>
      </c>
      <c r="K320" s="398" t="s">
        <v>926</v>
      </c>
      <c r="L320" s="398" t="s">
        <v>926</v>
      </c>
    </row>
    <row r="321" spans="2:12" ht="27.4" thickBot="1">
      <c r="B321">
        <v>3</v>
      </c>
      <c r="C321" s="397">
        <v>3</v>
      </c>
      <c r="D321" s="398">
        <v>4815004</v>
      </c>
      <c r="E321" s="395" t="s">
        <v>2387</v>
      </c>
      <c r="F321" s="395" t="s">
        <v>2385</v>
      </c>
      <c r="G321" s="398">
        <v>0</v>
      </c>
      <c r="H321" s="398">
        <v>1</v>
      </c>
      <c r="I321" s="398">
        <v>1</v>
      </c>
      <c r="J321" s="398">
        <v>42142500</v>
      </c>
      <c r="K321" s="398" t="s">
        <v>926</v>
      </c>
      <c r="L321" s="398" t="s">
        <v>926</v>
      </c>
    </row>
    <row r="322" spans="2:12" ht="27.4" thickBot="1">
      <c r="B322">
        <v>4</v>
      </c>
      <c r="C322" s="397">
        <v>4</v>
      </c>
      <c r="D322" s="398">
        <v>4815004</v>
      </c>
      <c r="E322" s="395" t="s">
        <v>2388</v>
      </c>
      <c r="F322" s="395" t="s">
        <v>2385</v>
      </c>
      <c r="G322" s="398">
        <v>0</v>
      </c>
      <c r="H322" s="398">
        <v>1</v>
      </c>
      <c r="I322" s="398">
        <v>1</v>
      </c>
      <c r="J322" s="398">
        <v>42142500</v>
      </c>
      <c r="K322" s="398" t="s">
        <v>926</v>
      </c>
      <c r="L322" s="398" t="s">
        <v>926</v>
      </c>
    </row>
    <row r="323" spans="2:12" ht="18.399999999999999" thickBot="1">
      <c r="B323">
        <v>5</v>
      </c>
      <c r="C323" s="397">
        <v>5</v>
      </c>
      <c r="D323" s="398">
        <v>4815004</v>
      </c>
      <c r="E323" s="395" t="s">
        <v>2389</v>
      </c>
      <c r="F323" s="395" t="s">
        <v>2385</v>
      </c>
      <c r="G323" s="398">
        <v>0</v>
      </c>
      <c r="H323" s="398">
        <v>1</v>
      </c>
      <c r="I323" s="398">
        <v>1</v>
      </c>
      <c r="J323" s="398">
        <v>42142500</v>
      </c>
      <c r="K323" s="398" t="s">
        <v>926</v>
      </c>
      <c r="L323" s="398" t="s">
        <v>926</v>
      </c>
    </row>
    <row r="324" spans="2:12" ht="81">
      <c r="B324">
        <v>6</v>
      </c>
      <c r="C324" s="403">
        <v>6</v>
      </c>
      <c r="D324" s="403">
        <v>4815007</v>
      </c>
      <c r="E324" s="399" t="s">
        <v>2422</v>
      </c>
      <c r="F324" s="404" t="s">
        <v>2390</v>
      </c>
      <c r="G324" s="403">
        <v>0</v>
      </c>
      <c r="H324" s="403">
        <v>1</v>
      </c>
      <c r="I324" s="403">
        <v>1</v>
      </c>
      <c r="J324" s="403">
        <v>42142500</v>
      </c>
      <c r="K324" s="403" t="s">
        <v>926</v>
      </c>
      <c r="L324" s="403" t="s">
        <v>926</v>
      </c>
    </row>
    <row r="325" spans="2:12" ht="63.4" thickBot="1">
      <c r="B325">
        <v>7</v>
      </c>
      <c r="C325" s="397">
        <v>7</v>
      </c>
      <c r="D325" s="398">
        <v>4815007</v>
      </c>
      <c r="E325" s="395" t="s">
        <v>2391</v>
      </c>
      <c r="F325" s="401" t="s">
        <v>2390</v>
      </c>
      <c r="G325" s="398">
        <v>0</v>
      </c>
      <c r="H325" s="398">
        <v>1</v>
      </c>
      <c r="I325" s="398">
        <v>1</v>
      </c>
      <c r="J325" s="398">
        <v>42142500</v>
      </c>
      <c r="K325" s="398" t="s">
        <v>926</v>
      </c>
      <c r="L325" s="398" t="s">
        <v>926</v>
      </c>
    </row>
    <row r="326" spans="2:12" ht="63.4" thickBot="1">
      <c r="B326">
        <v>8</v>
      </c>
      <c r="C326" s="397">
        <v>8</v>
      </c>
      <c r="D326" s="398">
        <v>4815007</v>
      </c>
      <c r="E326" s="395" t="s">
        <v>2392</v>
      </c>
      <c r="F326" s="401" t="s">
        <v>2390</v>
      </c>
      <c r="G326" s="398">
        <v>0</v>
      </c>
      <c r="H326" s="398">
        <v>1</v>
      </c>
      <c r="I326" s="398">
        <v>1</v>
      </c>
      <c r="J326" s="398">
        <v>42142500</v>
      </c>
      <c r="K326" s="398" t="s">
        <v>926</v>
      </c>
      <c r="L326" s="398" t="s">
        <v>926</v>
      </c>
    </row>
    <row r="327" spans="2:12" ht="63.4" thickBot="1">
      <c r="B327">
        <v>9</v>
      </c>
      <c r="C327" s="397">
        <v>9</v>
      </c>
      <c r="D327" s="398">
        <v>4815007</v>
      </c>
      <c r="E327" s="395" t="s">
        <v>2393</v>
      </c>
      <c r="F327" s="401" t="s">
        <v>2390</v>
      </c>
      <c r="G327" s="398">
        <v>0</v>
      </c>
      <c r="H327" s="398">
        <v>1</v>
      </c>
      <c r="I327" s="398">
        <v>1</v>
      </c>
      <c r="J327" s="398">
        <v>42142500</v>
      </c>
      <c r="K327" s="398" t="s">
        <v>926</v>
      </c>
      <c r="L327" s="398" t="s">
        <v>926</v>
      </c>
    </row>
    <row r="328" spans="2:12" ht="63.4" thickBot="1">
      <c r="B328">
        <v>10</v>
      </c>
      <c r="C328" s="397">
        <v>10</v>
      </c>
      <c r="D328" s="398">
        <v>4815007</v>
      </c>
      <c r="E328" s="395" t="s">
        <v>2394</v>
      </c>
      <c r="F328" s="401" t="s">
        <v>2390</v>
      </c>
      <c r="G328" s="398">
        <v>0</v>
      </c>
      <c r="H328" s="398">
        <v>1</v>
      </c>
      <c r="I328" s="398">
        <v>1</v>
      </c>
      <c r="J328" s="398">
        <v>42142500</v>
      </c>
      <c r="K328" s="398" t="s">
        <v>926</v>
      </c>
      <c r="L328" s="398" t="s">
        <v>926</v>
      </c>
    </row>
    <row r="329" spans="2:12" ht="54.4" thickBot="1">
      <c r="B329">
        <v>11</v>
      </c>
      <c r="C329" s="397">
        <v>11</v>
      </c>
      <c r="D329" s="398">
        <v>4815004</v>
      </c>
      <c r="E329" s="395" t="s">
        <v>2395</v>
      </c>
      <c r="F329" s="401" t="s">
        <v>2385</v>
      </c>
      <c r="G329" s="398">
        <v>0</v>
      </c>
      <c r="H329" s="398">
        <v>1</v>
      </c>
      <c r="I329" s="398">
        <v>1</v>
      </c>
      <c r="J329" s="398">
        <v>42120000</v>
      </c>
      <c r="K329" s="398" t="s">
        <v>926</v>
      </c>
      <c r="L329" s="398" t="s">
        <v>926</v>
      </c>
    </row>
    <row r="330" spans="2:12" ht="126.4" thickBot="1">
      <c r="B330">
        <v>12</v>
      </c>
      <c r="C330" s="397">
        <v>12</v>
      </c>
      <c r="D330" s="398">
        <v>4815004</v>
      </c>
      <c r="E330" s="395" t="s">
        <v>2396</v>
      </c>
      <c r="F330" s="395" t="s">
        <v>2397</v>
      </c>
      <c r="G330" s="398">
        <v>0</v>
      </c>
      <c r="H330" s="398">
        <v>1</v>
      </c>
      <c r="I330" s="398">
        <v>1</v>
      </c>
      <c r="J330" s="398">
        <v>42120000</v>
      </c>
      <c r="K330" s="398" t="s">
        <v>926</v>
      </c>
      <c r="L330" s="398" t="s">
        <v>926</v>
      </c>
    </row>
    <row r="331" spans="2:12" ht="99.4" thickBot="1">
      <c r="B331">
        <v>13</v>
      </c>
      <c r="C331" s="397">
        <v>13</v>
      </c>
      <c r="D331" s="395">
        <v>48150</v>
      </c>
      <c r="E331" s="395" t="s">
        <v>2398</v>
      </c>
      <c r="F331" s="395" t="s">
        <v>32</v>
      </c>
      <c r="G331" s="398">
        <v>0</v>
      </c>
      <c r="H331" s="398">
        <v>1</v>
      </c>
      <c r="I331" s="398">
        <v>1</v>
      </c>
      <c r="J331" s="398">
        <v>42121500</v>
      </c>
      <c r="K331" s="398" t="s">
        <v>926</v>
      </c>
      <c r="L331" s="398" t="s">
        <v>926</v>
      </c>
    </row>
    <row r="332" spans="2:12" ht="306.39999999999998" thickBot="1">
      <c r="B332">
        <v>14</v>
      </c>
      <c r="C332" s="397">
        <v>14</v>
      </c>
      <c r="D332" s="395">
        <v>48150</v>
      </c>
      <c r="E332" s="395" t="s">
        <v>2399</v>
      </c>
      <c r="F332" s="395" t="s">
        <v>32</v>
      </c>
      <c r="G332" s="398">
        <v>0</v>
      </c>
      <c r="H332" s="398">
        <v>1</v>
      </c>
      <c r="I332" s="398">
        <v>1</v>
      </c>
      <c r="J332" s="398">
        <v>42121500</v>
      </c>
      <c r="K332" s="398" t="s">
        <v>926</v>
      </c>
      <c r="L332" s="398" t="s">
        <v>926</v>
      </c>
    </row>
    <row r="333" spans="2:12" ht="54.4" thickBot="1">
      <c r="B333">
        <v>15</v>
      </c>
      <c r="C333" s="397">
        <v>15</v>
      </c>
      <c r="D333" s="398">
        <v>4815015</v>
      </c>
      <c r="E333" s="395" t="s">
        <v>2400</v>
      </c>
      <c r="F333" s="395" t="s">
        <v>2232</v>
      </c>
      <c r="G333" s="398">
        <v>0</v>
      </c>
      <c r="H333" s="398">
        <v>1</v>
      </c>
      <c r="I333" s="398">
        <v>1</v>
      </c>
      <c r="J333" s="398">
        <v>42142600</v>
      </c>
      <c r="K333" s="398" t="s">
        <v>926</v>
      </c>
      <c r="L333" s="398" t="s">
        <v>926</v>
      </c>
    </row>
    <row r="334" spans="2:12" ht="72.400000000000006" thickBot="1">
      <c r="B334">
        <v>16</v>
      </c>
      <c r="C334" s="397">
        <v>16</v>
      </c>
      <c r="D334" s="398">
        <v>4815015</v>
      </c>
      <c r="E334" s="395" t="s">
        <v>2401</v>
      </c>
      <c r="F334" s="395" t="s">
        <v>2232</v>
      </c>
      <c r="G334" s="398">
        <v>0</v>
      </c>
      <c r="H334" s="398">
        <v>1</v>
      </c>
      <c r="I334" s="398">
        <v>1</v>
      </c>
      <c r="J334" s="398">
        <v>42142600</v>
      </c>
      <c r="K334" s="398" t="s">
        <v>926</v>
      </c>
      <c r="L334" s="398" t="s">
        <v>926</v>
      </c>
    </row>
    <row r="335" spans="2:12" ht="72.400000000000006" thickBot="1">
      <c r="B335">
        <v>17</v>
      </c>
      <c r="C335" s="397">
        <v>17</v>
      </c>
      <c r="D335" s="398">
        <v>4815015</v>
      </c>
      <c r="E335" s="395" t="s">
        <v>2402</v>
      </c>
      <c r="F335" s="395" t="s">
        <v>2232</v>
      </c>
      <c r="G335" s="398">
        <v>0</v>
      </c>
      <c r="H335" s="398">
        <v>1</v>
      </c>
      <c r="I335" s="398">
        <v>1</v>
      </c>
      <c r="J335" s="398">
        <v>42142600</v>
      </c>
      <c r="K335" s="398" t="s">
        <v>926</v>
      </c>
      <c r="L335" s="398" t="s">
        <v>926</v>
      </c>
    </row>
    <row r="336" spans="2:12" ht="72.400000000000006" thickBot="1">
      <c r="B336">
        <v>18</v>
      </c>
      <c r="C336" s="397">
        <v>18</v>
      </c>
      <c r="D336" s="398">
        <v>4815015</v>
      </c>
      <c r="E336" s="395" t="s">
        <v>2403</v>
      </c>
      <c r="F336" s="395" t="s">
        <v>2404</v>
      </c>
      <c r="G336" s="398">
        <v>0</v>
      </c>
      <c r="H336" s="398">
        <v>1</v>
      </c>
      <c r="I336" s="398">
        <v>1</v>
      </c>
      <c r="J336" s="398">
        <v>42142600</v>
      </c>
      <c r="K336" s="398" t="s">
        <v>926</v>
      </c>
      <c r="L336" s="398" t="s">
        <v>926</v>
      </c>
    </row>
    <row r="337" spans="2:12" ht="81.400000000000006" thickBot="1">
      <c r="B337">
        <v>19</v>
      </c>
      <c r="C337" s="397">
        <v>19</v>
      </c>
      <c r="D337" s="398">
        <v>4815015</v>
      </c>
      <c r="E337" s="395" t="s">
        <v>2405</v>
      </c>
      <c r="F337" s="395" t="s">
        <v>2406</v>
      </c>
      <c r="G337" s="398">
        <v>0</v>
      </c>
      <c r="H337" s="398">
        <v>1</v>
      </c>
      <c r="I337" s="398">
        <v>1</v>
      </c>
      <c r="J337" s="398">
        <v>42142600</v>
      </c>
      <c r="K337" s="398" t="s">
        <v>926</v>
      </c>
      <c r="L337" s="398" t="s">
        <v>926</v>
      </c>
    </row>
    <row r="338" spans="2:12" ht="90.4" thickBot="1">
      <c r="B338">
        <v>20</v>
      </c>
      <c r="C338" s="397">
        <v>20</v>
      </c>
      <c r="D338" s="398">
        <v>4821102</v>
      </c>
      <c r="E338" s="395" t="s">
        <v>2407</v>
      </c>
      <c r="F338" s="395" t="s">
        <v>2406</v>
      </c>
      <c r="G338" s="398">
        <v>0</v>
      </c>
      <c r="H338" s="398">
        <v>1</v>
      </c>
      <c r="I338" s="398">
        <v>1</v>
      </c>
      <c r="J338" s="398">
        <v>42182420</v>
      </c>
      <c r="K338" s="398" t="s">
        <v>926</v>
      </c>
      <c r="L338" s="398" t="s">
        <v>926</v>
      </c>
    </row>
    <row r="339" spans="2:12" ht="14.65" thickBot="1">
      <c r="B339">
        <v>21</v>
      </c>
      <c r="C339" s="397">
        <v>21</v>
      </c>
      <c r="D339" s="398">
        <v>4821102</v>
      </c>
      <c r="E339" s="402" t="s">
        <v>2408</v>
      </c>
      <c r="F339" s="395" t="s">
        <v>32</v>
      </c>
      <c r="G339" s="398">
        <v>0</v>
      </c>
      <c r="H339" s="398">
        <v>1</v>
      </c>
      <c r="I339" s="398">
        <v>1</v>
      </c>
      <c r="J339" s="398">
        <v>42182420</v>
      </c>
      <c r="K339" s="398" t="s">
        <v>926</v>
      </c>
      <c r="L339" s="398" t="s">
        <v>926</v>
      </c>
    </row>
    <row r="340" spans="2:12" ht="14.65" thickBot="1">
      <c r="B340">
        <v>22</v>
      </c>
      <c r="C340" s="397">
        <v>22</v>
      </c>
      <c r="D340" s="395">
        <v>48150</v>
      </c>
      <c r="E340" s="402" t="s">
        <v>2409</v>
      </c>
      <c r="F340" s="395" t="s">
        <v>32</v>
      </c>
      <c r="G340" s="398">
        <v>0</v>
      </c>
      <c r="H340" s="398">
        <v>1</v>
      </c>
      <c r="I340" s="398">
        <v>1</v>
      </c>
      <c r="J340" s="398">
        <v>42121500</v>
      </c>
      <c r="K340" s="398" t="s">
        <v>926</v>
      </c>
      <c r="L340" s="398" t="s">
        <v>926</v>
      </c>
    </row>
    <row r="341" spans="2:12" ht="14.65" thickBot="1">
      <c r="B341">
        <v>23</v>
      </c>
      <c r="C341" s="397">
        <v>23</v>
      </c>
      <c r="D341" s="395">
        <v>4815003</v>
      </c>
      <c r="E341" s="402" t="s">
        <v>2410</v>
      </c>
      <c r="F341" s="395" t="s">
        <v>32</v>
      </c>
      <c r="G341" s="398">
        <v>0</v>
      </c>
      <c r="H341" s="398">
        <v>1</v>
      </c>
      <c r="I341" s="398">
        <v>1</v>
      </c>
      <c r="J341" s="398">
        <v>42121500</v>
      </c>
      <c r="K341" s="398" t="s">
        <v>926</v>
      </c>
      <c r="L341" s="398" t="s">
        <v>926</v>
      </c>
    </row>
    <row r="342" spans="2:12" ht="27.4" thickBot="1">
      <c r="B342">
        <v>24</v>
      </c>
      <c r="C342" s="397">
        <v>24</v>
      </c>
      <c r="D342" s="395">
        <v>4815003</v>
      </c>
      <c r="E342" s="395" t="s">
        <v>2411</v>
      </c>
      <c r="F342" s="395" t="s">
        <v>32</v>
      </c>
      <c r="G342" s="398">
        <v>0</v>
      </c>
      <c r="H342" s="398">
        <v>1</v>
      </c>
      <c r="I342" s="398">
        <v>1</v>
      </c>
      <c r="J342" s="398">
        <v>42121500</v>
      </c>
      <c r="K342" s="398" t="s">
        <v>926</v>
      </c>
      <c r="L342" s="398" t="s">
        <v>926</v>
      </c>
    </row>
    <row r="343" spans="2:12" ht="45.4" thickBot="1">
      <c r="B343">
        <v>25</v>
      </c>
      <c r="C343" s="397">
        <v>25</v>
      </c>
      <c r="D343" s="395">
        <v>4815003</v>
      </c>
      <c r="E343" s="395" t="s">
        <v>2412</v>
      </c>
      <c r="F343" s="395" t="s">
        <v>2406</v>
      </c>
      <c r="G343" s="398">
        <v>0</v>
      </c>
      <c r="H343" s="398">
        <v>1</v>
      </c>
      <c r="I343" s="398">
        <v>1</v>
      </c>
      <c r="J343" s="398">
        <v>42121500</v>
      </c>
      <c r="K343" s="398" t="s">
        <v>926</v>
      </c>
      <c r="L343" s="398" t="s">
        <v>926</v>
      </c>
    </row>
    <row r="344" spans="2:12" ht="45.4" thickBot="1">
      <c r="B344">
        <v>26</v>
      </c>
      <c r="C344" s="397">
        <v>26</v>
      </c>
      <c r="D344" s="395">
        <v>4815003</v>
      </c>
      <c r="E344" s="395" t="s">
        <v>2413</v>
      </c>
      <c r="F344" s="395" t="s">
        <v>2406</v>
      </c>
      <c r="G344" s="398">
        <v>0</v>
      </c>
      <c r="H344" s="398">
        <v>1</v>
      </c>
      <c r="I344" s="398">
        <v>1</v>
      </c>
      <c r="J344" s="398">
        <v>42121500</v>
      </c>
      <c r="K344" s="398" t="s">
        <v>926</v>
      </c>
      <c r="L344" s="398" t="s">
        <v>926</v>
      </c>
    </row>
    <row r="345" spans="2:12" ht="306.39999999999998" thickBot="1">
      <c r="B345">
        <v>27</v>
      </c>
      <c r="C345" s="397">
        <v>27</v>
      </c>
      <c r="D345" s="395">
        <v>4815003</v>
      </c>
      <c r="E345" s="395" t="s">
        <v>2414</v>
      </c>
      <c r="F345" s="395" t="s">
        <v>32</v>
      </c>
      <c r="G345" s="398">
        <v>0</v>
      </c>
      <c r="H345" s="398">
        <v>1</v>
      </c>
      <c r="I345" s="398">
        <v>1</v>
      </c>
      <c r="J345" s="398">
        <v>42121500</v>
      </c>
      <c r="K345" s="398" t="s">
        <v>926</v>
      </c>
      <c r="L345" s="398" t="s">
        <v>926</v>
      </c>
    </row>
    <row r="346" spans="2:12" ht="36.4" thickBot="1">
      <c r="B346">
        <v>28</v>
      </c>
      <c r="C346" s="397">
        <v>28</v>
      </c>
      <c r="D346" s="395">
        <v>4815003</v>
      </c>
      <c r="E346" s="395" t="s">
        <v>2415</v>
      </c>
      <c r="F346" s="395" t="s">
        <v>2406</v>
      </c>
      <c r="G346" s="398">
        <v>0</v>
      </c>
      <c r="H346" s="398">
        <v>1</v>
      </c>
      <c r="I346" s="398">
        <v>1</v>
      </c>
      <c r="J346" s="398">
        <v>42121500</v>
      </c>
      <c r="K346" s="398" t="s">
        <v>926</v>
      </c>
      <c r="L346" s="398" t="s">
        <v>926</v>
      </c>
    </row>
    <row r="347" spans="2:12" ht="36.4" thickBot="1">
      <c r="B347">
        <v>29</v>
      </c>
      <c r="C347" s="397">
        <v>29</v>
      </c>
      <c r="D347" s="395">
        <v>4815003</v>
      </c>
      <c r="E347" s="395" t="s">
        <v>2416</v>
      </c>
      <c r="F347" s="395" t="s">
        <v>32</v>
      </c>
      <c r="G347" s="398">
        <v>0</v>
      </c>
      <c r="H347" s="398">
        <v>1</v>
      </c>
      <c r="I347" s="398">
        <v>1</v>
      </c>
      <c r="J347" s="398">
        <v>42121500</v>
      </c>
      <c r="K347" s="398" t="s">
        <v>926</v>
      </c>
      <c r="L347" s="398" t="s">
        <v>926</v>
      </c>
    </row>
    <row r="348" spans="2:12" ht="36.4" thickBot="1">
      <c r="B348">
        <v>30</v>
      </c>
      <c r="C348" s="397">
        <v>30</v>
      </c>
      <c r="D348" s="398">
        <v>4815015</v>
      </c>
      <c r="E348" s="395" t="s">
        <v>2417</v>
      </c>
      <c r="F348" s="395" t="s">
        <v>32</v>
      </c>
      <c r="G348" s="398">
        <v>0</v>
      </c>
      <c r="H348" s="398">
        <v>1</v>
      </c>
      <c r="I348" s="398">
        <v>1</v>
      </c>
      <c r="J348" s="398">
        <v>42142600</v>
      </c>
      <c r="K348" s="398" t="s">
        <v>926</v>
      </c>
      <c r="L348" s="398" t="s">
        <v>926</v>
      </c>
    </row>
    <row r="349" spans="2:12" ht="90.4" thickBot="1">
      <c r="B349">
        <v>31</v>
      </c>
      <c r="C349" s="397">
        <v>31</v>
      </c>
      <c r="D349" s="398">
        <v>4815015</v>
      </c>
      <c r="E349" s="395" t="s">
        <v>2418</v>
      </c>
      <c r="F349" s="395" t="s">
        <v>2419</v>
      </c>
      <c r="G349" s="398">
        <v>0</v>
      </c>
      <c r="H349" s="398">
        <v>1</v>
      </c>
      <c r="I349" s="398">
        <v>1</v>
      </c>
      <c r="J349" s="398">
        <v>42142600</v>
      </c>
      <c r="K349" s="398" t="s">
        <v>926</v>
      </c>
      <c r="L349" s="398" t="s">
        <v>926</v>
      </c>
    </row>
    <row r="350" spans="2:12" ht="63">
      <c r="B350">
        <v>32</v>
      </c>
      <c r="C350" s="403">
        <v>32</v>
      </c>
      <c r="D350" s="403">
        <v>4815015</v>
      </c>
      <c r="E350" s="399" t="s">
        <v>2423</v>
      </c>
      <c r="F350" s="404" t="s">
        <v>32</v>
      </c>
      <c r="G350" s="403">
        <v>0</v>
      </c>
      <c r="H350" s="403">
        <v>1</v>
      </c>
      <c r="I350" s="403">
        <v>1</v>
      </c>
      <c r="J350" s="403">
        <v>10111306</v>
      </c>
      <c r="K350" s="403" t="s">
        <v>926</v>
      </c>
      <c r="L350" s="403" t="s">
        <v>926</v>
      </c>
    </row>
    <row r="351" spans="2:12" ht="162.4" thickBot="1">
      <c r="B351">
        <v>33</v>
      </c>
      <c r="C351" s="397">
        <v>33</v>
      </c>
      <c r="D351" s="398">
        <v>4815015</v>
      </c>
      <c r="E351" s="395" t="s">
        <v>2420</v>
      </c>
      <c r="F351" s="395" t="s">
        <v>32</v>
      </c>
      <c r="G351" s="398">
        <v>0</v>
      </c>
      <c r="H351" s="398">
        <v>1</v>
      </c>
      <c r="I351" s="398">
        <v>1</v>
      </c>
      <c r="J351" s="398">
        <v>10111306</v>
      </c>
      <c r="K351" s="398" t="s">
        <v>926</v>
      </c>
      <c r="L351" s="398" t="s">
        <v>926</v>
      </c>
    </row>
    <row r="352" spans="2:12" ht="108.4" thickBot="1">
      <c r="B352">
        <v>34</v>
      </c>
      <c r="C352" s="397">
        <v>34</v>
      </c>
      <c r="D352" s="398">
        <v>4815015</v>
      </c>
      <c r="E352" s="395" t="s">
        <v>2421</v>
      </c>
      <c r="F352" s="395" t="s">
        <v>2232</v>
      </c>
      <c r="G352" s="398">
        <v>0</v>
      </c>
      <c r="H352" s="398">
        <v>1</v>
      </c>
      <c r="I352" s="398">
        <v>1</v>
      </c>
      <c r="J352" s="398">
        <v>42121500</v>
      </c>
      <c r="K352" s="398" t="s">
        <v>926</v>
      </c>
      <c r="L352" s="398" t="s">
        <v>926</v>
      </c>
    </row>
    <row r="353" spans="2:12" ht="14.65" thickBot="1"/>
    <row r="354" spans="2:12">
      <c r="C354" s="751" t="s">
        <v>1883</v>
      </c>
      <c r="D354" s="752"/>
      <c r="E354" s="752"/>
      <c r="F354" s="752"/>
      <c r="G354" s="752"/>
      <c r="H354" s="752"/>
      <c r="I354" s="752"/>
      <c r="J354" s="752"/>
      <c r="K354" s="752"/>
      <c r="L354" s="753"/>
    </row>
    <row r="355" spans="2:12">
      <c r="C355" s="727" t="s">
        <v>1884</v>
      </c>
      <c r="D355" s="728"/>
      <c r="E355" s="728"/>
      <c r="F355" s="728"/>
      <c r="G355" s="728"/>
      <c r="H355" s="728"/>
      <c r="I355" s="728"/>
      <c r="J355" s="728"/>
      <c r="K355" s="728"/>
      <c r="L355" s="729"/>
    </row>
    <row r="356" spans="2:12" ht="14.65" thickBot="1">
      <c r="C356" s="730" t="s">
        <v>1885</v>
      </c>
      <c r="D356" s="731"/>
      <c r="E356" s="731"/>
      <c r="F356" s="731"/>
      <c r="G356" s="731"/>
      <c r="H356" s="731"/>
      <c r="I356" s="731"/>
      <c r="J356" s="731"/>
      <c r="K356" s="731"/>
      <c r="L356" s="732"/>
    </row>
    <row r="357" spans="2:12" ht="14.65" thickBot="1">
      <c r="C357" s="742" t="s">
        <v>2424</v>
      </c>
      <c r="D357" s="743"/>
      <c r="E357" s="743"/>
      <c r="F357" s="743"/>
      <c r="G357" s="744"/>
      <c r="H357" s="745"/>
      <c r="I357" s="746"/>
      <c r="J357" s="746"/>
      <c r="K357" s="746"/>
      <c r="L357" s="747"/>
    </row>
    <row r="358" spans="2:12" ht="18" customHeight="1" thickBot="1">
      <c r="C358" s="742" t="s">
        <v>2425</v>
      </c>
      <c r="D358" s="743"/>
      <c r="E358" s="743"/>
      <c r="F358" s="743"/>
      <c r="G358" s="744"/>
      <c r="H358" s="742" t="s">
        <v>2426</v>
      </c>
      <c r="I358" s="743"/>
      <c r="J358" s="743"/>
      <c r="K358" s="743"/>
      <c r="L358" s="744"/>
    </row>
    <row r="359" spans="2:12" ht="14.65" thickBot="1">
      <c r="C359" s="748" t="s">
        <v>2427</v>
      </c>
      <c r="D359" s="749"/>
      <c r="E359" s="749"/>
      <c r="F359" s="749"/>
      <c r="G359" s="749"/>
      <c r="H359" s="749"/>
      <c r="I359" s="749"/>
      <c r="J359" s="749"/>
      <c r="K359" s="749"/>
      <c r="L359" s="750"/>
    </row>
    <row r="360" spans="2:12" ht="68.650000000000006" thickBot="1">
      <c r="C360" s="389" t="s">
        <v>1889</v>
      </c>
      <c r="D360" s="390" t="s">
        <v>1890</v>
      </c>
      <c r="E360" s="390" t="s">
        <v>1891</v>
      </c>
      <c r="F360" s="396" t="s">
        <v>1892</v>
      </c>
      <c r="G360" s="390" t="s">
        <v>1893</v>
      </c>
      <c r="H360" s="390" t="s">
        <v>1727</v>
      </c>
      <c r="I360" s="390" t="s">
        <v>47</v>
      </c>
      <c r="J360" s="405" t="s">
        <v>1894</v>
      </c>
      <c r="K360" s="405" t="s">
        <v>1895</v>
      </c>
      <c r="L360" s="390" t="s">
        <v>1896</v>
      </c>
    </row>
    <row r="361" spans="2:12" ht="369.4" thickBot="1">
      <c r="B361">
        <v>1</v>
      </c>
      <c r="C361" s="406">
        <v>1</v>
      </c>
      <c r="D361" s="402">
        <v>2331903</v>
      </c>
      <c r="E361" s="401" t="s">
        <v>2428</v>
      </c>
      <c r="F361" s="395" t="s">
        <v>2429</v>
      </c>
      <c r="G361" s="402">
        <v>0</v>
      </c>
      <c r="H361" s="402">
        <v>1</v>
      </c>
      <c r="I361" s="402">
        <v>1</v>
      </c>
      <c r="J361" s="402">
        <v>10122100</v>
      </c>
      <c r="K361" s="402" t="s">
        <v>926</v>
      </c>
      <c r="L361" s="402" t="s">
        <v>926</v>
      </c>
    </row>
    <row r="362" spans="2:12" ht="396.4" thickBot="1">
      <c r="B362">
        <v>2</v>
      </c>
      <c r="C362" s="406">
        <v>2</v>
      </c>
      <c r="D362" s="402">
        <v>2331903</v>
      </c>
      <c r="E362" s="401" t="s">
        <v>2430</v>
      </c>
      <c r="F362" s="395" t="s">
        <v>2429</v>
      </c>
      <c r="G362" s="402">
        <v>0</v>
      </c>
      <c r="H362" s="402">
        <v>1</v>
      </c>
      <c r="I362" s="402">
        <v>1</v>
      </c>
      <c r="J362" s="402">
        <v>10122100</v>
      </c>
      <c r="K362" s="402" t="s">
        <v>926</v>
      </c>
      <c r="L362" s="402" t="s">
        <v>926</v>
      </c>
    </row>
    <row r="363" spans="2:12" ht="409.6" thickBot="1">
      <c r="B363">
        <v>3</v>
      </c>
      <c r="C363" s="406">
        <v>3</v>
      </c>
      <c r="D363" s="402">
        <v>2331903</v>
      </c>
      <c r="E363" s="401" t="s">
        <v>2431</v>
      </c>
      <c r="F363" s="395" t="s">
        <v>2432</v>
      </c>
      <c r="G363" s="402">
        <v>0</v>
      </c>
      <c r="H363" s="402">
        <v>1</v>
      </c>
      <c r="I363" s="402">
        <v>1</v>
      </c>
      <c r="J363" s="402">
        <v>10122100</v>
      </c>
      <c r="K363" s="402" t="s">
        <v>926</v>
      </c>
      <c r="L363" s="402" t="s">
        <v>926</v>
      </c>
    </row>
    <row r="364" spans="2:12" ht="409.6" thickBot="1">
      <c r="B364">
        <v>4</v>
      </c>
      <c r="C364" s="406">
        <v>4</v>
      </c>
      <c r="D364" s="402">
        <v>2331903</v>
      </c>
      <c r="E364" s="401" t="s">
        <v>2433</v>
      </c>
      <c r="F364" s="395" t="s">
        <v>2432</v>
      </c>
      <c r="G364" s="402">
        <v>0</v>
      </c>
      <c r="H364" s="402">
        <v>1</v>
      </c>
      <c r="I364" s="402">
        <v>1</v>
      </c>
      <c r="J364" s="402">
        <v>10122100</v>
      </c>
      <c r="K364" s="402" t="s">
        <v>926</v>
      </c>
      <c r="L364" s="402" t="s">
        <v>926</v>
      </c>
    </row>
    <row r="365" spans="2:12" ht="189.4" thickBot="1">
      <c r="B365">
        <v>5</v>
      </c>
      <c r="C365" s="406">
        <v>5</v>
      </c>
      <c r="D365" s="402">
        <v>2331903</v>
      </c>
      <c r="E365" s="401" t="s">
        <v>2434</v>
      </c>
      <c r="F365" s="398" t="s">
        <v>2435</v>
      </c>
      <c r="G365" s="402">
        <v>0</v>
      </c>
      <c r="H365" s="402">
        <v>1</v>
      </c>
      <c r="I365" s="402">
        <v>1</v>
      </c>
      <c r="J365" s="402">
        <v>10122100</v>
      </c>
      <c r="K365" s="402" t="s">
        <v>926</v>
      </c>
      <c r="L365" s="402" t="s">
        <v>926</v>
      </c>
    </row>
    <row r="366" spans="2:12" ht="189.4" thickBot="1">
      <c r="B366">
        <v>6</v>
      </c>
      <c r="C366" s="406">
        <v>6</v>
      </c>
      <c r="D366" s="402">
        <v>2331903</v>
      </c>
      <c r="E366" s="401" t="s">
        <v>2436</v>
      </c>
      <c r="F366" s="398" t="s">
        <v>2435</v>
      </c>
      <c r="G366" s="402">
        <v>0</v>
      </c>
      <c r="H366" s="402">
        <v>1</v>
      </c>
      <c r="I366" s="402">
        <v>1</v>
      </c>
      <c r="J366" s="402">
        <v>10122100</v>
      </c>
      <c r="K366" s="402" t="s">
        <v>926</v>
      </c>
      <c r="L366" s="402" t="s">
        <v>926</v>
      </c>
    </row>
    <row r="367" spans="2:12" ht="243.4" thickBot="1">
      <c r="B367">
        <v>7</v>
      </c>
      <c r="C367" s="406">
        <v>7</v>
      </c>
      <c r="D367" s="402">
        <v>2331903</v>
      </c>
      <c r="E367" s="401" t="s">
        <v>2437</v>
      </c>
      <c r="F367" s="395" t="s">
        <v>2438</v>
      </c>
      <c r="G367" s="402">
        <v>0</v>
      </c>
      <c r="H367" s="402">
        <v>1</v>
      </c>
      <c r="I367" s="402">
        <v>1</v>
      </c>
      <c r="J367" s="402">
        <v>10122100</v>
      </c>
      <c r="K367" s="402" t="s">
        <v>926</v>
      </c>
      <c r="L367" s="402" t="s">
        <v>926</v>
      </c>
    </row>
    <row r="368" spans="2:12" ht="409.6" thickBot="1">
      <c r="B368">
        <v>8</v>
      </c>
      <c r="C368" s="406">
        <v>8</v>
      </c>
      <c r="D368" s="402">
        <v>2331903</v>
      </c>
      <c r="E368" s="401" t="s">
        <v>2439</v>
      </c>
      <c r="F368" s="395" t="s">
        <v>2440</v>
      </c>
      <c r="G368" s="402">
        <v>0</v>
      </c>
      <c r="H368" s="402">
        <v>1</v>
      </c>
      <c r="I368" s="402">
        <v>1</v>
      </c>
      <c r="J368" s="402">
        <v>10122100</v>
      </c>
      <c r="K368" s="402" t="s">
        <v>926</v>
      </c>
      <c r="L368" s="402" t="s">
        <v>926</v>
      </c>
    </row>
    <row r="369" spans="2:12" ht="409.6" thickBot="1">
      <c r="B369">
        <v>9</v>
      </c>
      <c r="C369" s="406">
        <v>9</v>
      </c>
      <c r="D369" s="402">
        <v>2331903</v>
      </c>
      <c r="E369" s="401" t="s">
        <v>2441</v>
      </c>
      <c r="F369" s="395" t="s">
        <v>2429</v>
      </c>
      <c r="G369" s="402">
        <v>0</v>
      </c>
      <c r="H369" s="402">
        <v>1</v>
      </c>
      <c r="I369" s="402">
        <v>1</v>
      </c>
      <c r="J369" s="402">
        <v>10122100</v>
      </c>
      <c r="K369" s="402" t="s">
        <v>926</v>
      </c>
      <c r="L369" s="402" t="s">
        <v>926</v>
      </c>
    </row>
    <row r="370" spans="2:12" ht="72.400000000000006" thickBot="1">
      <c r="B370">
        <v>10</v>
      </c>
      <c r="C370" s="406">
        <v>10</v>
      </c>
      <c r="D370" s="402">
        <v>2331903</v>
      </c>
      <c r="E370" s="401" t="s">
        <v>2442</v>
      </c>
      <c r="F370" s="395" t="s">
        <v>2443</v>
      </c>
      <c r="G370" s="402">
        <v>0</v>
      </c>
      <c r="H370" s="402">
        <v>1</v>
      </c>
      <c r="I370" s="402">
        <v>1</v>
      </c>
      <c r="J370" s="402">
        <v>10122100</v>
      </c>
      <c r="K370" s="402" t="s">
        <v>926</v>
      </c>
      <c r="L370" s="402" t="s">
        <v>926</v>
      </c>
    </row>
    <row r="371" spans="2:12" ht="409.6" thickBot="1">
      <c r="B371">
        <v>11</v>
      </c>
      <c r="C371" s="406">
        <v>11</v>
      </c>
      <c r="D371" s="402">
        <v>2331903</v>
      </c>
      <c r="E371" s="401" t="s">
        <v>2444</v>
      </c>
      <c r="F371" s="395" t="s">
        <v>2445</v>
      </c>
      <c r="G371" s="402">
        <v>0</v>
      </c>
      <c r="H371" s="402">
        <v>1</v>
      </c>
      <c r="I371" s="402">
        <v>1</v>
      </c>
      <c r="J371" s="402">
        <v>10122100</v>
      </c>
      <c r="K371" s="402" t="s">
        <v>926</v>
      </c>
      <c r="L371" s="402" t="s">
        <v>926</v>
      </c>
    </row>
    <row r="372" spans="2:12" ht="117.4" thickBot="1">
      <c r="B372">
        <v>12</v>
      </c>
      <c r="C372" s="406">
        <v>12</v>
      </c>
      <c r="D372" s="402">
        <v>2331903</v>
      </c>
      <c r="E372" s="401" t="s">
        <v>2446</v>
      </c>
      <c r="F372" s="395" t="s">
        <v>2447</v>
      </c>
      <c r="G372" s="402">
        <v>0</v>
      </c>
      <c r="H372" s="402">
        <v>1</v>
      </c>
      <c r="I372" s="402">
        <v>1</v>
      </c>
      <c r="J372" s="402">
        <v>10122100</v>
      </c>
      <c r="K372" s="402" t="s">
        <v>926</v>
      </c>
      <c r="L372" s="402" t="s">
        <v>926</v>
      </c>
    </row>
    <row r="373" spans="2:12" ht="252.4" thickBot="1">
      <c r="B373">
        <v>13</v>
      </c>
      <c r="C373" s="406">
        <v>13</v>
      </c>
      <c r="D373" s="402">
        <v>2331903</v>
      </c>
      <c r="E373" s="401" t="s">
        <v>2448</v>
      </c>
      <c r="F373" s="395" t="s">
        <v>2449</v>
      </c>
      <c r="G373" s="402">
        <v>0</v>
      </c>
      <c r="H373" s="402">
        <v>1</v>
      </c>
      <c r="I373" s="402">
        <v>1</v>
      </c>
      <c r="J373" s="402">
        <v>10122100</v>
      </c>
      <c r="K373" s="402" t="s">
        <v>926</v>
      </c>
      <c r="L373" s="402" t="s">
        <v>926</v>
      </c>
    </row>
    <row r="374" spans="2:12" ht="378.4" thickBot="1">
      <c r="B374">
        <v>14</v>
      </c>
      <c r="C374" s="406">
        <v>14</v>
      </c>
      <c r="D374" s="402">
        <v>2331903</v>
      </c>
      <c r="E374" s="401" t="s">
        <v>2450</v>
      </c>
      <c r="F374" s="398" t="s">
        <v>2451</v>
      </c>
      <c r="G374" s="402">
        <v>0</v>
      </c>
      <c r="H374" s="402">
        <v>1</v>
      </c>
      <c r="I374" s="402">
        <v>1</v>
      </c>
      <c r="J374" s="402">
        <v>10122100</v>
      </c>
      <c r="K374" s="402" t="s">
        <v>926</v>
      </c>
      <c r="L374" s="402" t="s">
        <v>926</v>
      </c>
    </row>
    <row r="375" spans="2:12" ht="409.6" thickBot="1">
      <c r="B375">
        <v>15</v>
      </c>
      <c r="C375" s="406">
        <v>15</v>
      </c>
      <c r="D375" s="402">
        <v>2331903</v>
      </c>
      <c r="E375" s="401" t="s">
        <v>2452</v>
      </c>
      <c r="F375" s="395" t="s">
        <v>2451</v>
      </c>
      <c r="G375" s="402">
        <v>0</v>
      </c>
      <c r="H375" s="402">
        <v>1</v>
      </c>
      <c r="I375" s="402">
        <v>1</v>
      </c>
      <c r="J375" s="402">
        <v>10122100</v>
      </c>
      <c r="K375" s="402" t="s">
        <v>926</v>
      </c>
      <c r="L375" s="402" t="s">
        <v>926</v>
      </c>
    </row>
    <row r="376" spans="2:12" ht="153.4" thickBot="1">
      <c r="B376">
        <v>16</v>
      </c>
      <c r="C376" s="406">
        <v>16</v>
      </c>
      <c r="D376" s="402">
        <v>2331903</v>
      </c>
      <c r="E376" s="401" t="s">
        <v>2453</v>
      </c>
      <c r="F376" s="395" t="s">
        <v>2454</v>
      </c>
      <c r="G376" s="402">
        <v>0</v>
      </c>
      <c r="H376" s="402">
        <v>1</v>
      </c>
      <c r="I376" s="402">
        <v>1</v>
      </c>
      <c r="J376" s="402">
        <v>10122100</v>
      </c>
      <c r="K376" s="402" t="s">
        <v>926</v>
      </c>
      <c r="L376" s="402" t="s">
        <v>926</v>
      </c>
    </row>
    <row r="377" spans="2:12" ht="207.4" thickBot="1">
      <c r="B377">
        <v>17</v>
      </c>
      <c r="C377" s="406">
        <v>17</v>
      </c>
      <c r="D377" s="402">
        <v>2331903</v>
      </c>
      <c r="E377" s="401" t="s">
        <v>2455</v>
      </c>
      <c r="F377" s="395" t="s">
        <v>2456</v>
      </c>
      <c r="G377" s="402">
        <v>0</v>
      </c>
      <c r="H377" s="402">
        <v>1</v>
      </c>
      <c r="I377" s="402">
        <v>1</v>
      </c>
      <c r="J377" s="402">
        <v>10122100</v>
      </c>
      <c r="K377" s="402" t="s">
        <v>926</v>
      </c>
      <c r="L377" s="402" t="s">
        <v>926</v>
      </c>
    </row>
    <row r="378" spans="2:12" ht="279.39999999999998" thickBot="1">
      <c r="B378">
        <v>18</v>
      </c>
      <c r="C378" s="406">
        <v>18</v>
      </c>
      <c r="D378" s="402">
        <v>2331903</v>
      </c>
      <c r="E378" s="401" t="s">
        <v>2457</v>
      </c>
      <c r="F378" s="395" t="s">
        <v>2458</v>
      </c>
      <c r="G378" s="402">
        <v>0</v>
      </c>
      <c r="H378" s="402">
        <v>1</v>
      </c>
      <c r="I378" s="402">
        <v>1</v>
      </c>
      <c r="J378" s="402">
        <v>10122100</v>
      </c>
      <c r="K378" s="402" t="s">
        <v>926</v>
      </c>
      <c r="L378" s="402" t="s">
        <v>926</v>
      </c>
    </row>
    <row r="379" spans="2:12" ht="409.6" thickBot="1">
      <c r="B379">
        <v>19</v>
      </c>
      <c r="C379" s="406">
        <v>19</v>
      </c>
      <c r="D379" s="402">
        <v>2331903</v>
      </c>
      <c r="E379" s="401" t="s">
        <v>2459</v>
      </c>
      <c r="F379" s="395" t="s">
        <v>2451</v>
      </c>
      <c r="G379" s="402">
        <v>0</v>
      </c>
      <c r="H379" s="402">
        <v>1</v>
      </c>
      <c r="I379" s="402">
        <v>1</v>
      </c>
      <c r="J379" s="402">
        <v>10122100</v>
      </c>
      <c r="K379" s="402" t="s">
        <v>926</v>
      </c>
      <c r="L379" s="402" t="s">
        <v>926</v>
      </c>
    </row>
    <row r="380" spans="2:12" ht="189.4" thickBot="1">
      <c r="B380">
        <v>20</v>
      </c>
      <c r="C380" s="406">
        <v>20</v>
      </c>
      <c r="D380" s="402">
        <v>2331903</v>
      </c>
      <c r="E380" s="401" t="s">
        <v>2460</v>
      </c>
      <c r="F380" s="395" t="s">
        <v>2216</v>
      </c>
      <c r="G380" s="402">
        <v>0</v>
      </c>
      <c r="H380" s="402">
        <v>1</v>
      </c>
      <c r="I380" s="402">
        <v>1</v>
      </c>
      <c r="J380" s="402">
        <v>10122100</v>
      </c>
      <c r="K380" s="402" t="s">
        <v>926</v>
      </c>
      <c r="L380" s="402" t="s">
        <v>926</v>
      </c>
    </row>
    <row r="381" spans="2:12" ht="234.4" thickBot="1">
      <c r="B381">
        <v>21</v>
      </c>
      <c r="C381" s="406">
        <v>21</v>
      </c>
      <c r="D381" s="402">
        <v>2331903</v>
      </c>
      <c r="E381" s="401" t="s">
        <v>2461</v>
      </c>
      <c r="F381" s="398" t="s">
        <v>2462</v>
      </c>
      <c r="G381" s="402">
        <v>0</v>
      </c>
      <c r="H381" s="402">
        <v>1</v>
      </c>
      <c r="I381" s="402">
        <v>1</v>
      </c>
      <c r="J381" s="402">
        <v>10122100</v>
      </c>
      <c r="K381" s="402" t="s">
        <v>926</v>
      </c>
      <c r="L381" s="402" t="s">
        <v>926</v>
      </c>
    </row>
    <row r="382" spans="2:12" ht="409.6" thickBot="1">
      <c r="B382">
        <v>22</v>
      </c>
      <c r="C382" s="406">
        <v>22</v>
      </c>
      <c r="D382" s="402">
        <v>2331903</v>
      </c>
      <c r="E382" s="401" t="s">
        <v>2463</v>
      </c>
      <c r="F382" s="398" t="s">
        <v>2451</v>
      </c>
      <c r="G382" s="402">
        <v>0</v>
      </c>
      <c r="H382" s="402">
        <v>1</v>
      </c>
      <c r="I382" s="402">
        <v>1</v>
      </c>
      <c r="J382" s="402">
        <v>10122100</v>
      </c>
      <c r="K382" s="402" t="s">
        <v>926</v>
      </c>
      <c r="L382" s="402" t="s">
        <v>926</v>
      </c>
    </row>
    <row r="383" spans="2:12" ht="18.399999999999999" thickBot="1">
      <c r="B383">
        <v>23</v>
      </c>
      <c r="C383" s="406">
        <v>23</v>
      </c>
      <c r="D383" s="402">
        <v>2331903</v>
      </c>
      <c r="E383" s="401" t="s">
        <v>2464</v>
      </c>
      <c r="F383" s="395" t="s">
        <v>466</v>
      </c>
      <c r="G383" s="402">
        <v>0</v>
      </c>
      <c r="H383" s="402">
        <v>1</v>
      </c>
      <c r="I383" s="402">
        <v>1</v>
      </c>
      <c r="J383" s="402">
        <v>10122100</v>
      </c>
      <c r="K383" s="402" t="s">
        <v>926</v>
      </c>
      <c r="L383" s="402" t="s">
        <v>926</v>
      </c>
    </row>
    <row r="384" spans="2:12" ht="409.6" thickBot="1">
      <c r="B384">
        <v>24</v>
      </c>
      <c r="C384" s="406">
        <v>24</v>
      </c>
      <c r="D384" s="402">
        <v>2331903</v>
      </c>
      <c r="E384" s="401" t="s">
        <v>2465</v>
      </c>
      <c r="F384" s="395" t="s">
        <v>2466</v>
      </c>
      <c r="G384" s="402">
        <v>0</v>
      </c>
      <c r="H384" s="402">
        <v>1</v>
      </c>
      <c r="I384" s="402">
        <v>1</v>
      </c>
      <c r="J384" s="402">
        <v>10122100</v>
      </c>
      <c r="K384" s="402" t="s">
        <v>926</v>
      </c>
      <c r="L384" s="402" t="s">
        <v>926</v>
      </c>
    </row>
    <row r="386" spans="2:13" ht="14.65" thickBot="1"/>
    <row r="387" spans="2:13">
      <c r="C387" s="751" t="s">
        <v>1883</v>
      </c>
      <c r="D387" s="752"/>
      <c r="E387" s="752"/>
      <c r="F387" s="752"/>
      <c r="G387" s="752"/>
      <c r="H387" s="752"/>
      <c r="I387" s="752"/>
      <c r="J387" s="752"/>
      <c r="K387" s="752"/>
      <c r="L387" s="753"/>
      <c r="M387" s="407"/>
    </row>
    <row r="388" spans="2:13">
      <c r="C388" s="727" t="s">
        <v>1884</v>
      </c>
      <c r="D388" s="728"/>
      <c r="E388" s="728"/>
      <c r="F388" s="728"/>
      <c r="G388" s="728"/>
      <c r="H388" s="728"/>
      <c r="I388" s="728"/>
      <c r="J388" s="728"/>
      <c r="K388" s="728"/>
      <c r="L388" s="729"/>
      <c r="M388" s="407"/>
    </row>
    <row r="389" spans="2:13" ht="14.65" thickBot="1">
      <c r="C389" s="730" t="s">
        <v>1885</v>
      </c>
      <c r="D389" s="731"/>
      <c r="E389" s="731"/>
      <c r="F389" s="731"/>
      <c r="G389" s="731"/>
      <c r="H389" s="731"/>
      <c r="I389" s="731"/>
      <c r="J389" s="731"/>
      <c r="K389" s="731"/>
      <c r="L389" s="732"/>
      <c r="M389" s="407"/>
    </row>
    <row r="390" spans="2:13">
      <c r="C390" s="733" t="s">
        <v>2467</v>
      </c>
      <c r="D390" s="734"/>
      <c r="E390" s="735"/>
      <c r="F390" s="733" t="s">
        <v>2425</v>
      </c>
      <c r="G390" s="734"/>
      <c r="H390" s="734"/>
      <c r="I390" s="734"/>
      <c r="J390" s="734"/>
      <c r="K390" s="734"/>
      <c r="L390" s="735"/>
      <c r="M390" s="407"/>
    </row>
    <row r="391" spans="2:13" ht="14.65" thickBot="1">
      <c r="C391" s="736"/>
      <c r="D391" s="737"/>
      <c r="E391" s="738"/>
      <c r="F391" s="736"/>
      <c r="G391" s="737"/>
      <c r="H391" s="737"/>
      <c r="I391" s="737"/>
      <c r="J391" s="737"/>
      <c r="K391" s="737"/>
      <c r="L391" s="738"/>
      <c r="M391" s="407"/>
    </row>
    <row r="392" spans="2:13" ht="14.65" thickBot="1">
      <c r="C392" s="739" t="s">
        <v>2468</v>
      </c>
      <c r="D392" s="740"/>
      <c r="E392" s="740"/>
      <c r="F392" s="740"/>
      <c r="G392" s="740"/>
      <c r="H392" s="740"/>
      <c r="I392" s="740"/>
      <c r="J392" s="740"/>
      <c r="K392" s="740"/>
      <c r="L392" s="741"/>
      <c r="M392" s="407"/>
    </row>
    <row r="393" spans="2:13" ht="68.650000000000006" thickBot="1">
      <c r="C393" s="389" t="s">
        <v>1889</v>
      </c>
      <c r="D393" s="390" t="s">
        <v>1890</v>
      </c>
      <c r="E393" s="390" t="s">
        <v>1891</v>
      </c>
      <c r="F393" s="396" t="s">
        <v>1892</v>
      </c>
      <c r="G393" s="390" t="s">
        <v>1893</v>
      </c>
      <c r="H393" s="390" t="s">
        <v>46</v>
      </c>
      <c r="I393" s="390" t="s">
        <v>47</v>
      </c>
      <c r="J393" s="390" t="s">
        <v>1894</v>
      </c>
      <c r="K393" s="390" t="s">
        <v>1895</v>
      </c>
      <c r="L393" s="390" t="s">
        <v>1896</v>
      </c>
      <c r="M393" s="407"/>
    </row>
    <row r="394" spans="2:13" ht="409.6" thickBot="1">
      <c r="B394">
        <v>1</v>
      </c>
      <c r="C394" s="406">
        <v>1</v>
      </c>
      <c r="D394" s="402">
        <v>2331903</v>
      </c>
      <c r="E394" s="401" t="s">
        <v>2469</v>
      </c>
      <c r="F394" s="395" t="s">
        <v>2470</v>
      </c>
      <c r="G394" s="402">
        <v>0</v>
      </c>
      <c r="H394" s="402">
        <v>1</v>
      </c>
      <c r="I394" s="402">
        <v>1</v>
      </c>
      <c r="J394" s="402">
        <v>10122100</v>
      </c>
      <c r="K394" s="402" t="s">
        <v>2471</v>
      </c>
      <c r="L394" s="402" t="s">
        <v>2471</v>
      </c>
      <c r="M394" s="407"/>
    </row>
    <row r="395" spans="2:13" ht="409.6" thickBot="1">
      <c r="B395">
        <v>2</v>
      </c>
      <c r="C395" s="406">
        <v>2</v>
      </c>
      <c r="D395" s="402">
        <v>2331903</v>
      </c>
      <c r="E395" s="401" t="s">
        <v>2472</v>
      </c>
      <c r="F395" s="395" t="s">
        <v>2473</v>
      </c>
      <c r="G395" s="402">
        <v>0</v>
      </c>
      <c r="H395" s="402">
        <v>1</v>
      </c>
      <c r="I395" s="402">
        <v>1</v>
      </c>
      <c r="J395" s="402">
        <v>10122100</v>
      </c>
      <c r="K395" s="402" t="s">
        <v>2471</v>
      </c>
      <c r="L395" s="402" t="s">
        <v>2471</v>
      </c>
      <c r="M395" s="407"/>
    </row>
    <row r="396" spans="2:13" ht="409.6" thickBot="1">
      <c r="B396">
        <v>3</v>
      </c>
      <c r="C396" s="406">
        <v>3</v>
      </c>
      <c r="D396" s="402">
        <v>2331903</v>
      </c>
      <c r="E396" s="401" t="s">
        <v>2474</v>
      </c>
      <c r="F396" s="395" t="s">
        <v>2473</v>
      </c>
      <c r="G396" s="402">
        <v>0</v>
      </c>
      <c r="H396" s="402">
        <v>1</v>
      </c>
      <c r="I396" s="402">
        <v>1</v>
      </c>
      <c r="J396" s="402">
        <v>10122100</v>
      </c>
      <c r="K396" s="402" t="s">
        <v>2471</v>
      </c>
      <c r="L396" s="402" t="s">
        <v>2471</v>
      </c>
      <c r="M396" s="407"/>
    </row>
    <row r="397" spans="2:13" ht="409.6" thickBot="1">
      <c r="B397">
        <v>4</v>
      </c>
      <c r="C397" s="406">
        <v>4</v>
      </c>
      <c r="D397" s="402">
        <v>2331903</v>
      </c>
      <c r="E397" s="401" t="s">
        <v>2475</v>
      </c>
      <c r="F397" s="395" t="s">
        <v>2476</v>
      </c>
      <c r="G397" s="402">
        <v>0</v>
      </c>
      <c r="H397" s="402">
        <v>1</v>
      </c>
      <c r="I397" s="402">
        <v>1</v>
      </c>
      <c r="J397" s="402">
        <v>10122100</v>
      </c>
      <c r="K397" s="402" t="s">
        <v>2471</v>
      </c>
      <c r="L397" s="402" t="s">
        <v>2471</v>
      </c>
      <c r="M397" s="407"/>
    </row>
    <row r="398" spans="2:13" ht="409.6" thickBot="1">
      <c r="B398">
        <v>5</v>
      </c>
      <c r="C398" s="409">
        <v>5</v>
      </c>
      <c r="D398" s="409">
        <v>2331903</v>
      </c>
      <c r="E398" s="400" t="s">
        <v>2511</v>
      </c>
      <c r="F398" s="410" t="s">
        <v>2477</v>
      </c>
      <c r="G398" s="409">
        <v>0</v>
      </c>
      <c r="H398" s="409">
        <v>1</v>
      </c>
      <c r="I398" s="409">
        <v>1</v>
      </c>
      <c r="J398" s="409">
        <v>10122100</v>
      </c>
      <c r="K398" s="409" t="s">
        <v>2471</v>
      </c>
      <c r="L398" s="409" t="s">
        <v>2471</v>
      </c>
      <c r="M398" s="411"/>
    </row>
    <row r="399" spans="2:13" ht="409.6" thickBot="1">
      <c r="B399">
        <v>6</v>
      </c>
      <c r="C399" s="406">
        <v>6</v>
      </c>
      <c r="D399" s="402">
        <v>2331903</v>
      </c>
      <c r="E399" s="408" t="s">
        <v>2478</v>
      </c>
      <c r="F399" s="395" t="s">
        <v>2479</v>
      </c>
      <c r="G399" s="402">
        <v>0</v>
      </c>
      <c r="H399" s="402">
        <v>1</v>
      </c>
      <c r="I399" s="402">
        <v>1</v>
      </c>
      <c r="J399" s="402">
        <v>10122100</v>
      </c>
      <c r="K399" s="402" t="s">
        <v>2471</v>
      </c>
      <c r="L399" s="402" t="s">
        <v>2471</v>
      </c>
      <c r="M399" s="407"/>
    </row>
    <row r="400" spans="2:13" ht="409.6" thickBot="1">
      <c r="B400">
        <v>7</v>
      </c>
      <c r="C400" s="406">
        <v>7</v>
      </c>
      <c r="D400" s="402">
        <v>2331903</v>
      </c>
      <c r="E400" s="401" t="s">
        <v>2480</v>
      </c>
      <c r="F400" s="395" t="s">
        <v>2481</v>
      </c>
      <c r="G400" s="402">
        <v>0</v>
      </c>
      <c r="H400" s="402">
        <v>1</v>
      </c>
      <c r="I400" s="402">
        <v>1</v>
      </c>
      <c r="J400" s="402">
        <v>10122100</v>
      </c>
      <c r="K400" s="402" t="s">
        <v>2471</v>
      </c>
      <c r="L400" s="402" t="s">
        <v>2471</v>
      </c>
      <c r="M400" s="407"/>
    </row>
    <row r="401" spans="2:13" ht="409.6" thickBot="1">
      <c r="B401">
        <v>8</v>
      </c>
      <c r="C401" s="406">
        <v>8</v>
      </c>
      <c r="D401" s="402">
        <v>2331903</v>
      </c>
      <c r="E401" s="401" t="s">
        <v>2482</v>
      </c>
      <c r="F401" s="395" t="s">
        <v>2481</v>
      </c>
      <c r="G401" s="402">
        <v>0</v>
      </c>
      <c r="H401" s="402">
        <v>1</v>
      </c>
      <c r="I401" s="402">
        <v>1</v>
      </c>
      <c r="J401" s="402">
        <v>10122100</v>
      </c>
      <c r="K401" s="402" t="s">
        <v>2471</v>
      </c>
      <c r="L401" s="402" t="s">
        <v>2471</v>
      </c>
      <c r="M401" s="407"/>
    </row>
    <row r="402" spans="2:13" ht="409.6" thickBot="1">
      <c r="B402">
        <v>9</v>
      </c>
      <c r="C402" s="406">
        <v>9</v>
      </c>
      <c r="D402" s="402">
        <v>2331903</v>
      </c>
      <c r="E402" s="401" t="s">
        <v>2483</v>
      </c>
      <c r="F402" s="395" t="s">
        <v>2484</v>
      </c>
      <c r="G402" s="402">
        <v>0</v>
      </c>
      <c r="H402" s="402">
        <v>1</v>
      </c>
      <c r="I402" s="402">
        <v>1</v>
      </c>
      <c r="J402" s="402">
        <v>10122100</v>
      </c>
      <c r="K402" s="402" t="s">
        <v>2471</v>
      </c>
      <c r="L402" s="402" t="s">
        <v>2471</v>
      </c>
      <c r="M402" s="407"/>
    </row>
    <row r="403" spans="2:13" ht="409.6" thickBot="1">
      <c r="B403">
        <v>10</v>
      </c>
      <c r="C403" s="406">
        <v>10</v>
      </c>
      <c r="D403" s="402">
        <v>2331903</v>
      </c>
      <c r="E403" s="401" t="s">
        <v>2485</v>
      </c>
      <c r="F403" s="395" t="s">
        <v>2486</v>
      </c>
      <c r="G403" s="402">
        <v>0</v>
      </c>
      <c r="H403" s="402">
        <v>1</v>
      </c>
      <c r="I403" s="402">
        <v>1</v>
      </c>
      <c r="J403" s="402">
        <v>10122100</v>
      </c>
      <c r="K403" s="402" t="s">
        <v>2471</v>
      </c>
      <c r="L403" s="402" t="s">
        <v>2471</v>
      </c>
      <c r="M403" s="407"/>
    </row>
    <row r="404" spans="2:13" ht="409.6" thickBot="1">
      <c r="B404">
        <v>11</v>
      </c>
      <c r="C404" s="406">
        <v>11</v>
      </c>
      <c r="D404" s="402">
        <v>2331903</v>
      </c>
      <c r="E404" s="401" t="s">
        <v>2487</v>
      </c>
      <c r="F404" s="395" t="s">
        <v>2486</v>
      </c>
      <c r="G404" s="402">
        <v>0</v>
      </c>
      <c r="H404" s="402">
        <v>1</v>
      </c>
      <c r="I404" s="402">
        <v>1</v>
      </c>
      <c r="J404" s="402">
        <v>10122100</v>
      </c>
      <c r="K404" s="402" t="s">
        <v>2471</v>
      </c>
      <c r="L404" s="402" t="s">
        <v>2471</v>
      </c>
      <c r="M404" s="407"/>
    </row>
    <row r="405" spans="2:13" ht="409.6" thickBot="1">
      <c r="B405">
        <v>12</v>
      </c>
      <c r="C405" s="406">
        <v>12</v>
      </c>
      <c r="D405" s="402">
        <v>2331903</v>
      </c>
      <c r="E405" s="401" t="s">
        <v>2488</v>
      </c>
      <c r="F405" s="395" t="s">
        <v>2489</v>
      </c>
      <c r="G405" s="402">
        <v>0</v>
      </c>
      <c r="H405" s="402">
        <v>1</v>
      </c>
      <c r="I405" s="402">
        <v>1</v>
      </c>
      <c r="J405" s="402">
        <v>10122100</v>
      </c>
      <c r="K405" s="402" t="s">
        <v>2471</v>
      </c>
      <c r="L405" s="402" t="s">
        <v>2471</v>
      </c>
      <c r="M405" s="407"/>
    </row>
    <row r="406" spans="2:13" ht="409.6" thickBot="1">
      <c r="B406">
        <v>13</v>
      </c>
      <c r="C406" s="406">
        <v>13</v>
      </c>
      <c r="D406" s="402">
        <v>2331903</v>
      </c>
      <c r="E406" s="401" t="s">
        <v>2490</v>
      </c>
      <c r="F406" s="395" t="s">
        <v>2491</v>
      </c>
      <c r="G406" s="402">
        <v>0</v>
      </c>
      <c r="H406" s="402">
        <v>1</v>
      </c>
      <c r="I406" s="402">
        <v>1</v>
      </c>
      <c r="J406" s="402">
        <v>10122100</v>
      </c>
      <c r="K406" s="402" t="s">
        <v>2471</v>
      </c>
      <c r="L406" s="402" t="s">
        <v>2471</v>
      </c>
      <c r="M406" s="407"/>
    </row>
    <row r="407" spans="2:13" ht="409.6" thickBot="1">
      <c r="B407">
        <v>14</v>
      </c>
      <c r="C407" s="406">
        <v>14</v>
      </c>
      <c r="D407" s="402">
        <v>2331903</v>
      </c>
      <c r="E407" s="401" t="s">
        <v>2492</v>
      </c>
      <c r="F407" s="395" t="s">
        <v>2493</v>
      </c>
      <c r="G407" s="402">
        <v>0</v>
      </c>
      <c r="H407" s="402">
        <v>1</v>
      </c>
      <c r="I407" s="402">
        <v>1</v>
      </c>
      <c r="J407" s="402">
        <v>10122100</v>
      </c>
      <c r="K407" s="402" t="s">
        <v>2471</v>
      </c>
      <c r="L407" s="402" t="s">
        <v>2471</v>
      </c>
      <c r="M407" s="407"/>
    </row>
    <row r="408" spans="2:13" ht="409.6" thickBot="1">
      <c r="B408">
        <v>15</v>
      </c>
      <c r="C408" s="406">
        <v>15</v>
      </c>
      <c r="D408" s="402">
        <v>2331903</v>
      </c>
      <c r="E408" s="401" t="s">
        <v>2494</v>
      </c>
      <c r="F408" s="395" t="s">
        <v>2493</v>
      </c>
      <c r="G408" s="402">
        <v>0</v>
      </c>
      <c r="H408" s="402">
        <v>1</v>
      </c>
      <c r="I408" s="402">
        <v>1</v>
      </c>
      <c r="J408" s="402">
        <v>10122100</v>
      </c>
      <c r="K408" s="402" t="s">
        <v>2471</v>
      </c>
      <c r="L408" s="402" t="s">
        <v>2471</v>
      </c>
      <c r="M408" s="407"/>
    </row>
    <row r="409" spans="2:13" ht="409.6" thickBot="1">
      <c r="B409">
        <v>16</v>
      </c>
      <c r="C409" s="406">
        <v>16</v>
      </c>
      <c r="D409" s="402">
        <v>2331903</v>
      </c>
      <c r="E409" s="401" t="s">
        <v>2495</v>
      </c>
      <c r="F409" s="395" t="s">
        <v>2496</v>
      </c>
      <c r="G409" s="402">
        <v>0</v>
      </c>
      <c r="H409" s="402">
        <v>1</v>
      </c>
      <c r="I409" s="402">
        <v>1</v>
      </c>
      <c r="J409" s="402">
        <v>10122100</v>
      </c>
      <c r="K409" s="402" t="s">
        <v>2471</v>
      </c>
      <c r="L409" s="402" t="s">
        <v>2471</v>
      </c>
      <c r="M409" s="407"/>
    </row>
    <row r="410" spans="2:13" ht="315.39999999999998" thickBot="1">
      <c r="B410">
        <v>17</v>
      </c>
      <c r="C410" s="406">
        <v>17</v>
      </c>
      <c r="D410" s="402">
        <v>2331903</v>
      </c>
      <c r="E410" s="401" t="s">
        <v>2497</v>
      </c>
      <c r="F410" s="395" t="s">
        <v>2498</v>
      </c>
      <c r="G410" s="402">
        <v>0</v>
      </c>
      <c r="H410" s="402">
        <v>1</v>
      </c>
      <c r="I410" s="402">
        <v>1</v>
      </c>
      <c r="J410" s="402">
        <v>10122100</v>
      </c>
      <c r="K410" s="402" t="s">
        <v>2471</v>
      </c>
      <c r="L410" s="402" t="s">
        <v>2471</v>
      </c>
      <c r="M410" s="407"/>
    </row>
    <row r="411" spans="2:13" ht="409.6" thickBot="1">
      <c r="B411">
        <v>18</v>
      </c>
      <c r="C411" s="406">
        <v>18</v>
      </c>
      <c r="D411" s="402">
        <v>2331903</v>
      </c>
      <c r="E411" s="401" t="s">
        <v>2499</v>
      </c>
      <c r="F411" s="395" t="s">
        <v>2500</v>
      </c>
      <c r="G411" s="402">
        <v>0</v>
      </c>
      <c r="H411" s="402">
        <v>1</v>
      </c>
      <c r="I411" s="402">
        <v>1</v>
      </c>
      <c r="J411" s="402">
        <v>10122100</v>
      </c>
      <c r="K411" s="402" t="s">
        <v>2471</v>
      </c>
      <c r="L411" s="402" t="s">
        <v>2471</v>
      </c>
      <c r="M411" s="407"/>
    </row>
    <row r="412" spans="2:13" ht="409.6" thickBot="1">
      <c r="B412">
        <v>19</v>
      </c>
      <c r="C412" s="406">
        <v>19</v>
      </c>
      <c r="D412" s="402">
        <v>2331903</v>
      </c>
      <c r="E412" s="401" t="s">
        <v>2501</v>
      </c>
      <c r="F412" s="395" t="s">
        <v>2502</v>
      </c>
      <c r="G412" s="402">
        <v>0</v>
      </c>
      <c r="H412" s="402">
        <v>1</v>
      </c>
      <c r="I412" s="402">
        <v>1</v>
      </c>
      <c r="J412" s="402">
        <v>10122100</v>
      </c>
      <c r="K412" s="402" t="s">
        <v>2471</v>
      </c>
      <c r="L412" s="402" t="s">
        <v>2471</v>
      </c>
      <c r="M412" s="407"/>
    </row>
    <row r="413" spans="2:13" ht="409.6" thickBot="1">
      <c r="B413">
        <v>20</v>
      </c>
      <c r="C413" s="406">
        <v>20</v>
      </c>
      <c r="D413" s="402">
        <v>2331903</v>
      </c>
      <c r="E413" s="401" t="s">
        <v>2503</v>
      </c>
      <c r="F413" s="395" t="s">
        <v>2504</v>
      </c>
      <c r="G413" s="402">
        <v>0</v>
      </c>
      <c r="H413" s="402">
        <v>1</v>
      </c>
      <c r="I413" s="402">
        <v>1</v>
      </c>
      <c r="J413" s="402">
        <v>10122100</v>
      </c>
      <c r="K413" s="402" t="s">
        <v>2471</v>
      </c>
      <c r="L413" s="402" t="s">
        <v>2471</v>
      </c>
      <c r="M413" s="407"/>
    </row>
    <row r="414" spans="2:13" ht="351.4" thickBot="1">
      <c r="B414">
        <v>21</v>
      </c>
      <c r="C414" s="406">
        <v>21</v>
      </c>
      <c r="D414" s="402">
        <v>2331903</v>
      </c>
      <c r="E414" s="401" t="s">
        <v>2505</v>
      </c>
      <c r="F414" s="395" t="s">
        <v>2506</v>
      </c>
      <c r="G414" s="402">
        <v>0</v>
      </c>
      <c r="H414" s="402">
        <v>1</v>
      </c>
      <c r="I414" s="402">
        <v>1</v>
      </c>
      <c r="J414" s="402">
        <v>10122100</v>
      </c>
      <c r="K414" s="402" t="s">
        <v>2471</v>
      </c>
      <c r="L414" s="402" t="s">
        <v>2471</v>
      </c>
      <c r="M414" s="407"/>
    </row>
    <row r="415" spans="2:13" ht="409.6" thickBot="1">
      <c r="B415">
        <v>22</v>
      </c>
      <c r="C415" s="406">
        <v>22</v>
      </c>
      <c r="D415" s="402">
        <v>2331903</v>
      </c>
      <c r="E415" s="401" t="s">
        <v>2507</v>
      </c>
      <c r="F415" s="395" t="s">
        <v>2508</v>
      </c>
      <c r="G415" s="402">
        <v>0</v>
      </c>
      <c r="H415" s="402">
        <v>1</v>
      </c>
      <c r="I415" s="402">
        <v>1</v>
      </c>
      <c r="J415" s="402">
        <v>10122100</v>
      </c>
      <c r="K415" s="402" t="s">
        <v>2471</v>
      </c>
      <c r="L415" s="402" t="s">
        <v>2471</v>
      </c>
      <c r="M415" s="407"/>
    </row>
    <row r="416" spans="2:13" ht="409.6" thickBot="1">
      <c r="B416">
        <v>23</v>
      </c>
      <c r="C416" s="406">
        <v>23</v>
      </c>
      <c r="D416" s="402">
        <v>2331903</v>
      </c>
      <c r="E416" s="401" t="s">
        <v>2509</v>
      </c>
      <c r="F416" s="395" t="s">
        <v>2510</v>
      </c>
      <c r="G416" s="402">
        <v>0</v>
      </c>
      <c r="H416" s="402">
        <v>1</v>
      </c>
      <c r="I416" s="402">
        <v>1</v>
      </c>
      <c r="J416" s="402">
        <v>10122100</v>
      </c>
      <c r="K416" s="402" t="s">
        <v>2471</v>
      </c>
      <c r="L416" s="402" t="s">
        <v>2471</v>
      </c>
      <c r="M416" s="407"/>
    </row>
  </sheetData>
  <mergeCells count="638">
    <mergeCell ref="F7:H7"/>
    <mergeCell ref="J7:K7"/>
    <mergeCell ref="H8:J8"/>
    <mergeCell ref="K8:L8"/>
    <mergeCell ref="H9:J9"/>
    <mergeCell ref="K9:L9"/>
    <mergeCell ref="C2:O2"/>
    <mergeCell ref="C3:O3"/>
    <mergeCell ref="C4:O4"/>
    <mergeCell ref="C5:I5"/>
    <mergeCell ref="J5:O5"/>
    <mergeCell ref="C6:I6"/>
    <mergeCell ref="J6:O6"/>
    <mergeCell ref="H13:J13"/>
    <mergeCell ref="K13:L13"/>
    <mergeCell ref="H14:J14"/>
    <mergeCell ref="K14:L14"/>
    <mergeCell ref="H15:J15"/>
    <mergeCell ref="K15:L15"/>
    <mergeCell ref="H10:J10"/>
    <mergeCell ref="K10:L10"/>
    <mergeCell ref="H11:J11"/>
    <mergeCell ref="K11:L11"/>
    <mergeCell ref="H12:J12"/>
    <mergeCell ref="K12:L12"/>
    <mergeCell ref="H19:J19"/>
    <mergeCell ref="K19:L19"/>
    <mergeCell ref="H20:J20"/>
    <mergeCell ref="K20:L20"/>
    <mergeCell ref="H21:J21"/>
    <mergeCell ref="K21:L21"/>
    <mergeCell ref="H16:J16"/>
    <mergeCell ref="K16:L16"/>
    <mergeCell ref="H17:J17"/>
    <mergeCell ref="K17:L17"/>
    <mergeCell ref="H18:J18"/>
    <mergeCell ref="K18:L18"/>
    <mergeCell ref="H25:J25"/>
    <mergeCell ref="K25:L25"/>
    <mergeCell ref="H26:J26"/>
    <mergeCell ref="K26:L26"/>
    <mergeCell ref="H27:J27"/>
    <mergeCell ref="K27:L27"/>
    <mergeCell ref="H22:J22"/>
    <mergeCell ref="K22:L22"/>
    <mergeCell ref="H23:J23"/>
    <mergeCell ref="K23:L23"/>
    <mergeCell ref="H24:J24"/>
    <mergeCell ref="K24:L24"/>
    <mergeCell ref="H31:J31"/>
    <mergeCell ref="K31:L31"/>
    <mergeCell ref="H32:J32"/>
    <mergeCell ref="K32:L32"/>
    <mergeCell ref="H33:J33"/>
    <mergeCell ref="K33:L33"/>
    <mergeCell ref="H28:J28"/>
    <mergeCell ref="K28:L28"/>
    <mergeCell ref="H29:J29"/>
    <mergeCell ref="K29:L29"/>
    <mergeCell ref="H30:J30"/>
    <mergeCell ref="K30:L30"/>
    <mergeCell ref="H37:J37"/>
    <mergeCell ref="K37:L37"/>
    <mergeCell ref="H38:J38"/>
    <mergeCell ref="K38:L38"/>
    <mergeCell ref="H39:J39"/>
    <mergeCell ref="K39:L39"/>
    <mergeCell ref="H34:J34"/>
    <mergeCell ref="K34:L34"/>
    <mergeCell ref="H35:J35"/>
    <mergeCell ref="K35:L35"/>
    <mergeCell ref="H36:J36"/>
    <mergeCell ref="K36:L36"/>
    <mergeCell ref="H43:J43"/>
    <mergeCell ref="K43:L43"/>
    <mergeCell ref="H44:J44"/>
    <mergeCell ref="K44:L44"/>
    <mergeCell ref="H45:J45"/>
    <mergeCell ref="K45:L45"/>
    <mergeCell ref="H40:J40"/>
    <mergeCell ref="K40:L40"/>
    <mergeCell ref="H41:J41"/>
    <mergeCell ref="K41:L41"/>
    <mergeCell ref="H42:J42"/>
    <mergeCell ref="K42:L42"/>
    <mergeCell ref="H49:J49"/>
    <mergeCell ref="K49:L49"/>
    <mergeCell ref="H50:J50"/>
    <mergeCell ref="K50:L50"/>
    <mergeCell ref="H51:J51"/>
    <mergeCell ref="K51:L51"/>
    <mergeCell ref="H46:J46"/>
    <mergeCell ref="K46:L46"/>
    <mergeCell ref="H47:J47"/>
    <mergeCell ref="K47:L47"/>
    <mergeCell ref="H48:J48"/>
    <mergeCell ref="K48:L48"/>
    <mergeCell ref="H55:J55"/>
    <mergeCell ref="K55:L55"/>
    <mergeCell ref="H56:J56"/>
    <mergeCell ref="K56:L56"/>
    <mergeCell ref="H57:J57"/>
    <mergeCell ref="K57:L57"/>
    <mergeCell ref="H52:J52"/>
    <mergeCell ref="K52:L52"/>
    <mergeCell ref="H53:J53"/>
    <mergeCell ref="K53:L53"/>
    <mergeCell ref="H54:J54"/>
    <mergeCell ref="K54:L54"/>
    <mergeCell ref="H61:J61"/>
    <mergeCell ref="K61:L61"/>
    <mergeCell ref="H62:J62"/>
    <mergeCell ref="K62:L62"/>
    <mergeCell ref="H63:J63"/>
    <mergeCell ref="K63:L63"/>
    <mergeCell ref="H58:J58"/>
    <mergeCell ref="K58:L58"/>
    <mergeCell ref="H59:J59"/>
    <mergeCell ref="K59:L59"/>
    <mergeCell ref="H60:J60"/>
    <mergeCell ref="K60:L60"/>
    <mergeCell ref="H67:J67"/>
    <mergeCell ref="K67:L67"/>
    <mergeCell ref="H68:J68"/>
    <mergeCell ref="K68:L68"/>
    <mergeCell ref="H69:J69"/>
    <mergeCell ref="K69:L69"/>
    <mergeCell ref="H64:J64"/>
    <mergeCell ref="K64:L64"/>
    <mergeCell ref="H65:J65"/>
    <mergeCell ref="K65:L65"/>
    <mergeCell ref="H66:J66"/>
    <mergeCell ref="K66:L66"/>
    <mergeCell ref="H73:J73"/>
    <mergeCell ref="K73:L73"/>
    <mergeCell ref="H74:J74"/>
    <mergeCell ref="K74:L74"/>
    <mergeCell ref="H75:J75"/>
    <mergeCell ref="K75:L75"/>
    <mergeCell ref="H70:J70"/>
    <mergeCell ref="K70:L70"/>
    <mergeCell ref="H71:J71"/>
    <mergeCell ref="K71:L71"/>
    <mergeCell ref="H72:J72"/>
    <mergeCell ref="K72:L72"/>
    <mergeCell ref="H79:J79"/>
    <mergeCell ref="K79:L79"/>
    <mergeCell ref="H80:J80"/>
    <mergeCell ref="K80:L80"/>
    <mergeCell ref="H81:J81"/>
    <mergeCell ref="K81:L81"/>
    <mergeCell ref="H76:J76"/>
    <mergeCell ref="K76:L76"/>
    <mergeCell ref="H77:J77"/>
    <mergeCell ref="K77:L77"/>
    <mergeCell ref="H78:J78"/>
    <mergeCell ref="K78:L78"/>
    <mergeCell ref="H85:J85"/>
    <mergeCell ref="K85:L85"/>
    <mergeCell ref="H86:J86"/>
    <mergeCell ref="K86:L86"/>
    <mergeCell ref="H87:J87"/>
    <mergeCell ref="K87:L87"/>
    <mergeCell ref="H82:J82"/>
    <mergeCell ref="K82:L82"/>
    <mergeCell ref="H83:J83"/>
    <mergeCell ref="K83:L83"/>
    <mergeCell ref="H84:J84"/>
    <mergeCell ref="K84:L84"/>
    <mergeCell ref="H91:J91"/>
    <mergeCell ref="K91:L91"/>
    <mergeCell ref="H92:J92"/>
    <mergeCell ref="K92:L92"/>
    <mergeCell ref="H93:J93"/>
    <mergeCell ref="K93:L93"/>
    <mergeCell ref="H88:J88"/>
    <mergeCell ref="K88:L88"/>
    <mergeCell ref="H89:J89"/>
    <mergeCell ref="K89:L89"/>
    <mergeCell ref="H90:J90"/>
    <mergeCell ref="K90:L90"/>
    <mergeCell ref="H97:J97"/>
    <mergeCell ref="K97:L97"/>
    <mergeCell ref="H98:J98"/>
    <mergeCell ref="K98:L98"/>
    <mergeCell ref="H99:J99"/>
    <mergeCell ref="K99:L99"/>
    <mergeCell ref="H94:J94"/>
    <mergeCell ref="K94:L94"/>
    <mergeCell ref="H95:J95"/>
    <mergeCell ref="K95:L95"/>
    <mergeCell ref="H96:J96"/>
    <mergeCell ref="K96:L96"/>
    <mergeCell ref="H103:J103"/>
    <mergeCell ref="K103:L103"/>
    <mergeCell ref="H104:J104"/>
    <mergeCell ref="K104:L104"/>
    <mergeCell ref="H105:J105"/>
    <mergeCell ref="K105:L105"/>
    <mergeCell ref="H100:J100"/>
    <mergeCell ref="K100:L100"/>
    <mergeCell ref="H101:J101"/>
    <mergeCell ref="K101:L101"/>
    <mergeCell ref="H102:J102"/>
    <mergeCell ref="K102:L102"/>
    <mergeCell ref="H109:J109"/>
    <mergeCell ref="K109:L109"/>
    <mergeCell ref="H110:J110"/>
    <mergeCell ref="K110:L110"/>
    <mergeCell ref="H111:J111"/>
    <mergeCell ref="K111:L111"/>
    <mergeCell ref="H106:J106"/>
    <mergeCell ref="K106:L106"/>
    <mergeCell ref="H107:J107"/>
    <mergeCell ref="K107:L107"/>
    <mergeCell ref="H108:J108"/>
    <mergeCell ref="K108:L108"/>
    <mergeCell ref="H115:J115"/>
    <mergeCell ref="K115:L115"/>
    <mergeCell ref="H116:J116"/>
    <mergeCell ref="K116:L116"/>
    <mergeCell ref="H117:J117"/>
    <mergeCell ref="K117:L117"/>
    <mergeCell ref="H112:J112"/>
    <mergeCell ref="K112:L112"/>
    <mergeCell ref="H113:J113"/>
    <mergeCell ref="K113:L113"/>
    <mergeCell ref="H114:J114"/>
    <mergeCell ref="K114:L114"/>
    <mergeCell ref="H121:J121"/>
    <mergeCell ref="K121:L121"/>
    <mergeCell ref="H122:J122"/>
    <mergeCell ref="K122:L122"/>
    <mergeCell ref="H123:J123"/>
    <mergeCell ref="K123:L123"/>
    <mergeCell ref="H118:J118"/>
    <mergeCell ref="K118:L118"/>
    <mergeCell ref="H119:J119"/>
    <mergeCell ref="K119:L119"/>
    <mergeCell ref="H120:J120"/>
    <mergeCell ref="K120:L120"/>
    <mergeCell ref="H127:J127"/>
    <mergeCell ref="K127:L127"/>
    <mergeCell ref="H128:J128"/>
    <mergeCell ref="K128:L128"/>
    <mergeCell ref="H129:J129"/>
    <mergeCell ref="K129:L129"/>
    <mergeCell ref="H124:J124"/>
    <mergeCell ref="K124:L124"/>
    <mergeCell ref="H125:J125"/>
    <mergeCell ref="K125:L125"/>
    <mergeCell ref="H126:J126"/>
    <mergeCell ref="K126:L126"/>
    <mergeCell ref="H133:J133"/>
    <mergeCell ref="K133:L133"/>
    <mergeCell ref="H134:J134"/>
    <mergeCell ref="K134:L134"/>
    <mergeCell ref="H135:J135"/>
    <mergeCell ref="K135:L135"/>
    <mergeCell ref="H130:J130"/>
    <mergeCell ref="K130:L130"/>
    <mergeCell ref="H131:J131"/>
    <mergeCell ref="K131:L131"/>
    <mergeCell ref="H132:J132"/>
    <mergeCell ref="K132:L132"/>
    <mergeCell ref="H139:J139"/>
    <mergeCell ref="K139:L139"/>
    <mergeCell ref="H140:J140"/>
    <mergeCell ref="K140:L140"/>
    <mergeCell ref="H141:J141"/>
    <mergeCell ref="K141:L141"/>
    <mergeCell ref="H136:J136"/>
    <mergeCell ref="K136:L136"/>
    <mergeCell ref="H137:J137"/>
    <mergeCell ref="K137:L137"/>
    <mergeCell ref="H138:J138"/>
    <mergeCell ref="K138:L138"/>
    <mergeCell ref="H145:J145"/>
    <mergeCell ref="K145:L145"/>
    <mergeCell ref="H146:J146"/>
    <mergeCell ref="K146:L146"/>
    <mergeCell ref="H147:J147"/>
    <mergeCell ref="K147:L147"/>
    <mergeCell ref="H142:J142"/>
    <mergeCell ref="K142:L142"/>
    <mergeCell ref="H143:J143"/>
    <mergeCell ref="K143:L143"/>
    <mergeCell ref="H144:J144"/>
    <mergeCell ref="K144:L144"/>
    <mergeCell ref="H151:J151"/>
    <mergeCell ref="K151:L151"/>
    <mergeCell ref="H152:J152"/>
    <mergeCell ref="K152:L152"/>
    <mergeCell ref="H153:J153"/>
    <mergeCell ref="K153:L153"/>
    <mergeCell ref="H148:J148"/>
    <mergeCell ref="K148:L148"/>
    <mergeCell ref="H149:J149"/>
    <mergeCell ref="K149:L149"/>
    <mergeCell ref="H150:J150"/>
    <mergeCell ref="K150:L150"/>
    <mergeCell ref="H157:J157"/>
    <mergeCell ref="K157:L157"/>
    <mergeCell ref="H158:J158"/>
    <mergeCell ref="K158:L158"/>
    <mergeCell ref="H159:J159"/>
    <mergeCell ref="K159:L159"/>
    <mergeCell ref="H154:J154"/>
    <mergeCell ref="K154:L154"/>
    <mergeCell ref="H155:J155"/>
    <mergeCell ref="K155:L155"/>
    <mergeCell ref="H156:J156"/>
    <mergeCell ref="K156:L156"/>
    <mergeCell ref="H163:J163"/>
    <mergeCell ref="K163:L163"/>
    <mergeCell ref="H164:J164"/>
    <mergeCell ref="K164:L164"/>
    <mergeCell ref="H165:J165"/>
    <mergeCell ref="K165:L165"/>
    <mergeCell ref="H160:J160"/>
    <mergeCell ref="K160:L160"/>
    <mergeCell ref="H161:J161"/>
    <mergeCell ref="K161:L161"/>
    <mergeCell ref="H162:J162"/>
    <mergeCell ref="K162:L162"/>
    <mergeCell ref="H169:J169"/>
    <mergeCell ref="K169:L169"/>
    <mergeCell ref="H170:J170"/>
    <mergeCell ref="K170:L170"/>
    <mergeCell ref="H171:J171"/>
    <mergeCell ref="K171:L171"/>
    <mergeCell ref="H166:J166"/>
    <mergeCell ref="K166:L166"/>
    <mergeCell ref="H167:J167"/>
    <mergeCell ref="K167:L167"/>
    <mergeCell ref="H168:J168"/>
    <mergeCell ref="K168:L168"/>
    <mergeCell ref="H175:J175"/>
    <mergeCell ref="K175:L175"/>
    <mergeCell ref="H176:J176"/>
    <mergeCell ref="K176:L176"/>
    <mergeCell ref="H177:J177"/>
    <mergeCell ref="K177:L177"/>
    <mergeCell ref="H172:J172"/>
    <mergeCell ref="K172:L172"/>
    <mergeCell ref="H173:J173"/>
    <mergeCell ref="K173:L173"/>
    <mergeCell ref="H174:J174"/>
    <mergeCell ref="K174:L174"/>
    <mergeCell ref="H181:J181"/>
    <mergeCell ref="K181:L181"/>
    <mergeCell ref="H182:J182"/>
    <mergeCell ref="K182:L182"/>
    <mergeCell ref="H183:J183"/>
    <mergeCell ref="K183:L183"/>
    <mergeCell ref="H178:J178"/>
    <mergeCell ref="K178:L178"/>
    <mergeCell ref="H179:J179"/>
    <mergeCell ref="K179:L179"/>
    <mergeCell ref="H180:J180"/>
    <mergeCell ref="K180:L180"/>
    <mergeCell ref="H187:J187"/>
    <mergeCell ref="K187:L187"/>
    <mergeCell ref="H188:J188"/>
    <mergeCell ref="K188:L188"/>
    <mergeCell ref="H189:J189"/>
    <mergeCell ref="K189:L189"/>
    <mergeCell ref="H184:J184"/>
    <mergeCell ref="K184:L184"/>
    <mergeCell ref="H185:J185"/>
    <mergeCell ref="K185:L185"/>
    <mergeCell ref="H186:J186"/>
    <mergeCell ref="K186:L186"/>
    <mergeCell ref="H193:J193"/>
    <mergeCell ref="K193:L193"/>
    <mergeCell ref="H194:J194"/>
    <mergeCell ref="K194:L194"/>
    <mergeCell ref="H195:J195"/>
    <mergeCell ref="K195:L195"/>
    <mergeCell ref="H190:J190"/>
    <mergeCell ref="K190:L190"/>
    <mergeCell ref="H191:J191"/>
    <mergeCell ref="K191:L191"/>
    <mergeCell ref="H192:J192"/>
    <mergeCell ref="K192:L192"/>
    <mergeCell ref="H199:J199"/>
    <mergeCell ref="K199:L199"/>
    <mergeCell ref="H200:J200"/>
    <mergeCell ref="K200:L200"/>
    <mergeCell ref="H201:J201"/>
    <mergeCell ref="K201:L201"/>
    <mergeCell ref="H196:J196"/>
    <mergeCell ref="K196:L196"/>
    <mergeCell ref="H197:J197"/>
    <mergeCell ref="K197:L197"/>
    <mergeCell ref="H198:J198"/>
    <mergeCell ref="K198:L198"/>
    <mergeCell ref="H205:J205"/>
    <mergeCell ref="K205:L205"/>
    <mergeCell ref="H206:J206"/>
    <mergeCell ref="K206:L206"/>
    <mergeCell ref="H207:J207"/>
    <mergeCell ref="K207:L207"/>
    <mergeCell ref="H202:J202"/>
    <mergeCell ref="K202:L202"/>
    <mergeCell ref="H203:J203"/>
    <mergeCell ref="K203:L203"/>
    <mergeCell ref="H204:J204"/>
    <mergeCell ref="K204:L204"/>
    <mergeCell ref="H211:J211"/>
    <mergeCell ref="K211:L211"/>
    <mergeCell ref="H212:J212"/>
    <mergeCell ref="K212:L212"/>
    <mergeCell ref="H213:J213"/>
    <mergeCell ref="K213:L213"/>
    <mergeCell ref="H208:J208"/>
    <mergeCell ref="K208:L208"/>
    <mergeCell ref="H209:J209"/>
    <mergeCell ref="K209:L209"/>
    <mergeCell ref="H210:J210"/>
    <mergeCell ref="K210:L210"/>
    <mergeCell ref="H217:J217"/>
    <mergeCell ref="K217:L217"/>
    <mergeCell ref="H218:J218"/>
    <mergeCell ref="K218:L218"/>
    <mergeCell ref="H219:J219"/>
    <mergeCell ref="K219:L219"/>
    <mergeCell ref="H214:J214"/>
    <mergeCell ref="K214:L214"/>
    <mergeCell ref="H215:J215"/>
    <mergeCell ref="K215:L215"/>
    <mergeCell ref="H216:J216"/>
    <mergeCell ref="K216:L216"/>
    <mergeCell ref="H223:J223"/>
    <mergeCell ref="K223:L223"/>
    <mergeCell ref="H224:J224"/>
    <mergeCell ref="K224:L224"/>
    <mergeCell ref="H225:J225"/>
    <mergeCell ref="K225:L225"/>
    <mergeCell ref="H220:J220"/>
    <mergeCell ref="K220:L220"/>
    <mergeCell ref="H221:J221"/>
    <mergeCell ref="K221:L221"/>
    <mergeCell ref="H222:J222"/>
    <mergeCell ref="K222:L222"/>
    <mergeCell ref="H229:J229"/>
    <mergeCell ref="K229:L229"/>
    <mergeCell ref="H230:J230"/>
    <mergeCell ref="K230:L230"/>
    <mergeCell ref="H231:J231"/>
    <mergeCell ref="K231:L231"/>
    <mergeCell ref="H226:J226"/>
    <mergeCell ref="K226:L226"/>
    <mergeCell ref="H227:J227"/>
    <mergeCell ref="K227:L227"/>
    <mergeCell ref="H228:J228"/>
    <mergeCell ref="K228:L228"/>
    <mergeCell ref="H235:J235"/>
    <mergeCell ref="K235:L235"/>
    <mergeCell ref="H236:J236"/>
    <mergeCell ref="K236:L236"/>
    <mergeCell ref="H237:J237"/>
    <mergeCell ref="K237:L237"/>
    <mergeCell ref="H232:J232"/>
    <mergeCell ref="K232:L232"/>
    <mergeCell ref="H233:J233"/>
    <mergeCell ref="K233:L233"/>
    <mergeCell ref="H234:J234"/>
    <mergeCell ref="K234:L234"/>
    <mergeCell ref="H241:J241"/>
    <mergeCell ref="K241:L241"/>
    <mergeCell ref="H242:J242"/>
    <mergeCell ref="K242:L242"/>
    <mergeCell ref="H243:J243"/>
    <mergeCell ref="K243:L243"/>
    <mergeCell ref="H238:J238"/>
    <mergeCell ref="K238:L238"/>
    <mergeCell ref="H239:J239"/>
    <mergeCell ref="K239:L239"/>
    <mergeCell ref="H240:J240"/>
    <mergeCell ref="K240:L240"/>
    <mergeCell ref="H247:J247"/>
    <mergeCell ref="K247:L247"/>
    <mergeCell ref="H248:J248"/>
    <mergeCell ref="K248:L248"/>
    <mergeCell ref="H249:J249"/>
    <mergeCell ref="K249:L249"/>
    <mergeCell ref="H244:J244"/>
    <mergeCell ref="K244:L244"/>
    <mergeCell ref="H245:J245"/>
    <mergeCell ref="K245:L245"/>
    <mergeCell ref="H246:J246"/>
    <mergeCell ref="K246:L246"/>
    <mergeCell ref="H253:J253"/>
    <mergeCell ref="K253:L253"/>
    <mergeCell ref="H254:J254"/>
    <mergeCell ref="K254:L254"/>
    <mergeCell ref="H255:J255"/>
    <mergeCell ref="K255:L255"/>
    <mergeCell ref="H250:J250"/>
    <mergeCell ref="K250:L250"/>
    <mergeCell ref="H251:J251"/>
    <mergeCell ref="K251:L251"/>
    <mergeCell ref="H252:J252"/>
    <mergeCell ref="K252:L252"/>
    <mergeCell ref="H259:J259"/>
    <mergeCell ref="K259:L259"/>
    <mergeCell ref="H260:J260"/>
    <mergeCell ref="K260:L260"/>
    <mergeCell ref="H261:J261"/>
    <mergeCell ref="K261:L261"/>
    <mergeCell ref="H256:J256"/>
    <mergeCell ref="K256:L256"/>
    <mergeCell ref="H257:J257"/>
    <mergeCell ref="K257:L257"/>
    <mergeCell ref="H258:J258"/>
    <mergeCell ref="K258:L258"/>
    <mergeCell ref="H265:J265"/>
    <mergeCell ref="K265:L265"/>
    <mergeCell ref="H266:J266"/>
    <mergeCell ref="K266:L266"/>
    <mergeCell ref="H267:J267"/>
    <mergeCell ref="K267:L267"/>
    <mergeCell ref="H262:J262"/>
    <mergeCell ref="K262:L262"/>
    <mergeCell ref="H263:J263"/>
    <mergeCell ref="K263:L263"/>
    <mergeCell ref="H264:J264"/>
    <mergeCell ref="K264:L264"/>
    <mergeCell ref="H271:J271"/>
    <mergeCell ref="K271:L271"/>
    <mergeCell ref="H272:J272"/>
    <mergeCell ref="K272:L272"/>
    <mergeCell ref="H273:J273"/>
    <mergeCell ref="K273:L273"/>
    <mergeCell ref="H268:J268"/>
    <mergeCell ref="K268:L268"/>
    <mergeCell ref="H269:J269"/>
    <mergeCell ref="K269:L269"/>
    <mergeCell ref="H270:J270"/>
    <mergeCell ref="K270:L270"/>
    <mergeCell ref="H277:J277"/>
    <mergeCell ref="K277:L277"/>
    <mergeCell ref="H278:J278"/>
    <mergeCell ref="K278:L278"/>
    <mergeCell ref="H279:J279"/>
    <mergeCell ref="K279:L279"/>
    <mergeCell ref="H274:J274"/>
    <mergeCell ref="K274:L274"/>
    <mergeCell ref="H275:J275"/>
    <mergeCell ref="K275:L275"/>
    <mergeCell ref="H276:J276"/>
    <mergeCell ref="K276:L276"/>
    <mergeCell ref="H283:J283"/>
    <mergeCell ref="K283:L283"/>
    <mergeCell ref="H284:J284"/>
    <mergeCell ref="K284:L284"/>
    <mergeCell ref="H285:J285"/>
    <mergeCell ref="K285:L285"/>
    <mergeCell ref="H280:J280"/>
    <mergeCell ref="K280:L280"/>
    <mergeCell ref="H281:J281"/>
    <mergeCell ref="K281:L281"/>
    <mergeCell ref="H282:J282"/>
    <mergeCell ref="K282:L282"/>
    <mergeCell ref="H289:J289"/>
    <mergeCell ref="K289:L289"/>
    <mergeCell ref="H290:J290"/>
    <mergeCell ref="K290:L290"/>
    <mergeCell ref="H291:J291"/>
    <mergeCell ref="K291:L291"/>
    <mergeCell ref="H286:J286"/>
    <mergeCell ref="K286:L286"/>
    <mergeCell ref="H287:J287"/>
    <mergeCell ref="K287:L287"/>
    <mergeCell ref="H288:J288"/>
    <mergeCell ref="K288:L288"/>
    <mergeCell ref="H295:J295"/>
    <mergeCell ref="K295:L295"/>
    <mergeCell ref="H296:J296"/>
    <mergeCell ref="K296:L296"/>
    <mergeCell ref="H297:J297"/>
    <mergeCell ref="K297:L297"/>
    <mergeCell ref="H292:J292"/>
    <mergeCell ref="K292:L292"/>
    <mergeCell ref="H293:J293"/>
    <mergeCell ref="K293:L293"/>
    <mergeCell ref="H294:J294"/>
    <mergeCell ref="K294:L294"/>
    <mergeCell ref="H301:J301"/>
    <mergeCell ref="K301:L301"/>
    <mergeCell ref="H302:J302"/>
    <mergeCell ref="K302:L302"/>
    <mergeCell ref="H303:J303"/>
    <mergeCell ref="K303:L303"/>
    <mergeCell ref="H298:J298"/>
    <mergeCell ref="K298:L298"/>
    <mergeCell ref="H299:J299"/>
    <mergeCell ref="K299:L299"/>
    <mergeCell ref="H300:J300"/>
    <mergeCell ref="K300:L300"/>
    <mergeCell ref="H307:J307"/>
    <mergeCell ref="K307:L307"/>
    <mergeCell ref="H308:J308"/>
    <mergeCell ref="K308:L308"/>
    <mergeCell ref="H309:J309"/>
    <mergeCell ref="K309:L309"/>
    <mergeCell ref="H304:J304"/>
    <mergeCell ref="K304:L304"/>
    <mergeCell ref="H305:J305"/>
    <mergeCell ref="K305:L305"/>
    <mergeCell ref="H306:J306"/>
    <mergeCell ref="K306:L306"/>
    <mergeCell ref="C354:L354"/>
    <mergeCell ref="C355:L355"/>
    <mergeCell ref="C356:L356"/>
    <mergeCell ref="C314:L314"/>
    <mergeCell ref="C315:L315"/>
    <mergeCell ref="C316:L316"/>
    <mergeCell ref="C317:G317"/>
    <mergeCell ref="H317:L317"/>
    <mergeCell ref="H310:J310"/>
    <mergeCell ref="K310:L310"/>
    <mergeCell ref="H311:J311"/>
    <mergeCell ref="K311:L311"/>
    <mergeCell ref="H312:J312"/>
    <mergeCell ref="K312:L312"/>
    <mergeCell ref="C388:L388"/>
    <mergeCell ref="C389:L389"/>
    <mergeCell ref="C390:E391"/>
    <mergeCell ref="F390:L391"/>
    <mergeCell ref="C392:L392"/>
    <mergeCell ref="C357:G357"/>
    <mergeCell ref="H357:L357"/>
    <mergeCell ref="C358:G358"/>
    <mergeCell ref="H358:L358"/>
    <mergeCell ref="C359:L359"/>
    <mergeCell ref="C387:L38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PLAN DRUMMIND 2021</vt:lpstr>
      <vt:lpstr>PROMIGAS</vt:lpstr>
      <vt:lpstr>MANTENIMIENTOS</vt:lpstr>
      <vt:lpstr>REPUESTOS </vt:lpstr>
      <vt:lpstr>Hoja2</vt:lpstr>
      <vt:lpstr>Hoja3</vt:lpstr>
      <vt:lpstr>MANTENIMIENTOS!Área_de_impresión</vt:lpstr>
      <vt:lpstr>'PLAN DRUMMIND 2021'!Área_de_impresión</vt:lpstr>
      <vt:lpstr>PROMIGAS!Área_de_impresión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WALTHER ENRIQUE GOMEZ PATIÑO</dc:creator>
  <cp:lastModifiedBy>Carolina Herrera</cp:lastModifiedBy>
  <cp:lastPrinted>2026-10-02T13:47:50Z</cp:lastPrinted>
  <dcterms:created xsi:type="dcterms:W3CDTF">2018-07-16T14:05:46Z</dcterms:created>
  <dcterms:modified xsi:type="dcterms:W3CDTF">2026-10-02T17:29:30Z</dcterms:modified>
</cp:coreProperties>
</file>