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mc:AlternateContent xmlns:mc="http://schemas.openxmlformats.org/markup-compatibility/2006">
    <mc:Choice Requires="x15">
      <x15ac:absPath xmlns:x15ac="http://schemas.microsoft.com/office/spreadsheetml/2010/11/ac" url="https://d.docs.live.net/e6af0250af1ddb2e/Fotos de página principal/Escritorio/2026 judy/PROCESOS OCTUBRE/HOTEL SAN PEDRO/"/>
    </mc:Choice>
  </mc:AlternateContent>
  <xr:revisionPtr revIDLastSave="0" documentId="8_{AA76F2FF-2BC4-4C9D-9A3B-421BCF94C952}"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1" r:id="rId1"/>
    <sheet name="PROPUESTA ECONOMICA(Proponente)" sheetId="2" r:id="rId2"/>
    <sheet name="INDICAR CÓDIGO DEL ITEM DE PAGO" sheetId="3" r:id="rId3"/>
    <sheet name="Hoja1" sheetId="4"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[0]!ERR</definedName>
    <definedName name="\X">[0]!ERR</definedName>
    <definedName name="\Z" localSheetId="2">[0]!ERR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[0]!ERR</definedName>
    <definedName name="__F">[0]!ERR</definedName>
    <definedName name="__FS01" localSheetId="2">[0]!ERR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[0]!ERR</definedName>
    <definedName name="_F">[0]!ERR</definedName>
    <definedName name="_F10">#REF!</definedName>
    <definedName name="_FC">#REF!</definedName>
    <definedName name="_Fill" localSheetId="2" hidden="1">#REF!</definedName>
    <definedName name="_Fill" hidden="1">#REF!</definedName>
    <definedName name="_FS01" localSheetId="2">[0]!ERR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[0]!ERR</definedName>
    <definedName name="aa">[0]!ERR</definedName>
    <definedName name="AAA" localSheetId="2">[0]!ERR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[0]!ERR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(Entidad)'!$B$1:$L$54</definedName>
    <definedName name="_xlnm.Print_Area" localSheetId="1">'PROPUESTA ECONOMICA(Proponente)'!$B$2:$L$60</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[0]!ERR</definedName>
    <definedName name="armuve">[0]!ERR</definedName>
    <definedName name="ARP">#REF!</definedName>
    <definedName name="ARS">#REF!</definedName>
    <definedName name="as" localSheetId="2">[0]!ERR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[0]!ERR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[0]!ERR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[0]!ERR</definedName>
    <definedName name="COPIA">[0]!ERR</definedName>
    <definedName name="COPIA1">#REF!</definedName>
    <definedName name="COPIA2">#REF!</definedName>
    <definedName name="copiao4" localSheetId="2">[0]!ERR</definedName>
    <definedName name="copiao4">[0]!ERR</definedName>
    <definedName name="corri" localSheetId="2">[0]!ERR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[0]!ERR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[0]!ERR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[0]!ERR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(Entidad)'!$K$38</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(Entidad)'!$K$50</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(Entidad)'!$K$50</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(Entidad)'!$K$51</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88" i="2" l="1"/>
  <c r="K485" i="2"/>
  <c r="K484" i="2"/>
  <c r="K483" i="2"/>
  <c r="K482" i="2"/>
  <c r="K481" i="2"/>
  <c r="K480" i="2"/>
  <c r="K479" i="2"/>
  <c r="K478" i="2"/>
  <c r="K477" i="2"/>
  <c r="K476" i="2"/>
  <c r="K475" i="2"/>
  <c r="K474" i="2"/>
  <c r="K473" i="2"/>
  <c r="K472" i="2"/>
  <c r="K471" i="2"/>
  <c r="K470" i="2"/>
  <c r="K469" i="2"/>
  <c r="K468" i="2"/>
  <c r="K467" i="2"/>
  <c r="K466" i="2"/>
  <c r="K465" i="2"/>
  <c r="K464" i="2"/>
  <c r="K463" i="2"/>
  <c r="K462" i="2"/>
  <c r="K461" i="2"/>
  <c r="K460" i="2"/>
  <c r="K459" i="2"/>
  <c r="K458" i="2"/>
  <c r="K457" i="2"/>
  <c r="K456" i="2"/>
  <c r="K455" i="2"/>
  <c r="K454" i="2"/>
  <c r="K453" i="2"/>
  <c r="K452" i="2"/>
  <c r="K451" i="2"/>
  <c r="K450" i="2"/>
  <c r="K449" i="2"/>
  <c r="K448" i="2"/>
  <c r="K447" i="2"/>
  <c r="K446" i="2"/>
  <c r="K486" i="2" s="1"/>
  <c r="K443" i="2"/>
  <c r="K442" i="2"/>
  <c r="K441" i="2"/>
  <c r="K440" i="2"/>
  <c r="K439" i="2"/>
  <c r="K438" i="2"/>
  <c r="K437" i="2"/>
  <c r="K436" i="2"/>
  <c r="K435" i="2"/>
  <c r="K444" i="2" s="1"/>
  <c r="K432" i="2"/>
  <c r="K431" i="2"/>
  <c r="K430" i="2"/>
  <c r="K429" i="2"/>
  <c r="K428" i="2"/>
  <c r="K427" i="2"/>
  <c r="K426" i="2"/>
  <c r="K425" i="2"/>
  <c r="K424" i="2"/>
  <c r="K423" i="2"/>
  <c r="K422" i="2"/>
  <c r="K421" i="2"/>
  <c r="K420" i="2"/>
  <c r="K433" i="2" s="1"/>
  <c r="K417" i="2"/>
  <c r="K418" i="2" s="1"/>
  <c r="K414" i="2"/>
  <c r="K413" i="2"/>
  <c r="K412" i="2"/>
  <c r="K411" i="2"/>
  <c r="K415" i="2" s="1"/>
  <c r="K410" i="2"/>
  <c r="K409" i="2"/>
  <c r="K408" i="2"/>
  <c r="K407" i="2"/>
  <c r="K406" i="2"/>
  <c r="K405" i="2"/>
  <c r="K404" i="2"/>
  <c r="K403" i="2"/>
  <c r="K402" i="2"/>
  <c r="K401" i="2"/>
  <c r="K400" i="2"/>
  <c r="K399" i="2"/>
  <c r="K398" i="2"/>
  <c r="K397" i="2"/>
  <c r="K396" i="2"/>
  <c r="K395" i="2"/>
  <c r="K394" i="2"/>
  <c r="K391" i="2"/>
  <c r="K390" i="2"/>
  <c r="K389" i="2"/>
  <c r="K388" i="2"/>
  <c r="K392" i="2" s="1"/>
  <c r="K385" i="2"/>
  <c r="K384" i="2"/>
  <c r="K383" i="2"/>
  <c r="K382" i="2"/>
  <c r="K381" i="2"/>
  <c r="K380" i="2"/>
  <c r="K379" i="2"/>
  <c r="K378" i="2"/>
  <c r="K377" i="2"/>
  <c r="K376" i="2"/>
  <c r="K375" i="2"/>
  <c r="K374" i="2"/>
  <c r="K373" i="2"/>
  <c r="K386" i="2" s="1"/>
  <c r="K370" i="2"/>
  <c r="K369" i="2"/>
  <c r="K368" i="2"/>
  <c r="K367" i="2"/>
  <c r="K366" i="2"/>
  <c r="K371" i="2" s="1"/>
  <c r="K363" i="2"/>
  <c r="K362" i="2"/>
  <c r="K361" i="2"/>
  <c r="K360" i="2"/>
  <c r="K359" i="2"/>
  <c r="K358" i="2"/>
  <c r="K357" i="2"/>
  <c r="K356" i="2"/>
  <c r="K355" i="2"/>
  <c r="K354" i="2"/>
  <c r="K353" i="2"/>
  <c r="K352" i="2"/>
  <c r="K351" i="2"/>
  <c r="K350" i="2"/>
  <c r="K349" i="2"/>
  <c r="K348" i="2"/>
  <c r="K364" i="2" s="1"/>
  <c r="K345" i="2"/>
  <c r="K344" i="2"/>
  <c r="K343" i="2"/>
  <c r="K342" i="2"/>
  <c r="K346" i="2" s="1"/>
  <c r="K339" i="2"/>
  <c r="K338" i="2"/>
  <c r="K337" i="2"/>
  <c r="K336" i="2"/>
  <c r="K335" i="2"/>
  <c r="K334" i="2"/>
  <c r="K340" i="2" s="1"/>
  <c r="K331" i="2"/>
  <c r="K330" i="2"/>
  <c r="K329" i="2"/>
  <c r="K328" i="2"/>
  <c r="K332" i="2" s="1"/>
  <c r="K327" i="2"/>
  <c r="K324" i="2"/>
  <c r="K323" i="2"/>
  <c r="K322" i="2"/>
  <c r="K325" i="2" s="1"/>
  <c r="K319" i="2"/>
  <c r="K318" i="2"/>
  <c r="K317" i="2"/>
  <c r="K320" i="2" s="1"/>
  <c r="K314" i="2"/>
  <c r="K313" i="2"/>
  <c r="K312" i="2"/>
  <c r="K311" i="2"/>
  <c r="K310" i="2"/>
  <c r="K309" i="2"/>
  <c r="K308" i="2"/>
  <c r="K307" i="2"/>
  <c r="K306" i="2"/>
  <c r="K305" i="2"/>
  <c r="K304" i="2"/>
  <c r="K303" i="2"/>
  <c r="K302" i="2"/>
  <c r="K315" i="2" s="1"/>
  <c r="K299" i="2"/>
  <c r="K298" i="2"/>
  <c r="K297" i="2"/>
  <c r="K296" i="2"/>
  <c r="K295" i="2"/>
  <c r="K294" i="2"/>
  <c r="K293" i="2"/>
  <c r="K292" i="2"/>
  <c r="K291" i="2"/>
  <c r="K290" i="2"/>
  <c r="K289" i="2"/>
  <c r="K288" i="2"/>
  <c r="K287" i="2"/>
  <c r="K286" i="2"/>
  <c r="K285" i="2"/>
  <c r="K284" i="2"/>
  <c r="K283" i="2"/>
  <c r="K282" i="2"/>
  <c r="K281" i="2"/>
  <c r="K280" i="2"/>
  <c r="K279" i="2"/>
  <c r="K278" i="2"/>
  <c r="K277" i="2"/>
  <c r="K276" i="2"/>
  <c r="K275" i="2"/>
  <c r="K274" i="2"/>
  <c r="K273" i="2"/>
  <c r="K272" i="2"/>
  <c r="K271" i="2"/>
  <c r="K270" i="2"/>
  <c r="K269" i="2"/>
  <c r="K268" i="2"/>
  <c r="K267" i="2"/>
  <c r="K266" i="2"/>
  <c r="K265" i="2"/>
  <c r="K264" i="2"/>
  <c r="K263" i="2"/>
  <c r="K262" i="2"/>
  <c r="K261" i="2"/>
  <c r="K260" i="2"/>
  <c r="K259" i="2"/>
  <c r="K258" i="2"/>
  <c r="K257" i="2"/>
  <c r="K256" i="2"/>
  <c r="K255" i="2"/>
  <c r="K254" i="2"/>
  <c r="K253" i="2"/>
  <c r="K252" i="2"/>
  <c r="K251" i="2"/>
  <c r="K250" i="2"/>
  <c r="K249" i="2"/>
  <c r="K248" i="2"/>
  <c r="K247" i="2"/>
  <c r="K300" i="2" s="1"/>
  <c r="K246" i="2"/>
  <c r="K245" i="2"/>
  <c r="K244" i="2"/>
  <c r="K243" i="2"/>
  <c r="K242" i="2"/>
  <c r="K241" i="2"/>
  <c r="K240" i="2"/>
  <c r="K239" i="2"/>
  <c r="K238" i="2"/>
  <c r="K237" i="2"/>
  <c r="K236" i="2"/>
  <c r="K235" i="2"/>
  <c r="K234" i="2"/>
  <c r="K233" i="2"/>
  <c r="K232" i="2"/>
  <c r="K231" i="2"/>
  <c r="K230" i="2"/>
  <c r="K227" i="2"/>
  <c r="K226" i="2"/>
  <c r="K225" i="2"/>
  <c r="K224" i="2"/>
  <c r="K223" i="2"/>
  <c r="K222" i="2"/>
  <c r="K221" i="2"/>
  <c r="K220" i="2"/>
  <c r="K219" i="2"/>
  <c r="K218" i="2"/>
  <c r="K217" i="2"/>
  <c r="K216" i="2"/>
  <c r="K215" i="2"/>
  <c r="K214" i="2"/>
  <c r="K213" i="2"/>
  <c r="K212" i="2"/>
  <c r="K211" i="2"/>
  <c r="K210" i="2"/>
  <c r="K209" i="2"/>
  <c r="K208" i="2"/>
  <c r="K207" i="2"/>
  <c r="K206" i="2"/>
  <c r="K205" i="2"/>
  <c r="K204" i="2"/>
  <c r="K203" i="2"/>
  <c r="K202" i="2"/>
  <c r="K201" i="2"/>
  <c r="K200" i="2"/>
  <c r="K199" i="2"/>
  <c r="K198" i="2"/>
  <c r="K197" i="2"/>
  <c r="K196" i="2"/>
  <c r="K228" i="2" s="1"/>
  <c r="K193" i="2"/>
  <c r="K192" i="2"/>
  <c r="K191" i="2"/>
  <c r="K190" i="2"/>
  <c r="K189" i="2"/>
  <c r="K188" i="2"/>
  <c r="K187" i="2"/>
  <c r="K186" i="2"/>
  <c r="K185" i="2"/>
  <c r="K184" i="2"/>
  <c r="K183" i="2"/>
  <c r="K182" i="2"/>
  <c r="K181" i="2"/>
  <c r="K180" i="2"/>
  <c r="K179" i="2"/>
  <c r="K178" i="2"/>
  <c r="K177" i="2"/>
  <c r="K176" i="2"/>
  <c r="K175" i="2"/>
  <c r="K174" i="2"/>
  <c r="K173" i="2"/>
  <c r="K172" i="2"/>
  <c r="K171" i="2"/>
  <c r="K170" i="2"/>
  <c r="K169" i="2"/>
  <c r="K168" i="2"/>
  <c r="K167" i="2"/>
  <c r="K166" i="2"/>
  <c r="K165" i="2"/>
  <c r="K164" i="2"/>
  <c r="K163" i="2"/>
  <c r="K162" i="2"/>
  <c r="K161" i="2"/>
  <c r="K160" i="2"/>
  <c r="K159" i="2"/>
  <c r="K158" i="2"/>
  <c r="K157" i="2"/>
  <c r="K156" i="2"/>
  <c r="K155" i="2"/>
  <c r="K154" i="2"/>
  <c r="K153" i="2"/>
  <c r="K152" i="2"/>
  <c r="K151" i="2"/>
  <c r="K150" i="2"/>
  <c r="K149" i="2"/>
  <c r="K148" i="2"/>
  <c r="K147" i="2"/>
  <c r="K146" i="2"/>
  <c r="K145" i="2"/>
  <c r="K144" i="2"/>
  <c r="K143" i="2"/>
  <c r="K142" i="2"/>
  <c r="K141" i="2"/>
  <c r="K140" i="2"/>
  <c r="K139" i="2"/>
  <c r="K138" i="2"/>
  <c r="K137" i="2"/>
  <c r="K136" i="2"/>
  <c r="K133" i="2"/>
  <c r="K132" i="2"/>
  <c r="K131" i="2"/>
  <c r="K130" i="2"/>
  <c r="K129" i="2"/>
  <c r="K128" i="2"/>
  <c r="K127" i="2"/>
  <c r="K126" i="2"/>
  <c r="K125" i="2"/>
  <c r="K124" i="2"/>
  <c r="K123" i="2"/>
  <c r="K122" i="2"/>
  <c r="K121" i="2"/>
  <c r="K120" i="2"/>
  <c r="K119" i="2"/>
  <c r="K118" i="2"/>
  <c r="K117" i="2"/>
  <c r="K116" i="2"/>
  <c r="K115" i="2"/>
  <c r="K114" i="2"/>
  <c r="K113" i="2"/>
  <c r="K112" i="2"/>
  <c r="K111" i="2"/>
  <c r="K110" i="2"/>
  <c r="K109" i="2"/>
  <c r="K108" i="2"/>
  <c r="K107" i="2"/>
  <c r="K106" i="2"/>
  <c r="K105" i="2"/>
  <c r="K104" i="2"/>
  <c r="K103" i="2"/>
  <c r="K102" i="2"/>
  <c r="K101" i="2"/>
  <c r="K100" i="2"/>
  <c r="K99" i="2"/>
  <c r="K98" i="2"/>
  <c r="K97" i="2"/>
  <c r="K96" i="2"/>
  <c r="K95" i="2"/>
  <c r="K134" i="2" s="1"/>
  <c r="K92" i="2"/>
  <c r="K91" i="2"/>
  <c r="K90" i="2"/>
  <c r="K89" i="2"/>
  <c r="K86" i="2"/>
  <c r="K85" i="2"/>
  <c r="K84" i="2"/>
  <c r="K83" i="2"/>
  <c r="K82" i="2"/>
  <c r="K81" i="2"/>
  <c r="K80" i="2"/>
  <c r="K87" i="2" s="1"/>
  <c r="K77" i="2"/>
  <c r="K76" i="2"/>
  <c r="K75" i="2"/>
  <c r="K74" i="2"/>
  <c r="K78" i="2" s="1"/>
  <c r="K71" i="2"/>
  <c r="K70" i="2"/>
  <c r="K69" i="2"/>
  <c r="K68" i="2"/>
  <c r="K67" i="2"/>
  <c r="K66" i="2"/>
  <c r="K65" i="2"/>
  <c r="K64" i="2"/>
  <c r="K63" i="2"/>
  <c r="K62" i="2"/>
  <c r="K61" i="2"/>
  <c r="K60" i="2"/>
  <c r="K59" i="2"/>
  <c r="K58" i="2"/>
  <c r="K57" i="2"/>
  <c r="K56" i="2"/>
  <c r="K55" i="2"/>
  <c r="K54" i="2"/>
  <c r="K53" i="2"/>
  <c r="K52" i="2"/>
  <c r="K51" i="2"/>
  <c r="K50" i="2"/>
  <c r="K49" i="2"/>
  <c r="K48" i="2"/>
  <c r="K47" i="2"/>
  <c r="K46" i="2"/>
  <c r="K45" i="2"/>
  <c r="K44" i="2"/>
  <c r="K72" i="2" s="1"/>
  <c r="K41" i="2"/>
  <c r="K40" i="2"/>
  <c r="K39" i="2"/>
  <c r="K38" i="2"/>
  <c r="K37" i="2"/>
  <c r="K36" i="2"/>
  <c r="K35" i="2"/>
  <c r="K34" i="2"/>
  <c r="K33" i="2"/>
  <c r="K32" i="2"/>
  <c r="K31" i="2"/>
  <c r="K30" i="2"/>
  <c r="K42" i="2" s="1"/>
  <c r="K27" i="2"/>
  <c r="K26" i="2"/>
  <c r="K25" i="2"/>
  <c r="K24" i="2"/>
  <c r="K23" i="2"/>
  <c r="K22" i="2"/>
  <c r="K21" i="2"/>
  <c r="K20" i="2"/>
  <c r="K19" i="2"/>
  <c r="K18" i="2"/>
  <c r="K17" i="2"/>
  <c r="K16" i="2"/>
  <c r="K15" i="2"/>
  <c r="K14" i="2"/>
  <c r="K28" i="2" s="1"/>
  <c r="K481" i="1"/>
  <c r="K480" i="1"/>
  <c r="K479" i="1"/>
  <c r="K478" i="1"/>
  <c r="K477" i="1"/>
  <c r="K476" i="1"/>
  <c r="K475" i="1"/>
  <c r="K474" i="1"/>
  <c r="K473" i="1"/>
  <c r="K472" i="1"/>
  <c r="K471" i="1"/>
  <c r="K470" i="1"/>
  <c r="K469" i="1"/>
  <c r="K468" i="1"/>
  <c r="K467" i="1"/>
  <c r="K466" i="1"/>
  <c r="K465" i="1"/>
  <c r="K464" i="1"/>
  <c r="K463" i="1"/>
  <c r="K462" i="1"/>
  <c r="K461" i="1"/>
  <c r="K460" i="1"/>
  <c r="K459" i="1"/>
  <c r="K458" i="1"/>
  <c r="K457" i="1"/>
  <c r="K456" i="1"/>
  <c r="K455" i="1"/>
  <c r="K454" i="1"/>
  <c r="K453" i="1"/>
  <c r="K452" i="1"/>
  <c r="K451" i="1"/>
  <c r="K450" i="1"/>
  <c r="K449" i="1"/>
  <c r="K448" i="1"/>
  <c r="K447" i="1"/>
  <c r="K446" i="1"/>
  <c r="K445" i="1"/>
  <c r="K444" i="1"/>
  <c r="K443" i="1"/>
  <c r="K442" i="1"/>
  <c r="K482" i="1" s="1"/>
  <c r="K439" i="1"/>
  <c r="K438" i="1"/>
  <c r="K437" i="1"/>
  <c r="K436" i="1"/>
  <c r="K435" i="1"/>
  <c r="K434" i="1"/>
  <c r="K433" i="1"/>
  <c r="K432" i="1"/>
  <c r="K431" i="1"/>
  <c r="K440" i="1" s="1"/>
  <c r="K428" i="1"/>
  <c r="K427" i="1"/>
  <c r="K426" i="1"/>
  <c r="K425" i="1"/>
  <c r="K424" i="1"/>
  <c r="K423" i="1"/>
  <c r="K422" i="1"/>
  <c r="K421" i="1"/>
  <c r="K420" i="1"/>
  <c r="K419" i="1"/>
  <c r="K418" i="1"/>
  <c r="K417" i="1"/>
  <c r="K416" i="1"/>
  <c r="K429" i="1" s="1"/>
  <c r="K413" i="1"/>
  <c r="K414" i="1" s="1"/>
  <c r="K410" i="1"/>
  <c r="K409" i="1"/>
  <c r="K408" i="1"/>
  <c r="K407" i="1"/>
  <c r="K406" i="1"/>
  <c r="K405" i="1"/>
  <c r="K404" i="1"/>
  <c r="K403" i="1"/>
  <c r="K402" i="1"/>
  <c r="K401" i="1"/>
  <c r="K400" i="1"/>
  <c r="K399" i="1"/>
  <c r="K398" i="1"/>
  <c r="K397" i="1"/>
  <c r="K396" i="1"/>
  <c r="K395" i="1"/>
  <c r="K394" i="1"/>
  <c r="K393" i="1"/>
  <c r="K392" i="1"/>
  <c r="K391" i="1"/>
  <c r="K390" i="1"/>
  <c r="K387" i="1"/>
  <c r="K386" i="1"/>
  <c r="K385" i="1"/>
  <c r="K384" i="1"/>
  <c r="K388" i="1" s="1"/>
  <c r="K381" i="1"/>
  <c r="K380" i="1"/>
  <c r="K379" i="1"/>
  <c r="K378" i="1"/>
  <c r="K377" i="1"/>
  <c r="K376" i="1"/>
  <c r="K375" i="1"/>
  <c r="K374" i="1"/>
  <c r="K373" i="1"/>
  <c r="K372" i="1"/>
  <c r="K371" i="1"/>
  <c r="K370" i="1"/>
  <c r="K369" i="1"/>
  <c r="K382" i="1" s="1"/>
  <c r="K366" i="1"/>
  <c r="K365" i="1"/>
  <c r="K364" i="1"/>
  <c r="K363" i="1"/>
  <c r="K362" i="1"/>
  <c r="K367" i="1" s="1"/>
  <c r="K359" i="1"/>
  <c r="K358" i="1"/>
  <c r="K357" i="1"/>
  <c r="K356" i="1"/>
  <c r="K355" i="1"/>
  <c r="K354" i="1"/>
  <c r="K353" i="1"/>
  <c r="K352" i="1"/>
  <c r="K351" i="1"/>
  <c r="K350" i="1"/>
  <c r="K349" i="1"/>
  <c r="K348" i="1"/>
  <c r="K347" i="1"/>
  <c r="K346" i="1"/>
  <c r="K345" i="1"/>
  <c r="K344" i="1"/>
  <c r="K360" i="1" s="1"/>
  <c r="K341" i="1"/>
  <c r="K340" i="1"/>
  <c r="K339" i="1"/>
  <c r="K338" i="1"/>
  <c r="K342" i="1" s="1"/>
  <c r="K335" i="1"/>
  <c r="K334" i="1"/>
  <c r="K333" i="1"/>
  <c r="K332" i="1"/>
  <c r="K331" i="1"/>
  <c r="K330" i="1"/>
  <c r="K336" i="1" s="1"/>
  <c r="K327" i="1"/>
  <c r="K326" i="1"/>
  <c r="K325" i="1"/>
  <c r="K324" i="1"/>
  <c r="K323" i="1"/>
  <c r="K328" i="1" s="1"/>
  <c r="K320" i="1"/>
  <c r="K319" i="1"/>
  <c r="K318" i="1"/>
  <c r="K321" i="1" s="1"/>
  <c r="K315" i="1"/>
  <c r="K314" i="1"/>
  <c r="K313" i="1"/>
  <c r="K316" i="1" s="1"/>
  <c r="K310" i="1"/>
  <c r="K309" i="1"/>
  <c r="K308" i="1"/>
  <c r="K307" i="1"/>
  <c r="K306" i="1"/>
  <c r="K305" i="1"/>
  <c r="K304" i="1"/>
  <c r="K303" i="1"/>
  <c r="K302" i="1"/>
  <c r="K301" i="1"/>
  <c r="K300" i="1"/>
  <c r="K299" i="1"/>
  <c r="K298" i="1"/>
  <c r="K311" i="1" s="1"/>
  <c r="K295" i="1"/>
  <c r="K294" i="1"/>
  <c r="K293" i="1"/>
  <c r="K292" i="1"/>
  <c r="K291" i="1"/>
  <c r="K290" i="1"/>
  <c r="K289" i="1"/>
  <c r="K288" i="1"/>
  <c r="K287" i="1"/>
  <c r="K286" i="1"/>
  <c r="K285" i="1"/>
  <c r="K284" i="1"/>
  <c r="K283" i="1"/>
  <c r="K282" i="1"/>
  <c r="K281" i="1"/>
  <c r="K280" i="1"/>
  <c r="K279" i="1"/>
  <c r="K278" i="1"/>
  <c r="K277" i="1"/>
  <c r="K276" i="1"/>
  <c r="K275" i="1"/>
  <c r="K274" i="1"/>
  <c r="K273" i="1"/>
  <c r="K272" i="1"/>
  <c r="K271" i="1"/>
  <c r="K270" i="1"/>
  <c r="K269" i="1"/>
  <c r="K268" i="1"/>
  <c r="K267" i="1"/>
  <c r="K266" i="1"/>
  <c r="K265" i="1"/>
  <c r="K264" i="1"/>
  <c r="K263" i="1"/>
  <c r="K262" i="1"/>
  <c r="K261" i="1"/>
  <c r="K260" i="1"/>
  <c r="K259" i="1"/>
  <c r="K258" i="1"/>
  <c r="K257" i="1"/>
  <c r="K256" i="1"/>
  <c r="K255" i="1"/>
  <c r="K254" i="1"/>
  <c r="K253" i="1"/>
  <c r="K252" i="1"/>
  <c r="K251" i="1"/>
  <c r="K250" i="1"/>
  <c r="K249" i="1"/>
  <c r="K248" i="1"/>
  <c r="K247" i="1"/>
  <c r="K246" i="1"/>
  <c r="K245" i="1"/>
  <c r="K244" i="1"/>
  <c r="K243" i="1"/>
  <c r="K242" i="1"/>
  <c r="K241" i="1"/>
  <c r="K240" i="1"/>
  <c r="K239" i="1"/>
  <c r="K238" i="1"/>
  <c r="K237" i="1"/>
  <c r="K236" i="1"/>
  <c r="K235" i="1"/>
  <c r="K234" i="1"/>
  <c r="K233" i="1"/>
  <c r="K232" i="1"/>
  <c r="K231" i="1"/>
  <c r="K230" i="1"/>
  <c r="K229" i="1"/>
  <c r="K228" i="1"/>
  <c r="K227" i="1"/>
  <c r="K226" i="1"/>
  <c r="K223" i="1"/>
  <c r="K222" i="1"/>
  <c r="K221" i="1"/>
  <c r="K220" i="1"/>
  <c r="K219" i="1"/>
  <c r="K218" i="1"/>
  <c r="K217" i="1"/>
  <c r="K216" i="1"/>
  <c r="K215" i="1"/>
  <c r="K214" i="1"/>
  <c r="K213" i="1"/>
  <c r="K212" i="1"/>
  <c r="K211" i="1"/>
  <c r="K210" i="1"/>
  <c r="K209" i="1"/>
  <c r="K208" i="1"/>
  <c r="K207" i="1"/>
  <c r="K206" i="1"/>
  <c r="K205" i="1"/>
  <c r="K204" i="1"/>
  <c r="K203" i="1"/>
  <c r="K202" i="1"/>
  <c r="K201" i="1"/>
  <c r="K200" i="1"/>
  <c r="K199" i="1"/>
  <c r="K198" i="1"/>
  <c r="K197" i="1"/>
  <c r="K196" i="1"/>
  <c r="K195" i="1"/>
  <c r="K194" i="1"/>
  <c r="K193" i="1"/>
  <c r="K192" i="1"/>
  <c r="K224" i="1" s="1"/>
  <c r="K189" i="1"/>
  <c r="K188" i="1"/>
  <c r="K187" i="1"/>
  <c r="K186" i="1"/>
  <c r="K185" i="1"/>
  <c r="K184" i="1"/>
  <c r="K183" i="1"/>
  <c r="K182" i="1"/>
  <c r="K181" i="1"/>
  <c r="K180" i="1"/>
  <c r="K179" i="1"/>
  <c r="K178" i="1"/>
  <c r="K177" i="1"/>
  <c r="K176" i="1"/>
  <c r="K175" i="1"/>
  <c r="K174" i="1"/>
  <c r="K173" i="1"/>
  <c r="K172" i="1"/>
  <c r="K171" i="1"/>
  <c r="K170" i="1"/>
  <c r="K169" i="1"/>
  <c r="K168" i="1"/>
  <c r="K167" i="1"/>
  <c r="K166" i="1"/>
  <c r="K165" i="1"/>
  <c r="K164" i="1"/>
  <c r="K163" i="1"/>
  <c r="K162" i="1"/>
  <c r="K161" i="1"/>
  <c r="K160" i="1"/>
  <c r="K159" i="1"/>
  <c r="K158" i="1"/>
  <c r="K157" i="1"/>
  <c r="K156" i="1"/>
  <c r="K155" i="1"/>
  <c r="K154" i="1"/>
  <c r="K153" i="1"/>
  <c r="K152" i="1"/>
  <c r="K151" i="1"/>
  <c r="K150" i="1"/>
  <c r="K149" i="1"/>
  <c r="K148" i="1"/>
  <c r="K147" i="1"/>
  <c r="K146" i="1"/>
  <c r="K145" i="1"/>
  <c r="K144" i="1"/>
  <c r="K143" i="1"/>
  <c r="K142" i="1"/>
  <c r="K141" i="1"/>
  <c r="K140" i="1"/>
  <c r="K139" i="1"/>
  <c r="K138" i="1"/>
  <c r="K137" i="1"/>
  <c r="K136" i="1"/>
  <c r="K135" i="1"/>
  <c r="K134" i="1"/>
  <c r="K133" i="1"/>
  <c r="K132" i="1"/>
  <c r="K129" i="1"/>
  <c r="K128" i="1"/>
  <c r="K127" i="1"/>
  <c r="K126" i="1"/>
  <c r="K125" i="1"/>
  <c r="K124" i="1"/>
  <c r="K123" i="1"/>
  <c r="K122" i="1"/>
  <c r="K121" i="1"/>
  <c r="K120" i="1"/>
  <c r="K119" i="1"/>
  <c r="K118" i="1"/>
  <c r="K117" i="1"/>
  <c r="K116" i="1"/>
  <c r="K115" i="1"/>
  <c r="K114" i="1"/>
  <c r="K113" i="1"/>
  <c r="K112" i="1"/>
  <c r="K111" i="1"/>
  <c r="K110" i="1"/>
  <c r="K109" i="1"/>
  <c r="K108" i="1"/>
  <c r="K107" i="1"/>
  <c r="K106" i="1"/>
  <c r="K105" i="1"/>
  <c r="K104" i="1"/>
  <c r="K103" i="1"/>
  <c r="K102" i="1"/>
  <c r="K101" i="1"/>
  <c r="K100" i="1"/>
  <c r="K99" i="1"/>
  <c r="K98" i="1"/>
  <c r="K97" i="1"/>
  <c r="K96" i="1"/>
  <c r="K95" i="1"/>
  <c r="K94" i="1"/>
  <c r="K93" i="1"/>
  <c r="K92" i="1"/>
  <c r="K91" i="1"/>
  <c r="K130" i="1" s="1"/>
  <c r="K88" i="1"/>
  <c r="K87" i="1"/>
  <c r="K86" i="1"/>
  <c r="K85" i="1"/>
  <c r="K89" i="1" s="1"/>
  <c r="K82" i="1"/>
  <c r="K81" i="1"/>
  <c r="K80" i="1"/>
  <c r="K79" i="1"/>
  <c r="K78" i="1"/>
  <c r="K77" i="1"/>
  <c r="K76" i="1"/>
  <c r="K73" i="1"/>
  <c r="K72" i="1"/>
  <c r="K71" i="1"/>
  <c r="K70" i="1"/>
  <c r="K74" i="1" s="1"/>
  <c r="K67" i="1"/>
  <c r="K66" i="1"/>
  <c r="K65" i="1"/>
  <c r="K64" i="1"/>
  <c r="K63" i="1"/>
  <c r="K62" i="1"/>
  <c r="K61" i="1"/>
  <c r="K60" i="1"/>
  <c r="K59" i="1"/>
  <c r="K58" i="1"/>
  <c r="K57" i="1"/>
  <c r="K56" i="1"/>
  <c r="K55" i="1"/>
  <c r="K54" i="1"/>
  <c r="K53" i="1"/>
  <c r="K52" i="1"/>
  <c r="K51" i="1"/>
  <c r="K50" i="1"/>
  <c r="K49" i="1"/>
  <c r="K48" i="1"/>
  <c r="K47" i="1"/>
  <c r="K46" i="1"/>
  <c r="K45" i="1"/>
  <c r="K44" i="1"/>
  <c r="K43" i="1"/>
  <c r="K42" i="1"/>
  <c r="K41" i="1"/>
  <c r="K40" i="1"/>
  <c r="K68" i="1" s="1"/>
  <c r="K37" i="1"/>
  <c r="K36" i="1"/>
  <c r="K35" i="1"/>
  <c r="K34" i="1"/>
  <c r="K33" i="1"/>
  <c r="K32" i="1"/>
  <c r="K31" i="1"/>
  <c r="K30" i="1"/>
  <c r="K29" i="1"/>
  <c r="K28" i="1"/>
  <c r="K27" i="1"/>
  <c r="K26" i="1"/>
  <c r="K38" i="1" s="1"/>
  <c r="K23" i="1"/>
  <c r="K22" i="1"/>
  <c r="K21" i="1"/>
  <c r="K20" i="1"/>
  <c r="K19" i="1"/>
  <c r="K18" i="1"/>
  <c r="K17" i="1"/>
  <c r="K16" i="1"/>
  <c r="K15" i="1"/>
  <c r="K14" i="1"/>
  <c r="K13" i="1"/>
  <c r="K12" i="1"/>
  <c r="K11" i="1"/>
  <c r="K10" i="1"/>
  <c r="K24" i="1" s="1"/>
  <c r="K487" i="2" l="1"/>
  <c r="K489" i="2" s="1"/>
  <c r="K490" i="2" s="1"/>
  <c r="K194" i="2"/>
  <c r="K93" i="2"/>
  <c r="K411" i="1"/>
  <c r="K296" i="1"/>
  <c r="K190" i="1"/>
  <c r="K483" i="1" s="1"/>
  <c r="K83" i="1"/>
  <c r="K484" i="1" l="1"/>
  <c r="K485" i="1" s="1"/>
  <c r="K486" i="1" s="1"/>
</calcChain>
</file>

<file path=xl/sharedStrings.xml><?xml version="1.0" encoding="utf-8"?>
<sst xmlns="http://schemas.openxmlformats.org/spreadsheetml/2006/main" count="4480" uniqueCount="952">
  <si>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</si>
  <si>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</si>
  <si>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</si>
  <si>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FUERZAS MILITARES DE COLOMBIA — EJÉRCITO NACIONAL — CENTRAL ADMINISTRATIVA Y CONTABLE ESPECIALIZADA INGENIEROS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</si>
  <si>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</si>
  <si>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</si>
  <si>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</si>
  <si>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</si>
  <si>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</si>
  <si>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</si>
  <si>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</si>
  <si>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</si>
  <si>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</si>
  <si>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</si>
  <si>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</si>
  <si>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</si>
  <si>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</si>
  <si>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DESCRIPCIÓN</t>
  </si>
  <si>
    <t>UNIDAD</t>
  </si>
  <si>
    <t>CANTIDAD</t>
  </si>
  <si>
    <t>I. EQUIPO</t>
  </si>
  <si>
    <t>MARCA</t>
  </si>
  <si>
    <t>TIPO</t>
  </si>
  <si>
    <t>TARIFA/HORA</t>
  </si>
  <si>
    <t>RENDIMIENTO</t>
  </si>
  <si>
    <t>Vr. UNITARIO</t>
  </si>
  <si>
    <t>SUBTOTAL $</t>
  </si>
  <si>
    <t>II. MATERIALES</t>
  </si>
  <si>
    <t>PRECIO UNIT.</t>
  </si>
  <si>
    <t>III. TRANSPORTES</t>
  </si>
  <si>
    <t>MATERIAL</t>
  </si>
  <si>
    <t>VOL. o PESO</t>
  </si>
  <si>
    <t>DISTANCIA</t>
  </si>
  <si>
    <t>M3 o Ton/Km</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</si>
  <si>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</si>
  <si>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</si>
  <si>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</si>
  <si>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</si>
  <si>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</si>
  <si>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</si>
  <si>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</si>
  <si>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</si>
  <si>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</si>
  <si>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</si>
  <si>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</si>
  <si>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</si>
  <si>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</si>
  <si>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</si>
  <si>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</si>
  <si>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</si>
  <si>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</si>
  <si>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</si>
  <si>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</si>
  <si>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</si>
  <si>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</si>
  <si>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</si>
  <si>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</si>
  <si>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</si>
  <si>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</si>
  <si>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</si>
  <si>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 xml:space="preserve">Formulario 1 - Propuesta económica  -  Licitación de obra pública de infraestructura social </t>
  </si>
  <si>
    <t>version 2 del 21 de agosto de 2025 — PRESUPUESTO OFICIAL FASE 1 (2026)</t>
  </si>
  <si>
    <t xml:space="preserve">version 2 del 21 de agosto de 2025 </t>
  </si>
  <si>
    <t>Nº</t>
  </si>
  <si>
    <t>ÍTEM DE PAGO</t>
  </si>
  <si>
    <t xml:space="preserve">ESPECIFICACIONES </t>
  </si>
  <si>
    <t>UND.</t>
  </si>
  <si>
    <t>VALOR UNITARIO</t>
  </si>
  <si>
    <t xml:space="preserve">VALOR TOTAL                                </t>
  </si>
  <si>
    <t>GENERAL</t>
  </si>
  <si>
    <t>PARTICULAR</t>
  </si>
  <si>
    <t>CAPÍTULO 01 — OBRAS PRELIMINARES Y BÁSICOS</t>
  </si>
  <si>
    <t>01_01</t>
  </si>
  <si>
    <t>Anexo Técnico</t>
  </si>
  <si>
    <t>-</t>
  </si>
  <si>
    <t>LOCALIZACIÓN Y REPLANTEO EDIFICIO - medida como el area objeto de construccion, con equipo de topografia</t>
  </si>
  <si>
    <t>M2</t>
  </si>
  <si>
    <t>01_02</t>
  </si>
  <si>
    <t>EXCAVACIÓN MECANICA EN MATERIAL HETEREOGENEO Y/O COMUN H=hasta 5.0 M. (incluye cargue, trasiego, transporte y retiro de sobrantes a sitio autorizado)</t>
  </si>
  <si>
    <t>M3</t>
  </si>
  <si>
    <t>01_03</t>
  </si>
  <si>
    <t>RELLENO, CONFORMACIÓN Y COMPACTACIÓN A MAQUINA CON MATERIAL PROVENIENTE DE EXCAVACIÓN (incluye humedecimiento, extendido y compactación por capas con control de densidades)</t>
  </si>
  <si>
    <t>01_04</t>
  </si>
  <si>
    <t>NIVELACION, CONFORMACIÓN Y COMPACTACIÓN DE SUBRASANTE</t>
  </si>
  <si>
    <t>01_05</t>
  </si>
  <si>
    <t>DEMOLICIÓN DE CONCRETO MASIVO Y/O ESTRUCTURAS Y CIMENTACIONES EXISTENTES (TODO TIPO DE ELEMENTOS ESTRUCTURALES Y NO ESTRUCTURALES EN CONCRETO. (Incluye cargue, trasiego y retiro de escombros).</t>
  </si>
  <si>
    <t>01_06</t>
  </si>
  <si>
    <t>DEMOLICIÓN DE CABEZA DE PILOTES (Incluye cargue, trasiego y retiro de escombros).</t>
  </si>
  <si>
    <t>01_07</t>
  </si>
  <si>
    <t>PREHUECOS LOCALIZACION ( Ø 0.50) INCLUYE EXCAVACION H=.50 Y RELLENO EN ARENA</t>
  </si>
  <si>
    <t>UN</t>
  </si>
  <si>
    <t>01_08</t>
  </si>
  <si>
    <t>PROCESO DE EXCAVACION PARA PILOTE Ø 50 CM INCLUYE MANO DE OBRA ,EQUIPO PERFORACION, LODOS BENTONITICOS,CARGUE, TRASIEGO Y RETIRO DE MATERIAL DE EXCAVACION.</t>
  </si>
  <si>
    <t>M</t>
  </si>
  <si>
    <t>01_09</t>
  </si>
  <si>
    <t>DESCAPOTE MECANICO e=0.20 m. (Incluye cargue, trasiego y retiro del material a botadero.)</t>
  </si>
  <si>
    <t>01_10</t>
  </si>
  <si>
    <t>DESCAPOTE MANUAL e=0.20 m. (Incluye cargue, trasiego y retiro del material a botadero.)</t>
  </si>
  <si>
    <t>01_11</t>
  </si>
  <si>
    <t>EXCAVACIÓN GENERAL A PROFUNDIDAD 1.5m (DESPLANTE)</t>
  </si>
  <si>
    <t>01_12</t>
  </si>
  <si>
    <t>CONSTRUCCION DE CAMPAMENTO POR M2, PISO EN CONCRETO DE 2000 PSI E=8 CM REF CON MALLA ELECTROSOLDADA DE 4 MM 15X15, ESTRUCTURA PRINCIPAL EN GUADUA CADA 3 MTS, MUROS O PAREDES EN ESTERILLA FORRADA CON POLISOMBRA VERDE, CUBIERTA EN TEJA DE ZINC CAL 12, INCLUYE BATERIAS SANITARIAS</t>
  </si>
  <si>
    <t>01_13</t>
  </si>
  <si>
    <t>EXCAVACIÓN MANUAL DE MATERIAL HETEREOGENEO Y/O COMUN H=hasta 2.0 M (incluye cargue, trasiego, transporte y retiro de sobrantes a sitio autorizado)</t>
  </si>
  <si>
    <t>01_14</t>
  </si>
  <si>
    <t>CERRAMIENTO EN POLISOMBRA VERDE. H=2.00m. Con parales en madera rolliza, anclados a terreno con concreto de 2000 psi (incluye vara de clavo, liston en madera, polisombra, y concreto)</t>
  </si>
  <si>
    <t>Subtotal</t>
  </si>
  <si>
    <t>CAPÍTULO 02 — CIMENTACIÓN</t>
  </si>
  <si>
    <t>02_01</t>
  </si>
  <si>
    <t>BASE CONCRETO DE LIMPIEZA 2.000 PSI</t>
  </si>
  <si>
    <t>02_02</t>
  </si>
  <si>
    <t>CONCRETO CICLOPEO PARA CIMIENTOS (60% Concreto 3000 psi y 40% piedra media zonga)</t>
  </si>
  <si>
    <t>02_03</t>
  </si>
  <si>
    <t>PEDESTAL EN CONCRETO 3.000 psi - incluye formaleta y vibrado ( Sin refuerzo )</t>
  </si>
  <si>
    <t>02_04</t>
  </si>
  <si>
    <t>DADOS EN CONCRETO 3.000 psi - incluye formaleta y vibrado ( Sin refuerzo )</t>
  </si>
  <si>
    <t>02_07</t>
  </si>
  <si>
    <t>MURO SOBRECIMIENTO LADRILLO TOLETE RECOCIDO (Incluye mortero de pega y pañete de baja permeabilidad) desde 0.12 M - hasta 0.24 M</t>
  </si>
  <si>
    <t>02_10</t>
  </si>
  <si>
    <t>CUARTO DE MÁQUINAS HIDRÁULICAS OBRA CIVIL ~25 M²</t>
  </si>
  <si>
    <t>GLB</t>
  </si>
  <si>
    <t>02_11</t>
  </si>
  <si>
    <t>PLACA DE CONTRAPISO EN CONCRETO DE BAJA PERMEABILIDAD 3.000 psi, incluye formaleta y vibrado ( Sin refuerzo )</t>
  </si>
  <si>
    <t>02_12</t>
  </si>
  <si>
    <t>VIGA CIMENTACIÓN EN CONCRETO 3.000 psi - incluye formaleta y vibrado ( Sin refuerzo )</t>
  </si>
  <si>
    <t>02_13</t>
  </si>
  <si>
    <t>PROCESO DE CONSTRUCCION Y FUNDICION DE PILOTE DEØ 50 CM, CONCRETO 3000 PSI TIPO TREMIE O SIMILAR, INCLUYE MANO DE OBRA, HORMIGONADO, RETIRO DE LODOS BENTONITICOS Y FUNDIDA PILOTE. NO INCLUYE ACERO.</t>
  </si>
  <si>
    <t>02_14</t>
  </si>
  <si>
    <t>ACERO 60.000 PSI PARA CIMENTACION ( Incluye alambre negro y figuración )</t>
  </si>
  <si>
    <t>kg</t>
  </si>
  <si>
    <t>02_15</t>
  </si>
  <si>
    <t>ACERO 60.000 PSI PARA PILOTES ( Incluye alambre negro y figuración )</t>
  </si>
  <si>
    <t>02_16</t>
  </si>
  <si>
    <t>MALLA ELECTROSOLDADA M-084 Q-2 Φ 4 mm hasta M-295 Φ 7.5 mm c/0,15 m en ambos sentidos (incluye desperdicios, traslapos, alambre y distanciadores)</t>
  </si>
  <si>
    <t>CAPÍTULO 03 — DESAGÜES Y DRENAJES</t>
  </si>
  <si>
    <t>03_01</t>
  </si>
  <si>
    <t>TRAGANTE Aluminio 6" con Sosco - Tipo cupúla Colrejillas o equivalente (suministro e instalación).</t>
  </si>
  <si>
    <t>UND</t>
  </si>
  <si>
    <t>03_02</t>
  </si>
  <si>
    <t>BAJANTE AGUAS NEGRAS PVC 3" (Incluye codo, unión y abrazadera de fijación )</t>
  </si>
  <si>
    <t>03_03</t>
  </si>
  <si>
    <t>BAJANTE AGUAS NEGRAS PVC 4" (Incluye codo, unión y abrazadera de fijación )</t>
  </si>
  <si>
    <t>03_04</t>
  </si>
  <si>
    <t>BAJANTE AGUAS NEGRAS PVC 6" (Incluye codo, unión y abrazadera de fijación )</t>
  </si>
  <si>
    <t>03_05</t>
  </si>
  <si>
    <t>BAJANTE AGUAS LLUVIAS PVC 3" (Incluye codo, unión y abrazadera de fijación )</t>
  </si>
  <si>
    <t>03_06</t>
  </si>
  <si>
    <t>BAJANTE AGUAS LLUVIAS PVC 4" (Incluye codo, unión y abrazadera de fijación )</t>
  </si>
  <si>
    <t>03_07</t>
  </si>
  <si>
    <t>APLICACIÓN PINTURA ESMALTE SOBRE BAJANTE TUBERIA PVC Ø = 4"</t>
  </si>
  <si>
    <t>03_08</t>
  </si>
  <si>
    <t>PUNTO DESAGUE PVC 2" Aparatos sanitarios y desagües (Incluye accesorios, yee y codo).</t>
  </si>
  <si>
    <t>03_09</t>
  </si>
  <si>
    <t>PUNTO DESAGUE PVC 3" Aparatos sanitarios y desagües (Incluye accesorios, yee y codo)</t>
  </si>
  <si>
    <t>03_10</t>
  </si>
  <si>
    <t>PUNTO DESAGUE PVC 4" Aparatos sanitarios (Incluye accesorios, yee y codo).</t>
  </si>
  <si>
    <t>03_11</t>
  </si>
  <si>
    <t>PUNTO DESAGUE PVC 3" Aguas lluvias (Incluye accesorios, yee y codo).</t>
  </si>
  <si>
    <t>03_12</t>
  </si>
  <si>
    <t>PUNTO DESAGUE PVC 4" Aguas lluvias (Incluye accesorios, yee y codo).</t>
  </si>
  <si>
    <t>03_13</t>
  </si>
  <si>
    <t>PUNTO REVENTILACIÓN PVC 2" (Incluye accesorios de conexión, unión y yee ).</t>
  </si>
  <si>
    <t>03_14</t>
  </si>
  <si>
    <t>TUBERIA PVC-L 1 1/2" (Ventilación) Incluye accesorios y abrazadera de fijación.</t>
  </si>
  <si>
    <t>03_15</t>
  </si>
  <si>
    <t>TUBERIA PVC-L 2" (Ventilación) Incluye accesorios y abrazadera de fijación.</t>
  </si>
  <si>
    <t>03_16</t>
  </si>
  <si>
    <t>TUBERIA PVC-L 3" (Ventilación) Incluye accesorios y abrazadera de fijación.</t>
  </si>
  <si>
    <t>03_17</t>
  </si>
  <si>
    <t>TUBERIA PVC-L 4" (Ventilación) Incluye accesorios y abrazadera de fijación.</t>
  </si>
  <si>
    <t>03_18</t>
  </si>
  <si>
    <t>CAJA DE INSPECCIÓN 0.60*0.60*1 m. (Incluye excavación, base en recebo común, placa concreto, ladrillo común, marco en ángulo 2 1/2 x 2 1/2 * 3/16" y tapa reforzada en platina de 3 * 3/16" con parrilla en varilla 3/8 cada 10 cm.). Según detalle.</t>
  </si>
  <si>
    <t>03_19</t>
  </si>
  <si>
    <t>TUBERIA PVC-S 2" (Red sanitaria) Incluye instalación y accesorios.</t>
  </si>
  <si>
    <t>03_20</t>
  </si>
  <si>
    <t>TUBERIA PVC-S 3" (Red sanitaria) Incluye instalación y accesorios.</t>
  </si>
  <si>
    <t>03_21</t>
  </si>
  <si>
    <t>TUBERIA PVC-S 4" (Red sanitaria) Incluye instalación y accesorios.</t>
  </si>
  <si>
    <t>03_22</t>
  </si>
  <si>
    <t>TUBERIA PVC-S 6" (Red sanitaria) Incluye instalación y accesorios.</t>
  </si>
  <si>
    <t>03_23</t>
  </si>
  <si>
    <t>SUMINISTRO E INSTALACION DE TAPON DE PVC-S 3".</t>
  </si>
  <si>
    <t>03_24</t>
  </si>
  <si>
    <t>SUMINISTRO E INSTALACION DE TAPON DE PVC-S 2".</t>
  </si>
  <si>
    <t>03_25</t>
  </si>
  <si>
    <t>SUMINISTRO E INSTALACION DE ACESORIO PVC-S 2"</t>
  </si>
  <si>
    <t>03_26</t>
  </si>
  <si>
    <t>SUMINISTRO E INSTALACION DE ACESORIO PVC-S 3"</t>
  </si>
  <si>
    <t>03_27</t>
  </si>
  <si>
    <t>SUMINISTRO E INSTALACION DE ACESORIO PVC-S 4"</t>
  </si>
  <si>
    <t>03_28</t>
  </si>
  <si>
    <t>SUMINISTRO E INSTALACION DE ACESORIO PVC-S 6"</t>
  </si>
  <si>
    <t>CAPÍTULO 04 — BASES Y RELLENOS</t>
  </si>
  <si>
    <t>04_01</t>
  </si>
  <si>
    <t>ESTABILIZACIÓN DE SUBRASANTE CON RAJON (Incluye transporte y compactación)</t>
  </si>
  <si>
    <t>04_02</t>
  </si>
  <si>
    <t>GEOTEXTIL TEJIDO 2100</t>
  </si>
  <si>
    <t>04_03</t>
  </si>
  <si>
    <t>BASE GRANULAR B-600 (Suministro, transporte, colocación y compactación.)</t>
  </si>
  <si>
    <t>04_04</t>
  </si>
  <si>
    <t>SUMINISTRO E INSTALACION DE POLIETILENO CAL No 6</t>
  </si>
  <si>
    <t>CAPÍTULO 05 — ESTRUCTURA EN CONCRETO REFORZADO</t>
  </si>
  <si>
    <t>05_01</t>
  </si>
  <si>
    <t>COLUMNAS Y MUROS ESTRUCTURALES (PANTALLAS) EN CONCRETO 3.000 psi (21 MPa) — incluye formaleta con desmoldante, distanciadores, vibrado, curado y desencofrado (Sin refuerzo)</t>
  </si>
  <si>
    <t>05_02</t>
  </si>
  <si>
    <t>VIGAS AÉREAS Y VIGUETAS DE ENTREPISO EN CONCRETO 3.000 psi (21 MPa) — incluye formaleta de entrepiso con parales, distanciadores, vibrado, bombeo, curado y desencofrado (Sin refuerzo)</t>
  </si>
  <si>
    <t>05_03</t>
  </si>
  <si>
    <t>PLACA Y MUROS FOSO ASCENSOR CONCRETO 3.000 PSI DE BAJA PERMEABILIDAD, INCLUYE FORMALETA Y VIBRADO (Sin refuerzo)</t>
  </si>
  <si>
    <t>05_04</t>
  </si>
  <si>
    <t>LOSA MACIZA AÉREA EN CONCRETO 3.000 psi (21 MPa) e= 0.15 m — incluye formaleta de entrepiso con parales extralargos, vibrado, bombeo, curado y desencofrado (Sin refuerzo)</t>
  </si>
  <si>
    <t>05_05</t>
  </si>
  <si>
    <t>ESCALERAS EN CONCRETO 3.000 psi (21 MPa) — losa inclinada, pasos, contrapasos y descansos; incluye formaleta, vibrado, curado y desencofrado (Sin refuerzo)</t>
  </si>
  <si>
    <t>05_06</t>
  </si>
  <si>
    <t>ACERO DE REFUERZO 60.000 PSI PARA ESTRUCTURA EN CONCRETO (columnas, muros, vigas, losas y escaleras) — incluye alambre negro, figuración, distanciadores, traslapos y colocación</t>
  </si>
  <si>
    <t>05_07</t>
  </si>
  <si>
    <t>ANCLAJE CON SIKADUR ANCHOR-FIX 4 Y VARILLA DE 1/4 PROFUNDIDAD 5CM</t>
  </si>
  <si>
    <t>CAPÍTULO 06 — MAMPOSTERÍA Y MUROS DIVISORIOS</t>
  </si>
  <si>
    <t>06_01</t>
  </si>
  <si>
    <t>SUMINISTRO E INSTALACION DE PANEL ESTRUCTURAL SIP - COMPUESTO POR NÚCLEO EN EPS ALTA DENSIDAD DE 100 MM Y CARAS EN OSB TIPO III DE 11 MM, UNIDOS CON ADHESIVO ESTRUCTURAL, ESPESOR TOTAL 110 MM. MONTADO SOBRE ESTRUCTURA PORTANTE EN MADERA LAMINADA O ACERO GALVANIZADO (PERFILES TIPO C O TUBO ESTRUCTURAL), DIMENSIONADA SEGÚN CÁLCULO ESTRUCTURAL. LA ESTRUCTURA Y LOS PANELES SE FIJARÁN MEDIANTE ANCLAJES MECÁNICOS A LA PLACA DE ENTREPISO Y VIGAS DE AMARRE, USANDO TORNILLERÍA AUTOPERFORANTE O PERNOS DE EXPANSIÓN GALVANIZADOS SEGÚN ESPECIFICACIONES DEL FABRICANTE.</t>
  </si>
  <si>
    <t>06_02</t>
  </si>
  <si>
    <t>SUMINISTRO E INSTALACION DE MURO LIVIANO COMPUESTO POR ESTRUCTURA PORTANTE EN PERFILES DE LÁMINA GALVANIZADA Y DOBLE PLACA DE FIBROCEMENTO O YESO SEGÚN DISEÑO</t>
  </si>
  <si>
    <t>06_03</t>
  </si>
  <si>
    <t>MURO EN BLOQUE EN LADRILLO # 5 33X11,5X23 INCLUYE REFUERO PARA FACHADAS, INCLUYE COLUMNETAS Y DINTELES</t>
  </si>
  <si>
    <t>06_04</t>
  </si>
  <si>
    <t>PAÑETE EXTERIOR IMPERMEABILIZADO PARA MUROS X M2</t>
  </si>
  <si>
    <t>CAPÍTULO 07 — INSTALACIONES HIDROSANITARIAS</t>
  </si>
  <si>
    <t>07_01</t>
  </si>
  <si>
    <t>SUMINISTRO E INSTALACIÓN DE REGISTRO Cuerpo de Bronce 1/2 (Incluye accesorios y tapa plastica de registro 10*10 cm.)</t>
  </si>
  <si>
    <t>07_02</t>
  </si>
  <si>
    <t>SUMINISTRO E INSTALACIÓN DE TUBERIA PVC-P RDE 9 1/2" Agua Fria - Red de suministro, Incluye instalación y accesorios.</t>
  </si>
  <si>
    <t>07_03</t>
  </si>
  <si>
    <t>LLAVE METÁLICA MANGUERA 1/2". Tipo gricol o equivalente Ref.BL-9977-14. Incluye: (Suministro e instalación).</t>
  </si>
  <si>
    <t>07_04</t>
  </si>
  <si>
    <t>MEDIDORES AGUA 2" - INCLUYE SUMINISTRO E INSTALACIÓN</t>
  </si>
  <si>
    <t>07_05</t>
  </si>
  <si>
    <t>SUMINISTRO E INSTALACIÓN DE CHEQUE Roscado Cuerpo de Bronce 1/2" (Incluye Universal).</t>
  </si>
  <si>
    <t>07_06</t>
  </si>
  <si>
    <t>VENTOSA 1" DOBLE EFECTO (Incluye accesorios)</t>
  </si>
  <si>
    <t>07_07</t>
  </si>
  <si>
    <t>SUMINISTRO E INSTALACIÓN DE CAJILLA EN CONCRETO PARA MEIDOR DE 1/2" Y 3/4" DE PISO SEGÚN NORMA NO-021. INCL. TAPA PLASTICA PARA CAJILLA NP-022. EXCAVACIÓN Y TODOS LOS ELEMENTOS NECESARIOS PARA SU FUNCIONAMIENTO - VER DETALLE.</t>
  </si>
  <si>
    <t>07_08</t>
  </si>
  <si>
    <t>SUMINISTRO E INSTALACIÓN DE PUNTO AGUA FRIA 1/2" PVC -P ( Incluye hasta 2 m de tuberia vertical y accesorios de instalación )</t>
  </si>
  <si>
    <t>07_09</t>
  </si>
  <si>
    <t>SUMINISTRO E INSTALACIÓN DE TUBERIA PVC-P RDE 21 1" Agua Fria - Red de suministro</t>
  </si>
  <si>
    <t>07_10</t>
  </si>
  <si>
    <t>SUMINISTRO E INSTALACIÓN DE TUBERIA PVC-P RDE 21 1-1/4" Agua Fria - Red de suministro</t>
  </si>
  <si>
    <t>07_11</t>
  </si>
  <si>
    <t>SUMINISTRO E INSTALACIÓN DE TUBERIA PVC-P RDE 21 1-1/2" Agua Fria - Red de suministro</t>
  </si>
  <si>
    <t>07_12</t>
  </si>
  <si>
    <t>SUMINISTRO E INSTALACIÓN DE TUBERIA PVC-P RDE 21 2" Agua Fria - Red de suministro</t>
  </si>
  <si>
    <t>07_13</t>
  </si>
  <si>
    <t>SUMINISTRO E INSTALACIÓN DE TUBERIA PVC-P RDE 21 2-1/2" Agua Fria - Red de suministro</t>
  </si>
  <si>
    <t>07_14</t>
  </si>
  <si>
    <t>SUMINISTRO E INSTALACIÓN DE TUBERIA PVC-P RDE 21 3" Agua Fria - Red de suministro</t>
  </si>
  <si>
    <t>07_15</t>
  </si>
  <si>
    <t>SUMINISTRO E INSTALACIÓN DE TUBERIA PVC-P RDE 21 4" Agua Fria - Red de suministro</t>
  </si>
  <si>
    <t>07_16</t>
  </si>
  <si>
    <t>SUMINISTRO E INSTALACION DE TUBERIA PVC-P RDE 11 3/4" Agua Fria ( Red de suministro) Incluye instalación y accesorios.</t>
  </si>
  <si>
    <t>07_17</t>
  </si>
  <si>
    <t>SUMINISTRO E INSTALACION ACCESORIOS RED HIDRAULICA PVC-P 1/2".</t>
  </si>
  <si>
    <t>07_18</t>
  </si>
  <si>
    <t>SUMINISTRO E INSTALACION ACCESORIOS RED HIDRAULICA PVC-P 3/4".</t>
  </si>
  <si>
    <t>07_19</t>
  </si>
  <si>
    <t>SUMINISTRO E INSTALACION ACCESORIOS RED HIDRAULICA PVC-P 1".</t>
  </si>
  <si>
    <t>07_20</t>
  </si>
  <si>
    <t>SUMINISTRO E INSTALACION ACCESORIOS RED HIDRAULICA PVC-P 1_1/4".</t>
  </si>
  <si>
    <t>07_21</t>
  </si>
  <si>
    <t>SUMINISTRO E INSTALACION ACCESORIOS RED HIDRAULICA PVC-P 1_1/2".</t>
  </si>
  <si>
    <t>07_22</t>
  </si>
  <si>
    <t>SUMINISTRO E INSTALACION ACCESORIOS RED HIDRAULICA PVC-P 2".</t>
  </si>
  <si>
    <t>07_23</t>
  </si>
  <si>
    <t>SUMINISTRO E INSTALACION ACCESORIOS RED HIDRAULICA PVC-P 2_1/2".</t>
  </si>
  <si>
    <t>07_24</t>
  </si>
  <si>
    <t>SUMINISTRO E INSTALACION ACCESORIOS RED HIDRAULICA PVC-P 3".</t>
  </si>
  <si>
    <t>07_25</t>
  </si>
  <si>
    <t>SUMINISTRO E INSTALACION ACCESORIOS RED HIDRAULICA PVC-P 4".</t>
  </si>
  <si>
    <t>07_26</t>
  </si>
  <si>
    <t>SUMINISTRO, INSTALACIÓN Y PUESTA EN FUNCIONAMIENTO DE VALVULA RW de 1"</t>
  </si>
  <si>
    <t>07_27</t>
  </si>
  <si>
    <t>SUMINISTRO E INSTALACIÓN DE REGISTRO DE BOLA PVC DE 1/2", incluye accesorios requeridos para su funcionamiento.</t>
  </si>
  <si>
    <t>07_28</t>
  </si>
  <si>
    <t>SUMINISTRO E INSTALACIÓN DE UNION PEAD x BRIDA 3" incluye todos los accesorios para su correcto funcionamiento</t>
  </si>
  <si>
    <t>07_29</t>
  </si>
  <si>
    <t>SUMINISTRO E INSTALACIÓN DE VENTOSA DOBLE EFECTO DE 1/2" A 3/4"</t>
  </si>
  <si>
    <t>07_30</t>
  </si>
  <si>
    <t>SUMINISTRO E INSTALACION DE VALVULA BOLA 1 1/2" RED WHITE</t>
  </si>
  <si>
    <t>07_31</t>
  </si>
  <si>
    <t>SUMINISTRO E INSTALACION DE VALVULA BOLA 1-1/4" RED WHITE</t>
  </si>
  <si>
    <t>07_32</t>
  </si>
  <si>
    <t>SUMINISTRO E INSTALACION DE VALVULA BOLA 1/2" RED WHITE</t>
  </si>
  <si>
    <t>07_33</t>
  </si>
  <si>
    <t>SUMINISTRO E INSTALACION DE VALVULA BOLA 3/4" RED WHITE</t>
  </si>
  <si>
    <t>07_34</t>
  </si>
  <si>
    <t>SUMINISTRO E INSTALACION DE VALVULA CHEQUE 3"</t>
  </si>
  <si>
    <t>07_35</t>
  </si>
  <si>
    <t>SUMINISTRO E INSTALACION DE VALVULA CORTINA 3"</t>
  </si>
  <si>
    <t>07_36</t>
  </si>
  <si>
    <t>SUMINISTRO E INSTALACION DE KIT BAÑO, INCLUYE REJILLA DE PISO, TAPA REJISTRO DE 15X15, VALVULA DE CORTE, ACOPLE SANITARIO Y ACOPLE LAVAMANOS</t>
  </si>
  <si>
    <t>07_37</t>
  </si>
  <si>
    <t>SUMINISTRO E INSTALACION DE ACCESORIO PEAD DE 90 MM - 3" - PE100</t>
  </si>
  <si>
    <t>07_38</t>
  </si>
  <si>
    <t>SUMINISTRO E INSTALACION DE ACCESORIO PEAD DE 110 MM - 4" - PE100</t>
  </si>
  <si>
    <t>07_39</t>
  </si>
  <si>
    <t>SUMINISTRO E INSTALACION DE ACCESORIO PEAD DE 50 MM - 2" - PE100</t>
  </si>
  <si>
    <t>CAPÍTULO 08 — RED CONTRAINCENDIOS</t>
  </si>
  <si>
    <t>08_01</t>
  </si>
  <si>
    <t>SUMINISTRO E INSTALACIÓN TUBERÍA EN ACERO NEGRO 1" SCH 40</t>
  </si>
  <si>
    <t>08_02</t>
  </si>
  <si>
    <t>SUMINISTRO E INSTALACIÓN ACCESORIOS ACERO NEGRO 1 1/2"</t>
  </si>
  <si>
    <t>08_03</t>
  </si>
  <si>
    <t>SUMINISTRO E INSTALACIÓN DE SOPORTE 1" UL-FM.</t>
  </si>
  <si>
    <t>08_04</t>
  </si>
  <si>
    <t>SUMINISTRO E INSTALACIÓN DE SOPORTE 2" UL-FM.</t>
  </si>
  <si>
    <t>08_05</t>
  </si>
  <si>
    <t>SUMINISTRO E INSTALACIÓN DE SOPORTE 3" UL-FM.</t>
  </si>
  <si>
    <t>08_06</t>
  </si>
  <si>
    <t>SUMINISTRO E INSTALACIÓN ACCESORIOS ACERO NEGRO 2"</t>
  </si>
  <si>
    <t>08_07</t>
  </si>
  <si>
    <t>SUMINISTRO E INSTALACIÓN DE SOPORTE SISMORESISTENTE LONGITUDINAL DE 2" UL-FM.</t>
  </si>
  <si>
    <t>08_08</t>
  </si>
  <si>
    <t>SUMINISTRO E INSTALACIÓN DE SOPORTE SISMORESISTENTE TRANSVERSAL DE 2.1/2" UL-FM.</t>
  </si>
  <si>
    <t>08_09</t>
  </si>
  <si>
    <t>SUMINISTRO E INSTALACIÓN DE SOPORTE SISMORESISTENTE LONGITUDINAL DE 4" UL-FM.</t>
  </si>
  <si>
    <t>08_10</t>
  </si>
  <si>
    <t>SUMINISTRO E INSTALACIÓN CABEZAL DE PRUEBAS 250GPM</t>
  </si>
  <si>
    <t>08_11</t>
  </si>
  <si>
    <t>SUMINISTRO E INSTALACIÓN ACCESORIOS ACERO NEGRO 2 1/2"</t>
  </si>
  <si>
    <t>08_12</t>
  </si>
  <si>
    <t>SUMINISTRO E INSTALACIÓN ACCESORIOS ACERO NEGRO 3"</t>
  </si>
  <si>
    <t>08_13</t>
  </si>
  <si>
    <t>SUMINISTRO E INSTALACIÓN ACCESORIOS ACERO NEGRO 4"</t>
  </si>
  <si>
    <t>08_14</t>
  </si>
  <si>
    <t>SUMINISTRO E INSTALACION DE ESCUDO SENCILLO O DOBLE PARA ROCIADOR tipo Pendet o similar.</t>
  </si>
  <si>
    <t>08_15</t>
  </si>
  <si>
    <t>APLICACIÓN PINTURA RED DE INCENDIO 1" A 2"</t>
  </si>
  <si>
    <t>08_16</t>
  </si>
  <si>
    <t>APLICACIÓN PINTURA RED DE INCENDIO 2 1/2" A 4"</t>
  </si>
  <si>
    <t>08_17</t>
  </si>
  <si>
    <t>SUMINISTRO E INSTALACIÓN DE VALVULA DE BOLA DE 2" A TODO COSTO.</t>
  </si>
  <si>
    <t>08_18</t>
  </si>
  <si>
    <t>SUMINISTRO E INSTALACIÓN DE VALVULA DE DE ALIVIO DE PRESION DE 2"</t>
  </si>
  <si>
    <t>08_19</t>
  </si>
  <si>
    <t>SUMINISTRO E INSTALACIÓN DE VENTOSA DOBLE EFECTO 2"EN BRONCE</t>
  </si>
  <si>
    <t>08_20</t>
  </si>
  <si>
    <t>SUMINISTRO E INSTALACIÓN TUBERÍA EN ACERO NEGRO 1/2" SCH 40</t>
  </si>
  <si>
    <t>08_21</t>
  </si>
  <si>
    <t>SUMINISTRO E INSTALACIÓN TUBERÍA EN ACERO NEGRO 3/4" SCH 40</t>
  </si>
  <si>
    <t>08_22</t>
  </si>
  <si>
    <t>SUMINISTRO E INSTALACIÓN TUBERÍA EN ACERO NEGRO 1 1/2" SCH 40</t>
  </si>
  <si>
    <t>08_23</t>
  </si>
  <si>
    <t>SUMINISTRO E INSTALACIÓN DE CABLE INCENDIO 2X14 FPLR BLINDADO</t>
  </si>
  <si>
    <t>ML</t>
  </si>
  <si>
    <t>08_24</t>
  </si>
  <si>
    <t>SUMINISTRO E INSTALACIÓN DE VALVULA DE DE ALIVIO DE PRESION DE 4"</t>
  </si>
  <si>
    <t>08_25</t>
  </si>
  <si>
    <t>TUBERIA POLIETILENO ALTA DENSIDAD - PEAD 90 mm. CON UNION POR ELECTROFUSION. Tipo Acuaflex o equivalente.(Incluye relleno primario en material proveniente de la misma zanja, y relleno secundario en material relleno clasificado tipo B-200, hasta 30 cm, cama de arena hasta 15 cm, instalación, accesorios y cinta de demarcación.)</t>
  </si>
  <si>
    <t>08_26</t>
  </si>
  <si>
    <t>TUBERIA POLIETILENO ALTA DENSIDAD - PEAD 110 mm. PE 100/PN 16 RDE 21 PARA RCI CON UNION POR ELECTROFUSION. Tipo Acuaflex o equivalente.(Incluye cama de apoyo, y relleno secundario en material relleno clasificado tipo B-200, hasta 30 cm, cama de arena hasta 15 cm, instalación, accesorios y cinta de demarcación.)</t>
  </si>
  <si>
    <t>08_27</t>
  </si>
  <si>
    <t>TUBERIA_ACERO-ASTM A795_SCH40 - DN 1/2"</t>
  </si>
  <si>
    <t>08_28</t>
  </si>
  <si>
    <t>TUBERIA_ACERO-ASTM A795_SCH40 - DN 3/4"</t>
  </si>
  <si>
    <t>08_29</t>
  </si>
  <si>
    <t>COUPLING O UNION RIGIDA RAN DE 1/2"</t>
  </si>
  <si>
    <t>08_30</t>
  </si>
  <si>
    <t>COUPLING O UNION RIGIDA RAN DE 1"</t>
  </si>
  <si>
    <t>08_31</t>
  </si>
  <si>
    <t>COUPLING O UNION RIGIDA RAN DE 1-1/2"</t>
  </si>
  <si>
    <t>08_32</t>
  </si>
  <si>
    <t>COUPLING O UNION RIGIDA RAN DE 2"</t>
  </si>
  <si>
    <t>08_33</t>
  </si>
  <si>
    <t>COUPLING O UNION RIGIDA RAN DE 2-1/2"</t>
  </si>
  <si>
    <t>08_34</t>
  </si>
  <si>
    <t>COUPLING O UNION RIGIDA RAN DE 3"</t>
  </si>
  <si>
    <t>08_35</t>
  </si>
  <si>
    <t>COUPLING O UNION RIGIDA RAN DE 4"</t>
  </si>
  <si>
    <t>08_36</t>
  </si>
  <si>
    <t>TRANSICION DE TUBERIA PEAD A TUBERIA AC 4" - INCLUYE CODO PEAD, PORTA BRIDA, BRIDA LOCA HG, PERNOS Y EMPAQUES</t>
  </si>
  <si>
    <t>08_37</t>
  </si>
  <si>
    <t>SUMINISTRO E INSTALACION DE REDUCCION DE 1"X 1/2"</t>
  </si>
  <si>
    <t>08_38</t>
  </si>
  <si>
    <t>SUMINISTRO E INSTALACION DE REDUCCION DE 2"X 1-1/2"</t>
  </si>
  <si>
    <t>08_39</t>
  </si>
  <si>
    <t>SUMINISTRO E INSTALACION DE REDUCCION DE 3"X 1"</t>
  </si>
  <si>
    <t>08_40</t>
  </si>
  <si>
    <t>SUMINISTRO E INSTALACION DE REDUCCION DE 3"X 2-1/2"</t>
  </si>
  <si>
    <t>08_41</t>
  </si>
  <si>
    <t>SUMINISTRO E INSTALACION DE REDUCCION DE 3"X 2"</t>
  </si>
  <si>
    <t>08_42</t>
  </si>
  <si>
    <t>SUMINISTRO E INSTALACION DE REDUCCION DE 4"X 3"</t>
  </si>
  <si>
    <t>08_43</t>
  </si>
  <si>
    <t>08_44</t>
  </si>
  <si>
    <t>08_45</t>
  </si>
  <si>
    <t>TANQUE METÁLICO PREFABRICADO PARA RED CONTRA INCENDIO 60 M³ NSR-10 J.4 INSTALADO Y PROBADO</t>
  </si>
  <si>
    <t>08_46</t>
  </si>
  <si>
    <t>SUMINISTRO E INSTALACIÓN SIAMESA 4" X 2 1/2" X 2 1/2" Inc tapa - cadena</t>
  </si>
  <si>
    <t>08_47</t>
  </si>
  <si>
    <t>SUMINISTRO E INSTALACIÓN ROCIADOR PENDENT K:5.6</t>
  </si>
  <si>
    <t>08_48</t>
  </si>
  <si>
    <t>SUMINISTRO E INSTALACIÓN TUBERÍA EN ACERO NEGRO 2" SCH 40</t>
  </si>
  <si>
    <t>08_49</t>
  </si>
  <si>
    <t>SUMINISTRO E INSTALACIÓN TUBERÍA EN ACERO NEGRO 2 1/2" SCH 40</t>
  </si>
  <si>
    <t>08_50</t>
  </si>
  <si>
    <t>SUMINISTRO E INSTALACIÓN TUBERÍA EN ACERO NEGRO 3" SCH 40</t>
  </si>
  <si>
    <t>08_51</t>
  </si>
  <si>
    <t>SUMINISTRO E INSTALACION GABINETE TIPO II CON VALVULA ANGULAR DE 2 1/2" Y ADITAMENTOS: VÁLVULA, MANGUERA, LLAVES Y SEÑALIZACIÓN</t>
  </si>
  <si>
    <t>08_52</t>
  </si>
  <si>
    <t>SUMINISTRO E INSTALACIÓN ACCESORIOS ACERO NEGRO 3/4"</t>
  </si>
  <si>
    <t>08_53</t>
  </si>
  <si>
    <t>SUMINISTRO E INSTALACIÓN TEE MECANICA 2 "x1,1/2" UL</t>
  </si>
  <si>
    <t>08_54</t>
  </si>
  <si>
    <t>SUMINISTRO E INSTALACIÓN TUBERÍA EN ACERO NEGRO 4" SCH 40</t>
  </si>
  <si>
    <t>08_55</t>
  </si>
  <si>
    <t>SUMINISTRO E INSTALACIÓN TEE MECANICA 2 1/2"x1,1/2" UL</t>
  </si>
  <si>
    <t>08_56</t>
  </si>
  <si>
    <t>SUMINISTRO E INSTALACIÓN VALVULA OS&amp; Y 2"</t>
  </si>
  <si>
    <t>08_57</t>
  </si>
  <si>
    <t>SUMINISTRO E INSTALACIÓN DE CHEQUE RANURADO Ø 2 1/2" UL/FM</t>
  </si>
  <si>
    <t>08_58</t>
  </si>
  <si>
    <t>SUMINISTRO E INSTALACIÓN ACCESORIOS ACERO NEGRO 1"</t>
  </si>
  <si>
    <t>CAPÍTULO 09 — REDES MECÁNICAS Y NEUMÁTICAS (HVAC)</t>
  </si>
  <si>
    <t>09_01</t>
  </si>
  <si>
    <t>SUMINISTRO E INSTALACION DE UNIDAD CONDENSADORA VRF DE 16 TR CONDENSADA POR AIRE 220 V / 3 PH / 60 HZ O SIMILAR, INCLUYE ANTIVIBRATORIO EN NEOPRENO PARA MAQUINARIA A PISO Y EQUIPO DE IZAJE (NO INCLUYE ANCLAJE)</t>
  </si>
  <si>
    <t>09_02</t>
  </si>
  <si>
    <t>SUMINISTRO E INSTALACION DE UNIDAD EVAPORADORA VRF TIPO FANCOIL OCULTO DE 4,5 TRF 220 V / 1 ɸ / 60 O SIMILAR, INCLUYE BOMBA DE CONDENSADO, TERMOESTATO DIGITAL PROGRAMABLE Y EQUIPO PARA IZAJE</t>
  </si>
  <si>
    <t>09_03</t>
  </si>
  <si>
    <t>SUMINISTRO E INSTALACION DE UNIDAD EVAPORADORA VRF TIPO FANCOIL OCULTO DE 3,0 TRF 220 V / 1 ɸ / 60 O SIMILAR, INCLUYE BOMBA DE CONDENSADO, TERMOESTATO DIGITAL PROGRAMABLE Y EQUIPO PARA IZAJE</t>
  </si>
  <si>
    <t>09_04</t>
  </si>
  <si>
    <t>SUMINISTRO E INSTALACION DE UNIDAD EVAPORADORA VRF TIPO FANCOIL OCULTO DE 1,5 TRF 220 V / 1 ɸ / 60 O SIMILAR, INCLUYE BOMBA DE CONDENSADO, TERMOESTATO DIGITAL PROGRAMABLE Y EQUIPO PARA IZAJE</t>
  </si>
  <si>
    <t>09_05</t>
  </si>
  <si>
    <t>SUMINISTRO E INSTALACION DE UNIDAD EVAPORADORA VRF TIPO CASSETTE 4 VÍAS DE 2,0 TRF 220 V / 1 ɸ / 60 O SIMILAR, INCLUYE BOMBA DE CONDENSADO, TERMOESTATO DIGITAL PROGRAMABLE. PANEL DECORATIVO CASSETTE 4 VIAS Y EQUIPO PARA IZAJE</t>
  </si>
  <si>
    <t>09_06</t>
  </si>
  <si>
    <t>SUMINISTRO E INSTALACION DE UNIDAD EVAPORADORA VRF TIPO PARED ALTA DE 1,5 TRF 220 V / 1 ɸ / 60 O SIMILAR, INCLUYE BOMBA DE CONDENSADO, TERMOESTATO DIGITAL PROGRAMABLE Y EQUIPO PARA IZAJE</t>
  </si>
  <si>
    <t>09_07</t>
  </si>
  <si>
    <t>SUMINISTRO E INSTALACION DE UNIDAD EVAPORADORA VRF TIPO PARED ALTA DE 0,6 TRF 220 V / 1 ɸ / 60 O SIMILAR, INCLUYE TERMOESTATO DIGITAL PROGRAMABLE Y EQUIPO PARA IZAJE</t>
  </si>
  <si>
    <t>09_08</t>
  </si>
  <si>
    <t>SUMINISTRO E INSTALACION DE UNIDAD MINISPLIT PARED ALTA DE 0,75 TRF, INCLUYE UNIDADES EVAPORADORA Y CONDENSADORA, SOPORTES Y CONTROL</t>
  </si>
  <si>
    <t>09_09</t>
  </si>
  <si>
    <t>SUMINISTRO E INSTALACION DE UNIDAD DE VENTILACIÓN HELICOCENTRÍFUGA EN LÍNEA DE 110 CFM @ 0.0 120 V / 1 ɸ / 60 O SIMILAR, INCLUYE EQUIPO PARA IZAJE</t>
  </si>
  <si>
    <t>09_10</t>
  </si>
  <si>
    <t>SUMINISTRO E INSTALACION DE EXTRACTOR HELICOIDAL PARA MURO TALLA 200 MM (8") 120 V / 1ɸ / 60 O SIMILAR, INCLUYE INTERRUPTOR DE PARED Y EQUIPO DE IZAJE</t>
  </si>
  <si>
    <t>09_11</t>
  </si>
  <si>
    <t>SUMINISTRO E INSTALACION DE EXTRACTOR HELICOIDAL PARA MURO TALLA 150 MM (6") 120 V / 1ɸ / 60 O SIMILAR, INCLUYE INTERRUPTOR DE PARED Y EQUIPO DE IZAJE</t>
  </si>
  <si>
    <t>09_12</t>
  </si>
  <si>
    <t>SUMINISTRO Y CONSTRUCCION DE CONDUCTO EN LÁMINA DE POLISOCIANURATO REFORZADO (PIR) O SIMILAR, INCLUYE BOMBA DE CONDENSADO, ELEMENTOS DE ANCLAJE Y SOPORTE, EQUIPO DE IZAJE</t>
  </si>
  <si>
    <t>09_13</t>
  </si>
  <si>
    <t>SUMINISTRO Y CONSTRUCCION DE CONDUCTO EN LÁMINA GALVANIZADA ENSAMBLE SMACNA O SIMILAR; incluye soportería, sellado y refuerzos</t>
  </si>
  <si>
    <t>KG</t>
  </si>
  <si>
    <t>09_14</t>
  </si>
  <si>
    <t>SUMINISTRO E INSTALACION DE DIFUSOR DE SUMINISTRO 4 VÍAS DE 305 MM X 305 MM (12" X 12") CON MARCO CENTRAL REMOVIBLE O SIMILAR, INCLUYE COMPUERTA REGULADORA MULTIALETAS DE 300 mm x 300 mm, DIFUSOR DE SUMINISTRO DE 4 VIAS DE 300 mm X 300 mm, ORIENTADOR DE FLUJO PARA DIFUSOR DE 300 mm X 230 mm Y EQUIPO DE IZAJE</t>
  </si>
  <si>
    <t>09_15</t>
  </si>
  <si>
    <t>SUMINISTRO E INSTALACION DE REJILLA DE SUMINISTRO DE 152 MM X 152 MM (6" X 6") TIPO ALETA AJUSTABLE HORIZONTAL O SIMILAR, INCLUYE COMPUERTA TIPO ALETA DE 150 MM X 150 MM Y ORIENTADOR DE FLUJO</t>
  </si>
  <si>
    <t>09_16</t>
  </si>
  <si>
    <t>SUMINISTRO E INSTALACION DE REJILLA DE RETORNO/EXTRACCIÓN DE 456 MM X 304 MM (18" X 12") TIPO ALETA FIJA HORIZONTAL O SIMILAR, INCLUYE COMPUERTA REGULADORA MULTIALETAS DE 460 MM X 250 MM</t>
  </si>
  <si>
    <t>09_17</t>
  </si>
  <si>
    <t>SUMINISTRO E INSTALACION DE REJILLA DE RETORNO/EXTRACCIÓN DE 203 mmX 152 mm (8" x 6") TIPO PERSIANA EN ALUMINIO</t>
  </si>
  <si>
    <t>09_18</t>
  </si>
  <si>
    <t>SUMINISTRO E INSTALACION DE REJILLA DE RETORNO/EXTRACCIÓN DE 152 mm X 152 mm (6" x 6") TIPO PERSIANA EN ALUMINIO</t>
  </si>
  <si>
    <t>09_19</t>
  </si>
  <si>
    <t>SUMINISTRO E INSTALACION DE REJILLA DE RETORNO/EXTRACCIÓN DE 254 mmX 254 mm (10" X 10") TIPO ALETA FIJA HORIZONTAL O SIMILAR, INCLUYE COMPUERTA REGULADORA DE 250 mm X 250 mm</t>
  </si>
  <si>
    <t>09_20</t>
  </si>
  <si>
    <t>SUMINISTRO E INSTALACION DE REJILLA DE TOMA DE AIRE DE 914 mmX 305 mm (36" X 12") TIPO PERSIANA O SIMILAR, INCLUYE ORIENTADOR DE FLUJO DE 910 mm X 410 mm Y COMPUERTA TIPO ALETA DE 910 mm X 410mm</t>
  </si>
  <si>
    <t>09_21</t>
  </si>
  <si>
    <t>SUMINISTRO E INSTALACION DE REJILLA DE DESCARGA DE AIRE DE 254 mm X 254 mm (10" X 10") TIPO ALETA FIJA HORIZONTAL O SIMILAR, INCLUYE COMPUERTA REGULADORA DE 250 mm X 250 mm</t>
  </si>
  <si>
    <t>09_22</t>
  </si>
  <si>
    <t>SUMINISTRO E INSTALACION DE REJILLA DE DESCARGA DE AIRE DE 203 mm x 203 mm (8" x 8") tipo ALETA FIJA HORIZONTAL O SIMILAR, INCLUYE COMPUERTA REGULADORA DE 200 mm X 200 mm</t>
  </si>
  <si>
    <t>09_23</t>
  </si>
  <si>
    <t>SUMINISTRO E INSTALACION DE TUBERÍA DE COBRE AISLADA TIPO L DN 25 MM (1-1/8" OD), INCLUYE ACCESORIOS</t>
  </si>
  <si>
    <t>09_24</t>
  </si>
  <si>
    <t>SUMINISTRO E INSTALACION DE TUBERÍA DE COBRE AISLADA TIPO L DN 18 mm (3/4" OD), INCLUYE ACCESORIOS</t>
  </si>
  <si>
    <t>09_25</t>
  </si>
  <si>
    <t>SUMINISTRO E INSTALACION DE TUBERÍA DE COBRE AISLADA TIPO L DN 15 MM (5/8" OD), INCLUYE ACCESORIOS</t>
  </si>
  <si>
    <t>09_26</t>
  </si>
  <si>
    <t>SUMINISTRO E INSTALACION DE TUBERÍA DE COBRE AISLADA TIPO L DN 10 MM (1/2" OD), INCLUYE ACCESORIOS</t>
  </si>
  <si>
    <t>09_27</t>
  </si>
  <si>
    <t>SUMINISTRO E INSTALACION DE TUBERÍA DE COBRE AISLADA TIPO ACR DN 8 MM (3/8" OD), INCLUYE ACCESORIOS</t>
  </si>
  <si>
    <t>09_28</t>
  </si>
  <si>
    <t>SUMINISTRO E INSTALACION DE TUBERÍA DE COBRE AISLADA TIPO ACR DN 6 MM (1/4" OD), INCLUYE ACCESORIOS</t>
  </si>
  <si>
    <t>09_29</t>
  </si>
  <si>
    <t>SUMINISTRO E INSTALACION CONDUCTO ELÉCTRICO IMC DN 16 MM (1/2")</t>
  </si>
  <si>
    <t>09_30</t>
  </si>
  <si>
    <t>SUMINISTRO E INSTALACION CONDUCTO ELÉCTRICO EMT DN 16 MM (1/2")</t>
  </si>
  <si>
    <t>09_31</t>
  </si>
  <si>
    <t>SUMINISTRO E INSTALACION DE CABLE DE COMUNICACIÓN DE COBRE CALIBRE AWG NO 18</t>
  </si>
  <si>
    <t>09_32</t>
  </si>
  <si>
    <t>SUMINISTRO E INSTALACION DE CABLE 1-PAR BLINDADO CAL 22 AWG</t>
  </si>
  <si>
    <t>CAPÍTULO 10 — INSTALACIONES ELÉCTRICAS</t>
  </si>
  <si>
    <t>10_01</t>
  </si>
  <si>
    <t>SALIDA PARA EXTRACTOR EN BAÑO - EN TUBERIA CONDUIT PVC 3/4", ALAMBRE No 12 AWG Prom 3 m</t>
  </si>
  <si>
    <t>10_02</t>
  </si>
  <si>
    <t>SALIDA DE TOMACORRIENTE DOBLE POLO A TIERRA (2P+T) Y PROTECCION DE FALLA A TIERRA GFCI 20 A,127 V EN TUBERIA CONDUIT PVC 3/4", ALAMBRE No 12 AWG Prom 4m</t>
  </si>
  <si>
    <t>10_03</t>
  </si>
  <si>
    <t>SALIDA ILUMINACION EN TUBERIA CONDUIT EMT 3/4", ALAMBRE No 12 AWG Prom 3 m</t>
  </si>
  <si>
    <t>10_04</t>
  </si>
  <si>
    <t>SALIDA ILUMINACION DE EMERGENCIA EN TUBERIA CONDUIT EMT 3/4", ALAMBRE No 12 AWG Prom 3.5 m</t>
  </si>
  <si>
    <t>10_05</t>
  </si>
  <si>
    <t>SALIDA INTERRUPTOR DOBLE EN TUBERIA CONDUIT PVC 3/4", ALAMBRE No 12 AWG. INCLUYE APARATO Prom 5 m</t>
  </si>
  <si>
    <t>10_06</t>
  </si>
  <si>
    <t>SALIDA TOMACORRIENTE NORMAL DOBLE, POLO A TIERRA, 20A,125V. NEMA 5-20R O SIMILAR, EN TUBERIA CONDUIT PVC 3/4", ALAMBRE No 10 AWG Prom 4m</t>
  </si>
  <si>
    <t>10_07</t>
  </si>
  <si>
    <t>SALIDA TOMACORRIENTE DOBLE CON POLO A TIERRA PARA TV - CONDUIT PVC SCH40 3/4" (incluye aparato) Prom 10m</t>
  </si>
  <si>
    <t>10_08</t>
  </si>
  <si>
    <t>SALIDA INTERRUPTOR DOBLE EN TUBERIA CONDUIT EMT 3/4", ALAMBRE No 12 AWG. INCLUYE APARATO DE PRIMERA CALIDAD CERTIFICADO</t>
  </si>
  <si>
    <t>10_09</t>
  </si>
  <si>
    <t>SALIDA TOMA TV SENCILLA (COAXIAL). EN TUBERIA CONDUIT EMT 3/4", ALAMBRE No 12 AWG. INCLUYE APARATO Prom 5 m</t>
  </si>
  <si>
    <t>10_10</t>
  </si>
  <si>
    <t>10_11</t>
  </si>
  <si>
    <t>SALIDA ILUMINACION PARA LED LINEAL MNI CONTINUUM 40 W Y 60 W P40349 O SIMILAR, EN TUBERIA CONDUIT EMT 3/4", ALAMBRE No 12 AWG Prom 4.0 m</t>
  </si>
  <si>
    <t>10_12</t>
  </si>
  <si>
    <t>SALIDA ILUMINACION LED LINEAL MNI CONTINUUM PRO 18 W P38488 O SIMILAR, EN TUBERIA CONDUIT EMT 3/4", ALAMBRE No 12 AWG Prom 4.5 m</t>
  </si>
  <si>
    <t>10_13</t>
  </si>
  <si>
    <t>SALIDA ILUMINACION PARA HERMETICA 2X18 W SYLVANA O SIMILAR, EN TUBERIA CONDUIT EMT 3/4", ALAMBRE No 12 AWG Prom 5.5 m</t>
  </si>
  <si>
    <t>10_14</t>
  </si>
  <si>
    <t>SALIDA INTERRUPTOR SENCILLO EN TUBERIA CONDUIT PVC 3/4", ALAMBRE No 12 AWG. INCLUYE APARATO Prom 5 m</t>
  </si>
  <si>
    <t>10_15</t>
  </si>
  <si>
    <t>SALIDA ILUMINACION PARA BOLARDO SYLVANIA 10 W P24638 O SIMILAR, EN TUBERIA CONDUIT PVC 3/4", ALAMBRE No 12 AWG Prom 4.5 m</t>
  </si>
  <si>
    <t>10_16</t>
  </si>
  <si>
    <t>SALIDA ILUMINACION PARA REFLECTOR JETA O SIMILAR, EN TUBERIA CONDUIT PVC 3/4", ALAMBRE No 12 AWG Prom 3.5 m</t>
  </si>
  <si>
    <t>10_17</t>
  </si>
  <si>
    <t>SALIDA ILUMINACION PARA LEED STREET LIGHT SPRING G2 SYLVANIA 40 W P29990 Y WALLPACK P24107 O SIMILAR, EN TUBERIA CONDUIT PVC 3/4", ALAMBRE No 12 AWG Prom 3.5 m</t>
  </si>
  <si>
    <t>10_18</t>
  </si>
  <si>
    <t>SALIDA INTERRUPTOR TRIPLE EN TUBERIA CONDUIT PVC 3/4", ALAMBRE No 12 AWG. INCLUYE APARATO Prom 5 m</t>
  </si>
  <si>
    <t>10_19</t>
  </si>
  <si>
    <t>SALIDA PARA LETRERO ILUMINADO EN TUBERIA EMT 3/4"- ALAMBRE No 12 AWG. prom 5.5 m</t>
  </si>
  <si>
    <t>10_20</t>
  </si>
  <si>
    <t>SUMINISTRO E INSTALACIÓN SISTEMA DE CAPTACION TIPO FRANKLIN, Una (1) punta de captación tipo Franklin, - 100 cm INCLUYE - Base para punta de captación y conector universal.</t>
  </si>
  <si>
    <t>10_21</t>
  </si>
  <si>
    <t>SUMINISTRO E INSTALACIÓN DE TUBERÍA PVC DE 1" PARA CABLE CU 1/0 DESNUDO DE BAJANTES A CAJA DE INSPECCIÓN DE PUESTA A TIERRA</t>
  </si>
  <si>
    <t>10_22</t>
  </si>
  <si>
    <t>SUMINISTRO E INSTALACION DE CONECTOR BIMETÁLICO TIPO T PARA ANILLO SUPERIOR Y BAJANTES, INCLUYE CAJA 4"X4" TIPO INTEMPERIE PARA CAMBIO DE BAJANTE AL A CU</t>
  </si>
  <si>
    <t>10_23</t>
  </si>
  <si>
    <t>SUMINISTRO E INSTALACIÓN DE ALAMBRÓN AL 8MM, SE INCLUYE INCIDENCIA DE CONECTORES SNAP O PARECIDOS, SE INCLUYE ACCESORIOS DE FIJACIÓN Y SUJECIÓN .</t>
  </si>
  <si>
    <t>10_24</t>
  </si>
  <si>
    <t>SUMINISTRO E INSTALACIÓN DE VARILLA DE COBRE 2,4 MTS X 5/8", INCLUYE SOLDADURA EXOTÉRMICA CON CABLE CU 1/0 DENTRO DE CAJA AP 280 PARA SISTEMA DE APANTALLAMIENTO. NO INCLUYE CAJA</t>
  </si>
  <si>
    <t>10_25</t>
  </si>
  <si>
    <t>SUMINISTRO E INSTALACION DE CAJA INSPECCIONABLE PARA PUESTA A TIERRA AP 280 DE 30X30X30, PARA INSPECCION SISTEMA DE APANTALLAMIENTO Y PUESTA A TIERRA</t>
  </si>
  <si>
    <t>10_26</t>
  </si>
  <si>
    <t>SUMINISTRO E INSTALACION DE CABLE DE COBRE DESNUDO 1/0 AWG PARA ANILLO INFERIOR DEL APANTALLAMIENTO</t>
  </si>
  <si>
    <t>10_27</t>
  </si>
  <si>
    <t>SUMINISTRO E INSTALACIÓN DE SOPORTES PARA EL ANILLO SUPERIOR DE SISTEMA DE APANTALLAMIENTO, UBICADOS CADA METRO</t>
  </si>
  <si>
    <t>10_28</t>
  </si>
  <si>
    <t>SALIDA INTERRUPTOR SENCILLO CONMUTABLE EN TUBERIA CONDUIT PVC 3/4", ALAMBRE No 12 AWG. INCLUYE APARATO Prom 5 m</t>
  </si>
  <si>
    <t>10_29</t>
  </si>
  <si>
    <t>SALIDA ILUMINACION TIPO ROSETA TIPO LED O SIMILAR, EN TUBERIA CONDUIT EMT 3/4", ALAMBRE No 12 AWG Prom 3.5 m</t>
  </si>
  <si>
    <t>10_30</t>
  </si>
  <si>
    <t>SALIDA PARA CAJA DE INCRUSTAR TARJETA - TIPO INTERRUPTOR AHORRADOR O INGRESO HABITACION - INCLUYE APARATO - EN TUBERIA CONDUIT EMT 3/4", ALAMBRE No 12 AWG Prom 3.0 m</t>
  </si>
  <si>
    <t>10_31</t>
  </si>
  <si>
    <t>SALIDA PARA CAJA DE CORTE PARA AIRE ACONDICIONADO, INCLUYE INTERRUPTOR Y/O BREAKER, PRENSA ESTOPA, CANALIZACION EN TUBERIA PVC 3/4" Y ALAMBRE No 12 AWG prom 3.5 m</t>
  </si>
  <si>
    <t>10_32</t>
  </si>
  <si>
    <t>SALIDA CAJA CORTE INSTALACIONES ELÉCTRICAS EN TUBERIA PVC 3/4", INCLUYE BREAKER O INTERRUPTOR, ALAMBRE No 12 AWG prom 3.0 m</t>
  </si>
  <si>
    <t>10_33</t>
  </si>
  <si>
    <t>SALIDA AIRE ACONDICIONADO CONDENSADOR + EVAPORADOR TUBERÍA EMT 3/4" (2X12F + 1X12N), INCLUYE CONECTORES Y ACOPLES, ALAMBRE No 12 AWG, prom 4 mt</t>
  </si>
  <si>
    <t>10_34</t>
  </si>
  <si>
    <t>SUMINISTRO E INSTALACION DE TABLERO TRIFÁSICO CON ESPACIO PARA TOTALIZADOR 24 CIRCUITOS, TOTALIZADOR DE 3X90A, (20) BREAKER DE 1X20A.</t>
  </si>
  <si>
    <t>10_35</t>
  </si>
  <si>
    <t>SUMINISTRO E INSTALACION DE TABLERO TRIFÁSICO CON ESPACIO PARA TOTALIZADOR 12 CIRCUITOS, TOTALIZADOR DE 3X20A, (10) BREAKER DE 1X20A.</t>
  </si>
  <si>
    <t>10_36</t>
  </si>
  <si>
    <t>SUMINISTRO E INSTALACION DE TABLERO TRIFÁSICO CON ESPACIO PARA TOTALIZADOR 24 CIRCUITOS, TOTALIZADOR DE 3X20A, (20) BREAKER DE 1X20A.</t>
  </si>
  <si>
    <t>10_37</t>
  </si>
  <si>
    <t>SUMINISTRO E INSTALACION DE TABLERO BIFASICO CON ESPACIO PARA TOTALIZADOR 24 CIRCUITOS, TOTALIZADOR DE 2X60A, (10) BREAKER DE 2X20A.</t>
  </si>
  <si>
    <t>10_38</t>
  </si>
  <si>
    <t>SUMINISTRO E INSTALACION DE TABLERO TRIFÁSICO CON ESPACIO PARA TOTALIZADOR 12 CIRCUITOS, TOTALIZADOR DE 3X100A, (1) BREAKER DE 3X80A, (1) BREAKER DE 2X20A, (3) BREAKER DE 1X20A.</t>
  </si>
  <si>
    <t>10_39</t>
  </si>
  <si>
    <t>SUMINISTRO E INSTALACION DE TABLERO TRIFÁSICO CON ESPACIO PARA TOTALIZADOR 24 CIRCUITOS, TOTALIZADOR DE 3X50A, (22) BREAKER DE 1X20A.</t>
  </si>
  <si>
    <t>10_40</t>
  </si>
  <si>
    <t>SUMINISTRO E INSTALACION DE TABLERO TRIFÁSICO CON ESPACIO PARA TOTALIZADOR 18 CIRCUITOS, TOTALIZADOR DE 3X50A, (14) BREAKER DE 1X20A.</t>
  </si>
  <si>
    <t>10_41</t>
  </si>
  <si>
    <t>SUMINISTRO E INSTALACION DE TABLERO TRIFÁSICO CON ESPACIO PARA TOTALIZADOR 18 CIRCUITOS, TOTALIZADOR DE 3X50A, (12) BREAKER DE 1X20A.</t>
  </si>
  <si>
    <t>10_42</t>
  </si>
  <si>
    <t>SUMINISTRO E INSTALACION DE ACOMETIDA – PARCIAL DESDE TGBT ALOJAMIENTOS A TTG.P1 (configuración de conductores según diagrama unifilar)</t>
  </si>
  <si>
    <t>10_43</t>
  </si>
  <si>
    <t>SUMINISTRO E INSTALACION DE ACOMETIDA – PARCIAL DESDE TGBT ALOJAMIENTOS A TTG.P2 ALA NORTE (configuración de conductores según diagrama unifilar)</t>
  </si>
  <si>
    <t>10_44</t>
  </si>
  <si>
    <t>SUMINISTRO E INSTALACION DE ACOMETIDA – PARCIAL DESDE TGBT ALOJAMIENTOS A TTG.P2 ALA SUR (configuración de conductores según diagrama unifilar)</t>
  </si>
  <si>
    <t>10_45</t>
  </si>
  <si>
    <t>SUMINISTRO E INSTALACION DE ACOMETIDA – PARCIAL DESDE TTGBT ALOJAMIENTOS A TTG.P3 ALA NORT (configuración de conductores según diagrama unifilar)</t>
  </si>
  <si>
    <t>10_46</t>
  </si>
  <si>
    <t>SUMINISTRO E INSTALACION DE ACOMETIDA – PARCIAL DESDE TGBT ALOJAMIENTOS A TTG.P3 ALA SUR (configuración de conductores según diagrama unifilar)</t>
  </si>
  <si>
    <t>10_47</t>
  </si>
  <si>
    <t>SUMINISTRO E INSTALACION DE ACOMETIDA – PARCIAL DESDE TGBT ALOJAMIENTOS A TTG.P4 ALA NORTE (configuración de conductores según diagrama unifilar)</t>
  </si>
  <si>
    <t>10_48</t>
  </si>
  <si>
    <t>SUMINISTRO E INSTALACION DE ACOMETIDA – PARCIAL DESDE TGBT ALOJAMIENTOS A TTG.P4 ALA SUR (configuración de conductores según diagrama unifilar)</t>
  </si>
  <si>
    <t>10_49</t>
  </si>
  <si>
    <t>SUMINISTRO E INSTALACION DE ACOMETIDA – PARCIAL DESDE TGBT ALOJAMIENTOS A TTG.P5 (configuración de conductores según diagrama unifilar)</t>
  </si>
  <si>
    <t>10_50</t>
  </si>
  <si>
    <t>SUMINISTRO E INSTALACION DE ACOMETIDA – PARCIAL DESDE TGBT ALOJAMIENTOS A TA.A.P1 (configuración de conductores según diagrama unifilar)</t>
  </si>
  <si>
    <t>10_51</t>
  </si>
  <si>
    <t>SUMINISTRO E INSTALACION DE ACOMETIDA – PARCIAL DESDE TGBT ALOJAMIENTOS A TA.A.P2 ALA NORT (configuración de conductores según diagrama unifilar)</t>
  </si>
  <si>
    <t>10_52</t>
  </si>
  <si>
    <t>SUMINISTRO E INSTALACION DE ACOMETIDA – PARCIAL DESDE TGBT ALOJAMIENTOS A TA.A.P2 ALA SUR (configuración de conductores según diagrama unifilar)</t>
  </si>
  <si>
    <t>10_53</t>
  </si>
  <si>
    <t>SUMINISTRO E INSTALACION DE ACOMETIDA – PARCIAL DESDE TGBT ALOJAMIENTOS A TA.A.P3 ALA NORT (configuración de conductores según diagrama unifilar)</t>
  </si>
  <si>
    <t>10_54</t>
  </si>
  <si>
    <t>SUMINISTRO E INSTALACION DE ACOMETIDA – PARCIAL DESDE TGBT ALOJAMIENTOS A TA.A.P3 ALA SUR (configuración de conductores según diagrama unifilar)</t>
  </si>
  <si>
    <t>10_55</t>
  </si>
  <si>
    <t>SUMINISTRO E INSTALACION DE ACOMETIDA – PARCIAL DESDE TGBT ALOJAMIENTOS A TA.A.P4 ALA NORT (configuración de conductores según diagrama unifilar)</t>
  </si>
  <si>
    <t>10_56</t>
  </si>
  <si>
    <t>SUMINISTRO E INSTALACION DE ACOMETIDA – PARCIAL DESDE TGBT ALOJAMIENTOS A TA.A.P4 ALA SUR (configuración de conductores según diagrama unifilar)</t>
  </si>
  <si>
    <t>10_57</t>
  </si>
  <si>
    <t>SUMINISTRO E INSTALACION DE ACOMETIDA – PARCIAL DESDE TGBT ALOJAMIENTOS A TA.A.P5 (configuración de conductores según diagrama unifilar)</t>
  </si>
  <si>
    <t>10_58</t>
  </si>
  <si>
    <t>SUMINISTRO E INSTALACION DE ACOMETIDA – PARCIAL DESDE TGBT ALOJAMIENTOS A T.ILU P1 (configuración de conductores según diagrama unifilar)</t>
  </si>
  <si>
    <t>10_59</t>
  </si>
  <si>
    <t>SUMINISTRO E INSTALACION DE ACOMETIDA – PARCIAL DESDE TGBT ALOJAMIENTOS A T.ILU P2 (configuración de conductores según diagrama unifilar)</t>
  </si>
  <si>
    <t>10_60</t>
  </si>
  <si>
    <t>SUMINISTRO E INSTALACION DE ACOMETIDA – PARCIAL DESDE TGBT ALOJAMIENTOS A T.ILU P3 (configuración de conductores según diagrama unifilar)</t>
  </si>
  <si>
    <t>10_61</t>
  </si>
  <si>
    <t>SUMINISTRO E INSTALACION DE ACOMETIDA – PARCIAL DESDE TGBT ALOJAMIENTOS A T.ILU P4 (configuración de conductores según diagrama unifilar)</t>
  </si>
  <si>
    <t>10_62</t>
  </si>
  <si>
    <t>SUMINISTRO E INSTALACION DE ACOMETIDA – PARCIAL DESDE TGBT ALOJAMIENTOS A T.ILU P5 (configuración de conductores según diagrama unifilar)</t>
  </si>
  <si>
    <t>10_63</t>
  </si>
  <si>
    <t>SUMINISTRO E INSTALACION DE ACOMETIDA – PARCIAL DESDE TGBT ALOJAMIENTOS A T.FOSO (configuración de conductores según diagrama unifilar)</t>
  </si>
  <si>
    <t>10_64</t>
  </si>
  <si>
    <t>10_65</t>
  </si>
  <si>
    <t>SUMINISTRO Y CONSTRUCCION DE BANCO DE DUCTOS EN PVC DE 3Φ4" ENTRE CAJAS A CUARTO TABLEROS, INCLUYE EXCAVACIÓN ZONA DURA Y BLANDA, PERFILACIÓN, MONTAJE DE TUBERÍAS SEGÚN NORMAS, ARENA, RECEBO, RELLENO Y COMPACTACIÓN, TERMINALES TIPO CAMPANA PARA DUCTOS Y RETIRO DE ESCOMBROS.</t>
  </si>
  <si>
    <t>10_66</t>
  </si>
  <si>
    <t>SUMINISTRO E INSTALACIÓN DE TABLERO DE ALIMENTACIÓN ALOJAMIENTO TGBT ALOJAMIETO CON ESPACIO PARA TOTALIZADOR, TOTALIZADOR 3X900 A, (8) BREAKER DE 3X90A, (6) BREAKER DE 3X20 A, (8) BREAKER DE 2X60A, (1) BREAKER DE 3X100A, (3) BREAKER DE 3X50A.</t>
  </si>
  <si>
    <t>10_67</t>
  </si>
  <si>
    <t>SUMINISTRO E INSTALACION DE TABLERO GENERAL DE BAJA TENSIÓN S/E. # 1, DE ACUERDO A DIAGRAMA UNIFILAR. TOTALIZADOR TIPO DPX REGULABLE A 3X1600A, (1) BREAKER DE 3X50 A, (1) BREAKER DE 3X30A, (1) BREAKER DE 3X200A, (1) BREAKER DE 3X900A Y UN BREAKER DE 3X40A REGULABLE PARA DPS 50 KA 208/120 V. INCLUYE TRANSFERENCIA 100% 3X1600 A.</t>
  </si>
  <si>
    <t>10_68</t>
  </si>
  <si>
    <t>SUMINISTRO E INSTALACION DE PLANTA DE EMERGENCIA 500 KVA, INCLUYE BASTIDORES METÁLICOS, TABLERO DE CONTROL, SISTEMA DE ESCAPE, BASE ANTIVIBRATORIA, CABLEADO DE POTENCIA Y CONTROL INTERNO, TRANSFERENCIA AUTOMÁTICA</t>
  </si>
  <si>
    <t>10_69</t>
  </si>
  <si>
    <t>CONDUIT GALVANIZADO + CANALETAS EMT VISTAS ORGANIZADAS EN PASILLOS (paralelas)</t>
  </si>
  <si>
    <t>10_70</t>
  </si>
  <si>
    <t>SUMINISTRO E INSTALACIÓN DE ACOMETIDA 3H Cu THHN/THWN EN CABLE 2X2AWG + 2AWG. NO INCLUYE TUBERÍA</t>
  </si>
  <si>
    <t>CAPÍTULO 11 — ILUMINACIÓN</t>
  </si>
  <si>
    <t>11_01</t>
  </si>
  <si>
    <t>SUMINISTRO E INSTALACION DE ILUMINARIA TIPO PANEL LED 12W SYLVANIA P26396 O SIMILAR</t>
  </si>
  <si>
    <t>11_02</t>
  </si>
  <si>
    <t>SUMINISTRO E INSTALACION DE LUMINARIA TIPO WALLPACK P24107 O SIMILAR</t>
  </si>
  <si>
    <t>11_03</t>
  </si>
  <si>
    <t>SUMINISTRO E INSTALACION DE ILUMINACION LED EMERGENCIA P26848 O SIMILAR</t>
  </si>
  <si>
    <t>11_04</t>
  </si>
  <si>
    <t>REFUERZO ILUMINACIÓN PASILLOS Y ÁREAS COMUNES PISOS CON ACABADOS</t>
  </si>
  <si>
    <t>11_05</t>
  </si>
  <si>
    <t>SUMINISTRO E INSTALACION DE ILUMINACION LED LINEAL MINI CONTINUM 40W SYLVANIA P40349 O SIMILAR</t>
  </si>
  <si>
    <t>11_06</t>
  </si>
  <si>
    <t>SUMINISTRO E INSTALACION DE ILUMINACION HERMETICA 2X18 W SYLVANA P37652 O SIMILAR</t>
  </si>
  <si>
    <t>11_07</t>
  </si>
  <si>
    <t>SUMINISTRO E INSTALACION DE ILUMINARIA TIPO PANEL LED 12W SYLVANIA P37652 O SIMILAR</t>
  </si>
  <si>
    <t>11_08</t>
  </si>
  <si>
    <t>LÁMPARAS COLGANTES TIPO CANASTA TEJIDA (ratán/rattán) LOBBY</t>
  </si>
  <si>
    <t>11_09</t>
  </si>
  <si>
    <t>SUMINISTRO E INSTALACION DE ILUMINARIA LED LINEAL MNI CONTINUUM PRO 18 W P38488 O SIMILAR</t>
  </si>
  <si>
    <t>11_10</t>
  </si>
  <si>
    <t>LUMINARIA TIPO PANEL LED INDUSTRIAL SOBREPUESTA 60×60 PASILLOS (cuerpo metálico negro)</t>
  </si>
  <si>
    <t>11_11</t>
  </si>
  <si>
    <t>SUMINISTRO E INSTALACION DE ILUMINARIA TIPO BOLARDO SYLVANIA 10 W P24638 O SIMILAR</t>
  </si>
  <si>
    <t>11_12</t>
  </si>
  <si>
    <t>SUMINISTRO E INSTALACION DE LUMINARIA TIPO REFLECTOR JETA 10 W P29967 O SIMILAR</t>
  </si>
  <si>
    <t>11_13</t>
  </si>
  <si>
    <t>SUMINISTRO E INSTALACION DE LUMINARIA TIPO LEED STREET LIGHT SPRING G2 SYLVANIA 40 W P29990 O SIMILAR</t>
  </si>
  <si>
    <t>CAPÍTULO 12 — CUBIERTAS</t>
  </si>
  <si>
    <t>12_02</t>
  </si>
  <si>
    <t>IMPERMEABILIZACIÓN DE CUBIERTA EN MANTO ASFÁLTICO 4mm CON GEOMEMBRANA PROTECTORA</t>
  </si>
  <si>
    <t>12_03</t>
  </si>
  <si>
    <t>CANALES Y BAJANTES PVC SANITARIA 4" INCLUYE TODOS LOS ACCESORIOS Y GANCHOS</t>
  </si>
  <si>
    <t>12_05</t>
  </si>
  <si>
    <t>IMPERMEABILIZACION DE BALCONES Y TERRAZAS con manto asfaltico 4 mm autoprotegido sobre imprimante asfaltico, incluye media cana perimetral, refuerzo en encuentros con muro y baranda, y proteccion mecanica. CANTIDAD MEDIDA EN PLANOS A-110 a A-114: 80 balcones de habitacion (2,06 a 2,08 m2) mas balcones de esquina (4,64 a 6,40 m2) = 246,20 m2.</t>
  </si>
  <si>
    <t>CAPÍTULO 13 — CIELORASOS</t>
  </si>
  <si>
    <t>13_02</t>
  </si>
  <si>
    <t>CIELO RASO LOBBY - LAMAS MADERA MACIZA INSTALADAS EN PATRÓN GEOMÉTRICO 3D + ESTRUCTURA SOPORTE</t>
  </si>
  <si>
    <t>13_03</t>
  </si>
  <si>
    <t>ILUMINACIÓN LED INDIRECTA LOBBY (cinta LED + drivers ocultos en listones)</t>
  </si>
  <si>
    <t>13_05</t>
  </si>
  <si>
    <t>CIELO RASO EN LAMINA DE FIBROCEMENTO/DRYWALL RH CON ESTRUCTURA METALICA EN AREAS COMUNES DEL PRIMER PISO: gimnasio 106,61 m2, salon spa 38,28 m2, vestier spa 15,91 m2, hall zona comun 68,78 m2 y dos unidades sanitarias de 16,54 m2. Incluye masillado, lijado y remates. CANTIDAD MEDIDA EN PLANO A-110.</t>
  </si>
  <si>
    <t>CAPÍTULO 14 — PISOS Y ACABADOS</t>
  </si>
  <si>
    <t>14_01</t>
  </si>
  <si>
    <t>PISO PORCELANATO TIPO TALAVERA DECORATIVO 30×30 LOBBY (patrón geométrico azul-blanco)</t>
  </si>
  <si>
    <t>14_02</t>
  </si>
  <si>
    <t>MICROCEMENTO PULIDO LOBBY (zonas perimetrales)</t>
  </si>
  <si>
    <t>14_03</t>
  </si>
  <si>
    <t>ALISTADO PISOS Mortero 1:4 e= 0.01.5 m</t>
  </si>
  <si>
    <t>14_04</t>
  </si>
  <si>
    <t>PISO CONCRETO PULIDO INDUSTRIAL PASILLOS Y ÁREAS COMUNES</t>
  </si>
  <si>
    <t>14_05</t>
  </si>
  <si>
    <t>ALISTADO PISOS Mortero 1:4 Impermeabilizado e= 0.04 m</t>
  </si>
  <si>
    <t>CAPÍTULO 15 — ENCHAPES Y ACCESORIOS</t>
  </si>
  <si>
    <t>15_01</t>
  </si>
  <si>
    <t>SUMINISTRO E INSTALACION DE ENCHAPE DE PARED KENDAL LIGHT O SIMILAR DE PORCELANITE RECUBRIMIENTO CERÁMICO ESMALTADO DE ASPECTO CEMENTO Y ACABADO MATE CON UN FORMATO RECTANGULAR DE 31X60 CM, ESPESOR DE 8.4 MM</t>
  </si>
  <si>
    <t>15_02</t>
  </si>
  <si>
    <t>SUMINISTRO E INSTALACION DE ENCHAPE DE PARED CROWN NS 31X60CM DE PORCELANITE REVESTIMIENTO CERÁMICO ESMALTADO DE ACABADO ANTIDESLIZANTE (NON-SLIP) Y TEXTURA RÚSTICA, ESPESOR DE 8.4MM</t>
  </si>
  <si>
    <t>15_03</t>
  </si>
  <si>
    <t>ACABADO DE PISO EN CONCRETO 3.000 psi E=0.10 m GRAVA FINA, ACABADO LISO CON LLANA METALICA O HELICOPERO, INCLUYE JUNTAS DE DILATACION CORTADAS CADA 60 CMX60, DILATACION EN PLASTICO O SIMILAR.</t>
  </si>
  <si>
    <t>15_04</t>
  </si>
  <si>
    <t>ACABADO DE PISO SKYHARD GREY O SIMILAR, REVESTIMIENTO CERÁMICO DE TIPOLOGÍA RÚSTICA Y ACABADO MATE, FORMATO RECTANGULAR DE 31X60 CM Y ESPESOR DE 8.4 MM</t>
  </si>
  <si>
    <t>15_05</t>
  </si>
  <si>
    <t>BALDOSA GRANO DE MARMOL BH5 BLANCO HUILA 30 X 30 CM. FONDO BLANCO (INCLUYE DESTRONCADA, PULIDA, BRILLADA, MORTERO DE NIVELACIÓN Y DILATACIÓN)</t>
  </si>
  <si>
    <t>15_06</t>
  </si>
  <si>
    <t>POCETA LAVATRAPEROS CONCRETO 3.000 psi, 0,60 x 0.85 x 0.50 m. - ANCHO DE POYO DE .15 CM (Incluye acero de refuerzo, rejilla 3" x 2", ECOCERAMICA BLANCO 20 *20 cm, llave terminal jardin)</t>
  </si>
  <si>
    <t>CAPÍTULO 16 — VIDRIOS Y ESPEJOS</t>
  </si>
  <si>
    <t>16_01</t>
  </si>
  <si>
    <t>SUMINISTRO E INSTALACION DE ESPEJO 5MM. DE 1.8X1.0 - BISELADO Y PULIDO EN CUATRO LADOS. (INCLUYE ELEMENTOS DE FIJACIÓN AL MURO).</t>
  </si>
  <si>
    <t>16_02</t>
  </si>
  <si>
    <t>SUMINISTRO E INSTALACION DE ESPEJO INCLINADO PARA DISCAPACITADOS DEL 10% 5 MM - DIMENCIONES 1.0 M X .8 M - CRISTAL BISCELADO CON MARCO EN ACERO INOXIDABLE SATINADO DE 0,10 REVERSO EN ACERO GALVANIZADO CON 4 COLISONS PARA ADOSAR EN LA PARED Y UN CIERRE INTEGRADO, ESQUINAS SOLDADAS Y PULIDAS.SEGÚN DETALLE.</t>
  </si>
  <si>
    <t>16_03</t>
  </si>
  <si>
    <t>SUMINISTRO E INSTALACION DE ESPEJO 5MM. DE 3.0X1.1 - BISELADO Y PULIDO EN CUATRO LADOS. (INCLUYE ELEMENTOS DE FIJACIÓN AL MURO), VIDRIO TIPO FLOAT CON PELICULA DE SEGURIDAD ADHERIDA EN RESPALDO, BORDES PULIDOS Y CANTO REDONDEADO. FIJACIÓN OCULTA A MURO MEDIANTE ADHESIVO ESTRUCTURAL Y SOPORTES MECÁNICOS PUNTUALES SEGÚN FABRICANTE. CUMPLE NTC 934 Y ASTM C1503.</t>
  </si>
  <si>
    <t>16_04</t>
  </si>
  <si>
    <t>SUMINISTRO E INSTALACION DE DIVISIÓN DE BAÑO PUERTA CORREDIZA Y CUERPO FIJO MARCO METÁLICO EN ACERO INOXIDABLE DIM 1,40M X 1,80M</t>
  </si>
  <si>
    <t>CAPÍTULO 17 — APARATOS SANITARIOS</t>
  </si>
  <si>
    <t>17_01</t>
  </si>
  <si>
    <t>SUMINISTRO E INSTALACIÓN DE Griferia para baño Smart Mando Cruz color Satinado Niquel de Grifox o Equivalente. (Incluye acople 1/2").</t>
  </si>
  <si>
    <t>17_02</t>
  </si>
  <si>
    <t>SUMINISTRO E INSTALACIÓN DE MEZCLADOR 8" DE DUCHA, de dos controles, con acabado cromado resistente a corrosión, Ref. BCH-119 Tipo BOCCHERINI - equivalente o superior. Incluye uniones y accesorios requeridos para su instalación.</t>
  </si>
  <si>
    <t>17_03</t>
  </si>
  <si>
    <t>DISPENSADOR PARA JABON LIQUIDO CON CUERPO EN ACERO INOXIDABLE CAPACIDAD 1.2 LITROS. REF 8-AA-600, equivalente o superior.</t>
  </si>
  <si>
    <t>17_04</t>
  </si>
  <si>
    <t>SUMINISTRO E INSTALACIÓN DE DISPENSADOR DE SOBREPONER PARA PAPEL HIGIÉNICO, EN ACERO INOXIDABLE SATINADO. TIPO A&amp;A O EQUIVALENTE. REF 8AA-845. MODO DE INSTALACIÓN: DE SOBREPONER EN LA PARED, SUJECIÓN OCULTA. DIMENSIONES: Ø27,3 CM X 12 CM. CAPACIDAD: 1 ROLLO HASTA 400 METROS. FUNCIONAMIENTO: SALIDA VERTICAL INFERIOR CON LLAVE.</t>
  </si>
  <si>
    <t>17_05</t>
  </si>
  <si>
    <t>SUMINISTRO E INSTALACIÓN DE DISPENSADOR DE TOALLAS. GABINETE PARA TOALLAS DE PAPEL DE SOBREPONER EN LA PARED, EN ACERO INOXIDABLE 304, CAACIDAD 300 TOALLAS O DE DOS PAQUETES, CERRADURA CON LLAVE 8-AA-725 O EQUIVALENTE, CORONA O EQUIVALENTE. INCLUYE TODOS LOS ELEMENTOS INDISPENSABLES PARA SU CORRECTA INSTALACIÓN Y FUNCIONAMIENTO.</t>
  </si>
  <si>
    <t>17_06</t>
  </si>
  <si>
    <t>SUMINISTRO E INSTALACION DE MONOCOMANDO DE DUCHA CON PISTOLA DE PRESIÓN PMR, INCLUYE APARATOS, PISTOLA Y TODO LO NECESARIO PARA SU CORRECTO FUNCIONAMIENTO</t>
  </si>
  <si>
    <t>17_07</t>
  </si>
  <si>
    <t>SUMINISTRO E INSTALACION DE DUCHA MONOCONTROL VITA, INCLUYE BRAZO METÁLICO Y ESCUDO. ACABADO CROMADO</t>
  </si>
  <si>
    <t>17_08</t>
  </si>
  <si>
    <t>SUMINISTRO E INSTALACION DE MUEBLE PARA LAVAMANOS, INCLUYE POCETA, MESON EN GRANITO PULIDO, CUERPO EN MADERA AGLOMERADA DE 15 MM CON CANTO RIGIDO DE 19 MM, ACABADO COLOR GALES O SIMILAR, DIMENSIONES GENERALES 700 MM (L) X 500 MM (A) X 435 MM (H), NO INCLUYE GRIFERIA</t>
  </si>
  <si>
    <t>17_09</t>
  </si>
  <si>
    <t>SUMINISTRO E INSTALACION DE LAVAMANOS DE COLGAR EN PORCELANA VITRIFICADA COLOR BLANCO. DIMENSIONES GENERALES 53.9 CM X 5.59 CM, NO INCLUYE GRIFERIA</t>
  </si>
  <si>
    <t>17_10</t>
  </si>
  <si>
    <t>SUMINISTRO E INSTALACIÓN DE TAZA BALTICO ES ENTRADA SUPERIOR REF. 013111001 CORONA O EQUIVALENTE, PARA FLUXOMETRO O GRIFERIA, ANTIVANDALICO, COLOR BLANCO</t>
  </si>
  <si>
    <t>17_11</t>
  </si>
  <si>
    <t>SUMINISTRO E INSTALACIÓN DE SANITARIO POWERMAX 3.8 LT, COLOR BLANCO</t>
  </si>
  <si>
    <t>17_12</t>
  </si>
  <si>
    <t>SUMINISTRO E INSTALACION KIT DE INCRUSTACIONES CROMADO TIPO PALERMO O SIMILAR, COMPUESTO DE 6 PIEZAS, PORTAROLLO, TOALLERA, JABONERA, PERCHA, BARRA Y CEPILLERA, INCLUYE TODO LO NECESARIO PARA SU INSTALACION.</t>
  </si>
  <si>
    <t>17_13</t>
  </si>
  <si>
    <t>MESON EN CONCRETO DE 3.0 MX .44CM, CON FALDON DE 20 CM, RESISTENCIA 3000 PSI, FUNDIDO EN SITIO, INCLUYE POCETA PARA LAVAMANOS CON ACABADO EN GRANITO O GRANATO COLOR BLANCO O SIMILAR, FORMALETA Y ACERO DE REFUERZO., NO INCLUYE GRIFERIA</t>
  </si>
  <si>
    <t>17_14</t>
  </si>
  <si>
    <t>POCETA DE LAVAMANOS PMR EN CONCRETO DE 1.0 MX .44CM, CON FALDON DE 20 CM, RESISTENCIA 3000 PSI, FUNDIDO EN SITIO, INCLUYE POCETA PARA LAVAMANOS CON ACABADO EN GRANITO O GRANATO COLOR BLANCO O SIMILAR, FORMALETA Y ACERO DE REFUERZO, NO INCLUYE GRIFERIA</t>
  </si>
  <si>
    <t>17_15</t>
  </si>
  <si>
    <t>SUMINISTRO E INSTALACION DE ORINAL GOTTA CON ENTRADA POSTERIOR, INCLUYE GRIFERIA TIPO PUSH EMPOTRADA</t>
  </si>
  <si>
    <t>17_16</t>
  </si>
  <si>
    <t>SUMINISTRO E INSTALACION DIVISION BAÑOS EN ACERO INOXIDABLE SATINADA, CAL 18, INCLUYE REF INTERIOR.</t>
  </si>
  <si>
    <t>CAPÍTULO 18 — CARPINTERÍA EN MADERA</t>
  </si>
  <si>
    <t>18_01</t>
  </si>
  <si>
    <t>SUMINISTRO E INSTALACION DE PUERTA ENTAMBORADA CON LÁMINAS DE CEDRO COLOR NATURAL, REVESTIMIENTO DE ALTURA COMPLETA EN LACA TRANSPARENTE DE ACABADO MATE. L: 0.80M H:2.20, INCLUYE MARCO Y CERRADURA.</t>
  </si>
  <si>
    <t>18_02</t>
  </si>
  <si>
    <t>PUERTA HABITACIÓN METAL NEGRO MATE 0.90×2.10</t>
  </si>
  <si>
    <t>18_03</t>
  </si>
  <si>
    <t>CLÓSET INDUSTRIAL MODERNO HABITACIÓN</t>
  </si>
  <si>
    <t>18_04</t>
  </si>
  <si>
    <t>SEPARADORES VERTICALES LISTONES MADERA NATURAL (3m alto × 0.10m × 0.04m)</t>
  </si>
  <si>
    <t>18_05</t>
  </si>
  <si>
    <t>MOSTRADOR RECEPCIÓN MÁRMOL NEGRO + BASE MADERA + LOGO SAN PEDRO</t>
  </si>
  <si>
    <t>CAPÍTULO 19 — CARPINTERÍA METÁLICA Y ALUMINIO</t>
  </si>
  <si>
    <t>19_01</t>
  </si>
  <si>
    <t>SUMINISTRO E INSTALACION DE DIVISION EN ALIMINIO ANONIZADO CRUDO, CON VIDRIO LAMINADO DE 4+4 INCOLORO, FIJADO A PERFILERIA SOPORTE, (PERFILES TUBILARES DE 2X4") PERFIL ZOCALO SUPERIOR O INFERIOR, JUNTA LATERAL A TOPE CON SELLO DE SILICONA ENTRE LAMINAS DE VIDRIO, INCLUYE EL SUMINISTRO DE TODOS LOS ACCESORIOS REQUERIDOS PARA EL CORRECTO MONTAJE.</t>
  </si>
  <si>
    <t>19_02</t>
  </si>
  <si>
    <t>SUMINISTRO E INSTALACIÓN DE PUERTA VENTANA CON APERTURA DESLIZABLE ACABADO EN ALUMINIO ANODIZADO COLOR NEGRO. L: 1.50M H: 2.15M, INCLUYE MARCO Y CERRADURA, MARCO DE VENTANERIA EN PERFILERIA MODULAR DE ALUMINIO ANODIZADO DE COLOR NEGRO, ANCLAJE A PARED MEDIANTE TORNILLERIA Y CHAZO, LA PUERTA CORREDIZA ES CON HOJA DE VIDRIO TIPO COOL LITE ST136 4+4MM, CON UN SHGS DE 0.42, UNA TL 39% Y UN VALOR U: 5.5 W/M2*K SUJETO A CUATRO CARAS CON PERFILERÍA MODULAR DE ALUMINIO ANONIZADO DE COLOR NEGRO.</t>
  </si>
  <si>
    <t>19_03</t>
  </si>
  <si>
    <t>SUMINISTRO E INSTALACION DE PUERTA EN LÁMINA METÁLICA FIGURADA TIPO CAL 18, REVESTIMIENTO DE ALTURA COMPLETA EN ANTICORROSIVO Y PINTURA ELECTROESTÁTICA COLOR GRIS. SECCIÓN INFERIOR DE HOJA APERSIANADOS CON MÓDULOS DE LÁMINA C.R. CAL 18 FIGURADOS, ANCLAJE A MARCO MEDIANTE JUNTA SOLDADA, REVESTIMIENTO EN ANTICORROSIVO Y PINTURA ELECTROESTÁTICA COLOR GRIS. L: 0.80M H:2.20M, MARCO EN PREFABRICADO EN LÁMINA COLD ROLLED CAL. 18, RELLENO EN CONCRETO FLUIDO, MORTERO O GROUNTING Y ANCLAJE DE CHAZO PLÁSTICO Y TORNILLO DE CABEZA PLANA. REVESTIMIENTO DE LÁMINA EN ANTICORROSIVO Y PINTURA ELECTROESTÁTICA COLOR GRIS, INCLUYE SECCIÓN INFERIOR DE HOJA APERSIANADOS CON MÓDULOS DE LÁMINA C.R. CAL 18 FIGURADOS, ANCLAJE A MARCO MEDIANTE JUNTA SOLDADA, REVESTIMIENTO EN ANTICORROSIVO Y PINTURA ELECTROESTÁTICA COLOR BLANCO, CERRADURA DE PALANCA EN ACERO INOXIDABLE</t>
  </si>
  <si>
    <t>19_04</t>
  </si>
  <si>
    <t>SUMINISTRO E INSTALACION DE PUERTA DE EMERGENCIA FABRICADA EN LÁMINA DE ACERO GALVANIZADO CALIBRE 18, MARCO METÁLICO DE PERFIL TUBULAR, APERTURA EN SENTIDO DE LA EVACUACIÓN, EQUIPADA CON BARRA ANTIPÁNICO CERTIFICADA BAJO NORMA NFPA 101 Y NTC 2885, BISAGRAS REFORZADAS Y CIERRAPUERTAS HIDRÁULICO. RESISTENCIA AL FUEGO MÍNIMA DE 60 MINUTOS SEGÚN NTC 3536. ACABADO EN PINTURA ELECTROSTÁTICA COLOR VERDE DE ALTA VISIBILIDAD, SEÑALIZACIÓN FOTOLUMINISCENTE Y BURLETE CORTAFUEGO PERIMETRAL. L: 1.00M H: 2.20M</t>
  </si>
  <si>
    <t>19_05</t>
  </si>
  <si>
    <t>SUMINSITRO E INSTALACION DE PUERTA METÁLICA BATIENTE DE DOBLE HOJA, FABRICADA EN LÁMINA METÁLICA FIGURADA TIPO COLD ROLLED CALIBRE 18 CON REVESTIMIENTO ANTICORROSIVO Y PINTURA ELECTROSTÁTICA COLOR GRIS, MARCO PREFABRICADO EN LÁMINA COLD ROLLED CALIBRE 18 RELLENO EN CONCRETO FLUIDO O GROUT CON ANCLAJE DE CHAZO PLÁSTICO Y TORNILLO DE CABEZA PLANA, HOJAS CON SECCIONES DE VIDRIO LAMINADO TRASLÚCIDO E INCOLORO DE 4+4 MM O SIMILAR, FIJADAS CON PERFILERÍA DE ALUMINIO ANODIZADO NATURAL O LÁMINA COLD ROLLED CALIBRE 18, MANIJA EN PERFIL TUBULAR D1” SOLDADA Y ACABADA AL DUCO, CERRADURA DE HABITACIÓN CON ACCIONAMIENTO DE LLAVE EXTERIOR Y APERTURA POR MANIJA INTERIOR EN ACERO INOXIDABLE CROMADO, BISAGRAS TIPO MARIPOSA EN ZINC. L: 1.80M H: 2.50M, INCLUYE MONTANTE EN VIDRIO</t>
  </si>
  <si>
    <t>19_06</t>
  </si>
  <si>
    <t>SUMINISTRO E INSTALACIÓN DE MODULO DE VENTANA TIPO BATIENTE CON PERFILERIA TUBULAR DE ALUMINIO ANODIZADO COLOR NEGRO. HOJAS DE VIDRIO LAMINADO DE 3+3. DIMENSIONES GENERALES L: 0.80M H: 0.60M, INCLUYE ALFAJIA EN ALUMINIO, SISTEMA DE APERTURA REGULADA HASTA &lt; 45°</t>
  </si>
  <si>
    <t>19_07</t>
  </si>
  <si>
    <t>SUMINISTRO E INSTALACION DE VENTANA DE DOS MODULOS FIJOS CON HOJA DE VIDRIO TIPO COOL LITE O EQUIVALENTE</t>
  </si>
  <si>
    <t>19_08</t>
  </si>
  <si>
    <t>SUMINISTRO E INSTALACION DE VENTANA DE DOS MÓDULOS, MÓDULO SUPERIOR CON VENTANA TIPO BASCULANTE CON HOJA DE VIDRIO TIPO COOL LITE ST136 4+4MM, CON UN SHGS DE 0.42, UNA TL 39% Y UN VALOR U: 5.5 W/M2*K SUJETO A CUATRO CARAS CON PERFILERÍA MODULAR DE ALUMINIO ANODIZADO DE COLOR NEGRO. DIMENSIONES MODULO INFERIOR CON VENTANA FIJA CON HOJA DE VIDRIO TIPO COOL LITE ST136 4+4MM, CON UN SHGS DE 0.42, UNA TL 39% Y UN VALOR U: 5.5 W/M2*K Y CON PERFILERÍA MODULAR DE ALUMINIO ANODIZADO DE COLOR NEGRO. DIMENSIONES GENERALES L: 1.39M H: 2.70M</t>
  </si>
  <si>
    <t>19_09</t>
  </si>
  <si>
    <t>SUMINISTRO E INSTALACION DE VENTANA DE DOS MÓDULOS, MÓDULO SUPERIOR CON VENTANA TIPO BASCULANTE CON HOJA DE VIDRIO TIPO COOL LITE ST136 4+4MM, CON UN SHGS DE 0.42, UNA TL 39% Y UN VALOR U: 5.5 W/M2*K SUJETO A CUATRO CARAS CON PERFILERÍA MODULAR DE ALUMINIO ANODIZADO DE COLOR NEGRO. MODULO INFERIOR CON VENTANA FIJA CON HOJA DE VIDRIO TIPO COOL LITE ST136 4+4MM, CON UN SHGS DE 0.42, UNA TL 39% Y UN VALOR U: 5.5 W/M2*K Y CON PERFILERÍA MODULAR DE ALUMINIO ANODIZADO DE COLOR NEGRO. DIMENSIONES GENERALES L: 1.17M H: 2.70M</t>
  </si>
  <si>
    <t>19_10</t>
  </si>
  <si>
    <t>SUMINISTRO E INSTALACION DE VENTANA DE DOS MÓDULOS, MÓDULO SUPERIOR CON VENTANA TIPO BASCULANTE CON HOJA DE VIDRIO TIPO COOL LITE ST136 4+4MM, CON UN SHGS DE 0.42, UNA TL 39% Y UN VALOR U: 5.5 W/M2*K SUJETO A CUATRO CARAS CON PERFILERÍA MODULAR DE ALUMINIO ANODIZADO DE COLOR NEGRO. MODULO INFERIOR CON VENTANA FIJA CON HOJA DE VIDRIO TIPO COOL LITE ST136 4+4MM, CON UN SHGS DE 0.42, UNA TL 39% Y UN VALOR U: 5.5 W/M2*K Y CON PERFILERÍA MODULAR DE ALUMINIO ANODIZADO DE COLOR NEGRO. DIMENSIONES GENERALES L: 1.07M H: 2.70M</t>
  </si>
  <si>
    <t>19_11</t>
  </si>
  <si>
    <t>SUMINISTRO E INSTALACION DE VENTANA DE DOS MÓDULOS, MÓDULO SUPERIOR CON VENTANA TIPO BASCULANTE CON HOJA DE VIDRIO TIPO COOL LITE ST136 4+4MM, CON UN SHGS DE 0.42, UNA TL 39% Y UN VALOR U: 5.5 W/M2*K SUJETO A CUATRO CARAS CON PERFILERÍA MODULAR DE ALUMINIO ANODIZADO DE COLOR NEGRO. MODULO INFERIOR CON VENTANA FIJA CON HOJA DE VIDRIO TIPO COOL LITE ST136 4+4MM, CON UN SHGS DE 0.42, UNA TL 39% Y UN VALOR U: 5.5 W/M2*K Y CON PERFILERÍA MODULAR DE ALUMINIO ANODIZADO DE COLOR NEGRO. DIMENSIONES GENERALES L: 1.11M H: 2.70M</t>
  </si>
  <si>
    <t>19_12</t>
  </si>
  <si>
    <t>SUMINISTRO E INSTALACION DE BARANDA COMPUESTA POR PANELES DE VIDRIO TEMPLADO LAMINADO DE 3+3, FIJADOS MEDIANTE SISTEMA DE SUJECIÓN INFERIOR CONTINUO TIPO PERFIL EN ALUMINIO ANODIZADO, ANCLADO MECÁNICAMENTE A LA LOSA MEDIANTE PERNOS EXPANSIVOS DE ACERO INOXIDABLE. H: 1.07M .Pasamanos en tubo ø2" de acero inoxidable + platina metálica de acero acabado con wash primer anticorrosivo y pintura esmalte tipo Pintulux color negro de Pintuco o equivalente</t>
  </si>
  <si>
    <t>19_13</t>
  </si>
  <si>
    <t>PERSIANA VERTICAL LAMAS ACERO NEGRO MATE</t>
  </si>
  <si>
    <t>CAPÍTULO 20 — PINTURA Y ACABADOS ESPECIALES</t>
  </si>
  <si>
    <t>20_01</t>
  </si>
  <si>
    <t>MURAL DECORATIVO TROPICAL (papel tapiz vinílico o cerámica con motivos vegetales)</t>
  </si>
  <si>
    <t>20_02</t>
  </si>
  <si>
    <t>SELLADO Y ACABADO CONCRETO VISTA EN LOSA (habitaciones) - 50 hab × 16.5 m²</t>
  </si>
  <si>
    <t>20_03</t>
  </si>
  <si>
    <t>ACABADO EPÓXICO NEGRO MATE SOBRE VIGAS Y LOSA DE CONCRETO VISTAS EN PASILLOS (preparación de superficie, imprimante epóxico para concreto y esmalte epóxico de dos componentes; incluye andamio)</t>
  </si>
  <si>
    <t>20_04</t>
  </si>
  <si>
    <t>REVESTIMIENTO DE PANELES DE LÁMINA DE SUPERFICIE LISA CORRUGADA EN PINTURA TIPO ACABADO EN ALUMINIO PINTADO COLOR BLANCO O NEGRO (SEGÚN UBICACIÓN Y DETALLE) - SRI ARRIBA 75</t>
  </si>
  <si>
    <t>CAPÍTULO 21 — EQUIPOS ESPECIALES</t>
  </si>
  <si>
    <t>21_01</t>
  </si>
  <si>
    <t>SUMINISTRO, INSTALACIÓN Y PUESTA EN FUNCIONAMIENTO DE ASCENSOR ELECTROMECÁNICO, 480 KG Aprox., SEIS (6) Personas, No requerir cuarto de maquinas, Tipo de Operación Simplex Full Collective similar, Velocidad de 1 m/s o similar, Numero de paradas CINCO (5), Numero de desembarques CINCO (5), Dimensión de Foso (FRENTE X FONDO) 2.00 x 2.00 mts Aprox, Dimensión de Cabina (FRENTE X FONDO X ALTURA) 1,50 x 1.50 x 2.10 mts Aprox., Dimensión Puerta (FRENTE X ALTURA) 1.00 x 2,10 mts Aprox., Tipo Apertura Puerta Automática Central, Paneles Frontales en Acero Inoxidable, Paneles laterales y posterior en vidrio de seguridad con marco en acero inoxidable, sistema antivandalico, Espejo en vidrio, Cumplimiento con la Norma NTC4349, Iluminación LED, Linterna de sentido de viaje en todos los pisos, Sintetizador de voz en español, Frecuencia de 60 Hz, Voltaje 220 V 3F, Acometida eléctrica a cero metros. INCLUYE ACCESORIOS DE FIJACIÓN, CONEXIÓN Y TODO LO NECESARIO PARA SU CORRECTO FUNCIONAMIENTO.</t>
  </si>
  <si>
    <t>21_02</t>
  </si>
  <si>
    <t>SUMINISTRO, INSTALACION Y PUESTA EN FUNCIONAMIENTO DE EQUIPO DE BOMBEO RED CONTRAINCENDIO HORIZONTAL DIESEL DE SUCCIÓN POSITIVA 37 HP (CDT 116 PSI Y Q:350 GPM), INCLUYE BOMBA JOCKEY HORIZONTAL ELECTRICA DE SUCCIÓN POSITIVA 3.7 HP (CDT 123.25 PSI Y Q:3.5 GPM), TUBERIAS, ACCESORIOS Y TODO LO NECESARIO PARA SU CORRECTO FUNCIONAMIENTO</t>
  </si>
  <si>
    <t>21_03</t>
  </si>
  <si>
    <t>SUMINISTRO E INSTALACION TANQUE DE ALMACENAMIENTO PREFABRICADO POLIÉSTER REFORZADO CON FIBRA DE VIDRIO VOLUMEN 45 M3, INCLUYE BASE EN CONCRETO DE 21 MPA</t>
  </si>
  <si>
    <t>21_04</t>
  </si>
  <si>
    <t>CUARTO TÉCNICO SOBRE CUBIERTA (≈25 m²: sala de máquinas del ascensor y zona de tanques) - muros en bloque con columnetas y viga cinta, pañete impermeabilizado, cubierta liviana en perfilería metálica y teja UPVC, puerta metálica, rejillas de ventilación, afinado de piso, pintura, escalera de acceso e instalaciones eléctricas (la losa de piso hace parte del capítulo 05 - estructura en concreto)</t>
  </si>
  <si>
    <t>21_05</t>
  </si>
  <si>
    <t>SUMINISTRO E INSTALACION TANQUE DE COMBUSTIBLE 119 GALONES</t>
  </si>
  <si>
    <t>21_07</t>
  </si>
  <si>
    <t>SUMINISTRO E INSTALACION BASE ANTIVIBRATORIA BOMBA JOCKEY</t>
  </si>
  <si>
    <t>21_08</t>
  </si>
  <si>
    <t>SUMINSITRO, INSTALACION Y PUESTA EN FUNCIONAMIENTO DE (3) BOMBAS CENTRIFUGAS ELÉCTRICAS 25 HP ( CDT 77 MCA Y Q:282 GPM), INCLUYE DOS (2) TANQUES DE HIDROACUMULACION, TUBERIAS, ACCESORIOS, MANOMETROS Y TODO LO NECESARIO PARA SU CORRECTO FUNCIONAMIENTO</t>
  </si>
  <si>
    <t>21_09</t>
  </si>
  <si>
    <t>SUMINISTRO E INSTALACION DE TANQUE PARA ALMACENAMIENTO DE AGUA POTABLE EN POLIESTER REFORZADO CON FIBRA DE VIDRIO, PRFV, CAP. 145.000 , INCLUYE BASE EN CONCRETO DE 21 MPA</t>
  </si>
  <si>
    <t>21_11</t>
  </si>
  <si>
    <t>SWITCH POE+ 48 PUERTOS GIGABIT GESTIONABLE CAPA 2+ (PRESUPUESTO POE ≥ 740 W, 4 PUERTOS SFP+ 10G) PARA CABLEADO HORIZONTAL</t>
  </si>
  <si>
    <t>21_12</t>
  </si>
  <si>
    <t>GABINETE PRINCIPAL DE COMUNICACIONES (MDF) TIPO MURAL 24U, 600 x 600 mm, puerta en vidrio templado con llave, paneles laterales desmontables, 2 PDU de 20 tomas con supresor, 2 bandejas fijas, organizadores horizontales y verticales, kit de ventilacion forzada y kit de puesta a tierra. Tipo mural porque el Cuarto de Comunicaciones mide 2,24 m2 (plano A-110) y no admite rack de piso.</t>
  </si>
  <si>
    <t>21_13</t>
  </si>
  <si>
    <t>GABINETE DE PISO (IDF) TIPO RACK MURAL 18U, 600 x 600 mm, puerta en vidrio templado con llave, PDU de 8 tomas con supresor, bandeja fija, organizadores y kit de puesta a tierra. Uno por cada Cuarto de Comunicaciones de los pisos 2 a 5 (2,24 m2 cada uno, planos A-111 a A-114).</t>
  </si>
  <si>
    <t>21_14</t>
  </si>
  <si>
    <t>UPS ONLINE DE DOBLE CONVERSION 10 kVA para la red de datos, con banco de baterias para 30 minutos de autonomia a plena carga, bypass automatico de mantenimiento y tarjeta de gestion SNMP. Se instala en el Cuarto Tecnico-Electrico contiguo (2,25 m2), no en el Cuarto de Comunicaciones.</t>
  </si>
  <si>
    <t>21_15</t>
  </si>
  <si>
    <t>UPS ONLINE DE DOBLE CONVERSION 3 kVA para gabinete de piso, con baterias internas para 15 minutos de autonomia y tarjeta de red. Cubre la transferencia a la planta de emergencia.</t>
  </si>
  <si>
    <t>21_16</t>
  </si>
  <si>
    <t>UNIDAD DE AIRE ACONDICIONADO MINISPLIT INVERTER 12.000 BTU PARA CUARTO DE COMUNICACIONES, apta para operacion continua 24/7 y control de temperatura programable. Capacidad ajustada al recinto real de 2,24 m2. Incluye base antivibratoria, tuberia de cobre aislada, drenaje, cableado de control y puesta en marcha.</t>
  </si>
  <si>
    <t>21_17</t>
  </si>
  <si>
    <t>TABLERO ELECTRICO REGULADO DE 12 CIRCUITOS para el cuarto de comunicaciones, con totalizador, barraje de neutro aislado, barraje de tierra independiente y supresor de transitorios (DPS) tipo 2.</t>
  </si>
  <si>
    <t>21_18</t>
  </si>
  <si>
    <t>SALIDA ELECTRICA REGULADA DOBLE (toma naranja 2P+T, 20 A, NEMA 5-20R) en tuberia EMT 3/4", alambre No. 12 AWG, derivada del tablero regulado. Incluye aparato, caja y accesorios.</t>
  </si>
  <si>
    <t>21_19</t>
  </si>
  <si>
    <t>ACOMETIDA ELECTRICA REGULADA desde el tablero general de baja tension hasta el tablero regulado del cuarto de comunicaciones: cable 3 No. 6 AWG THHN + neutro + tierra No. 8 AWG en tuberia EMT 1 1/4", incluye accesorios, soportes y marcacion.</t>
  </si>
  <si>
    <t>21_20</t>
  </si>
  <si>
    <t>SISTEMA DE PUESTA A TIERRA DE TELECOMUNICACIONES SEGUN ANSI/TIA-607: barraje principal TMGB en cobre 100 x 50 x 6 mm con aisladores, herrajes y conexion al sistema de puesta a tierra general del edificio.</t>
  </si>
  <si>
    <t>21_21</t>
  </si>
  <si>
    <t>BARRAJE DE TIERRA DE TELECOMUNICACIONES (TGB) POR PISO en cobre 50 x 50 x 6 mm con aisladores y herrajes, incluye conexion al TMGB. Uno por cada piso 2 a 5.</t>
  </si>
  <si>
    <t>21_22</t>
  </si>
  <si>
    <t>CONDUCTOR DE UNION A TIERRA DE TELECOMUNICACIONES (TBB) EN COBRE DESNUDO 2/0 AWG entre el TMGB y los TGB de cada piso, incluye soportes, conectores a compresion y marcacion.</t>
  </si>
  <si>
    <t>21_23</t>
  </si>
  <si>
    <t>ESCALERILLA PORTACABLE GALVANIZADA EN CALIENTE DE 300 mm para el montante vertical y la distribucion horizontal de fibra optica y cableado estructurado, incluye curvas, uniones, soportes y platinas de fijacion.</t>
  </si>
  <si>
    <t>CAPÍTULO 22 — ASEO GENERAL</t>
  </si>
  <si>
    <t>22_01</t>
  </si>
  <si>
    <t>ASEO GENERAL</t>
  </si>
  <si>
    <t>CAPÍTULO 23 — RED WIFI FTTO</t>
  </si>
  <si>
    <t>23_01</t>
  </si>
  <si>
    <t>PATCH CORDS Y BANDEJAS DE FIBRA RACK CENTRAL</t>
  </si>
  <si>
    <t>23_02</t>
  </si>
  <si>
    <t>SUMINISTRO, INSTALACIÓN, CONFIGURACIÓN Y PUESTA EN MARCHA DE OLT GPON (chasis, tarjetas PON y uplink, fuentes redundantes) EN EL CUARTO DE COMUNICACIONES</t>
  </si>
  <si>
    <t>23_03</t>
  </si>
  <si>
    <t>INSTALACIÓN, CONFIGURACIÓN Y APROVISIONAMIENTO DE ONTs Y APs (HABITACIONES, PASILLOS, ÁREAS COMUNES Y EXTERIORES) — mano de obra especializada y puesta en servicio (equipos en 23_08 a 23_10)</t>
  </si>
  <si>
    <t>23_04</t>
  </si>
  <si>
    <t>TENDIDO Y FUSIONADO DE FIBRA ÓPTICA - MANO DE OBRA ESPECIALIZADA</t>
  </si>
  <si>
    <t>23_05</t>
  </si>
  <si>
    <t>PRUEBAS, CERTIFICACIÓN Y ACEPTACIÓN TÉCNICA RED COMPLETA</t>
  </si>
  <si>
    <t>23_06</t>
  </si>
  <si>
    <t>PLATAFORMA DE GESTIÓN DE ACCESO Y CONTROL WIFI (portal cautivo, autenticación de huéspedes, gestión de ancho de banda) — LICENCIAS COMPLETAS PARA 80 HABITACIONES Y ÁREAS COMUNES</t>
  </si>
  <si>
    <t>23_07</t>
  </si>
  <si>
    <t>SERVIDOR DE GESTIÓN DE RED, ESTACIÓN DE MONITOREO, ALMACENAMIENTO DE RESPALDO, ACCESORIOS DE RACK Y UPS DEDICADA PARA OLT Y SERVIDOR (los gabinetes MDF/IDF y las UPS de la red de datos están en los ítems 21_12 a 21_15)</t>
  </si>
  <si>
    <t>23_08</t>
  </si>
  <si>
    <t>ONT GPON POE+ CON WIFI 6 PARA HABITACIONES (80 habitaciones + 8 de reserva)</t>
  </si>
  <si>
    <t>23_09</t>
  </si>
  <si>
    <t>AP INTERIOR WIFI 6 (PASILLOS Y ÁREAS COMUNES DE LOS CINCO PISOS, LOBBY, GIMNASIO Y SPA)</t>
  </si>
  <si>
    <t>23_10</t>
  </si>
  <si>
    <t>AP EXTERIOR WIFI 6 OUTDOOR IP65</t>
  </si>
  <si>
    <t>23_11</t>
  </si>
  <si>
    <t>CABLE DE FIBRA ÓPTICA DROP 2 HILOS (G.657) DESDE LA CAJA DE PISO HASTA LA ONT DE CADA HABITACIÓN (80 habitaciones)</t>
  </si>
  <si>
    <t>23_12</t>
  </si>
  <si>
    <t>CABLE DE FIBRA ÓPTICA TRONCAL 12 HILOS (G.652D) DESDE EL CUARTO DE COMUNICACIONES A LAS CAJAS DE DISTRIBUCIÓN DE CADA PISO</t>
  </si>
  <si>
    <t>23_13</t>
  </si>
  <si>
    <t>CAJAS DE DISTRIBUCIÓN Y EMPALME ÓPTICO POR PISO, SPLITTERS ÓPTICOS PLC, PIGTAILS, CONECTORES SC/APC Y ODF</t>
  </si>
  <si>
    <t>CAPÍTULO 24 — DETECCIÓN DE INCENDIOS</t>
  </si>
  <si>
    <t>24_01</t>
  </si>
  <si>
    <t>SUMINISTRO E INSTALACIÓN CENTRAL DE DETECCIÓN DE INCENDIOS DIRECCIONABLE 4 LAZOS (PANEL GENERAL - todo el edificio)</t>
  </si>
  <si>
    <t>24_02</t>
  </si>
  <si>
    <t>SUMINISTRO E INSTALACIÓN DETECTOR DE HUMO ÓPTICO DIRECCIONABLE - habitaciones y áreas comunes PISOS 1 A 3</t>
  </si>
  <si>
    <t>24_03</t>
  </si>
  <si>
    <t>SUMINISTRO E INSTALACIÓN DETECTOR DE TEMPERATURA - cuartos técnicos pisos bajos</t>
  </si>
  <si>
    <t>24_04</t>
  </si>
  <si>
    <t>SUMINISTRO E INSTALACIÓN ESTACIÓN MANUAL DE INCENDIO - escaleras y pasillos PISOS 1 A 3</t>
  </si>
  <si>
    <t>24_05</t>
  </si>
  <si>
    <t>SUMINISTRO E INSTALACIÓN SIRENA ESTROBOSCÓPICA INTERIOR - pasillos PISOS 1 A 3</t>
  </si>
  <si>
    <t>24_06</t>
  </si>
  <si>
    <t>SUMINISTRO E INSTALACIÓN SIRENA ESTROBOSCÓPICA EXTERIOR - fachada</t>
  </si>
  <si>
    <t>24_07</t>
  </si>
  <si>
    <t>SUMINISTRO E INSTALACIÓN CABLEADO CONTRA INCENDIOS FPL APANTALLADO - montante general + pisos 1 a 3</t>
  </si>
  <si>
    <t>24_08</t>
  </si>
  <si>
    <t>SUMINISTRO E INSTALACIÓN DUCTERÍA/TUBERÍA EMT PREVISTA PISOS 4 Y 5 (sin aparatos - ampliación futura)</t>
  </si>
  <si>
    <t>24_09</t>
  </si>
  <si>
    <t>PROGRAMACIÓN, PUESTA EN MARCHA Y CERTIFICACIÓN PARCIAL (pisos 1 a 3) + bomberos</t>
  </si>
  <si>
    <t>CAPÍTULO 25 — REDES EXTERNAS DE CONEXIÓN</t>
  </si>
  <si>
    <t>25_01</t>
  </si>
  <si>
    <t>SUMINISTRO E INSTALACIÓN DE ACOMETIDA CABLE #500 THW 3(3X500+1X500+4/0T) FASES Y NEUTRO</t>
  </si>
  <si>
    <t>25_02</t>
  </si>
  <si>
    <t>SUMINISTRO E INSTALACIÓN DE ACOMETIDA CABLE #4/0 THW 3(3X500+1X250+4/0T) TIERRA</t>
  </si>
  <si>
    <t>25_03</t>
  </si>
  <si>
    <t>ACOMETIDA DESDE TRAFO 500 kVA AL T.G.A BT EN ALUMINIO Y TUBERIA 5 ø 4" PVC, 5(3x500 +1x500+1x350T) MCM</t>
  </si>
  <si>
    <t>25_04</t>
  </si>
  <si>
    <t>25_05</t>
  </si>
  <si>
    <t>TUBERIA POLIETILENO ALTA DENSIDAD - PEAD 50 mm. CON UNION A TOPE POR TERMOFUSION. Tipo Acuaflex o equivalente. (Incluye cama de apoyo, relleno inicial en recebo B-200, hasta 30 cm, cama de arena hasta 15 cm, instalación, accesorios y cinta de demarcación.)</t>
  </si>
  <si>
    <t>25_06</t>
  </si>
  <si>
    <t>25_07</t>
  </si>
  <si>
    <t>25_08</t>
  </si>
  <si>
    <t>25_09</t>
  </si>
  <si>
    <t>25_10</t>
  </si>
  <si>
    <t>25_11</t>
  </si>
  <si>
    <t>25_12</t>
  </si>
  <si>
    <t>25_13</t>
  </si>
  <si>
    <t>25_14</t>
  </si>
  <si>
    <t>25_15</t>
  </si>
  <si>
    <t>25_16</t>
  </si>
  <si>
    <t>25_17</t>
  </si>
  <si>
    <t>25_18</t>
  </si>
  <si>
    <t>25_19</t>
  </si>
  <si>
    <t>25_20</t>
  </si>
  <si>
    <t>25_21</t>
  </si>
  <si>
    <t>25_22</t>
  </si>
  <si>
    <t>25_23</t>
  </si>
  <si>
    <t>25_24</t>
  </si>
  <si>
    <t>25_25</t>
  </si>
  <si>
    <t>25_26</t>
  </si>
  <si>
    <t>25_27</t>
  </si>
  <si>
    <t>25_28</t>
  </si>
  <si>
    <t>25_29</t>
  </si>
  <si>
    <t>25_30</t>
  </si>
  <si>
    <t>SUMINISTRO E INSTALACION DE VALVULA DE CORTE TIPO COMPUERTA RW 4"</t>
  </si>
  <si>
    <t>25_31</t>
  </si>
  <si>
    <t>SUMINISTRO E INSTALACIÓN DE VÁLVULA DE PURGA DE 3" COMPUERTA BRIDA (incluye neopreno y accesorios según instalación).</t>
  </si>
  <si>
    <t>25_32</t>
  </si>
  <si>
    <t>RELLENO, CONFORMACIÓN Y COMPACTACIÓN MANUAL DE MATERIAL PROVENIENTE DE EXCAVACIÓN. (Incluye cargue, trasiego y retiro de sobrantes a botadero.)</t>
  </si>
  <si>
    <t>25_33</t>
  </si>
  <si>
    <t>LOCALIZACIÓN Y REPLANTEO DE REDES PARA INFRAESTRUCTURA HIDRÁULICA, con equipo de topografia</t>
  </si>
  <si>
    <t>25_34</t>
  </si>
  <si>
    <t>25_35</t>
  </si>
  <si>
    <t>TUBERIA ALCANTARILLADO 110 MM Tipo Novafort o equivalente. (Incluye relleno inicial y lateral con base granular fina, y relleno final con material proveniente de la excavación) instalación y cinta de demarcación).Según norma técnica ASTM 2321</t>
  </si>
  <si>
    <t>25_36</t>
  </si>
  <si>
    <t>TUBERIA ALCANTARILLADO 160 MM Tipo Novafort o equivalente. (Incluye relleno inicial y lateral con base granular fina, y relleno final con material proveniente de la excavación) instalación y cinta de demarcación).Según norma técnica ASTM 2321</t>
  </si>
  <si>
    <t>25_37</t>
  </si>
  <si>
    <t>CAJA DE INSPECCIÓN 0.80*0.80*1 m. (Incluye excavación, base en recebo común, placa concreto, ladrillo común, marco en ángulo 2 1/2 x 2 1/2 * 3/16" y tapa reforzada en platina de 3 * 3/16" con parrilla en varilla 3/8 cada 10 cm.).Según detalle.</t>
  </si>
  <si>
    <t>25_38</t>
  </si>
  <si>
    <t>EXCAVACIÓN MANUAL PARA REDES HIDROSANITARIAS INFRAESTRUCTURA ancho hasta 80 cm y h=2.00 m. como máximo (Incluye cargue, trasiego y retiro de material excavado).</t>
  </si>
  <si>
    <t>25_39</t>
  </si>
  <si>
    <t>EXCAVACIÓN MANUAL PARA REDES ELECTRICAS INFRAESTRUCTURA ancho hasta 80 cm y h=2.00 m. como máximo (Incluye cargue, trasiego y retiro de material excavado).</t>
  </si>
  <si>
    <t>25_40</t>
  </si>
  <si>
    <t>HUELLA EN CONCRETO 2.500 psi Reforzado E= 0.10m. Acabado: Escobiado. (incluye malla electrosoldada, formaleta y curado)</t>
  </si>
  <si>
    <t xml:space="preserve">SUBTOTAL OBRAS </t>
  </si>
  <si>
    <t>IVA (19 % SOBRE LA UTILIDAD — Art. 462-1 E.T.)</t>
  </si>
  <si>
    <t>SUBTOTAL OBRAS (INCLUYE IVA)</t>
  </si>
  <si>
    <t>VALOR TOTAL</t>
  </si>
  <si>
    <t>DESCRIPCION</t>
  </si>
  <si>
    <t>PORCENTAJE</t>
  </si>
  <si>
    <t>ADMINISTRACIÓN</t>
  </si>
  <si>
    <t>A=</t>
  </si>
  <si>
    <t>12,00%</t>
  </si>
  <si>
    <t xml:space="preserve">NOTA 3: El A.I.U y su discriminación deben estar en porcentaje (%). </t>
  </si>
  <si>
    <t xml:space="preserve">IMPREVISTO </t>
  </si>
  <si>
    <t>I=</t>
  </si>
  <si>
    <t>5,00%</t>
  </si>
  <si>
    <t xml:space="preserve">UTILIDAD </t>
  </si>
  <si>
    <t>U=</t>
  </si>
  <si>
    <t>TOTAL A.I.U</t>
  </si>
  <si>
    <t>A.I.U.=</t>
  </si>
  <si>
    <t>22,00%</t>
  </si>
  <si>
    <t>FORMULARIO 1</t>
  </si>
  <si>
    <t>PROPUESTA ECONÓMICA</t>
  </si>
  <si>
    <t>IVA (19 % SOBRE LA UTILIDAD — Art. 462-1 E.T.) — según A.I.U. ofertado</t>
  </si>
  <si>
    <t>[Ofrecimiento del Proponente]</t>
  </si>
  <si>
    <t xml:space="preserve">IMPREVISTO
</t>
  </si>
  <si>
    <t xml:space="preserve">UTILIDAD
</t>
  </si>
  <si>
    <t xml:space="preserve">	Firma del Proponente o de su representante legal</t>
  </si>
  <si>
    <t xml:space="preserve">NOTA 1. El A.I.U y su discriminación deben estar en porcentaje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</si>
</sst>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7">
    <numFmt numFmtId="44" formatCode="_-&quot;$&quot;\ * #,##0.00_-;\-&quot;$&quot;\ * #,##0.00_-;_-&quot;$&quot;\ * &quot;-&quot;??_-;_-@_-"/>
    <numFmt numFmtId="43" formatCode="_-* #,##0.00_-;\-* #,##0.00_-;_-* &quot;-&quot;??_-;_-@_-"/>
    <numFmt numFmtId="164" formatCode="_([$$-240A]\ * #,##0_);_([$$-240A]\ * \(#,##0\);_([$$-240A]\ * &quot;-&quot;??_);_(@_)"/>
    <numFmt numFmtId="165" formatCode="_ [$$-240A]\ * #,##0.00_ ;_ [$$-240A]\ * \-#,##0.00_ ;_ [$$-240A]\ * &quot;-&quot;??_ ;_ @_ "/>
    <numFmt numFmtId="166" formatCode="_ * #,##0.00_ ;_ * \-#,##0.00_ ;_ * &quot;-&quot;??_ ;_ @_ "/>
    <numFmt numFmtId="167" formatCode="_-* #,##0.00\ _€_-;\-* #,##0.00\ _€_-;_-* &quot;-&quot;??\ _€_-;_-@_-"/>
    <numFmt numFmtId="168" formatCode="&quot;$&quot;\ #,##0.00_);\(&quot;$&quot;\ #,##0.00\)"/>
    <numFmt numFmtId="169" formatCode="&quot;$&quot;\ #,##0.00"/>
    <numFmt numFmtId="170" formatCode="_-[$$-240A]* #,##0.00_-;\-[$$-240A]* #,##0.00_-;_-[$$-240A]* &quot;-&quot;??_-;_-@_-"/>
    <numFmt numFmtId="171" formatCode="_-[$$-240A]\ * #,##0.00_ ;_-[$$-240A]\ * \-#,##0.00\ ;_-[$$-240A]\ * &quot;-&quot;??_ ;_-@_ "/>
    <numFmt numFmtId="172" formatCode="_([$$-240A]\ * #,##0.00_);_([$$-240A]\ * \(#,##0.00\);_([$$-240A]\ * &quot;-&quot;??_);_(@_)"/>
    <numFmt numFmtId="173" formatCode="_ * #,##0_ ;_ * \-#,##0_ ;_ * &quot;-&quot;??_ ;_ @_ "/>
    <numFmt numFmtId="174" formatCode="_-* #,##0.00\ [$€]_-;\-* #,##0.00\ [$€]_-;_-* &quot;-&quot;??\ [$€]_-;_-@_-"/>
    <numFmt numFmtId="175" formatCode="_ &quot;$&quot;\ * #,##0_ ;_ &quot;$&quot;\ * \-#,##0_ ;_ &quot;$&quot;\ * &quot;-&quot;_ ;_ @_ "/>
    <numFmt numFmtId="176" formatCode="#,##0.0000"/>
    <numFmt numFmtId="177" formatCode="#,##0.0"/>
    <numFmt numFmtId="178" formatCode="#,##0.000"/>
    <numFmt numFmtId="179" formatCode="0#.00\ \L\t"/>
    <numFmt numFmtId="180" formatCode="_(&quot;$&quot;\ * #,##0.00_);_(&quot;$&quot;\ * \(#,##0.00\);_(&quot;$&quot;\ * &quot;-&quot;??_);_(@_)"/>
    <numFmt numFmtId="181" formatCode="&quot;$&quot;\ #,##0.00;[Red]&quot;$&quot;\ \-#,##0.00"/>
    <numFmt numFmtId="182" formatCode="_-* #,##0.00\ &quot;Pts&quot;_-;\-* #,##0.00\ &quot;Pts&quot;_-;_-* &quot;-&quot;??\ &quot;Pts&quot;_-;_-@_-"/>
    <numFmt numFmtId="183" formatCode="_ &quot;$&quot;\ * #,##0.00_ ;_ &quot;$&quot;\ * \-#,##0.00_ ;_ &quot;$&quot;\ * &quot;-&quot;??_ ;_ @_ "/>
    <numFmt numFmtId="184" formatCode="##0"/>
    <numFmt numFmtId="185" formatCode="0.000"/>
    <numFmt numFmtId="186" formatCode="0.0000"/>
    <numFmt numFmtId="187" formatCode="0.00%;\-0.00%;&quot;&quot;"/>
    <numFmt numFmtId="188" formatCode="&quot;$&quot;#,##0\ ;\(&quot;$&quot;#,##0\)"/>
    <numFmt numFmtId="189" formatCode="\(0%\)"/>
    <numFmt numFmtId="190" formatCode=";;"/>
    <numFmt numFmtId="191" formatCode="d\ \d\e\ mmmm\ \d\e\ yyyy"/>
    <numFmt numFmtId="192" formatCode="0%;\-0%;&quot;&quot;"/>
    <numFmt numFmtId="193" formatCode="#0&quot;.&quot;000&quot;´&quot;000&quot;.&quot;000"/>
    <numFmt numFmtId="194" formatCode="##0&quot;.&quot;000"/>
    <numFmt numFmtId="195" formatCode="##0&quot;´&quot;000&quot;.&quot;000"/>
    <numFmt numFmtId="196" formatCode="_(&quot;$&quot;\ * #,##0_);_(&quot;$&quot;\ * \(#,##0\);_(&quot;$&quot;\ * &quot;-&quot;??_);_(@_)"/>
    <numFmt numFmtId="197" formatCode="_-&quot;$&quot;* #,##0.00_-;\-&quot;$&quot;* #,##0.00_-;_-&quot;$&quot;* &quot;-&quot;??_-;_-@_-"/>
    <numFmt numFmtId="198" formatCode="#0&quot;.&quot;"/>
  </numFmts>
  <fonts count="52">
    <font>
      <sz val="10"/>
      <name val="Arial"/>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sz val="8"/>
      <name val="Arial"/>
      <family val="2"/>
      <charset val="1"/>
    </font>
    <font>
      <sz val="8"/>
      <name val="Arial"/>
      <family val="2"/>
      <charset val="1"/>
    </font>
    <font>
      <b/>
      <sz val="11"/>
      <name val="Verdana"/>
      <family val="2"/>
    </font>
    <font>
      <sz val="12"/>
      <name val="Verdana"/>
      <family val="2"/>
    </font>
    <font>
      <sz val="11"/>
      <name val="Verdana"/>
      <family val="2"/>
    </font>
    <font>
      <sz val="11"/>
      <color rgb="FFFF0000"/>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medium">
        <color indexed="64"/>
      </left>
      <right style="medium">
        <color indexed="64"/>
      </right>
      <top style="thin">
        <color indexed="64"/>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bottom/>
      <diagonal/>
    </border>
  </borders>
  <cellStyleXfs count="252">
    <xf numFmtId="0" fontId="0" fillId="0" borderId="0"/>
    <xf numFmtId="0" fontId="3" fillId="2" borderId="0"/>
    <xf numFmtId="0" fontId="3" fillId="3" borderId="0"/>
    <xf numFmtId="0" fontId="3" fillId="4" borderId="0"/>
    <xf numFmtId="0" fontId="3" fillId="5" borderId="0"/>
    <xf numFmtId="0" fontId="3" fillId="6" borderId="0"/>
    <xf numFmtId="0" fontId="3" fillId="7" borderId="0"/>
    <xf numFmtId="0" fontId="3" fillId="8" borderId="0"/>
    <xf numFmtId="0" fontId="3" fillId="9" borderId="0"/>
    <xf numFmtId="0" fontId="3" fillId="10" borderId="0"/>
    <xf numFmtId="0" fontId="3" fillId="5" borderId="0"/>
    <xf numFmtId="0" fontId="3" fillId="8" borderId="0"/>
    <xf numFmtId="0" fontId="3" fillId="11" borderId="0"/>
    <xf numFmtId="0" fontId="4" fillId="12" borderId="0"/>
    <xf numFmtId="0" fontId="4" fillId="9" borderId="0"/>
    <xf numFmtId="0" fontId="4" fillId="10" borderId="0"/>
    <xf numFmtId="0" fontId="4" fillId="13" borderId="0"/>
    <xf numFmtId="0" fontId="4" fillId="14" borderId="0"/>
    <xf numFmtId="0" fontId="4" fillId="15" borderId="0"/>
    <xf numFmtId="0" fontId="5" fillId="4" borderId="0"/>
    <xf numFmtId="0" fontId="6" fillId="16" borderId="1"/>
    <xf numFmtId="0" fontId="7" fillId="17" borderId="2"/>
    <xf numFmtId="0" fontId="8" fillId="0" borderId="3"/>
    <xf numFmtId="0" fontId="9" fillId="0" borderId="0"/>
    <xf numFmtId="0" fontId="4" fillId="18" borderId="0"/>
    <xf numFmtId="0" fontId="4" fillId="19" borderId="0"/>
    <xf numFmtId="0" fontId="4" fillId="20" borderId="0"/>
    <xf numFmtId="0" fontId="4" fillId="13" borderId="0"/>
    <xf numFmtId="0" fontId="4" fillId="14" borderId="0"/>
    <xf numFmtId="0" fontId="4" fillId="21" borderId="0"/>
    <xf numFmtId="0" fontId="10" fillId="7" borderId="1"/>
    <xf numFmtId="0" fontId="20" fillId="0" borderId="0">
      <alignment vertical="top"/>
    </xf>
    <xf numFmtId="174" fontId="22" fillId="0" borderId="0"/>
    <xf numFmtId="0" fontId="11" fillId="3" borderId="0"/>
    <xf numFmtId="166" fontId="22" fillId="0" borderId="0"/>
    <xf numFmtId="2" fontId="1" fillId="0" borderId="4"/>
    <xf numFmtId="166" fontId="22" fillId="0" borderId="0"/>
    <xf numFmtId="166" fontId="22" fillId="0" borderId="0"/>
    <xf numFmtId="166" fontId="22" fillId="0" borderId="0"/>
    <xf numFmtId="175" fontId="22" fillId="0" borderId="0"/>
    <xf numFmtId="175" fontId="22" fillId="0" borderId="0"/>
    <xf numFmtId="166" fontId="22" fillId="0" borderId="0"/>
    <xf numFmtId="43" fontId="22" fillId="0" borderId="0"/>
    <xf numFmtId="176" fontId="22" fillId="0" borderId="0"/>
    <xf numFmtId="177" fontId="22" fillId="0" borderId="0"/>
    <xf numFmtId="177" fontId="22" fillId="0" borderId="0"/>
    <xf numFmtId="177" fontId="22" fillId="0" borderId="0"/>
    <xf numFmtId="176" fontId="22" fillId="0" borderId="0"/>
    <xf numFmtId="178" fontId="22" fillId="0" borderId="0"/>
    <xf numFmtId="43" fontId="3" fillId="0" borderId="0"/>
    <xf numFmtId="178" fontId="22" fillId="0" borderId="0"/>
    <xf numFmtId="43" fontId="22" fillId="0" borderId="0"/>
    <xf numFmtId="43" fontId="22" fillId="0" borderId="0"/>
    <xf numFmtId="166" fontId="22" fillId="0" borderId="0"/>
    <xf numFmtId="0" fontId="22" fillId="0" borderId="0"/>
    <xf numFmtId="0" fontId="22" fillId="0" borderId="0"/>
    <xf numFmtId="166" fontId="22" fillId="0" borderId="0"/>
    <xf numFmtId="166" fontId="22" fillId="0" borderId="0"/>
    <xf numFmtId="166" fontId="22" fillId="0" borderId="0"/>
    <xf numFmtId="166" fontId="22" fillId="0" borderId="0"/>
    <xf numFmtId="179" fontId="22" fillId="0" borderId="0"/>
    <xf numFmtId="180" fontId="3" fillId="0" borderId="0"/>
    <xf numFmtId="181" fontId="22" fillId="0" borderId="0"/>
    <xf numFmtId="182" fontId="22" fillId="0" borderId="0"/>
    <xf numFmtId="44" fontId="22" fillId="0" borderId="0"/>
    <xf numFmtId="182" fontId="22" fillId="0" borderId="0"/>
    <xf numFmtId="44" fontId="22" fillId="0" borderId="0"/>
    <xf numFmtId="44" fontId="22" fillId="0" borderId="0"/>
    <xf numFmtId="181" fontId="22" fillId="0" borderId="0"/>
    <xf numFmtId="183" fontId="22" fillId="0" borderId="0"/>
    <xf numFmtId="183" fontId="22" fillId="0" borderId="0"/>
    <xf numFmtId="0" fontId="12" fillId="22" borderId="0"/>
    <xf numFmtId="0" fontId="22" fillId="0" borderId="0"/>
    <xf numFmtId="0" fontId="22" fillId="0" borderId="0"/>
    <xf numFmtId="0" fontId="22" fillId="0" borderId="0"/>
    <xf numFmtId="0" fontId="22" fillId="0" borderId="0"/>
    <xf numFmtId="0" fontId="22" fillId="0" borderId="0"/>
    <xf numFmtId="0" fontId="21"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3" fillId="0" borderId="0"/>
    <xf numFmtId="0" fontId="21" fillId="0" borderId="0"/>
    <xf numFmtId="0" fontId="21" fillId="0" borderId="0"/>
    <xf numFmtId="0" fontId="22" fillId="0" borderId="0"/>
    <xf numFmtId="0" fontId="22" fillId="0" borderId="0"/>
    <xf numFmtId="0" fontId="22" fillId="0" borderId="0"/>
    <xf numFmtId="0" fontId="22" fillId="23" borderId="5"/>
    <xf numFmtId="9" fontId="3" fillId="0" borderId="0"/>
    <xf numFmtId="9" fontId="22" fillId="0" borderId="0"/>
    <xf numFmtId="9" fontId="21"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0" fontId="13" fillId="16" borderId="6"/>
    <xf numFmtId="0" fontId="14" fillId="0" borderId="0"/>
    <xf numFmtId="0" fontId="15" fillId="0" borderId="0"/>
    <xf numFmtId="0" fontId="17" fillId="0" borderId="7"/>
    <xf numFmtId="0" fontId="18" fillId="0" borderId="8"/>
    <xf numFmtId="0" fontId="9" fillId="0" borderId="9"/>
    <xf numFmtId="0" fontId="16" fillId="0" borderId="0"/>
    <xf numFmtId="0" fontId="19" fillId="0" borderId="10"/>
    <xf numFmtId="166" fontId="22" fillId="0" borderId="0"/>
    <xf numFmtId="0" fontId="22" fillId="0" borderId="0"/>
    <xf numFmtId="9" fontId="22" fillId="0" borderId="0"/>
    <xf numFmtId="0" fontId="22" fillId="0" borderId="0"/>
    <xf numFmtId="182" fontId="22" fillId="0" borderId="0"/>
    <xf numFmtId="0" fontId="21" fillId="0" borderId="0"/>
    <xf numFmtId="0" fontId="22" fillId="0" borderId="0"/>
    <xf numFmtId="0" fontId="21" fillId="0" borderId="0"/>
    <xf numFmtId="43" fontId="21" fillId="0" borderId="0"/>
    <xf numFmtId="0" fontId="22" fillId="0" borderId="0"/>
    <xf numFmtId="0" fontId="3" fillId="2" borderId="0"/>
    <xf numFmtId="0" fontId="3" fillId="3" borderId="0"/>
    <xf numFmtId="0" fontId="3" fillId="4" borderId="0"/>
    <xf numFmtId="0" fontId="3" fillId="5" borderId="0"/>
    <xf numFmtId="0" fontId="3" fillId="6" borderId="0"/>
    <xf numFmtId="0" fontId="3" fillId="7" borderId="0"/>
    <xf numFmtId="0" fontId="3" fillId="8" borderId="0"/>
    <xf numFmtId="0" fontId="3" fillId="9" borderId="0"/>
    <xf numFmtId="0" fontId="3" fillId="10" borderId="0"/>
    <xf numFmtId="0" fontId="3" fillId="5" borderId="0"/>
    <xf numFmtId="0" fontId="3" fillId="8" borderId="0"/>
    <xf numFmtId="0" fontId="3" fillId="11" borderId="0"/>
    <xf numFmtId="0" fontId="4" fillId="12" borderId="0"/>
    <xf numFmtId="0" fontId="4" fillId="9" borderId="0"/>
    <xf numFmtId="0" fontId="4" fillId="10" borderId="0"/>
    <xf numFmtId="0" fontId="4" fillId="13" borderId="0"/>
    <xf numFmtId="0" fontId="4" fillId="14" borderId="0"/>
    <xf numFmtId="0" fontId="4" fillId="15" borderId="0"/>
    <xf numFmtId="0" fontId="5" fillId="4" borderId="0"/>
    <xf numFmtId="0" fontId="6" fillId="16" borderId="1"/>
    <xf numFmtId="0" fontId="22" fillId="0" borderId="0"/>
    <xf numFmtId="0" fontId="7" fillId="17" borderId="2"/>
    <xf numFmtId="0" fontId="8" fillId="0" borderId="3"/>
    <xf numFmtId="184" fontId="1" fillId="0" borderId="47">
      <alignment horizontal="right"/>
    </xf>
    <xf numFmtId="184" fontId="1" fillId="0" borderId="47">
      <alignment horizontal="right"/>
    </xf>
    <xf numFmtId="2" fontId="1" fillId="0" borderId="0"/>
    <xf numFmtId="2" fontId="1" fillId="0" borderId="0"/>
    <xf numFmtId="2" fontId="1" fillId="0" borderId="0"/>
    <xf numFmtId="185" fontId="1" fillId="0" borderId="0"/>
    <xf numFmtId="185" fontId="1" fillId="0" borderId="0"/>
    <xf numFmtId="185" fontId="1" fillId="0" borderId="0"/>
    <xf numFmtId="186" fontId="2" fillId="0" borderId="0"/>
    <xf numFmtId="186" fontId="2" fillId="0" borderId="0"/>
    <xf numFmtId="186" fontId="2" fillId="0" borderId="0"/>
    <xf numFmtId="184" fontId="1" fillId="0" borderId="47">
      <alignment horizontal="right"/>
    </xf>
    <xf numFmtId="3" fontId="27" fillId="0" borderId="0"/>
    <xf numFmtId="187" fontId="22" fillId="0" borderId="0">
      <protection locked="0"/>
    </xf>
    <xf numFmtId="188" fontId="27" fillId="0" borderId="0"/>
    <xf numFmtId="189" fontId="22" fillId="0" borderId="0">
      <protection locked="0"/>
    </xf>
    <xf numFmtId="0" fontId="9" fillId="0" borderId="0"/>
    <xf numFmtId="0" fontId="4" fillId="18" borderId="0"/>
    <xf numFmtId="0" fontId="4" fillId="19" borderId="0"/>
    <xf numFmtId="0" fontId="4" fillId="20" borderId="0"/>
    <xf numFmtId="0" fontId="4" fillId="13" borderId="0"/>
    <xf numFmtId="0" fontId="4" fillId="14" borderId="0"/>
    <xf numFmtId="0" fontId="4" fillId="21" borderId="0"/>
    <xf numFmtId="0" fontId="10" fillId="7" borderId="1"/>
    <xf numFmtId="190" fontId="28" fillId="0" borderId="0">
      <protection locked="0"/>
    </xf>
    <xf numFmtId="190" fontId="28" fillId="0" borderId="0">
      <protection locked="0"/>
    </xf>
    <xf numFmtId="190" fontId="28" fillId="0" borderId="0">
      <protection locked="0"/>
    </xf>
    <xf numFmtId="190" fontId="28" fillId="0" borderId="0">
      <protection locked="0"/>
    </xf>
    <xf numFmtId="190" fontId="28" fillId="0" borderId="0">
      <protection locked="0"/>
    </xf>
    <xf numFmtId="190" fontId="28" fillId="0" borderId="0">
      <protection locked="0"/>
    </xf>
    <xf numFmtId="190" fontId="28" fillId="0" borderId="0">
      <protection locked="0"/>
    </xf>
    <xf numFmtId="191" fontId="22" fillId="0" borderId="0">
      <protection locked="0"/>
    </xf>
    <xf numFmtId="0" fontId="29" fillId="0" borderId="0"/>
    <xf numFmtId="0" fontId="30" fillId="0" borderId="0"/>
    <xf numFmtId="192" fontId="22" fillId="0" borderId="0">
      <protection locked="0"/>
    </xf>
    <xf numFmtId="192" fontId="22" fillId="0" borderId="0">
      <protection locked="0"/>
    </xf>
    <xf numFmtId="0" fontId="11" fillId="3" borderId="0"/>
    <xf numFmtId="193" fontId="1" fillId="0" borderId="0">
      <alignment horizontal="right"/>
    </xf>
    <xf numFmtId="193" fontId="1" fillId="0" borderId="0">
      <alignment horizontal="right"/>
    </xf>
    <xf numFmtId="193" fontId="1" fillId="0" borderId="0">
      <alignment horizontal="right"/>
    </xf>
    <xf numFmtId="194" fontId="1" fillId="0" borderId="0">
      <alignment horizontal="center"/>
    </xf>
    <xf numFmtId="194" fontId="1" fillId="0" borderId="0">
      <alignment horizontal="center"/>
    </xf>
    <xf numFmtId="2" fontId="1" fillId="0" borderId="4"/>
    <xf numFmtId="43" fontId="3" fillId="0" borderId="0"/>
    <xf numFmtId="166" fontId="22" fillId="0" borderId="0"/>
    <xf numFmtId="43" fontId="22" fillId="0" borderId="0"/>
    <xf numFmtId="43" fontId="31" fillId="0" borderId="0"/>
    <xf numFmtId="43" fontId="31" fillId="0" borderId="0"/>
    <xf numFmtId="43" fontId="31" fillId="0" borderId="0"/>
    <xf numFmtId="195" fontId="1" fillId="0" borderId="0">
      <alignment horizontal="right"/>
    </xf>
    <xf numFmtId="195" fontId="1" fillId="0" borderId="0">
      <alignment horizontal="right"/>
    </xf>
    <xf numFmtId="195" fontId="1" fillId="0" borderId="0">
      <alignment horizontal="right"/>
    </xf>
    <xf numFmtId="196" fontId="22" fillId="0" borderId="0"/>
    <xf numFmtId="196" fontId="22" fillId="0" borderId="0"/>
    <xf numFmtId="197" fontId="22" fillId="0" borderId="0"/>
    <xf numFmtId="180" fontId="22" fillId="0" borderId="0"/>
    <xf numFmtId="196" fontId="22" fillId="0" borderId="0"/>
    <xf numFmtId="196" fontId="22" fillId="0" borderId="0"/>
    <xf numFmtId="196" fontId="22" fillId="0" borderId="0"/>
    <xf numFmtId="196" fontId="22" fillId="0" borderId="0"/>
    <xf numFmtId="196" fontId="22" fillId="0" borderId="0"/>
    <xf numFmtId="196" fontId="22" fillId="0" borderId="0"/>
    <xf numFmtId="197" fontId="22" fillId="0" borderId="0"/>
    <xf numFmtId="180" fontId="3" fillId="0" borderId="0"/>
    <xf numFmtId="188" fontId="32" fillId="0" borderId="0"/>
    <xf numFmtId="0" fontId="12" fillId="22" borderId="0"/>
    <xf numFmtId="198" fontId="1" fillId="0" borderId="0">
      <alignment horizontal="center"/>
    </xf>
    <xf numFmtId="198" fontId="1" fillId="0" borderId="0">
      <alignment horizontal="center"/>
    </xf>
    <xf numFmtId="0" fontId="22" fillId="0" borderId="0"/>
    <xf numFmtId="0" fontId="22" fillId="0" borderId="0"/>
    <xf numFmtId="0" fontId="31" fillId="0" borderId="0"/>
    <xf numFmtId="0" fontId="21" fillId="0" borderId="0"/>
    <xf numFmtId="0" fontId="31" fillId="0" borderId="0"/>
    <xf numFmtId="0" fontId="22" fillId="0" borderId="0"/>
    <xf numFmtId="0" fontId="22" fillId="0" borderId="0"/>
    <xf numFmtId="0" fontId="22" fillId="0" borderId="0"/>
    <xf numFmtId="0" fontId="22" fillId="0" borderId="0"/>
    <xf numFmtId="0" fontId="33" fillId="0" borderId="0"/>
    <xf numFmtId="0" fontId="22" fillId="0" borderId="0"/>
    <xf numFmtId="0" fontId="22" fillId="23" borderId="5"/>
    <xf numFmtId="9" fontId="22" fillId="0" borderId="0"/>
    <xf numFmtId="9" fontId="22" fillId="0" borderId="0"/>
    <xf numFmtId="9" fontId="22" fillId="0" borderId="0"/>
    <xf numFmtId="9" fontId="22" fillId="0" borderId="0"/>
    <xf numFmtId="9" fontId="31" fillId="0" borderId="0"/>
    <xf numFmtId="0" fontId="34" fillId="0" borderId="0">
      <alignment vertical="top"/>
    </xf>
    <xf numFmtId="0" fontId="13" fillId="16" borderId="6"/>
    <xf numFmtId="0" fontId="14" fillId="0" borderId="0"/>
    <xf numFmtId="0" fontId="15" fillId="0" borderId="0"/>
    <xf numFmtId="0" fontId="17" fillId="0" borderId="7"/>
    <xf numFmtId="0" fontId="18" fillId="0" borderId="8"/>
    <xf numFmtId="0" fontId="9" fillId="0" borderId="9"/>
    <xf numFmtId="0" fontId="16" fillId="0" borderId="0"/>
    <xf numFmtId="192" fontId="22" fillId="0" borderId="52">
      <protection locked="0"/>
    </xf>
    <xf numFmtId="0" fontId="38" fillId="0" borderId="0"/>
    <xf numFmtId="0" fontId="39" fillId="0" borderId="0">
      <alignment vertical="top"/>
      <protection locked="0"/>
    </xf>
  </cellStyleXfs>
  <cellXfs count="330">
    <xf numFmtId="0" fontId="0" fillId="0" borderId="0" xfId="0"/>
    <xf numFmtId="0" fontId="23" fillId="0" borderId="0" xfId="88" applyFont="1"/>
    <xf numFmtId="0" fontId="23" fillId="0" borderId="0" xfId="88" applyFont="1" applyAlignment="1">
      <alignment horizontal="center"/>
    </xf>
    <xf numFmtId="0" fontId="25" fillId="0" borderId="0" xfId="89" applyFont="1"/>
    <xf numFmtId="0" fontId="24" fillId="0" borderId="0" xfId="89" applyFont="1"/>
    <xf numFmtId="0" fontId="26" fillId="0" borderId="0" xfId="88" applyFont="1"/>
    <xf numFmtId="0" fontId="26" fillId="0" borderId="0" xfId="88" applyFont="1" applyAlignment="1">
      <alignment horizontal="center"/>
    </xf>
    <xf numFmtId="0" fontId="26" fillId="0" borderId="37" xfId="88" applyFont="1" applyBorder="1"/>
    <xf numFmtId="0" fontId="26" fillId="0" borderId="38" xfId="88" applyFont="1" applyBorder="1"/>
    <xf numFmtId="0" fontId="26" fillId="0" borderId="35" xfId="88" applyFont="1" applyBorder="1"/>
    <xf numFmtId="0" fontId="26" fillId="0" borderId="36" xfId="88" applyFont="1" applyBorder="1"/>
    <xf numFmtId="0" fontId="26" fillId="0" borderId="0" xfId="89" applyFont="1"/>
    <xf numFmtId="0" fontId="26" fillId="0" borderId="35" xfId="89" applyFont="1" applyBorder="1"/>
    <xf numFmtId="0" fontId="26" fillId="0" borderId="36" xfId="89" applyFont="1" applyBorder="1"/>
    <xf numFmtId="164" fontId="26" fillId="0" borderId="36" xfId="89" applyNumberFormat="1" applyFont="1" applyBorder="1"/>
    <xf numFmtId="165" fontId="26" fillId="0" borderId="36" xfId="89" applyNumberFormat="1" applyFont="1" applyBorder="1"/>
    <xf numFmtId="0" fontId="24" fillId="0" borderId="0" xfId="0" applyFont="1"/>
    <xf numFmtId="0" fontId="26" fillId="25" borderId="0" xfId="88" applyFont="1" applyFill="1"/>
    <xf numFmtId="0" fontId="23" fillId="25" borderId="0" xfId="88" applyFont="1" applyFill="1"/>
    <xf numFmtId="0" fontId="26" fillId="25" borderId="36" xfId="88" applyFont="1" applyFill="1" applyBorder="1"/>
    <xf numFmtId="0" fontId="40" fillId="0" borderId="0" xfId="88" applyFont="1"/>
    <xf numFmtId="0" fontId="24" fillId="0" borderId="37" xfId="0" applyFont="1" applyBorder="1"/>
    <xf numFmtId="0" fontId="24" fillId="0" borderId="77" xfId="0" applyFont="1" applyBorder="1"/>
    <xf numFmtId="0" fontId="24" fillId="0" borderId="35" xfId="0" applyFont="1" applyBorder="1"/>
    <xf numFmtId="0" fontId="24" fillId="0" borderId="36" xfId="0" applyFont="1" applyBorder="1"/>
    <xf numFmtId="0" fontId="26" fillId="0" borderId="36" xfId="0" applyFont="1" applyBorder="1" applyAlignment="1">
      <alignment horizontal="center" wrapText="1"/>
    </xf>
    <xf numFmtId="0" fontId="37" fillId="0" borderId="36" xfId="250" applyFont="1" applyBorder="1" applyAlignment="1">
      <alignment horizontal="center" vertical="center"/>
    </xf>
    <xf numFmtId="0" fontId="37" fillId="0" borderId="36" xfId="0" applyFont="1" applyBorder="1" applyAlignment="1">
      <alignment horizontal="center" vertical="center"/>
    </xf>
    <xf numFmtId="0" fontId="37" fillId="0" borderId="36" xfId="0" applyFont="1" applyBorder="1" applyAlignment="1">
      <alignment vertical="center"/>
    </xf>
    <xf numFmtId="1" fontId="37" fillId="0" borderId="36" xfId="0" applyNumberFormat="1" applyFont="1" applyBorder="1" applyAlignment="1">
      <alignment horizontal="center" vertical="center"/>
    </xf>
    <xf numFmtId="0" fontId="37" fillId="0" borderId="36" xfId="0" applyFont="1" applyBorder="1" applyAlignment="1">
      <alignment horizontal="center"/>
    </xf>
    <xf numFmtId="0" fontId="36" fillId="0" borderId="36" xfId="0" applyFont="1" applyBorder="1" applyAlignment="1" applyProtection="1">
      <alignment horizontal="center"/>
      <protection locked="0"/>
    </xf>
    <xf numFmtId="0" fontId="36" fillId="0" borderId="36" xfId="0" applyFont="1" applyBorder="1" applyAlignment="1">
      <alignment horizontal="center" vertical="center"/>
    </xf>
    <xf numFmtId="4" fontId="24" fillId="0" borderId="36" xfId="0" applyNumberFormat="1" applyFont="1" applyBorder="1" applyAlignment="1">
      <alignment horizontal="center" vertical="center"/>
    </xf>
    <xf numFmtId="0" fontId="36" fillId="0" borderId="36" xfId="0" applyFont="1" applyBorder="1" applyAlignment="1">
      <alignment horizontal="left" vertical="center"/>
    </xf>
    <xf numFmtId="0" fontId="36" fillId="0" borderId="36" xfId="0" applyFont="1" applyBorder="1" applyAlignment="1">
      <alignment horizontal="center"/>
    </xf>
    <xf numFmtId="166" fontId="24" fillId="0" borderId="36" xfId="34" applyFont="1" applyBorder="1"/>
    <xf numFmtId="166" fontId="24" fillId="0" borderId="36" xfId="0" applyNumberFormat="1" applyFont="1" applyBorder="1"/>
    <xf numFmtId="0" fontId="36" fillId="0" borderId="36" xfId="0" applyFont="1" applyBorder="1" applyAlignment="1">
      <alignment horizontal="center" wrapText="1"/>
    </xf>
    <xf numFmtId="166" fontId="24" fillId="0" borderId="36" xfId="34" applyFont="1" applyBorder="1" applyAlignment="1">
      <alignment horizontal="center" wrapText="1"/>
    </xf>
    <xf numFmtId="167" fontId="24" fillId="0" borderId="36" xfId="0" applyNumberFormat="1" applyFont="1" applyBorder="1"/>
    <xf numFmtId="43" fontId="24" fillId="0" borderId="36" xfId="34" applyNumberFormat="1" applyFont="1" applyBorder="1"/>
    <xf numFmtId="43" fontId="24" fillId="0" borderId="36" xfId="0" applyNumberFormat="1" applyFont="1" applyBorder="1"/>
    <xf numFmtId="0" fontId="25" fillId="0" borderId="36" xfId="0" applyFont="1" applyBorder="1"/>
    <xf numFmtId="0" fontId="24" fillId="0" borderId="36" xfId="0" applyFont="1" applyBorder="1" applyAlignment="1">
      <alignment horizontal="center"/>
    </xf>
    <xf numFmtId="0" fontId="35" fillId="0" borderId="36" xfId="0" applyFont="1" applyBorder="1" applyAlignment="1">
      <alignment wrapText="1"/>
    </xf>
    <xf numFmtId="0" fontId="26" fillId="0" borderId="36" xfId="0" applyFont="1" applyBorder="1" applyAlignment="1">
      <alignment horizontal="right"/>
    </xf>
    <xf numFmtId="0" fontId="24" fillId="0" borderId="78" xfId="0" applyFont="1" applyBorder="1"/>
    <xf numFmtId="0" fontId="24" fillId="0" borderId="79" xfId="0" applyFont="1" applyBorder="1"/>
    <xf numFmtId="0" fontId="24" fillId="0" borderId="80" xfId="0" applyFont="1" applyBorder="1"/>
    <xf numFmtId="0" fontId="43" fillId="0" borderId="0" xfId="0" applyFont="1"/>
    <xf numFmtId="0" fontId="43" fillId="0" borderId="60" xfId="0" applyFont="1" applyBorder="1" applyAlignment="1">
      <alignment horizontal="center"/>
    </xf>
    <xf numFmtId="0" fontId="45" fillId="0" borderId="53" xfId="0" applyFont="1" applyBorder="1" applyAlignment="1">
      <alignment horizontal="center"/>
    </xf>
    <xf numFmtId="0" fontId="43" fillId="0" borderId="53" xfId="0" applyFont="1" applyBorder="1" applyAlignment="1">
      <alignment vertical="center"/>
    </xf>
    <xf numFmtId="0" fontId="43" fillId="0" borderId="71" xfId="0" applyFont="1" applyBorder="1" applyAlignment="1">
      <alignment vertical="center"/>
    </xf>
    <xf numFmtId="0" fontId="43" fillId="0" borderId="58" xfId="0" applyFont="1" applyBorder="1" applyAlignment="1">
      <alignment horizontal="center"/>
    </xf>
    <xf numFmtId="0" fontId="43" fillId="0" borderId="57" xfId="0" applyFont="1" applyBorder="1" applyAlignment="1">
      <alignment horizontal="right" vertical="center"/>
    </xf>
    <xf numFmtId="0" fontId="43" fillId="0" borderId="28" xfId="0" applyFont="1" applyBorder="1" applyAlignment="1">
      <alignment horizontal="center" vertical="center"/>
    </xf>
    <xf numFmtId="0" fontId="43" fillId="0" borderId="34" xfId="0" applyFont="1" applyBorder="1" applyAlignment="1">
      <alignment horizontal="center" vertical="center"/>
    </xf>
    <xf numFmtId="0" fontId="43" fillId="0" borderId="11" xfId="0" applyFont="1" applyBorder="1" applyAlignment="1">
      <alignment horizontal="center"/>
    </xf>
    <xf numFmtId="0" fontId="43" fillId="0" borderId="0" xfId="0" applyFont="1" applyAlignment="1">
      <alignment horizontal="right" vertical="center"/>
    </xf>
    <xf numFmtId="1" fontId="43" fillId="0" borderId="18" xfId="0" applyNumberFormat="1" applyFont="1" applyBorder="1" applyAlignment="1">
      <alignment horizontal="center" vertical="center"/>
    </xf>
    <xf numFmtId="1" fontId="43" fillId="0" borderId="29" xfId="0" applyNumberFormat="1" applyFont="1" applyBorder="1" applyAlignment="1">
      <alignment horizontal="center" vertical="center"/>
    </xf>
    <xf numFmtId="1" fontId="43" fillId="0" borderId="12" xfId="0" applyNumberFormat="1" applyFont="1" applyBorder="1" applyAlignment="1">
      <alignment horizontal="center" vertical="center"/>
    </xf>
    <xf numFmtId="0" fontId="43" fillId="0" borderId="70" xfId="0" applyFont="1" applyBorder="1" applyAlignment="1">
      <alignment horizontal="left"/>
    </xf>
    <xf numFmtId="0" fontId="43" fillId="0" borderId="54" xfId="0" applyFont="1" applyBorder="1" applyAlignment="1">
      <alignment horizontal="center"/>
    </xf>
    <xf numFmtId="0" fontId="43" fillId="0" borderId="69" xfId="0" applyFont="1" applyBorder="1" applyAlignment="1">
      <alignment horizontal="center"/>
    </xf>
    <xf numFmtId="0" fontId="43" fillId="0" borderId="26" xfId="0" applyFont="1" applyBorder="1"/>
    <xf numFmtId="0" fontId="43" fillId="0" borderId="30" xfId="0" applyFont="1" applyBorder="1"/>
    <xf numFmtId="0" fontId="43" fillId="0" borderId="67" xfId="0" applyFont="1" applyBorder="1"/>
    <xf numFmtId="0" fontId="43" fillId="0" borderId="58" xfId="0" applyFont="1" applyBorder="1"/>
    <xf numFmtId="0" fontId="43" fillId="0" borderId="57" xfId="0" applyFont="1" applyBorder="1"/>
    <xf numFmtId="0" fontId="43" fillId="0" borderId="56" xfId="0" applyFont="1" applyBorder="1"/>
    <xf numFmtId="0" fontId="43" fillId="0" borderId="11" xfId="0" applyFont="1" applyBorder="1"/>
    <xf numFmtId="0" fontId="43" fillId="0" borderId="12" xfId="0" applyFont="1" applyBorder="1"/>
    <xf numFmtId="0" fontId="45" fillId="24" borderId="68" xfId="0" applyFont="1" applyFill="1" applyBorder="1" applyAlignment="1">
      <alignment horizontal="center" vertical="center"/>
    </xf>
    <xf numFmtId="0" fontId="43" fillId="24" borderId="66" xfId="0" applyFont="1" applyFill="1" applyBorder="1" applyAlignment="1">
      <alignment horizontal="center" vertical="center"/>
    </xf>
    <xf numFmtId="4" fontId="43" fillId="24" borderId="66" xfId="0" applyNumberFormat="1" applyFont="1" applyFill="1" applyBorder="1" applyAlignment="1">
      <alignment horizontal="center" vertical="center"/>
    </xf>
    <xf numFmtId="0" fontId="45" fillId="24" borderId="28" xfId="0" applyFont="1" applyFill="1" applyBorder="1" applyAlignment="1">
      <alignment horizontal="center"/>
    </xf>
    <xf numFmtId="0" fontId="45" fillId="24" borderId="34" xfId="0" applyFont="1" applyFill="1" applyBorder="1" applyAlignment="1">
      <alignment horizontal="center"/>
    </xf>
    <xf numFmtId="166" fontId="43" fillId="0" borderId="18" xfId="34" applyFont="1" applyBorder="1"/>
    <xf numFmtId="166" fontId="43" fillId="0" borderId="29" xfId="34" applyFont="1" applyBorder="1"/>
    <xf numFmtId="0" fontId="43" fillId="0" borderId="60" xfId="0" applyFont="1" applyBorder="1"/>
    <xf numFmtId="0" fontId="43" fillId="0" borderId="53" xfId="0" applyFont="1" applyBorder="1"/>
    <xf numFmtId="0" fontId="43" fillId="0" borderId="62" xfId="0" applyFont="1" applyBorder="1"/>
    <xf numFmtId="0" fontId="43" fillId="0" borderId="63" xfId="0" applyFont="1" applyBorder="1"/>
    <xf numFmtId="166" fontId="43" fillId="0" borderId="61" xfId="34" applyFont="1" applyBorder="1"/>
    <xf numFmtId="166" fontId="43" fillId="0" borderId="59" xfId="0" applyNumberFormat="1" applyFont="1" applyBorder="1"/>
    <xf numFmtId="2" fontId="43" fillId="0" borderId="18" xfId="0" applyNumberFormat="1" applyFont="1" applyBorder="1"/>
    <xf numFmtId="0" fontId="43" fillId="0" borderId="19" xfId="0" applyFont="1" applyBorder="1"/>
    <xf numFmtId="166" fontId="43" fillId="0" borderId="40" xfId="34" applyFont="1" applyBorder="1"/>
    <xf numFmtId="166" fontId="43" fillId="0" borderId="59" xfId="34" applyFont="1" applyBorder="1"/>
    <xf numFmtId="0" fontId="45" fillId="24" borderId="28" xfId="0" applyFont="1" applyFill="1" applyBorder="1"/>
    <xf numFmtId="2" fontId="43" fillId="0" borderId="18" xfId="0" applyNumberFormat="1" applyFont="1" applyBorder="1" applyAlignment="1">
      <alignment horizontal="center"/>
    </xf>
    <xf numFmtId="2" fontId="43" fillId="0" borderId="21" xfId="0" applyNumberFormat="1" applyFont="1" applyBorder="1" applyAlignment="1">
      <alignment horizontal="center"/>
    </xf>
    <xf numFmtId="0" fontId="43" fillId="0" borderId="61" xfId="0" applyFont="1" applyBorder="1"/>
    <xf numFmtId="0" fontId="43" fillId="0" borderId="14" xfId="0" applyFont="1" applyBorder="1"/>
    <xf numFmtId="166" fontId="43" fillId="0" borderId="39" xfId="34" applyFont="1" applyBorder="1"/>
    <xf numFmtId="0" fontId="45" fillId="24" borderId="16" xfId="0" applyFont="1" applyFill="1" applyBorder="1" applyAlignment="1">
      <alignment horizontal="center" wrapText="1"/>
    </xf>
    <xf numFmtId="0" fontId="45" fillId="24" borderId="28" xfId="0" applyFont="1" applyFill="1" applyBorder="1" applyAlignment="1">
      <alignment horizontal="center" wrapText="1"/>
    </xf>
    <xf numFmtId="0" fontId="45" fillId="24" borderId="34" xfId="0" applyFont="1" applyFill="1" applyBorder="1" applyAlignment="1">
      <alignment horizontal="center" wrapText="1"/>
    </xf>
    <xf numFmtId="0" fontId="43" fillId="0" borderId="20" xfId="0" applyFont="1" applyBorder="1" applyAlignment="1">
      <alignment horizontal="left"/>
    </xf>
    <xf numFmtId="0" fontId="43" fillId="0" borderId="21" xfId="0" applyFont="1" applyBorder="1" applyAlignment="1">
      <alignment horizontal="left"/>
    </xf>
    <xf numFmtId="166" fontId="43" fillId="0" borderId="18" xfId="34" applyFont="1" applyBorder="1" applyAlignment="1">
      <alignment horizontal="center"/>
    </xf>
    <xf numFmtId="0" fontId="43" fillId="0" borderId="21" xfId="94" applyNumberFormat="1" applyFont="1" applyBorder="1" applyAlignment="1">
      <alignment horizontal="center"/>
    </xf>
    <xf numFmtId="167" fontId="43" fillId="0" borderId="24" xfId="0" applyNumberFormat="1" applyFont="1" applyBorder="1" applyAlignment="1">
      <alignment horizontal="center" wrapText="1"/>
    </xf>
    <xf numFmtId="166" fontId="43" fillId="0" borderId="45" xfId="34" applyFont="1" applyBorder="1" applyAlignment="1">
      <alignment horizontal="center" wrapText="1"/>
    </xf>
    <xf numFmtId="167" fontId="43" fillId="24" borderId="59" xfId="0" applyNumberFormat="1" applyFont="1" applyFill="1" applyBorder="1"/>
    <xf numFmtId="43" fontId="43" fillId="0" borderId="21" xfId="34" applyNumberFormat="1" applyFont="1" applyBorder="1"/>
    <xf numFmtId="9" fontId="43" fillId="0" borderId="22" xfId="94" applyFont="1" applyBorder="1"/>
    <xf numFmtId="9" fontId="43" fillId="0" borderId="18" xfId="94" applyFont="1" applyBorder="1" applyAlignment="1">
      <alignment horizontal="center"/>
    </xf>
    <xf numFmtId="43" fontId="43" fillId="0" borderId="29" xfId="34" applyNumberFormat="1" applyFont="1" applyBorder="1"/>
    <xf numFmtId="43" fontId="43" fillId="0" borderId="30" xfId="34" applyNumberFormat="1" applyFont="1" applyBorder="1"/>
    <xf numFmtId="9" fontId="43" fillId="0" borderId="27" xfId="94" applyFont="1" applyBorder="1"/>
    <xf numFmtId="43" fontId="43" fillId="0" borderId="59" xfId="0" applyNumberFormat="1" applyFont="1" applyBorder="1"/>
    <xf numFmtId="43" fontId="43" fillId="24" borderId="59" xfId="0" applyNumberFormat="1" applyFont="1" applyFill="1" applyBorder="1"/>
    <xf numFmtId="0" fontId="43" fillId="0" borderId="54" xfId="0" applyFont="1" applyBorder="1"/>
    <xf numFmtId="0" fontId="43" fillId="0" borderId="0" xfId="0" applyFont="1" applyAlignment="1">
      <alignment horizontal="center"/>
    </xf>
    <xf numFmtId="0" fontId="43" fillId="0" borderId="12" xfId="0" applyFont="1" applyBorder="1" applyAlignment="1">
      <alignment horizontal="center"/>
    </xf>
    <xf numFmtId="0" fontId="45" fillId="0" borderId="20" xfId="0" applyFont="1" applyBorder="1"/>
    <xf numFmtId="0" fontId="43" fillId="0" borderId="21" xfId="0" applyFont="1" applyBorder="1"/>
    <xf numFmtId="0" fontId="43" fillId="0" borderId="55" xfId="0" applyFont="1" applyBorder="1"/>
    <xf numFmtId="0" fontId="45" fillId="0" borderId="11" xfId="0" applyFont="1" applyBorder="1" applyAlignment="1">
      <alignment horizontal="left"/>
    </xf>
    <xf numFmtId="0" fontId="43" fillId="0" borderId="0" xfId="0" applyFont="1" applyAlignment="1">
      <alignment horizontal="left"/>
    </xf>
    <xf numFmtId="0" fontId="43" fillId="0" borderId="11" xfId="0" applyFont="1" applyBorder="1" applyAlignment="1">
      <alignment horizontal="left"/>
    </xf>
    <xf numFmtId="0" fontId="41" fillId="0" borderId="0" xfId="0" applyFont="1"/>
    <xf numFmtId="0" fontId="42" fillId="0" borderId="0" xfId="0" applyFont="1"/>
    <xf numFmtId="0" fontId="45" fillId="0" borderId="19" xfId="124" applyFont="1" applyBorder="1" applyAlignment="1">
      <alignment horizontal="center" vertical="center" wrapText="1"/>
    </xf>
    <xf numFmtId="0" fontId="43" fillId="0" borderId="0" xfId="126" applyFont="1"/>
    <xf numFmtId="0" fontId="43" fillId="0" borderId="0" xfId="126" applyFont="1" applyAlignment="1">
      <alignment horizontal="center"/>
    </xf>
    <xf numFmtId="2" fontId="43" fillId="0" borderId="0" xfId="126" applyNumberFormat="1" applyFont="1"/>
    <xf numFmtId="172" fontId="43" fillId="0" borderId="0" xfId="127" applyNumberFormat="1" applyFont="1"/>
    <xf numFmtId="39" fontId="45" fillId="0" borderId="0" xfId="127" applyNumberFormat="1" applyFont="1" applyAlignment="1">
      <alignment vertical="center"/>
    </xf>
    <xf numFmtId="0" fontId="45" fillId="0" borderId="33" xfId="78" applyFont="1" applyBorder="1" applyAlignment="1">
      <alignment vertical="center"/>
    </xf>
    <xf numFmtId="171" fontId="45" fillId="26" borderId="45" xfId="60" applyNumberFormat="1" applyFont="1" applyFill="1" applyBorder="1" applyAlignment="1">
      <alignment horizontal="center" vertical="center"/>
    </xf>
    <xf numFmtId="171" fontId="45" fillId="26" borderId="18" xfId="60" applyNumberFormat="1" applyFont="1" applyFill="1" applyBorder="1" applyAlignment="1">
      <alignment horizontal="center" vertical="center"/>
    </xf>
    <xf numFmtId="9" fontId="43" fillId="27" borderId="29" xfId="94" applyFont="1" applyFill="1" applyBorder="1" applyAlignment="1">
      <alignment horizontal="center" vertical="center"/>
    </xf>
    <xf numFmtId="0" fontId="43" fillId="25" borderId="0" xfId="128" applyFont="1" applyFill="1" applyAlignment="1">
      <alignment horizontal="center" vertical="center" wrapText="1"/>
    </xf>
    <xf numFmtId="0" fontId="45" fillId="25" borderId="53" xfId="128" applyFont="1" applyFill="1" applyBorder="1" applyAlignment="1">
      <alignment horizontal="center" vertical="center" wrapText="1"/>
    </xf>
    <xf numFmtId="0" fontId="2" fillId="0" borderId="82" xfId="0" applyFont="1" applyBorder="1" applyAlignment="1">
      <alignment horizontal="left" vertical="center"/>
    </xf>
    <xf numFmtId="0" fontId="1" fillId="0" borderId="82" xfId="0" applyFont="1" applyBorder="1" applyAlignment="1">
      <alignment horizontal="left" vertical="center"/>
    </xf>
    <xf numFmtId="0" fontId="46" fillId="0" borderId="81" xfId="0" applyFont="1" applyBorder="1" applyAlignment="1">
      <alignment horizontal="left" vertical="center"/>
    </xf>
    <xf numFmtId="0" fontId="47" fillId="0" borderId="81" xfId="0" applyFont="1" applyBorder="1" applyAlignment="1">
      <alignment horizontal="left" vertical="center"/>
    </xf>
    <xf numFmtId="0" fontId="43" fillId="0" borderId="60" xfId="0" applyFont="1" applyBorder="1" applyAlignment="1">
      <alignment vertical="center" wrapText="1"/>
    </xf>
    <xf numFmtId="0" fontId="43" fillId="0" borderId="53" xfId="0" applyFont="1" applyBorder="1" applyAlignment="1">
      <alignment vertical="center" wrapText="1"/>
    </xf>
    <xf numFmtId="0" fontId="43" fillId="0" borderId="62" xfId="0" applyFont="1" applyBorder="1" applyAlignment="1">
      <alignment vertical="center" wrapText="1"/>
    </xf>
    <xf numFmtId="0" fontId="43" fillId="0" borderId="11" xfId="0" applyFont="1" applyBorder="1" applyAlignment="1">
      <alignment vertical="center" wrapText="1"/>
    </xf>
    <xf numFmtId="0" fontId="43" fillId="0" borderId="0" xfId="0" applyFont="1" applyAlignment="1">
      <alignment vertical="center" wrapText="1"/>
    </xf>
    <xf numFmtId="0" fontId="43" fillId="0" borderId="43" xfId="0" applyFont="1" applyBorder="1" applyAlignment="1">
      <alignment vertical="center" wrapText="1"/>
    </xf>
    <xf numFmtId="165" fontId="26" fillId="0" borderId="83" xfId="89" applyNumberFormat="1" applyFont="1" applyBorder="1"/>
    <xf numFmtId="0" fontId="43" fillId="25" borderId="57" xfId="128" applyFont="1" applyFill="1" applyBorder="1" applyAlignment="1">
      <alignment horizontal="center" vertical="center" wrapText="1"/>
    </xf>
    <xf numFmtId="0" fontId="43" fillId="0" borderId="14" xfId="0" applyFont="1" applyBorder="1" applyAlignment="1">
      <alignment vertical="center" wrapText="1"/>
    </xf>
    <xf numFmtId="0" fontId="43" fillId="0" borderId="23" xfId="0" applyFont="1" applyBorder="1" applyAlignment="1">
      <alignment vertical="center" wrapText="1"/>
    </xf>
    <xf numFmtId="0" fontId="26" fillId="25" borderId="84" xfId="88" applyFont="1" applyFill="1" applyBorder="1"/>
    <xf numFmtId="0" fontId="26" fillId="0" borderId="84" xfId="88" applyFont="1" applyBorder="1"/>
    <xf numFmtId="0" fontId="45" fillId="0" borderId="0" xfId="0" applyFont="1" applyAlignment="1">
      <alignment horizontal="center"/>
    </xf>
    <xf numFmtId="0" fontId="45" fillId="24" borderId="44" xfId="0" applyFont="1" applyFill="1" applyBorder="1" applyAlignment="1">
      <alignment horizontal="center"/>
    </xf>
    <xf numFmtId="0" fontId="45" fillId="0" borderId="57"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3" fillId="0" borderId="21" xfId="0" applyFont="1" applyBorder="1" applyAlignment="1">
      <alignment horizontal="center"/>
    </xf>
    <xf numFmtId="0" fontId="26" fillId="0" borderId="77" xfId="88" applyFont="1" applyBorder="1"/>
    <xf numFmtId="0" fontId="26" fillId="0" borderId="77" xfId="88" applyFont="1" applyBorder="1" applyAlignment="1">
      <alignment horizontal="center"/>
    </xf>
    <xf numFmtId="0" fontId="26" fillId="0" borderId="78" xfId="89" applyFont="1" applyBorder="1"/>
    <xf numFmtId="0" fontId="26" fillId="0" borderId="79" xfId="88" applyFont="1" applyBorder="1"/>
    <xf numFmtId="0" fontId="26" fillId="0" borderId="79" xfId="88" applyFont="1" applyBorder="1" applyAlignment="1">
      <alignment horizontal="center"/>
    </xf>
    <xf numFmtId="173" fontId="26" fillId="0" borderId="79" xfId="34" applyNumberFormat="1" applyFont="1" applyBorder="1"/>
    <xf numFmtId="0" fontId="26" fillId="0" borderId="80" xfId="88" applyFont="1" applyBorder="1"/>
    <xf numFmtId="0" fontId="24" fillId="0" borderId="38" xfId="0" applyFont="1" applyBorder="1"/>
    <xf numFmtId="0" fontId="1" fillId="0" borderId="81" xfId="0" applyFont="1" applyBorder="1" applyAlignment="1">
      <alignment horizontal="left" vertical="center"/>
    </xf>
    <xf numFmtId="0" fontId="49" fillId="0" borderId="0" xfId="88" applyFont="1"/>
    <xf numFmtId="0" fontId="49" fillId="0" borderId="35" xfId="88" applyFont="1" applyBorder="1"/>
    <xf numFmtId="0" fontId="49" fillId="0" borderId="36" xfId="88" applyFont="1" applyBorder="1"/>
    <xf numFmtId="0" fontId="50" fillId="0" borderId="0" xfId="88" applyFont="1"/>
    <xf numFmtId="0" fontId="49" fillId="25" borderId="0" xfId="88" applyFont="1" applyFill="1"/>
    <xf numFmtId="0" fontId="49" fillId="25" borderId="84" xfId="88" applyFont="1" applyFill="1" applyBorder="1"/>
    <xf numFmtId="0" fontId="49" fillId="25" borderId="36" xfId="88" applyFont="1" applyFill="1" applyBorder="1"/>
    <xf numFmtId="0" fontId="50" fillId="25" borderId="0" xfId="88" applyFont="1" applyFill="1"/>
    <xf numFmtId="0" fontId="49" fillId="0" borderId="84" xfId="88" applyFont="1" applyBorder="1"/>
    <xf numFmtId="0" fontId="48" fillId="0" borderId="19" xfId="124" applyFont="1" applyBorder="1" applyAlignment="1">
      <alignment horizontal="center" vertical="center" wrapText="1"/>
    </xf>
    <xf numFmtId="0" fontId="50" fillId="0" borderId="50" xfId="72" applyFont="1" applyBorder="1" applyAlignment="1">
      <alignment horizontal="center" vertical="center"/>
    </xf>
    <xf numFmtId="0" fontId="50" fillId="0" borderId="18" xfId="73" applyFont="1" applyBorder="1" applyAlignment="1">
      <alignment horizontal="center" vertical="center"/>
    </xf>
    <xf numFmtId="0" fontId="50" fillId="0" borderId="18" xfId="73" applyFont="1" applyBorder="1" applyAlignment="1">
      <alignment horizontal="left" vertical="center" wrapText="1"/>
    </xf>
    <xf numFmtId="4" fontId="50" fillId="0" borderId="18" xfId="39" applyNumberFormat="1" applyFont="1" applyBorder="1" applyAlignment="1">
      <alignment vertical="center" wrapText="1"/>
    </xf>
    <xf numFmtId="168" fontId="50" fillId="0" borderId="18" xfId="62" applyNumberFormat="1" applyFont="1" applyBorder="1" applyAlignment="1">
      <alignment horizontal="right" vertical="center" wrapText="1"/>
    </xf>
    <xf numFmtId="168" fontId="50" fillId="0" borderId="45" xfId="62" applyNumberFormat="1" applyFont="1" applyBorder="1" applyAlignment="1">
      <alignment horizontal="right" vertical="center" wrapText="1"/>
    </xf>
    <xf numFmtId="0" fontId="50" fillId="0" borderId="13" xfId="72" applyFont="1" applyBorder="1" applyAlignment="1">
      <alignment horizontal="left" vertical="center"/>
    </xf>
    <xf numFmtId="0" fontId="50" fillId="0" borderId="14" xfId="73" applyFont="1" applyBorder="1" applyAlignment="1">
      <alignment horizontal="center" vertical="center"/>
    </xf>
    <xf numFmtId="168" fontId="50" fillId="0" borderId="23" xfId="62" applyNumberFormat="1" applyFont="1" applyBorder="1" applyAlignment="1">
      <alignment horizontal="right" vertical="center" wrapText="1"/>
    </xf>
    <xf numFmtId="169" fontId="48" fillId="0" borderId="39" xfId="39" applyNumberFormat="1" applyFont="1" applyBorder="1" applyAlignment="1">
      <alignment horizontal="right" vertical="center"/>
    </xf>
    <xf numFmtId="0" fontId="49" fillId="0" borderId="0" xfId="89" applyFont="1"/>
    <xf numFmtId="0" fontId="49" fillId="0" borderId="35" xfId="89" applyFont="1" applyBorder="1"/>
    <xf numFmtId="170" fontId="48" fillId="24" borderId="42" xfId="72" applyNumberFormat="1" applyFont="1" applyFill="1" applyBorder="1" applyAlignment="1">
      <alignment vertical="center"/>
    </xf>
    <xf numFmtId="0" fontId="49" fillId="0" borderId="36" xfId="89" applyFont="1" applyBorder="1"/>
    <xf numFmtId="0" fontId="50" fillId="0" borderId="0" xfId="126" applyFont="1"/>
    <xf numFmtId="0" fontId="50" fillId="0" borderId="0" xfId="126" applyFont="1" applyAlignment="1">
      <alignment horizontal="center"/>
    </xf>
    <xf numFmtId="0" fontId="50" fillId="0" borderId="0" xfId="124" applyFont="1" applyAlignment="1">
      <alignment horizontal="center" vertical="center"/>
    </xf>
    <xf numFmtId="172" fontId="48" fillId="0" borderId="29" xfId="127" applyNumberFormat="1" applyFont="1" applyBorder="1" applyAlignment="1">
      <alignment vertical="center"/>
    </xf>
    <xf numFmtId="171" fontId="48" fillId="26" borderId="45" xfId="60" applyNumberFormat="1" applyFont="1" applyFill="1" applyBorder="1" applyAlignment="1">
      <alignment horizontal="center" vertical="center"/>
    </xf>
    <xf numFmtId="165" fontId="49" fillId="0" borderId="36" xfId="89" applyNumberFormat="1" applyFont="1" applyBorder="1"/>
    <xf numFmtId="171" fontId="48" fillId="26" borderId="18" xfId="60" applyNumberFormat="1" applyFont="1" applyFill="1" applyBorder="1" applyAlignment="1">
      <alignment horizontal="center" vertical="center"/>
    </xf>
    <xf numFmtId="9" fontId="50" fillId="27" borderId="29" xfId="94" applyFont="1" applyFill="1" applyBorder="1" applyAlignment="1">
      <alignment horizontal="center" vertical="center"/>
    </xf>
    <xf numFmtId="0" fontId="50" fillId="0" borderId="11" xfId="0" applyFont="1" applyBorder="1" applyAlignment="1">
      <alignment vertical="center" wrapText="1"/>
    </xf>
    <xf numFmtId="0" fontId="50" fillId="0" borderId="0" xfId="88" applyFont="1" applyAlignment="1">
      <alignment horizontal="center"/>
    </xf>
    <xf numFmtId="0" fontId="48" fillId="0" borderId="14" xfId="128" applyFont="1" applyBorder="1" applyAlignment="1">
      <alignment horizontal="center"/>
    </xf>
    <xf numFmtId="0" fontId="48" fillId="0" borderId="0" xfId="128" applyFont="1" applyAlignment="1">
      <alignment horizontal="center" vertical="top"/>
    </xf>
    <xf numFmtId="0" fontId="50" fillId="26" borderId="32" xfId="128" applyFont="1" applyFill="1" applyBorder="1" applyAlignment="1">
      <alignment vertical="center" wrapText="1"/>
    </xf>
    <xf numFmtId="0" fontId="50" fillId="26" borderId="18" xfId="128" applyFont="1" applyFill="1" applyBorder="1" applyAlignment="1">
      <alignment vertical="center" wrapText="1"/>
    </xf>
    <xf numFmtId="0" fontId="45" fillId="0" borderId="14" xfId="128" applyFont="1" applyBorder="1" applyAlignment="1">
      <alignment horizontal="center"/>
    </xf>
    <xf numFmtId="0" fontId="0" fillId="0" borderId="14" xfId="0" applyBorder="1"/>
    <xf numFmtId="0" fontId="50" fillId="0" borderId="14" xfId="73" applyFont="1" applyBorder="1" applyAlignment="1">
      <alignment horizontal="center" vertical="center"/>
    </xf>
    <xf numFmtId="3" fontId="45" fillId="26" borderId="18" xfId="128" applyNumberFormat="1" applyFont="1" applyFill="1" applyBorder="1" applyAlignment="1">
      <alignment horizontal="center" vertical="center"/>
    </xf>
    <xf numFmtId="0" fontId="0" fillId="0" borderId="22" xfId="0" applyBorder="1"/>
    <xf numFmtId="0" fontId="48" fillId="0" borderId="46" xfId="126" applyFont="1" applyBorder="1" applyAlignment="1">
      <alignment horizontal="left" vertical="center"/>
    </xf>
    <xf numFmtId="0" fontId="0" fillId="0" borderId="30" xfId="0" applyBorder="1"/>
    <xf numFmtId="0" fontId="0" fillId="0" borderId="27" xfId="0" applyBorder="1"/>
    <xf numFmtId="0" fontId="43" fillId="25" borderId="74" xfId="128" applyFont="1" applyFill="1" applyBorder="1" applyAlignment="1">
      <alignment horizontal="center" vertical="center" wrapText="1"/>
    </xf>
    <xf numFmtId="0" fontId="0" fillId="0" borderId="53" xfId="0" applyBorder="1"/>
    <xf numFmtId="0" fontId="0" fillId="0" borderId="62" xfId="0" applyBorder="1"/>
    <xf numFmtId="0" fontId="45" fillId="25" borderId="31" xfId="72" applyFont="1" applyFill="1" applyBorder="1" applyAlignment="1">
      <alignment horizontal="center" vertical="center" wrapText="1"/>
    </xf>
    <xf numFmtId="0" fontId="0" fillId="0" borderId="50" xfId="0" applyBorder="1"/>
    <xf numFmtId="0" fontId="45" fillId="25" borderId="28" xfId="72" applyFont="1" applyFill="1" applyBorder="1" applyAlignment="1">
      <alignment horizontal="center" vertical="center" wrapText="1"/>
    </xf>
    <xf numFmtId="0" fontId="0" fillId="0" borderId="24" xfId="0" applyBorder="1"/>
    <xf numFmtId="0" fontId="48" fillId="0" borderId="32" xfId="126" applyFont="1" applyBorder="1" applyAlignment="1">
      <alignment horizontal="left" vertical="center"/>
    </xf>
    <xf numFmtId="0" fontId="0" fillId="0" borderId="21" xfId="0" applyBorder="1"/>
    <xf numFmtId="0" fontId="50" fillId="0" borderId="89" xfId="72" applyFont="1" applyBorder="1" applyAlignment="1">
      <alignment horizontal="left" vertical="center"/>
    </xf>
    <xf numFmtId="0" fontId="0" fillId="0" borderId="23" xfId="0" applyBorder="1"/>
    <xf numFmtId="0" fontId="43" fillId="26" borderId="32" xfId="128" applyFont="1" applyFill="1" applyBorder="1" applyAlignment="1">
      <alignment vertical="center" wrapText="1"/>
    </xf>
    <xf numFmtId="4" fontId="45" fillId="25" borderId="34" xfId="72" applyNumberFormat="1" applyFont="1" applyFill="1" applyBorder="1" applyAlignment="1">
      <alignment horizontal="center" vertical="center" wrapText="1"/>
    </xf>
    <xf numFmtId="0" fontId="0" fillId="0" borderId="45" xfId="0" applyBorder="1"/>
    <xf numFmtId="0" fontId="1" fillId="0" borderId="81" xfId="88" applyFont="1" applyBorder="1" applyAlignment="1">
      <alignment horizontal="center" wrapText="1"/>
    </xf>
    <xf numFmtId="0" fontId="0" fillId="0" borderId="86" xfId="0" applyBorder="1"/>
    <xf numFmtId="0" fontId="0" fillId="0" borderId="87" xfId="0" applyBorder="1"/>
    <xf numFmtId="3" fontId="45" fillId="26" borderId="18" xfId="128" applyNumberFormat="1" applyFont="1" applyFill="1" applyBorder="1" applyAlignment="1">
      <alignment horizontal="center" vertical="center" wrapText="1"/>
    </xf>
    <xf numFmtId="3" fontId="45" fillId="26" borderId="24" xfId="128" applyNumberFormat="1" applyFont="1" applyFill="1" applyBorder="1" applyAlignment="1">
      <alignment horizontal="center" vertical="center" wrapText="1"/>
    </xf>
    <xf numFmtId="0" fontId="0" fillId="0" borderId="54" xfId="0" applyBorder="1"/>
    <xf numFmtId="0" fontId="0" fillId="0" borderId="64" xfId="0" applyBorder="1"/>
    <xf numFmtId="0" fontId="48" fillId="24" borderId="90" xfId="72" applyFont="1" applyFill="1" applyBorder="1" applyAlignment="1">
      <alignment horizontal="right" vertical="center"/>
    </xf>
    <xf numFmtId="0" fontId="0" fillId="0" borderId="41" xfId="0" applyBorder="1"/>
    <xf numFmtId="0" fontId="0" fillId="0" borderId="51" xfId="0" applyBorder="1"/>
    <xf numFmtId="0" fontId="45" fillId="0" borderId="0" xfId="128" applyFont="1" applyAlignment="1">
      <alignment horizontal="center" vertical="center"/>
    </xf>
    <xf numFmtId="0" fontId="23" fillId="0" borderId="0" xfId="88" applyFont="1"/>
    <xf numFmtId="0" fontId="23" fillId="0" borderId="0" xfId="88" applyFont="1" applyAlignment="1">
      <alignment horizontal="center"/>
    </xf>
    <xf numFmtId="0" fontId="51" fillId="27" borderId="31" xfId="88" applyFont="1" applyFill="1" applyBorder="1" applyAlignment="1">
      <alignment horizontal="left" vertical="top" wrapText="1"/>
    </xf>
    <xf numFmtId="0" fontId="0" fillId="0" borderId="57" xfId="0" applyBorder="1"/>
    <xf numFmtId="0" fontId="0" fillId="0" borderId="75" xfId="0" applyBorder="1"/>
    <xf numFmtId="0" fontId="0" fillId="0" borderId="70" xfId="0" applyBorder="1"/>
    <xf numFmtId="0" fontId="43" fillId="26" borderId="91" xfId="88" applyFont="1" applyFill="1" applyBorder="1" applyAlignment="1">
      <alignment horizontal="center" wrapText="1"/>
    </xf>
    <xf numFmtId="0" fontId="0" fillId="0" borderId="69" xfId="0" applyBorder="1"/>
    <xf numFmtId="0" fontId="45" fillId="0" borderId="28" xfId="124" applyFont="1" applyBorder="1" applyAlignment="1">
      <alignment horizontal="center" vertical="center" wrapText="1"/>
    </xf>
    <xf numFmtId="0" fontId="0" fillId="0" borderId="17" xfId="0" applyBorder="1"/>
    <xf numFmtId="0" fontId="43" fillId="0" borderId="25" xfId="78" applyFont="1" applyBorder="1" applyAlignment="1">
      <alignment horizontal="center" vertical="center"/>
    </xf>
    <xf numFmtId="0" fontId="0" fillId="0" borderId="16" xfId="0" applyBorder="1"/>
    <xf numFmtId="0" fontId="0" fillId="0" borderId="25" xfId="0" applyBorder="1"/>
    <xf numFmtId="0" fontId="45" fillId="26" borderId="18" xfId="128" applyFont="1" applyFill="1" applyBorder="1" applyAlignment="1">
      <alignment horizontal="center" vertical="center" wrapText="1"/>
    </xf>
    <xf numFmtId="0" fontId="45" fillId="24" borderId="15" xfId="72" applyFont="1" applyFill="1" applyBorder="1" applyAlignment="1">
      <alignment horizontal="left" vertical="center"/>
    </xf>
    <xf numFmtId="0" fontId="0" fillId="0" borderId="15" xfId="0" applyBorder="1"/>
    <xf numFmtId="4" fontId="45" fillId="25" borderId="28" xfId="72" applyNumberFormat="1" applyFont="1" applyFill="1" applyBorder="1" applyAlignment="1">
      <alignment horizontal="center" vertical="center" wrapText="1"/>
    </xf>
    <xf numFmtId="3" fontId="48" fillId="26" borderId="18" xfId="128" applyNumberFormat="1" applyFont="1" applyFill="1" applyBorder="1" applyAlignment="1">
      <alignment horizontal="center" vertical="center"/>
    </xf>
    <xf numFmtId="3" fontId="48" fillId="26" borderId="24" xfId="128" applyNumberFormat="1" applyFont="1" applyFill="1" applyBorder="1" applyAlignment="1">
      <alignment horizontal="center" vertical="center" wrapText="1"/>
    </xf>
    <xf numFmtId="0" fontId="50" fillId="26" borderId="32" xfId="128" applyFont="1" applyFill="1" applyBorder="1" applyAlignment="1">
      <alignment vertical="center" wrapText="1"/>
    </xf>
    <xf numFmtId="0" fontId="48" fillId="24" borderId="88" xfId="72" applyFont="1" applyFill="1" applyBorder="1" applyAlignment="1">
      <alignment horizontal="left" vertical="center"/>
    </xf>
    <xf numFmtId="0" fontId="48" fillId="0" borderId="28" xfId="124" applyFont="1" applyBorder="1" applyAlignment="1">
      <alignment horizontal="center" vertical="center" wrapText="1"/>
    </xf>
    <xf numFmtId="4" fontId="48" fillId="25" borderId="34" xfId="72" applyNumberFormat="1" applyFont="1" applyFill="1" applyBorder="1" applyAlignment="1">
      <alignment horizontal="center" vertical="center" wrapText="1"/>
    </xf>
    <xf numFmtId="0" fontId="50" fillId="26" borderId="85" xfId="88" applyFont="1" applyFill="1" applyBorder="1" applyAlignment="1">
      <alignment horizontal="center" vertical="center" wrapText="1"/>
    </xf>
    <xf numFmtId="0" fontId="0" fillId="0" borderId="55" xfId="0" applyBorder="1"/>
    <xf numFmtId="0" fontId="50" fillId="27" borderId="50" xfId="88" applyFont="1" applyFill="1" applyBorder="1" applyAlignment="1">
      <alignment horizontal="left" vertical="center" wrapText="1"/>
    </xf>
    <xf numFmtId="0" fontId="50" fillId="25" borderId="0" xfId="88" applyFont="1" applyFill="1"/>
    <xf numFmtId="0" fontId="0" fillId="0" borderId="43" xfId="0" applyBorder="1"/>
    <xf numFmtId="0" fontId="48" fillId="25" borderId="28" xfId="72" applyFont="1" applyFill="1" applyBorder="1" applyAlignment="1">
      <alignment horizontal="center" vertical="center" wrapText="1"/>
    </xf>
    <xf numFmtId="0" fontId="48" fillId="25" borderId="31" xfId="72" applyFont="1" applyFill="1" applyBorder="1" applyAlignment="1">
      <alignment horizontal="center" vertical="center" wrapText="1"/>
    </xf>
    <xf numFmtId="4" fontId="48" fillId="25" borderId="28" xfId="72" applyNumberFormat="1" applyFont="1" applyFill="1" applyBorder="1" applyAlignment="1">
      <alignment horizontal="center" vertical="center" wrapText="1"/>
    </xf>
    <xf numFmtId="0" fontId="45" fillId="0" borderId="47" xfId="0" applyFont="1" applyBorder="1" applyAlignment="1">
      <alignment horizontal="center"/>
    </xf>
    <xf numFmtId="0" fontId="24" fillId="0" borderId="0" xfId="0" applyFont="1"/>
    <xf numFmtId="0" fontId="45" fillId="0" borderId="59" xfId="0" applyFont="1" applyBorder="1" applyAlignment="1">
      <alignment horizontal="left" vertical="center"/>
    </xf>
    <xf numFmtId="0" fontId="0" fillId="0" borderId="56" xfId="0" applyBorder="1"/>
    <xf numFmtId="0" fontId="0" fillId="0" borderId="11" xfId="0" applyBorder="1"/>
    <xf numFmtId="0" fontId="0" fillId="0" borderId="12" xfId="0" applyBorder="1"/>
    <xf numFmtId="0" fontId="0" fillId="0" borderId="13" xfId="0" applyBorder="1"/>
    <xf numFmtId="2" fontId="43" fillId="0" borderId="19" xfId="0" applyNumberFormat="1" applyFont="1" applyBorder="1" applyAlignment="1">
      <alignment horizontal="center"/>
    </xf>
    <xf numFmtId="0" fontId="43" fillId="0" borderId="15" xfId="0" applyFont="1" applyBorder="1" applyAlignment="1">
      <alignment horizontal="right"/>
    </xf>
    <xf numFmtId="0" fontId="45" fillId="0" borderId="59" xfId="0" applyFont="1" applyBorder="1" applyAlignment="1">
      <alignment horizontal="right"/>
    </xf>
    <xf numFmtId="0" fontId="0" fillId="0" borderId="42" xfId="0" applyBorder="1"/>
    <xf numFmtId="0" fontId="43" fillId="0" borderId="18" xfId="0" applyFont="1" applyBorder="1"/>
    <xf numFmtId="0" fontId="44" fillId="0" borderId="76" xfId="251" applyFont="1" applyBorder="1" applyAlignment="1" applyProtection="1">
      <alignment horizontal="center"/>
    </xf>
    <xf numFmtId="0" fontId="0" fillId="0" borderId="49" xfId="0" applyBorder="1"/>
    <xf numFmtId="0" fontId="45" fillId="24" borderId="33" xfId="0" applyFont="1" applyFill="1" applyBorder="1" applyAlignment="1">
      <alignment horizontal="center"/>
    </xf>
    <xf numFmtId="0" fontId="43" fillId="0" borderId="85" xfId="0" applyFont="1" applyBorder="1" applyAlignment="1">
      <alignment horizontal="center"/>
    </xf>
    <xf numFmtId="0" fontId="43" fillId="0" borderId="18" xfId="250" applyFont="1" applyBorder="1" applyAlignment="1">
      <alignment horizontal="center" vertical="center"/>
    </xf>
    <xf numFmtId="0" fontId="43" fillId="0" borderId="18" xfId="0" applyFont="1" applyBorder="1" applyAlignment="1">
      <alignment horizontal="center"/>
    </xf>
    <xf numFmtId="0" fontId="43" fillId="0" borderId="19" xfId="0" applyFont="1" applyBorder="1"/>
    <xf numFmtId="0" fontId="43" fillId="0" borderId="19" xfId="0" applyFont="1" applyBorder="1" applyAlignment="1">
      <alignment horizontal="center"/>
    </xf>
    <xf numFmtId="0" fontId="43" fillId="0" borderId="20" xfId="0" applyFont="1" applyBorder="1"/>
    <xf numFmtId="0" fontId="45" fillId="24" borderId="59" xfId="0" applyFont="1" applyFill="1" applyBorder="1" applyAlignment="1">
      <alignment horizontal="right"/>
    </xf>
    <xf numFmtId="0" fontId="43" fillId="0" borderId="13" xfId="0" applyFont="1" applyBorder="1" applyAlignment="1">
      <alignment horizontal="left"/>
    </xf>
    <xf numFmtId="0" fontId="43" fillId="0" borderId="74" xfId="250" applyFont="1" applyBorder="1" applyAlignment="1">
      <alignment horizontal="center" vertical="center"/>
    </xf>
    <xf numFmtId="0" fontId="0" fillId="0" borderId="47" xfId="0" applyBorder="1"/>
    <xf numFmtId="0" fontId="45" fillId="0" borderId="93" xfId="0" applyFont="1" applyBorder="1" applyAlignment="1">
      <alignment horizontal="center"/>
    </xf>
    <xf numFmtId="0" fontId="43" fillId="0" borderId="46" xfId="0" applyFont="1" applyBorder="1"/>
    <xf numFmtId="0" fontId="43" fillId="0" borderId="26" xfId="0" applyFont="1" applyBorder="1"/>
    <xf numFmtId="43" fontId="43" fillId="0" borderId="18" xfId="34" applyNumberFormat="1" applyFont="1" applyBorder="1" applyAlignment="1">
      <alignment horizontal="center"/>
    </xf>
    <xf numFmtId="0" fontId="45" fillId="24" borderId="31" xfId="0" applyFont="1" applyFill="1" applyBorder="1" applyAlignment="1">
      <alignment horizontal="center"/>
    </xf>
    <xf numFmtId="2" fontId="43" fillId="0" borderId="18" xfId="0" applyNumberFormat="1" applyFont="1" applyBorder="1" applyAlignment="1">
      <alignment horizontal="center" wrapText="1"/>
    </xf>
    <xf numFmtId="0" fontId="45" fillId="24" borderId="24" xfId="0" applyFont="1" applyFill="1" applyBorder="1" applyAlignment="1">
      <alignment horizontal="center"/>
    </xf>
    <xf numFmtId="0" fontId="45" fillId="0" borderId="11" xfId="0" applyFont="1" applyBorder="1" applyAlignment="1">
      <alignment horizontal="right" vertical="center"/>
    </xf>
    <xf numFmtId="0" fontId="1" fillId="0" borderId="81" xfId="0" applyFont="1" applyBorder="1" applyAlignment="1">
      <alignment horizontal="center" wrapText="1"/>
    </xf>
    <xf numFmtId="0" fontId="43" fillId="0" borderId="34" xfId="250" applyFont="1" applyBorder="1" applyAlignment="1">
      <alignment horizontal="center" vertical="center"/>
    </xf>
    <xf numFmtId="0" fontId="0" fillId="0" borderId="65" xfId="0" applyBorder="1"/>
    <xf numFmtId="0" fontId="45" fillId="24" borderId="28" xfId="0" applyFont="1" applyFill="1" applyBorder="1" applyAlignment="1">
      <alignment horizontal="center" wrapText="1"/>
    </xf>
    <xf numFmtId="0" fontId="45" fillId="0" borderId="94" xfId="0" applyFont="1" applyBorder="1" applyAlignment="1">
      <alignment wrapText="1"/>
    </xf>
    <xf numFmtId="0" fontId="43" fillId="27" borderId="18" xfId="0" applyFont="1" applyFill="1" applyBorder="1" applyAlignment="1">
      <alignment horizontal="center" vertical="center" wrapText="1"/>
    </xf>
    <xf numFmtId="43" fontId="43" fillId="0" borderId="19" xfId="34" applyNumberFormat="1" applyFont="1" applyBorder="1" applyAlignment="1">
      <alignment horizontal="center"/>
    </xf>
    <xf numFmtId="0" fontId="43" fillId="0" borderId="29" xfId="250" applyFont="1" applyBorder="1" applyAlignment="1">
      <alignment horizontal="center" vertical="center"/>
    </xf>
    <xf numFmtId="0" fontId="0" fillId="0" borderId="71" xfId="0" applyBorder="1"/>
    <xf numFmtId="0" fontId="45" fillId="24" borderId="68" xfId="0" applyFont="1" applyFill="1" applyBorder="1" applyAlignment="1">
      <alignment horizontal="center" vertical="center"/>
    </xf>
    <xf numFmtId="0" fontId="43" fillId="24" borderId="66" xfId="0" applyFont="1" applyFill="1" applyBorder="1" applyAlignment="1">
      <alignment horizontal="center" vertical="center"/>
    </xf>
    <xf numFmtId="0" fontId="0" fillId="0" borderId="67" xfId="0" applyBorder="1"/>
    <xf numFmtId="0" fontId="45" fillId="24" borderId="28" xfId="0" applyFont="1" applyFill="1" applyBorder="1" applyAlignment="1">
      <alignment horizontal="center"/>
    </xf>
    <xf numFmtId="0" fontId="43" fillId="0" borderId="32" xfId="0" applyFont="1" applyBorder="1"/>
    <xf numFmtId="166" fontId="43" fillId="0" borderId="18" xfId="34" applyFont="1" applyBorder="1" applyAlignment="1">
      <alignment horizontal="center"/>
    </xf>
    <xf numFmtId="0" fontId="45" fillId="24" borderId="44" xfId="0" applyFont="1" applyFill="1" applyBorder="1" applyAlignment="1">
      <alignment horizontal="center"/>
    </xf>
    <xf numFmtId="2" fontId="43" fillId="0" borderId="18" xfId="0" applyNumberFormat="1" applyFont="1" applyBorder="1" applyAlignment="1">
      <alignment horizontal="center"/>
    </xf>
    <xf numFmtId="0" fontId="45" fillId="24" borderId="68" xfId="0" applyFont="1" applyFill="1" applyBorder="1" applyAlignment="1">
      <alignment horizontal="center" vertical="center" wrapText="1"/>
    </xf>
    <xf numFmtId="0" fontId="43" fillId="0" borderId="73" xfId="250" applyFont="1" applyBorder="1" applyAlignment="1">
      <alignment horizontal="center" vertical="center"/>
    </xf>
    <xf numFmtId="0" fontId="0" fillId="0" borderId="48" xfId="0" applyBorder="1"/>
    <xf numFmtId="0" fontId="45" fillId="0" borderId="47" xfId="0" applyFont="1" applyBorder="1" applyAlignment="1">
      <alignment horizontal="center" vertical="center" wrapText="1"/>
    </xf>
    <xf numFmtId="0" fontId="0" fillId="0" borderId="72" xfId="0" applyBorder="1"/>
    <xf numFmtId="0" fontId="45" fillId="0" borderId="92" xfId="0" applyFont="1" applyBorder="1" applyAlignment="1" applyProtection="1">
      <alignment horizontal="center"/>
      <protection locked="0"/>
    </xf>
    <xf numFmtId="0" fontId="0" fillId="0" borderId="57" xfId="0" applyBorder="1" applyProtection="1">
      <protection locked="0"/>
    </xf>
    <xf numFmtId="0" fontId="0" fillId="0" borderId="56" xfId="0" applyBorder="1" applyProtection="1">
      <protection locked="0"/>
    </xf>
  </cellXfs>
  <cellStyles count="252">
    <cellStyle name="20% - Énfasis1 2" xfId="1" xr:uid="{00000000-0005-0000-0000-000001000000}"/>
    <cellStyle name="20% - Énfasis1 3" xfId="133" xr:uid="{00000000-0005-0000-0000-000088000000}"/>
    <cellStyle name="20% - Énfasis2 2" xfId="2" xr:uid="{00000000-0005-0000-0000-000002000000}"/>
    <cellStyle name="20% - Énfasis2 3" xfId="134" xr:uid="{00000000-0005-0000-0000-000089000000}"/>
    <cellStyle name="20% - Énfasis3 2" xfId="3" xr:uid="{00000000-0005-0000-0000-000003000000}"/>
    <cellStyle name="20% - Énfasis3 3" xfId="135" xr:uid="{00000000-0005-0000-0000-00008A000000}"/>
    <cellStyle name="20% - Énfasis4 2" xfId="4" xr:uid="{00000000-0005-0000-0000-000004000000}"/>
    <cellStyle name="20% - Énfasis4 3" xfId="136" xr:uid="{00000000-0005-0000-0000-00008B000000}"/>
    <cellStyle name="20% - Énfasis5 2" xfId="5" xr:uid="{00000000-0005-0000-0000-000005000000}"/>
    <cellStyle name="20% - Énfasis5 3" xfId="137" xr:uid="{00000000-0005-0000-0000-00008C000000}"/>
    <cellStyle name="20% - Énfasis6 2" xfId="6" xr:uid="{00000000-0005-0000-0000-000006000000}"/>
    <cellStyle name="20% - Énfasis6 3" xfId="138" xr:uid="{00000000-0005-0000-0000-00008D000000}"/>
    <cellStyle name="40% - Énfasis1 2" xfId="7" xr:uid="{00000000-0005-0000-0000-000007000000}"/>
    <cellStyle name="40% - Énfasis1 3" xfId="139" xr:uid="{00000000-0005-0000-0000-00008E000000}"/>
    <cellStyle name="40% - Énfasis2 2" xfId="8" xr:uid="{00000000-0005-0000-0000-000008000000}"/>
    <cellStyle name="40% - Énfasis2 3" xfId="140" xr:uid="{00000000-0005-0000-0000-00008F000000}"/>
    <cellStyle name="40% - Énfasis3 2" xfId="9" xr:uid="{00000000-0005-0000-0000-000009000000}"/>
    <cellStyle name="40% - Énfasis3 3" xfId="141" xr:uid="{00000000-0005-0000-0000-000090000000}"/>
    <cellStyle name="40% - Énfasis4 2" xfId="10" xr:uid="{00000000-0005-0000-0000-00000A000000}"/>
    <cellStyle name="40% - Énfasis4 3" xfId="142" xr:uid="{00000000-0005-0000-0000-000091000000}"/>
    <cellStyle name="40% - Énfasis5 2" xfId="11" xr:uid="{00000000-0005-0000-0000-00000B000000}"/>
    <cellStyle name="40% - Énfasis5 3" xfId="143" xr:uid="{00000000-0005-0000-0000-000092000000}"/>
    <cellStyle name="40% - Énfasis6 2" xfId="12" xr:uid="{00000000-0005-0000-0000-00000C000000}"/>
    <cellStyle name="40% - Énfasis6 3" xfId="144" xr:uid="{00000000-0005-0000-0000-000093000000}"/>
    <cellStyle name="60% - Énfasis1 2" xfId="13" xr:uid="{00000000-0005-0000-0000-00000D000000}"/>
    <cellStyle name="60% - Énfasis1 3" xfId="145" xr:uid="{00000000-0005-0000-0000-000094000000}"/>
    <cellStyle name="60% - Énfasis2 2" xfId="14" xr:uid="{00000000-0005-0000-0000-00000E000000}"/>
    <cellStyle name="60% - Énfasis2 3" xfId="146" xr:uid="{00000000-0005-0000-0000-000095000000}"/>
    <cellStyle name="60% - Énfasis3 2" xfId="15" xr:uid="{00000000-0005-0000-0000-00000F000000}"/>
    <cellStyle name="60% - Énfasis3 3" xfId="147" xr:uid="{00000000-0005-0000-0000-000096000000}"/>
    <cellStyle name="60% - Énfasis4 2" xfId="16" xr:uid="{00000000-0005-0000-0000-000010000000}"/>
    <cellStyle name="60% - Énfasis4 3" xfId="148" xr:uid="{00000000-0005-0000-0000-000097000000}"/>
    <cellStyle name="60% - Énfasis5 2" xfId="17" xr:uid="{00000000-0005-0000-0000-000011000000}"/>
    <cellStyle name="60% - Énfasis5 3" xfId="149" xr:uid="{00000000-0005-0000-0000-000098000000}"/>
    <cellStyle name="60% - Énfasis6 2" xfId="18" xr:uid="{00000000-0005-0000-0000-000012000000}"/>
    <cellStyle name="60% - Énfasis6 3" xfId="150" xr:uid="{00000000-0005-0000-0000-000099000000}"/>
    <cellStyle name="Buena 2" xfId="19" xr:uid="{00000000-0005-0000-0000-000013000000}"/>
    <cellStyle name="Buena 3" xfId="151" xr:uid="{00000000-0005-0000-0000-00009A000000}"/>
    <cellStyle name="Cálculo 2" xfId="20" xr:uid="{00000000-0005-0000-0000-000014000000}"/>
    <cellStyle name="Cálculo 3" xfId="152" xr:uid="{00000000-0005-0000-0000-00009B000000}"/>
    <cellStyle name="Cancel" xfId="153" xr:uid="{00000000-0005-0000-0000-00009C000000}"/>
    <cellStyle name="Celda de comprobación 2" xfId="21" xr:uid="{00000000-0005-0000-0000-000015000000}"/>
    <cellStyle name="Celda de comprobación 3" xfId="154" xr:uid="{00000000-0005-0000-0000-00009D000000}"/>
    <cellStyle name="Celda vinculada 2" xfId="22" xr:uid="{00000000-0005-0000-0000-000016000000}"/>
    <cellStyle name="Celda vinculada 3" xfId="155" xr:uid="{00000000-0005-0000-0000-00009E000000}"/>
    <cellStyle name="CIENTOS" xfId="156" xr:uid="{00000000-0005-0000-0000-00009F000000}"/>
    <cellStyle name="CIENTOS 2" xfId="157" xr:uid="{00000000-0005-0000-0000-0000A0000000}"/>
    <cellStyle name="CIENTOS 2D" xfId="158" xr:uid="{00000000-0005-0000-0000-0000A1000000}"/>
    <cellStyle name="CIENTOS 2D 2" xfId="159" xr:uid="{00000000-0005-0000-0000-0000A2000000}"/>
    <cellStyle name="CIENTOS 2D_PRESUPUESTO FASE III ABR-2015 Rev3" xfId="160" xr:uid="{00000000-0005-0000-0000-0000A3000000}"/>
    <cellStyle name="CIENTOS 3D" xfId="161" xr:uid="{00000000-0005-0000-0000-0000A4000000}"/>
    <cellStyle name="CIENTOS 3D 2" xfId="162" xr:uid="{00000000-0005-0000-0000-0000A5000000}"/>
    <cellStyle name="CIENTOS 3D_PRESUPUESTO FASE III ABR-2015 Rev3" xfId="163" xr:uid="{00000000-0005-0000-0000-0000A6000000}"/>
    <cellStyle name="CIENTOS 4D" xfId="164" xr:uid="{00000000-0005-0000-0000-0000A7000000}"/>
    <cellStyle name="CIENTOS 4D 2" xfId="165" xr:uid="{00000000-0005-0000-0000-0000A8000000}"/>
    <cellStyle name="CIENTOS 4D_PRESUPUESTO FASE III ABR-2015 Rev3" xfId="166" xr:uid="{00000000-0005-0000-0000-0000A9000000}"/>
    <cellStyle name="CIENTOS_CantidadesGirardota" xfId="167" xr:uid="{00000000-0005-0000-0000-0000AA000000}"/>
    <cellStyle name="Comma" xfId="34" xr:uid="{00000000-0005-0000-0000-000022000000}"/>
    <cellStyle name="Comma0" xfId="168" xr:uid="{00000000-0005-0000-0000-0000AB000000}"/>
    <cellStyle name="Currency" xfId="169" xr:uid="{00000000-0005-0000-0000-0000AC000000}"/>
    <cellStyle name="Currency0" xfId="170" xr:uid="{00000000-0005-0000-0000-0000AD000000}"/>
    <cellStyle name="Date" xfId="171" xr:uid="{00000000-0005-0000-0000-0000AE000000}"/>
    <cellStyle name="Encabezado 4 2" xfId="23" xr:uid="{00000000-0005-0000-0000-000017000000}"/>
    <cellStyle name="Encabezado 4 3" xfId="172" xr:uid="{00000000-0005-0000-0000-0000AF000000}"/>
    <cellStyle name="Énfasis1 2" xfId="24" xr:uid="{00000000-0005-0000-0000-000018000000}"/>
    <cellStyle name="Énfasis1 3" xfId="173" xr:uid="{00000000-0005-0000-0000-0000B0000000}"/>
    <cellStyle name="Énfasis2 2" xfId="25" xr:uid="{00000000-0005-0000-0000-000019000000}"/>
    <cellStyle name="Énfasis2 3" xfId="174" xr:uid="{00000000-0005-0000-0000-0000B1000000}"/>
    <cellStyle name="Énfasis3 2" xfId="26" xr:uid="{00000000-0005-0000-0000-00001A000000}"/>
    <cellStyle name="Énfasis3 3" xfId="175" xr:uid="{00000000-0005-0000-0000-0000B2000000}"/>
    <cellStyle name="Énfasis4 2" xfId="27" xr:uid="{00000000-0005-0000-0000-00001B000000}"/>
    <cellStyle name="Énfasis4 3" xfId="176" xr:uid="{00000000-0005-0000-0000-0000B3000000}"/>
    <cellStyle name="Énfasis5 2" xfId="28" xr:uid="{00000000-0005-0000-0000-00001C000000}"/>
    <cellStyle name="Énfasis5 3" xfId="177" xr:uid="{00000000-0005-0000-0000-0000B4000000}"/>
    <cellStyle name="Énfasis6 2" xfId="29" xr:uid="{00000000-0005-0000-0000-00001D000000}"/>
    <cellStyle name="Énfasis6 3" xfId="178" xr:uid="{00000000-0005-0000-0000-0000B5000000}"/>
    <cellStyle name="Entrada 2" xfId="30" xr:uid="{00000000-0005-0000-0000-00001E000000}"/>
    <cellStyle name="Entrada 3" xfId="179" xr:uid="{00000000-0005-0000-0000-0000B6000000}"/>
    <cellStyle name="Estilo 1" xfId="31" xr:uid="{00000000-0005-0000-0000-00001F000000}"/>
    <cellStyle name="Euro" xfId="32" xr:uid="{00000000-0005-0000-0000-000020000000}"/>
    <cellStyle name="F2" xfId="180" xr:uid="{00000000-0005-0000-0000-0000B7000000}"/>
    <cellStyle name="F3" xfId="181" xr:uid="{00000000-0005-0000-0000-0000B8000000}"/>
    <cellStyle name="F4" xfId="182" xr:uid="{00000000-0005-0000-0000-0000B9000000}"/>
    <cellStyle name="F5" xfId="183" xr:uid="{00000000-0005-0000-0000-0000BA000000}"/>
    <cellStyle name="F6" xfId="184" xr:uid="{00000000-0005-0000-0000-0000BB000000}"/>
    <cellStyle name="F7" xfId="185" xr:uid="{00000000-0005-0000-0000-0000BC000000}"/>
    <cellStyle name="F8" xfId="186" xr:uid="{00000000-0005-0000-0000-0000BD000000}"/>
    <cellStyle name="Fixed" xfId="187" xr:uid="{00000000-0005-0000-0000-0000BE000000}"/>
    <cellStyle name="Heading 1" xfId="188" xr:uid="{00000000-0005-0000-0000-0000BF000000}"/>
    <cellStyle name="Heading 2" xfId="189" xr:uid="{00000000-0005-0000-0000-0000C0000000}"/>
    <cellStyle name="Heading1" xfId="190" xr:uid="{00000000-0005-0000-0000-0000C1000000}"/>
    <cellStyle name="Heading2" xfId="191" xr:uid="{00000000-0005-0000-0000-0000C2000000}"/>
    <cellStyle name="Hipervínculo" xfId="251" builtinId="8"/>
    <cellStyle name="Incorrecto 2" xfId="33" xr:uid="{00000000-0005-0000-0000-000021000000}"/>
    <cellStyle name="Incorrecto 3" xfId="192" xr:uid="{00000000-0005-0000-0000-0000C3000000}"/>
    <cellStyle name="MILE DE MILLONES" xfId="193" xr:uid="{00000000-0005-0000-0000-0000C4000000}"/>
    <cellStyle name="MILE DE MILLONES 2" xfId="194" xr:uid="{00000000-0005-0000-0000-0000C5000000}"/>
    <cellStyle name="MILE DE MILLONES_PRESUPUESTO FASE III ABR-2015 Rev3" xfId="195" xr:uid="{00000000-0005-0000-0000-0000C6000000}"/>
    <cellStyle name="MILES" xfId="196" xr:uid="{00000000-0005-0000-0000-0000C7000000}"/>
    <cellStyle name="MILES 2" xfId="197" xr:uid="{00000000-0005-0000-0000-0000C8000000}"/>
    <cellStyle name="Millares [2]" xfId="35" xr:uid="{00000000-0005-0000-0000-000023000000}"/>
    <cellStyle name="Millares [2] 2" xfId="198" xr:uid="{00000000-0005-0000-0000-0000C9000000}"/>
    <cellStyle name="Millares 10" xfId="36" xr:uid="{00000000-0005-0000-0000-000024000000}"/>
    <cellStyle name="Millares 10 2" xfId="37" xr:uid="{00000000-0005-0000-0000-000025000000}"/>
    <cellStyle name="Millares 11" xfId="38" xr:uid="{00000000-0005-0000-0000-000026000000}"/>
    <cellStyle name="Millares 11 2" xfId="199" xr:uid="{00000000-0005-0000-0000-0000CA000000}"/>
    <cellStyle name="Millares 12" xfId="123" xr:uid="{00000000-0005-0000-0000-00007D000000}"/>
    <cellStyle name="Millares 13" xfId="131" xr:uid="{00000000-0005-0000-0000-000086000000}"/>
    <cellStyle name="Millares 2" xfId="39" xr:uid="{00000000-0005-0000-0000-000027000000}"/>
    <cellStyle name="Millares 2 2" xfId="40" xr:uid="{00000000-0005-0000-0000-000028000000}"/>
    <cellStyle name="Millares 2 3" xfId="41" xr:uid="{00000000-0005-0000-0000-000029000000}"/>
    <cellStyle name="Millares 2 4" xfId="200" xr:uid="{00000000-0005-0000-0000-0000CB000000}"/>
    <cellStyle name="Millares 2 5" xfId="42" xr:uid="{00000000-0005-0000-0000-00002A000000}"/>
    <cellStyle name="Millares 2_APU´S_NO_PREVISTOS (1)" xfId="201" xr:uid="{00000000-0005-0000-0000-0000CC000000}"/>
    <cellStyle name="Millares 3" xfId="43" xr:uid="{00000000-0005-0000-0000-00002B000000}"/>
    <cellStyle name="Millares 3 2" xfId="44" xr:uid="{00000000-0005-0000-0000-00002C000000}"/>
    <cellStyle name="Millares 3 3" xfId="45" xr:uid="{00000000-0005-0000-0000-00002D000000}"/>
    <cellStyle name="Millares 3 4" xfId="46" xr:uid="{00000000-0005-0000-0000-00002E000000}"/>
    <cellStyle name="Millares 3 5" xfId="47" xr:uid="{00000000-0005-0000-0000-00002F000000}"/>
    <cellStyle name="Millares 4" xfId="48" xr:uid="{00000000-0005-0000-0000-000030000000}"/>
    <cellStyle name="Millares 4 2" xfId="49" xr:uid="{00000000-0005-0000-0000-000031000000}"/>
    <cellStyle name="Millares 4 3" xfId="202" xr:uid="{00000000-0005-0000-0000-0000CD000000}"/>
    <cellStyle name="Millares 4_APU´S_NO_PREVISTOS (1)" xfId="203" xr:uid="{00000000-0005-0000-0000-0000CE000000}"/>
    <cellStyle name="Millares 5" xfId="50" xr:uid="{00000000-0005-0000-0000-000032000000}"/>
    <cellStyle name="Millares 5 2" xfId="204" xr:uid="{00000000-0005-0000-0000-0000CF000000}"/>
    <cellStyle name="Millares 6" xfId="51" xr:uid="{00000000-0005-0000-0000-000033000000}"/>
    <cellStyle name="Millares 6 2" xfId="52" xr:uid="{00000000-0005-0000-0000-000034000000}"/>
    <cellStyle name="Millares 7" xfId="53" xr:uid="{00000000-0005-0000-0000-000035000000}"/>
    <cellStyle name="Millares 7 2" xfId="54" xr:uid="{00000000-0005-0000-0000-000036000000}"/>
    <cellStyle name="Millares 7 2 2" xfId="55" xr:uid="{00000000-0005-0000-0000-000037000000}"/>
    <cellStyle name="Millares 8" xfId="56" xr:uid="{00000000-0005-0000-0000-000038000000}"/>
    <cellStyle name="Millares 8 2" xfId="57" xr:uid="{00000000-0005-0000-0000-000039000000}"/>
    <cellStyle name="Millares 9" xfId="58" xr:uid="{00000000-0005-0000-0000-00003A000000}"/>
    <cellStyle name="Millares 9 2" xfId="59" xr:uid="{00000000-0005-0000-0000-00003B000000}"/>
    <cellStyle name="Millares_FORMULARIO 4 - M-OFERENTE PPTA ECONOMICA" xfId="60" xr:uid="{00000000-0005-0000-0000-00003C000000}"/>
    <cellStyle name="MILLONES" xfId="205" xr:uid="{00000000-0005-0000-0000-0000D0000000}"/>
    <cellStyle name="MILLONES 2" xfId="206" xr:uid="{00000000-0005-0000-0000-0000D1000000}"/>
    <cellStyle name="MILLONES_PRESUPUESTO FASE III ABR-2015 Rev3" xfId="207" xr:uid="{00000000-0005-0000-0000-0000D2000000}"/>
    <cellStyle name="Moneda 10 2" xfId="61" xr:uid="{00000000-0005-0000-0000-00003D000000}"/>
    <cellStyle name="Moneda 2" xfId="62" xr:uid="{00000000-0005-0000-0000-00003E000000}"/>
    <cellStyle name="Moneda 2 10" xfId="208" xr:uid="{00000000-0005-0000-0000-0000D3000000}"/>
    <cellStyle name="Moneda 2 11" xfId="209" xr:uid="{00000000-0005-0000-0000-0000D4000000}"/>
    <cellStyle name="Moneda 2 12" xfId="210" xr:uid="{00000000-0005-0000-0000-0000D5000000}"/>
    <cellStyle name="Moneda 2 2" xfId="63" xr:uid="{00000000-0005-0000-0000-00003F000000}"/>
    <cellStyle name="Moneda 2 2 2" xfId="64" xr:uid="{00000000-0005-0000-0000-000040000000}"/>
    <cellStyle name="Moneda 2 2 2 2" xfId="65" xr:uid="{00000000-0005-0000-0000-000041000000}"/>
    <cellStyle name="Moneda 2 2 2 2 2" xfId="127" xr:uid="{00000000-0005-0000-0000-000081000000}"/>
    <cellStyle name="Moneda 2 2 3" xfId="66" xr:uid="{00000000-0005-0000-0000-000042000000}"/>
    <cellStyle name="Moneda 2 2 4" xfId="67" xr:uid="{00000000-0005-0000-0000-000043000000}"/>
    <cellStyle name="Moneda 2 2 5" xfId="68" xr:uid="{00000000-0005-0000-0000-000044000000}"/>
    <cellStyle name="Moneda 2 2_APU´S_NO_PREVISTOS (1)" xfId="211" xr:uid="{00000000-0005-0000-0000-0000D6000000}"/>
    <cellStyle name="Moneda 2 3" xfId="69" xr:uid="{00000000-0005-0000-0000-000045000000}"/>
    <cellStyle name="Moneda 2 4" xfId="212" xr:uid="{00000000-0005-0000-0000-0000D7000000}"/>
    <cellStyle name="Moneda 2 5" xfId="213" xr:uid="{00000000-0005-0000-0000-0000D8000000}"/>
    <cellStyle name="Moneda 2 6" xfId="214" xr:uid="{00000000-0005-0000-0000-0000D9000000}"/>
    <cellStyle name="Moneda 2 7" xfId="215" xr:uid="{00000000-0005-0000-0000-0000DA000000}"/>
    <cellStyle name="Moneda 2 8" xfId="216" xr:uid="{00000000-0005-0000-0000-0000DB000000}"/>
    <cellStyle name="Moneda 2 9" xfId="217" xr:uid="{00000000-0005-0000-0000-0000DC000000}"/>
    <cellStyle name="Moneda 2_APU´S_NO_PREVISTOS (1)" xfId="218" xr:uid="{00000000-0005-0000-0000-0000DD000000}"/>
    <cellStyle name="Moneda 3" xfId="70" xr:uid="{00000000-0005-0000-0000-000046000000}"/>
    <cellStyle name="Moneda 4" xfId="219" xr:uid="{00000000-0005-0000-0000-0000DE000000}"/>
    <cellStyle name="Monetario0" xfId="220" xr:uid="{00000000-0005-0000-0000-0000DF000000}"/>
    <cellStyle name="Neutral 2" xfId="71" xr:uid="{00000000-0005-0000-0000-000048000000}"/>
    <cellStyle name="Neutral 3" xfId="221" xr:uid="{00000000-0005-0000-0000-0000E0000000}"/>
    <cellStyle name="No. punto" xfId="222" xr:uid="{00000000-0005-0000-0000-0000E1000000}"/>
    <cellStyle name="No. punto 2" xfId="223" xr:uid="{00000000-0005-0000-0000-0000E2000000}"/>
    <cellStyle name="Normal" xfId="0" builtinId="0"/>
    <cellStyle name="Normal 2" xfId="72" xr:uid="{00000000-0005-0000-0000-000049000000}"/>
    <cellStyle name="Normal 2 10" xfId="73" xr:uid="{00000000-0005-0000-0000-00004A000000}"/>
    <cellStyle name="Normal 2 10 2" xfId="74" xr:uid="{00000000-0005-0000-0000-00004B000000}"/>
    <cellStyle name="Normal 2 10 2 2" xfId="132" xr:uid="{00000000-0005-0000-0000-000087000000}"/>
    <cellStyle name="Normal 2 10 3" xfId="124" xr:uid="{00000000-0005-0000-0000-00007E000000}"/>
    <cellStyle name="Normal 2 11" xfId="75" xr:uid="{00000000-0005-0000-0000-00004C000000}"/>
    <cellStyle name="Normal 2 12" xfId="76" xr:uid="{00000000-0005-0000-0000-00004D000000}"/>
    <cellStyle name="Normal 2 13" xfId="77" xr:uid="{00000000-0005-0000-0000-00004E000000}"/>
    <cellStyle name="Normal 2 2" xfId="78" xr:uid="{00000000-0005-0000-0000-00004F000000}"/>
    <cellStyle name="Normal 2 2 2" xfId="224" xr:uid="{00000000-0005-0000-0000-0000E3000000}"/>
    <cellStyle name="Normal 2 2 3" xfId="225" xr:uid="{00000000-0005-0000-0000-0000E4000000}"/>
    <cellStyle name="Normal 2 3" xfId="79" xr:uid="{00000000-0005-0000-0000-000050000000}"/>
    <cellStyle name="Normal 2 3 2" xfId="226" xr:uid="{00000000-0005-0000-0000-0000E5000000}"/>
    <cellStyle name="Normal 2 4" xfId="80" xr:uid="{00000000-0005-0000-0000-000051000000}"/>
    <cellStyle name="Normal 2 5" xfId="81" xr:uid="{00000000-0005-0000-0000-000052000000}"/>
    <cellStyle name="Normal 2 6" xfId="82" xr:uid="{00000000-0005-0000-0000-000053000000}"/>
    <cellStyle name="Normal 2 7" xfId="83" xr:uid="{00000000-0005-0000-0000-000054000000}"/>
    <cellStyle name="Normal 2 8" xfId="84" xr:uid="{00000000-0005-0000-0000-000055000000}"/>
    <cellStyle name="Normal 2 9" xfId="85" xr:uid="{00000000-0005-0000-0000-000056000000}"/>
    <cellStyle name="Normal 2_APU NO PREVISTOS MTTO" xfId="86" xr:uid="{00000000-0005-0000-0000-000057000000}"/>
    <cellStyle name="Normal 29" xfId="87" xr:uid="{00000000-0005-0000-0000-000058000000}"/>
    <cellStyle name="Normal 3" xfId="88" xr:uid="{00000000-0005-0000-0000-000059000000}"/>
    <cellStyle name="Normal 3 11" xfId="128" xr:uid="{00000000-0005-0000-0000-000082000000}"/>
    <cellStyle name="Normal 3 2" xfId="89" xr:uid="{00000000-0005-0000-0000-00005A000000}"/>
    <cellStyle name="Normal 3 2 2" xfId="126" xr:uid="{00000000-0005-0000-0000-000080000000}"/>
    <cellStyle name="Normal 3 3" xfId="227" xr:uid="{00000000-0005-0000-0000-0000E6000000}"/>
    <cellStyle name="Normal 3_APU´S_NO_PREVISTOS (1)" xfId="228" xr:uid="{00000000-0005-0000-0000-0000E7000000}"/>
    <cellStyle name="Normal 4" xfId="90" xr:uid="{00000000-0005-0000-0000-00005B000000}"/>
    <cellStyle name="Normal 4 2" xfId="91" xr:uid="{00000000-0005-0000-0000-00005C000000}"/>
    <cellStyle name="Normal 4 2 2" xfId="229" xr:uid="{00000000-0005-0000-0000-0000E8000000}"/>
    <cellStyle name="Normal 5" xfId="130" xr:uid="{00000000-0005-0000-0000-000085000000}"/>
    <cellStyle name="Normal 6" xfId="230" xr:uid="{00000000-0005-0000-0000-0000E9000000}"/>
    <cellStyle name="Normal 6 2" xfId="231" xr:uid="{00000000-0005-0000-0000-0000EA000000}"/>
    <cellStyle name="Normal 7" xfId="232" xr:uid="{00000000-0005-0000-0000-0000EB000000}"/>
    <cellStyle name="Normal 8" xfId="233" xr:uid="{00000000-0005-0000-0000-0000EC000000}"/>
    <cellStyle name="Normal 9" xfId="234" xr:uid="{00000000-0005-0000-0000-0000ED000000}"/>
    <cellStyle name="Normal 9 2" xfId="129" xr:uid="{00000000-0005-0000-0000-000084000000}"/>
    <cellStyle name="Normal_modelo ACTA OBRA y MODIFICACION" xfId="250" xr:uid="{00000000-0005-0000-0000-0000FD000000}"/>
    <cellStyle name="Notas 2" xfId="92" xr:uid="{00000000-0005-0000-0000-00005D000000}"/>
    <cellStyle name="Notas 3" xfId="235" xr:uid="{00000000-0005-0000-0000-0000EE000000}"/>
    <cellStyle name="Percent" xfId="94" xr:uid="{00000000-0005-0000-0000-00005F000000}"/>
    <cellStyle name="Porcentaje 2" xfId="236" xr:uid="{00000000-0005-0000-0000-0000EF000000}"/>
    <cellStyle name="Porcentaje 3" xfId="93" xr:uid="{00000000-0005-0000-0000-00005E000000}"/>
    <cellStyle name="Porcentaje 4" xfId="237" xr:uid="{00000000-0005-0000-0000-0000F0000000}"/>
    <cellStyle name="Porcentaje 5" xfId="238" xr:uid="{00000000-0005-0000-0000-0000F1000000}"/>
    <cellStyle name="Porcentaje 5 2" xfId="239" xr:uid="{00000000-0005-0000-0000-0000F2000000}"/>
    <cellStyle name="Porcentual 2" xfId="95" xr:uid="{00000000-0005-0000-0000-000060000000}"/>
    <cellStyle name="Porcentual 2 10" xfId="96" xr:uid="{00000000-0005-0000-0000-000061000000}"/>
    <cellStyle name="Porcentual 2 10 2" xfId="97" xr:uid="{00000000-0005-0000-0000-000062000000}"/>
    <cellStyle name="Porcentual 2 11" xfId="98" xr:uid="{00000000-0005-0000-0000-000063000000}"/>
    <cellStyle name="Porcentual 2 12" xfId="99" xr:uid="{00000000-0005-0000-0000-000064000000}"/>
    <cellStyle name="Porcentual 2 2" xfId="100" xr:uid="{00000000-0005-0000-0000-000065000000}"/>
    <cellStyle name="Porcentual 2 3" xfId="101" xr:uid="{00000000-0005-0000-0000-000066000000}"/>
    <cellStyle name="Porcentual 2 4" xfId="102" xr:uid="{00000000-0005-0000-0000-000067000000}"/>
    <cellStyle name="Porcentual 2 5" xfId="103" xr:uid="{00000000-0005-0000-0000-000068000000}"/>
    <cellStyle name="Porcentual 2 6" xfId="104" xr:uid="{00000000-0005-0000-0000-000069000000}"/>
    <cellStyle name="Porcentual 2 7" xfId="105" xr:uid="{00000000-0005-0000-0000-00006A000000}"/>
    <cellStyle name="Porcentual 2 8" xfId="106" xr:uid="{00000000-0005-0000-0000-00006B000000}"/>
    <cellStyle name="Porcentual 2 9" xfId="107" xr:uid="{00000000-0005-0000-0000-00006C000000}"/>
    <cellStyle name="Porcentual 3" xfId="108" xr:uid="{00000000-0005-0000-0000-00006D000000}"/>
    <cellStyle name="Porcentual 4" xfId="109" xr:uid="{00000000-0005-0000-0000-00006E000000}"/>
    <cellStyle name="Porcentual 4 2" xfId="110" xr:uid="{00000000-0005-0000-0000-00006F000000}"/>
    <cellStyle name="Porcentual 5" xfId="111" xr:uid="{00000000-0005-0000-0000-000070000000}"/>
    <cellStyle name="Porcentual 5 2" xfId="240" xr:uid="{00000000-0005-0000-0000-0000F3000000}"/>
    <cellStyle name="Porcentual 6" xfId="112" xr:uid="{00000000-0005-0000-0000-000071000000}"/>
    <cellStyle name="Porcentual 6 2" xfId="113" xr:uid="{00000000-0005-0000-0000-000072000000}"/>
    <cellStyle name="Porcentual 7" xfId="114" xr:uid="{00000000-0005-0000-0000-000073000000}"/>
    <cellStyle name="Porcentual 8" xfId="125" xr:uid="{00000000-0005-0000-0000-00007F000000}"/>
    <cellStyle name="resaltado" xfId="241" xr:uid="{00000000-0005-0000-0000-0000F4000000}"/>
    <cellStyle name="Salida 2" xfId="115" xr:uid="{00000000-0005-0000-0000-000074000000}"/>
    <cellStyle name="Salida 3" xfId="242" xr:uid="{00000000-0005-0000-0000-0000F5000000}"/>
    <cellStyle name="Texto de advertencia 2" xfId="116" xr:uid="{00000000-0005-0000-0000-000075000000}"/>
    <cellStyle name="Texto de advertencia 3" xfId="243" xr:uid="{00000000-0005-0000-0000-0000F6000000}"/>
    <cellStyle name="Texto explicativo 2" xfId="117" xr:uid="{00000000-0005-0000-0000-000076000000}"/>
    <cellStyle name="Texto explicativo 3" xfId="244" xr:uid="{00000000-0005-0000-0000-0000F7000000}"/>
    <cellStyle name="Título 1 2" xfId="118" xr:uid="{00000000-0005-0000-0000-000077000000}"/>
    <cellStyle name="Título 1 3" xfId="245" xr:uid="{00000000-0005-0000-0000-0000F8000000}"/>
    <cellStyle name="Título 2 2" xfId="119" xr:uid="{00000000-0005-0000-0000-000078000000}"/>
    <cellStyle name="Título 2 3" xfId="246" xr:uid="{00000000-0005-0000-0000-0000F9000000}"/>
    <cellStyle name="Título 3 2" xfId="120" xr:uid="{00000000-0005-0000-0000-000079000000}"/>
    <cellStyle name="Título 3 3" xfId="247" xr:uid="{00000000-0005-0000-0000-0000FA000000}"/>
    <cellStyle name="Título 4" xfId="121" xr:uid="{00000000-0005-0000-0000-00007A000000}"/>
    <cellStyle name="Título 5" xfId="248" xr:uid="{00000000-0005-0000-0000-0000FB000000}"/>
    <cellStyle name="Total 2" xfId="122" xr:uid="{00000000-0005-0000-0000-00007C000000}"/>
    <cellStyle name="Total 3" xfId="249" xr:uid="{00000000-0005-0000-0000-0000FC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2.xml"/><Relationship Id="rId117" Type="http://schemas.openxmlformats.org/officeDocument/2006/relationships/externalLink" Target="externalLinks/externalLink113.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47" Type="http://schemas.openxmlformats.org/officeDocument/2006/relationships/externalLink" Target="externalLinks/externalLink43.xml"/><Relationship Id="rId63" Type="http://schemas.openxmlformats.org/officeDocument/2006/relationships/externalLink" Target="externalLinks/externalLink59.xml"/><Relationship Id="rId68" Type="http://schemas.openxmlformats.org/officeDocument/2006/relationships/externalLink" Target="externalLinks/externalLink64.xml"/><Relationship Id="rId84" Type="http://schemas.openxmlformats.org/officeDocument/2006/relationships/externalLink" Target="externalLinks/externalLink80.xml"/><Relationship Id="rId89" Type="http://schemas.openxmlformats.org/officeDocument/2006/relationships/externalLink" Target="externalLinks/externalLink85.xml"/><Relationship Id="rId112" Type="http://schemas.openxmlformats.org/officeDocument/2006/relationships/externalLink" Target="externalLinks/externalLink108.xml"/><Relationship Id="rId16" Type="http://schemas.openxmlformats.org/officeDocument/2006/relationships/externalLink" Target="externalLinks/externalLink12.xml"/><Relationship Id="rId107" Type="http://schemas.openxmlformats.org/officeDocument/2006/relationships/externalLink" Target="externalLinks/externalLink103.xml"/><Relationship Id="rId11" Type="http://schemas.openxmlformats.org/officeDocument/2006/relationships/externalLink" Target="externalLinks/externalLink7.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53" Type="http://schemas.openxmlformats.org/officeDocument/2006/relationships/externalLink" Target="externalLinks/externalLink49.xml"/><Relationship Id="rId58" Type="http://schemas.openxmlformats.org/officeDocument/2006/relationships/externalLink" Target="externalLinks/externalLink54.xml"/><Relationship Id="rId74" Type="http://schemas.openxmlformats.org/officeDocument/2006/relationships/externalLink" Target="externalLinks/externalLink70.xml"/><Relationship Id="rId79" Type="http://schemas.openxmlformats.org/officeDocument/2006/relationships/externalLink" Target="externalLinks/externalLink75.xml"/><Relationship Id="rId102" Type="http://schemas.openxmlformats.org/officeDocument/2006/relationships/externalLink" Target="externalLinks/externalLink98.xml"/><Relationship Id="rId5" Type="http://schemas.openxmlformats.org/officeDocument/2006/relationships/externalLink" Target="externalLinks/externalLink1.xml"/><Relationship Id="rId90" Type="http://schemas.openxmlformats.org/officeDocument/2006/relationships/externalLink" Target="externalLinks/externalLink86.xml"/><Relationship Id="rId95" Type="http://schemas.openxmlformats.org/officeDocument/2006/relationships/externalLink" Target="externalLinks/externalLink91.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64" Type="http://schemas.openxmlformats.org/officeDocument/2006/relationships/externalLink" Target="externalLinks/externalLink60.xml"/><Relationship Id="rId69" Type="http://schemas.openxmlformats.org/officeDocument/2006/relationships/externalLink" Target="externalLinks/externalLink65.xml"/><Relationship Id="rId113" Type="http://schemas.openxmlformats.org/officeDocument/2006/relationships/externalLink" Target="externalLinks/externalLink109.xml"/><Relationship Id="rId118" Type="http://schemas.openxmlformats.org/officeDocument/2006/relationships/externalLink" Target="externalLinks/externalLink114.xml"/><Relationship Id="rId80" Type="http://schemas.openxmlformats.org/officeDocument/2006/relationships/externalLink" Target="externalLinks/externalLink76.xml"/><Relationship Id="rId85" Type="http://schemas.openxmlformats.org/officeDocument/2006/relationships/externalLink" Target="externalLinks/externalLink81.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59" Type="http://schemas.openxmlformats.org/officeDocument/2006/relationships/externalLink" Target="externalLinks/externalLink55.xml"/><Relationship Id="rId103" Type="http://schemas.openxmlformats.org/officeDocument/2006/relationships/externalLink" Target="externalLinks/externalLink99.xml"/><Relationship Id="rId108" Type="http://schemas.openxmlformats.org/officeDocument/2006/relationships/externalLink" Target="externalLinks/externalLink104.xml"/><Relationship Id="rId54" Type="http://schemas.openxmlformats.org/officeDocument/2006/relationships/externalLink" Target="externalLinks/externalLink50.xml"/><Relationship Id="rId70" Type="http://schemas.openxmlformats.org/officeDocument/2006/relationships/externalLink" Target="externalLinks/externalLink66.xml"/><Relationship Id="rId75" Type="http://schemas.openxmlformats.org/officeDocument/2006/relationships/externalLink" Target="externalLinks/externalLink71.xml"/><Relationship Id="rId91" Type="http://schemas.openxmlformats.org/officeDocument/2006/relationships/externalLink" Target="externalLinks/externalLink87.xml"/><Relationship Id="rId96" Type="http://schemas.openxmlformats.org/officeDocument/2006/relationships/externalLink" Target="externalLinks/externalLink92.xml"/><Relationship Id="rId1" Type="http://schemas.openxmlformats.org/officeDocument/2006/relationships/worksheet" Target="worksheets/sheet1.xml"/><Relationship Id="rId6" Type="http://schemas.openxmlformats.org/officeDocument/2006/relationships/externalLink" Target="externalLinks/externalLink2.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49" Type="http://schemas.openxmlformats.org/officeDocument/2006/relationships/externalLink" Target="externalLinks/externalLink45.xml"/><Relationship Id="rId114" Type="http://schemas.openxmlformats.org/officeDocument/2006/relationships/externalLink" Target="externalLinks/externalLink110.xml"/><Relationship Id="rId119" Type="http://schemas.openxmlformats.org/officeDocument/2006/relationships/theme" Target="theme/theme1.xml"/><Relationship Id="rId44" Type="http://schemas.openxmlformats.org/officeDocument/2006/relationships/externalLink" Target="externalLinks/externalLink40.xml"/><Relationship Id="rId60" Type="http://schemas.openxmlformats.org/officeDocument/2006/relationships/externalLink" Target="externalLinks/externalLink56.xml"/><Relationship Id="rId65" Type="http://schemas.openxmlformats.org/officeDocument/2006/relationships/externalLink" Target="externalLinks/externalLink61.xml"/><Relationship Id="rId81" Type="http://schemas.openxmlformats.org/officeDocument/2006/relationships/externalLink" Target="externalLinks/externalLink77.xml"/><Relationship Id="rId86" Type="http://schemas.openxmlformats.org/officeDocument/2006/relationships/externalLink" Target="externalLinks/externalLink82.xml"/><Relationship Id="rId4" Type="http://schemas.openxmlformats.org/officeDocument/2006/relationships/worksheet" Target="worksheets/sheet4.xml"/><Relationship Id="rId9" Type="http://schemas.openxmlformats.org/officeDocument/2006/relationships/externalLink" Target="externalLinks/externalLink5.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109" Type="http://schemas.openxmlformats.org/officeDocument/2006/relationships/externalLink" Target="externalLinks/externalLink105.xml"/><Relationship Id="rId34" Type="http://schemas.openxmlformats.org/officeDocument/2006/relationships/externalLink" Target="externalLinks/externalLink30.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97" Type="http://schemas.openxmlformats.org/officeDocument/2006/relationships/externalLink" Target="externalLinks/externalLink93.xml"/><Relationship Id="rId104" Type="http://schemas.openxmlformats.org/officeDocument/2006/relationships/externalLink" Target="externalLinks/externalLink100.xml"/><Relationship Id="rId120" Type="http://schemas.openxmlformats.org/officeDocument/2006/relationships/styles" Target="styles.xml"/><Relationship Id="rId7" Type="http://schemas.openxmlformats.org/officeDocument/2006/relationships/externalLink" Target="externalLinks/externalLink3.xml"/><Relationship Id="rId71" Type="http://schemas.openxmlformats.org/officeDocument/2006/relationships/externalLink" Target="externalLinks/externalLink67.xml"/><Relationship Id="rId92" Type="http://schemas.openxmlformats.org/officeDocument/2006/relationships/externalLink" Target="externalLinks/externalLink88.xml"/><Relationship Id="rId2" Type="http://schemas.openxmlformats.org/officeDocument/2006/relationships/worksheet" Target="worksheets/sheet2.xml"/><Relationship Id="rId29" Type="http://schemas.openxmlformats.org/officeDocument/2006/relationships/externalLink" Target="externalLinks/externalLink25.xml"/><Relationship Id="rId24" Type="http://schemas.openxmlformats.org/officeDocument/2006/relationships/externalLink" Target="externalLinks/externalLink20.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66" Type="http://schemas.openxmlformats.org/officeDocument/2006/relationships/externalLink" Target="externalLinks/externalLink62.xml"/><Relationship Id="rId87" Type="http://schemas.openxmlformats.org/officeDocument/2006/relationships/externalLink" Target="externalLinks/externalLink83.xml"/><Relationship Id="rId110" Type="http://schemas.openxmlformats.org/officeDocument/2006/relationships/externalLink" Target="externalLinks/externalLink106.xml"/><Relationship Id="rId115" Type="http://schemas.openxmlformats.org/officeDocument/2006/relationships/externalLink" Target="externalLinks/externalLink111.xml"/><Relationship Id="rId61" Type="http://schemas.openxmlformats.org/officeDocument/2006/relationships/externalLink" Target="externalLinks/externalLink57.xml"/><Relationship Id="rId82" Type="http://schemas.openxmlformats.org/officeDocument/2006/relationships/externalLink" Target="externalLinks/externalLink78.xml"/><Relationship Id="rId19" Type="http://schemas.openxmlformats.org/officeDocument/2006/relationships/externalLink" Target="externalLinks/externalLink15.xml"/><Relationship Id="rId14" Type="http://schemas.openxmlformats.org/officeDocument/2006/relationships/externalLink" Target="externalLinks/externalLink10.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56" Type="http://schemas.openxmlformats.org/officeDocument/2006/relationships/externalLink" Target="externalLinks/externalLink52.xml"/><Relationship Id="rId77" Type="http://schemas.openxmlformats.org/officeDocument/2006/relationships/externalLink" Target="externalLinks/externalLink73.xml"/><Relationship Id="rId100" Type="http://schemas.openxmlformats.org/officeDocument/2006/relationships/externalLink" Target="externalLinks/externalLink96.xml"/><Relationship Id="rId105" Type="http://schemas.openxmlformats.org/officeDocument/2006/relationships/externalLink" Target="externalLinks/externalLink101.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93" Type="http://schemas.openxmlformats.org/officeDocument/2006/relationships/externalLink" Target="externalLinks/externalLink89.xml"/><Relationship Id="rId98" Type="http://schemas.openxmlformats.org/officeDocument/2006/relationships/externalLink" Target="externalLinks/externalLink94.xml"/><Relationship Id="rId121"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21.xml"/><Relationship Id="rId46" Type="http://schemas.openxmlformats.org/officeDocument/2006/relationships/externalLink" Target="externalLinks/externalLink42.xml"/><Relationship Id="rId67" Type="http://schemas.openxmlformats.org/officeDocument/2006/relationships/externalLink" Target="externalLinks/externalLink63.xml"/><Relationship Id="rId116" Type="http://schemas.openxmlformats.org/officeDocument/2006/relationships/externalLink" Target="externalLinks/externalLink112.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62" Type="http://schemas.openxmlformats.org/officeDocument/2006/relationships/externalLink" Target="externalLinks/externalLink58.xml"/><Relationship Id="rId83" Type="http://schemas.openxmlformats.org/officeDocument/2006/relationships/externalLink" Target="externalLinks/externalLink79.xml"/><Relationship Id="rId88" Type="http://schemas.openxmlformats.org/officeDocument/2006/relationships/externalLink" Target="externalLinks/externalLink84.xml"/><Relationship Id="rId111" Type="http://schemas.openxmlformats.org/officeDocument/2006/relationships/externalLink" Target="externalLinks/externalLink107.xml"/><Relationship Id="rId15" Type="http://schemas.openxmlformats.org/officeDocument/2006/relationships/externalLink" Target="externalLinks/externalLink11.xml"/><Relationship Id="rId36" Type="http://schemas.openxmlformats.org/officeDocument/2006/relationships/externalLink" Target="externalLinks/externalLink32.xml"/><Relationship Id="rId57" Type="http://schemas.openxmlformats.org/officeDocument/2006/relationships/externalLink" Target="externalLinks/externalLink53.xml"/><Relationship Id="rId106" Type="http://schemas.openxmlformats.org/officeDocument/2006/relationships/externalLink" Target="externalLinks/externalLink102.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52" Type="http://schemas.openxmlformats.org/officeDocument/2006/relationships/externalLink" Target="externalLinks/externalLink48.xml"/><Relationship Id="rId73" Type="http://schemas.openxmlformats.org/officeDocument/2006/relationships/externalLink" Target="externalLinks/externalLink69.xml"/><Relationship Id="rId78" Type="http://schemas.openxmlformats.org/officeDocument/2006/relationships/externalLink" Target="externalLinks/externalLink74.xml"/><Relationship Id="rId94" Type="http://schemas.openxmlformats.org/officeDocument/2006/relationships/externalLink" Target="externalLinks/externalLink90.xml"/><Relationship Id="rId99" Type="http://schemas.openxmlformats.org/officeDocument/2006/relationships/externalLink" Target="externalLinks/externalLink95.xml"/><Relationship Id="rId101" Type="http://schemas.openxmlformats.org/officeDocument/2006/relationships/externalLink" Target="externalLinks/externalLink97.xml"/><Relationship Id="rId122"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microsoft.com/office/2006/relationships/xlExternalLinkPath/xlPathMissing" Target="V&#237;nculoExternoRecuperado2"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3"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microsoft.com/office/2006/relationships/xlExternalLinkPath/xlPathMissing" Target="V&#237;nculoExternoRecuperado4"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microsoft.com/office/2006/relationships/xlExternalLinkPath/xlPathMissing" Target="V&#237;nculoExternoRecuperado5"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V&#237;nculoExternoRecuperado6"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microsoft.com/office/2006/relationships/xlExternalLinkPath/xlPathMissing" Target="V&#237;nculoExternoRecuperado7"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microsoft.com/office/2006/relationships/xlExternalLinkPath/xlPathMissing" Target="V&#237;nculoExternoRecuperado8"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microsoft.com/office/2006/relationships/xlExternalLinkPath/xlPathMissing" Target="V&#237;nculoExternoRecuperado9"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microsoft.com/office/2006/relationships/xlExternalLinkPath/xlPathMissing" Target="V&#237;nculoExternoRecuperado10"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microsoft.com/office/2006/relationships/xlExternalLinkPath/xlPathMissing" Target="V&#237;nculoExternoRecuperado11"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V&#237;nculoExternoRecuperado12" TargetMode="External"/></Relationships>
</file>

<file path=xl/externalLinks/_rels/externalLink91.xml.rels><?xml version="1.0" encoding="UTF-8" standalone="yes"?>
<Relationships xmlns="http://schemas.openxmlformats.org/package/2006/relationships"><Relationship Id="rId1" Type="http://schemas.microsoft.com/office/2006/relationships/xlExternalLinkPath/xlPathMissing" Target="V&#237;nculoExternoRecuperado13"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1" Type="http://schemas.microsoft.com/office/2006/relationships/xlExternalLinkPath/xlPathMissing" Target="V&#237;nculoExternoRecuperado14"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VínculoExternoRecuperado6"/>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 sheetId="5"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526"/>
  <sheetViews>
    <sheetView showGridLines="0" tabSelected="1" view="pageLayout" topLeftCell="A465" zoomScale="55" zoomScaleNormal="100" zoomScaleSheetLayoutView="100" zoomScalePageLayoutView="55" workbookViewId="0">
      <selection activeCell="K488" sqref="K488"/>
    </sheetView>
  </sheetViews>
  <sheetFormatPr baseColWidth="10" defaultColWidth="11.44140625" defaultRowHeight="13.8"/>
  <cols>
    <col min="1" max="2" width="3.44140625" style="173" customWidth="1"/>
    <col min="3" max="3" width="5.109375" style="173" customWidth="1"/>
    <col min="4" max="4" width="15.44140625" style="173" customWidth="1"/>
    <col min="5" max="5" width="16.109375" style="203" customWidth="1"/>
    <col min="6" max="6" width="17.44140625" style="173" customWidth="1"/>
    <col min="7" max="7" width="73.44140625" style="173" customWidth="1"/>
    <col min="8" max="8" width="8.5546875" style="173" customWidth="1"/>
    <col min="9" max="9" width="18.5546875" style="173" customWidth="1"/>
    <col min="10" max="10" width="23.5546875" style="173" customWidth="1"/>
    <col min="11" max="11" width="30" style="173" customWidth="1"/>
    <col min="12" max="12" width="3.44140625" style="173" customWidth="1"/>
    <col min="13" max="13" width="2.5546875" style="173" customWidth="1"/>
    <col min="14" max="14" width="11.44140625" style="173" customWidth="1"/>
    <col min="15" max="16384" width="11.44140625" style="173"/>
  </cols>
  <sheetData>
    <row r="1" spans="1:13" ht="15" customHeight="1">
      <c r="A1" s="170"/>
      <c r="B1" s="171"/>
      <c r="C1" s="230" t="s">
        <v>60</v>
      </c>
      <c r="D1" s="231"/>
      <c r="E1" s="231"/>
      <c r="F1" s="232"/>
      <c r="G1" s="205"/>
      <c r="H1" s="205"/>
      <c r="I1" s="205"/>
      <c r="J1" s="205"/>
      <c r="K1" s="205"/>
      <c r="L1" s="172"/>
      <c r="M1" s="170"/>
    </row>
    <row r="2" spans="1:13" ht="15.75" customHeight="1">
      <c r="A2" s="170" t="s">
        <v>61</v>
      </c>
      <c r="B2" s="171"/>
      <c r="C2" s="139"/>
      <c r="D2" s="140" t="s">
        <v>62</v>
      </c>
      <c r="E2" s="139"/>
      <c r="F2" s="140"/>
      <c r="G2" s="204"/>
      <c r="H2" s="204"/>
      <c r="I2" s="204"/>
      <c r="J2" s="204"/>
      <c r="K2" s="204"/>
      <c r="L2" s="172"/>
      <c r="M2" s="170"/>
    </row>
    <row r="3" spans="1:13" s="177" customFormat="1" ht="15" customHeight="1">
      <c r="A3" s="174"/>
      <c r="B3" s="175"/>
      <c r="C3" s="266"/>
      <c r="D3" s="267"/>
      <c r="E3" s="267"/>
      <c r="F3" s="267"/>
      <c r="G3" s="267"/>
      <c r="H3" s="267"/>
      <c r="I3" s="267"/>
      <c r="J3" s="267"/>
      <c r="K3" s="268"/>
      <c r="L3" s="176"/>
      <c r="M3" s="174"/>
    </row>
    <row r="4" spans="1:13" ht="43.5" customHeight="1">
      <c r="A4" s="170"/>
      <c r="B4" s="178"/>
      <c r="C4" s="246"/>
      <c r="D4" s="235"/>
      <c r="E4" s="235"/>
      <c r="F4" s="235"/>
      <c r="G4" s="235"/>
      <c r="H4" s="235"/>
      <c r="I4" s="235"/>
      <c r="J4" s="235"/>
      <c r="K4" s="236"/>
      <c r="L4" s="172"/>
      <c r="M4" s="170"/>
    </row>
    <row r="5" spans="1:13" ht="42.75" customHeight="1">
      <c r="A5" s="170"/>
      <c r="B5" s="178"/>
      <c r="C5" s="264"/>
      <c r="D5" s="224"/>
      <c r="E5" s="224"/>
      <c r="F5" s="224"/>
      <c r="G5" s="224"/>
      <c r="H5" s="224"/>
      <c r="I5" s="224"/>
      <c r="J5" s="224"/>
      <c r="K5" s="265"/>
      <c r="L5" s="172"/>
      <c r="M5" s="170"/>
    </row>
    <row r="6" spans="1:13" ht="30" customHeight="1" thickBot="1">
      <c r="A6" s="170"/>
      <c r="B6" s="171"/>
      <c r="C6" s="261"/>
      <c r="D6" s="209"/>
      <c r="E6" s="209"/>
      <c r="F6" s="209"/>
      <c r="G6" s="209"/>
      <c r="H6" s="209"/>
      <c r="I6" s="209"/>
      <c r="J6" s="209"/>
      <c r="K6" s="256"/>
      <c r="L6" s="172"/>
      <c r="M6" s="170"/>
    </row>
    <row r="7" spans="1:13" ht="30" customHeight="1">
      <c r="A7" s="170"/>
      <c r="B7" s="171"/>
      <c r="C7" s="270" t="s">
        <v>63</v>
      </c>
      <c r="D7" s="269" t="s">
        <v>64</v>
      </c>
      <c r="E7" s="262" t="s">
        <v>65</v>
      </c>
      <c r="F7" s="250"/>
      <c r="G7" s="270" t="s">
        <v>17</v>
      </c>
      <c r="H7" s="269" t="s">
        <v>66</v>
      </c>
      <c r="I7" s="269" t="s">
        <v>19</v>
      </c>
      <c r="J7" s="271" t="s">
        <v>67</v>
      </c>
      <c r="K7" s="263" t="s">
        <v>68</v>
      </c>
      <c r="L7" s="172"/>
      <c r="M7" s="170"/>
    </row>
    <row r="8" spans="1:13" ht="30" customHeight="1" thickBot="1">
      <c r="A8" s="170"/>
      <c r="B8" s="171"/>
      <c r="C8" s="220"/>
      <c r="D8" s="222"/>
      <c r="E8" s="179" t="s">
        <v>69</v>
      </c>
      <c r="F8" s="179" t="s">
        <v>70</v>
      </c>
      <c r="G8" s="220"/>
      <c r="H8" s="222"/>
      <c r="I8" s="222"/>
      <c r="J8" s="222"/>
      <c r="K8" s="229"/>
      <c r="L8" s="172"/>
      <c r="M8" s="170"/>
    </row>
    <row r="9" spans="1:13" ht="24" customHeight="1">
      <c r="A9" s="170"/>
      <c r="B9" s="171"/>
      <c r="C9" s="186"/>
      <c r="D9" s="210" t="s">
        <v>71</v>
      </c>
      <c r="E9" s="209"/>
      <c r="F9" s="209"/>
      <c r="G9" s="209"/>
      <c r="H9" s="187"/>
      <c r="I9" s="183"/>
      <c r="J9" s="188"/>
      <c r="K9" s="189"/>
      <c r="L9" s="172"/>
      <c r="M9" s="170"/>
    </row>
    <row r="10" spans="1:13" ht="24" customHeight="1">
      <c r="A10" s="170"/>
      <c r="B10" s="171"/>
      <c r="C10" s="180">
        <v>1</v>
      </c>
      <c r="D10" s="181" t="s">
        <v>72</v>
      </c>
      <c r="E10" s="181" t="s">
        <v>73</v>
      </c>
      <c r="F10" s="181" t="s">
        <v>74</v>
      </c>
      <c r="G10" s="182" t="s">
        <v>75</v>
      </c>
      <c r="H10" s="181" t="s">
        <v>76</v>
      </c>
      <c r="I10" s="183">
        <v>770.9</v>
      </c>
      <c r="J10" s="184">
        <v>5322</v>
      </c>
      <c r="K10" s="185">
        <f t="shared" ref="K10:K23" si="0">I10*J10</f>
        <v>4102729.8</v>
      </c>
      <c r="L10" s="172"/>
      <c r="M10" s="170"/>
    </row>
    <row r="11" spans="1:13" ht="24" customHeight="1">
      <c r="A11" s="170"/>
      <c r="B11" s="171"/>
      <c r="C11" s="180">
        <v>2</v>
      </c>
      <c r="D11" s="181" t="s">
        <v>77</v>
      </c>
      <c r="E11" s="181" t="s">
        <v>73</v>
      </c>
      <c r="F11" s="181" t="s">
        <v>74</v>
      </c>
      <c r="G11" s="182" t="s">
        <v>78</v>
      </c>
      <c r="H11" s="181" t="s">
        <v>79</v>
      </c>
      <c r="I11" s="183">
        <v>205.2</v>
      </c>
      <c r="J11" s="184">
        <v>84944</v>
      </c>
      <c r="K11" s="185">
        <f t="shared" si="0"/>
        <v>17430508.800000001</v>
      </c>
      <c r="L11" s="172"/>
      <c r="M11" s="170"/>
    </row>
    <row r="12" spans="1:13" ht="24" customHeight="1">
      <c r="A12" s="170"/>
      <c r="B12" s="171"/>
      <c r="C12" s="180">
        <v>3</v>
      </c>
      <c r="D12" s="181" t="s">
        <v>80</v>
      </c>
      <c r="E12" s="181" t="s">
        <v>73</v>
      </c>
      <c r="F12" s="181" t="s">
        <v>74</v>
      </c>
      <c r="G12" s="182" t="s">
        <v>81</v>
      </c>
      <c r="H12" s="181" t="s">
        <v>79</v>
      </c>
      <c r="I12" s="183">
        <v>326.2</v>
      </c>
      <c r="J12" s="184">
        <v>69976</v>
      </c>
      <c r="K12" s="185">
        <f t="shared" si="0"/>
        <v>22826171.199999999</v>
      </c>
      <c r="L12" s="172"/>
      <c r="M12" s="170"/>
    </row>
    <row r="13" spans="1:13" ht="24" customHeight="1">
      <c r="A13" s="170"/>
      <c r="B13" s="171"/>
      <c r="C13" s="180">
        <v>4</v>
      </c>
      <c r="D13" s="181" t="s">
        <v>82</v>
      </c>
      <c r="E13" s="181" t="s">
        <v>73</v>
      </c>
      <c r="F13" s="181" t="s">
        <v>74</v>
      </c>
      <c r="G13" s="182" t="s">
        <v>83</v>
      </c>
      <c r="H13" s="181" t="s">
        <v>76</v>
      </c>
      <c r="I13" s="183">
        <v>770.9</v>
      </c>
      <c r="J13" s="184">
        <v>8808</v>
      </c>
      <c r="K13" s="185">
        <f t="shared" si="0"/>
        <v>6790087.2000000002</v>
      </c>
      <c r="L13" s="172"/>
      <c r="M13" s="170"/>
    </row>
    <row r="14" spans="1:13" ht="24" customHeight="1">
      <c r="A14" s="170"/>
      <c r="B14" s="171"/>
      <c r="C14" s="180">
        <v>5</v>
      </c>
      <c r="D14" s="181" t="s">
        <v>84</v>
      </c>
      <c r="E14" s="181" t="s">
        <v>73</v>
      </c>
      <c r="F14" s="181" t="s">
        <v>74</v>
      </c>
      <c r="G14" s="182" t="s">
        <v>85</v>
      </c>
      <c r="H14" s="181" t="s">
        <v>79</v>
      </c>
      <c r="I14" s="183">
        <v>12.5</v>
      </c>
      <c r="J14" s="184">
        <v>519128</v>
      </c>
      <c r="K14" s="185">
        <f t="shared" si="0"/>
        <v>6489100</v>
      </c>
      <c r="L14" s="172"/>
      <c r="M14" s="170"/>
    </row>
    <row r="15" spans="1:13" ht="24" customHeight="1">
      <c r="A15" s="170"/>
      <c r="B15" s="171"/>
      <c r="C15" s="180">
        <v>6</v>
      </c>
      <c r="D15" s="181" t="s">
        <v>86</v>
      </c>
      <c r="E15" s="181" t="s">
        <v>73</v>
      </c>
      <c r="F15" s="181" t="s">
        <v>74</v>
      </c>
      <c r="G15" s="182" t="s">
        <v>87</v>
      </c>
      <c r="H15" s="181" t="s">
        <v>79</v>
      </c>
      <c r="I15" s="183">
        <v>31.085999999999999</v>
      </c>
      <c r="J15" s="184">
        <v>539477</v>
      </c>
      <c r="K15" s="185">
        <f t="shared" si="0"/>
        <v>16770182.022</v>
      </c>
      <c r="L15" s="172"/>
      <c r="M15" s="170"/>
    </row>
    <row r="16" spans="1:13" ht="24" customHeight="1">
      <c r="A16" s="170"/>
      <c r="B16" s="171"/>
      <c r="C16" s="180">
        <v>7</v>
      </c>
      <c r="D16" s="181" t="s">
        <v>88</v>
      </c>
      <c r="E16" s="181" t="s">
        <v>73</v>
      </c>
      <c r="F16" s="181" t="s">
        <v>74</v>
      </c>
      <c r="G16" s="182" t="s">
        <v>89</v>
      </c>
      <c r="H16" s="181" t="s">
        <v>90</v>
      </c>
      <c r="I16" s="183">
        <v>144</v>
      </c>
      <c r="J16" s="184">
        <v>11234</v>
      </c>
      <c r="K16" s="185">
        <f t="shared" si="0"/>
        <v>1617696</v>
      </c>
      <c r="L16" s="172"/>
      <c r="M16" s="170"/>
    </row>
    <row r="17" spans="1:13" ht="24" customHeight="1">
      <c r="A17" s="170"/>
      <c r="B17" s="171"/>
      <c r="C17" s="180">
        <v>8</v>
      </c>
      <c r="D17" s="181" t="s">
        <v>91</v>
      </c>
      <c r="E17" s="181" t="s">
        <v>73</v>
      </c>
      <c r="F17" s="181" t="s">
        <v>74</v>
      </c>
      <c r="G17" s="182" t="s">
        <v>92</v>
      </c>
      <c r="H17" s="181" t="s">
        <v>93</v>
      </c>
      <c r="I17" s="183">
        <v>1224</v>
      </c>
      <c r="J17" s="184">
        <v>158878</v>
      </c>
      <c r="K17" s="185">
        <f t="shared" si="0"/>
        <v>194466672</v>
      </c>
      <c r="L17" s="172"/>
      <c r="M17" s="170"/>
    </row>
    <row r="18" spans="1:13" ht="24" customHeight="1">
      <c r="A18" s="170"/>
      <c r="B18" s="171"/>
      <c r="C18" s="180">
        <v>9</v>
      </c>
      <c r="D18" s="181" t="s">
        <v>94</v>
      </c>
      <c r="E18" s="181" t="s">
        <v>73</v>
      </c>
      <c r="F18" s="181" t="s">
        <v>74</v>
      </c>
      <c r="G18" s="182" t="s">
        <v>95</v>
      </c>
      <c r="H18" s="181" t="s">
        <v>76</v>
      </c>
      <c r="I18" s="183">
        <v>1210.5</v>
      </c>
      <c r="J18" s="184">
        <v>16077</v>
      </c>
      <c r="K18" s="185">
        <f t="shared" si="0"/>
        <v>19461208.5</v>
      </c>
      <c r="L18" s="172"/>
      <c r="M18" s="170"/>
    </row>
    <row r="19" spans="1:13" ht="24" customHeight="1">
      <c r="A19" s="170"/>
      <c r="B19" s="171"/>
      <c r="C19" s="180">
        <v>10</v>
      </c>
      <c r="D19" s="181" t="s">
        <v>96</v>
      </c>
      <c r="E19" s="181" t="s">
        <v>73</v>
      </c>
      <c r="F19" s="181" t="s">
        <v>74</v>
      </c>
      <c r="G19" s="182" t="s">
        <v>97</v>
      </c>
      <c r="H19" s="181" t="s">
        <v>76</v>
      </c>
      <c r="I19" s="183">
        <v>120</v>
      </c>
      <c r="J19" s="184">
        <v>12399</v>
      </c>
      <c r="K19" s="185">
        <f t="shared" si="0"/>
        <v>1487880</v>
      </c>
      <c r="L19" s="172"/>
      <c r="M19" s="170"/>
    </row>
    <row r="20" spans="1:13" ht="24" customHeight="1">
      <c r="A20" s="170"/>
      <c r="B20" s="171"/>
      <c r="C20" s="180">
        <v>11</v>
      </c>
      <c r="D20" s="181" t="s">
        <v>98</v>
      </c>
      <c r="E20" s="181" t="s">
        <v>73</v>
      </c>
      <c r="F20" s="181" t="s">
        <v>74</v>
      </c>
      <c r="G20" s="182" t="s">
        <v>99</v>
      </c>
      <c r="H20" s="181" t="s">
        <v>79</v>
      </c>
      <c r="I20" s="183">
        <v>450</v>
      </c>
      <c r="J20" s="184">
        <v>46970</v>
      </c>
      <c r="K20" s="185">
        <f t="shared" si="0"/>
        <v>21136500</v>
      </c>
      <c r="L20" s="172"/>
      <c r="M20" s="170"/>
    </row>
    <row r="21" spans="1:13" ht="24" customHeight="1">
      <c r="A21" s="170"/>
      <c r="B21" s="171"/>
      <c r="C21" s="180">
        <v>12</v>
      </c>
      <c r="D21" s="181" t="s">
        <v>100</v>
      </c>
      <c r="E21" s="181" t="s">
        <v>73</v>
      </c>
      <c r="F21" s="181" t="s">
        <v>74</v>
      </c>
      <c r="G21" s="182" t="s">
        <v>101</v>
      </c>
      <c r="H21" s="181" t="s">
        <v>76</v>
      </c>
      <c r="I21" s="183">
        <v>72</v>
      </c>
      <c r="J21" s="184">
        <v>190037</v>
      </c>
      <c r="K21" s="185">
        <f t="shared" si="0"/>
        <v>13682664</v>
      </c>
      <c r="L21" s="172"/>
      <c r="M21" s="170"/>
    </row>
    <row r="22" spans="1:13" ht="24" customHeight="1">
      <c r="A22" s="170"/>
      <c r="B22" s="171"/>
      <c r="C22" s="180">
        <v>13</v>
      </c>
      <c r="D22" s="181" t="s">
        <v>102</v>
      </c>
      <c r="E22" s="181" t="s">
        <v>73</v>
      </c>
      <c r="F22" s="181" t="s">
        <v>74</v>
      </c>
      <c r="G22" s="182" t="s">
        <v>103</v>
      </c>
      <c r="H22" s="181" t="s">
        <v>79</v>
      </c>
      <c r="I22" s="183">
        <v>704.29</v>
      </c>
      <c r="J22" s="184">
        <v>91500</v>
      </c>
      <c r="K22" s="185">
        <f t="shared" si="0"/>
        <v>64442535</v>
      </c>
      <c r="L22" s="172"/>
      <c r="M22" s="170"/>
    </row>
    <row r="23" spans="1:13" ht="24" customHeight="1">
      <c r="A23" s="170"/>
      <c r="B23" s="171"/>
      <c r="C23" s="180">
        <v>14</v>
      </c>
      <c r="D23" s="181" t="s">
        <v>104</v>
      </c>
      <c r="E23" s="181" t="s">
        <v>73</v>
      </c>
      <c r="F23" s="181" t="s">
        <v>74</v>
      </c>
      <c r="G23" s="182" t="s">
        <v>105</v>
      </c>
      <c r="H23" s="181" t="s">
        <v>93</v>
      </c>
      <c r="I23" s="183">
        <v>202</v>
      </c>
      <c r="J23" s="184">
        <v>98208</v>
      </c>
      <c r="K23" s="185">
        <f t="shared" si="0"/>
        <v>19838016</v>
      </c>
      <c r="L23" s="172"/>
      <c r="M23" s="170"/>
    </row>
    <row r="24" spans="1:13" ht="24" customHeight="1">
      <c r="A24" s="170"/>
      <c r="B24" s="171"/>
      <c r="C24" s="225" t="s">
        <v>106</v>
      </c>
      <c r="D24" s="209"/>
      <c r="E24" s="209"/>
      <c r="F24" s="209"/>
      <c r="G24" s="209"/>
      <c r="H24" s="209"/>
      <c r="I24" s="209"/>
      <c r="J24" s="226"/>
      <c r="K24" s="189">
        <f>SUM(K10:K23)</f>
        <v>410541950.52200001</v>
      </c>
      <c r="L24" s="172"/>
      <c r="M24" s="170"/>
    </row>
    <row r="25" spans="1:13" ht="24" customHeight="1">
      <c r="A25" s="170"/>
      <c r="B25" s="171"/>
      <c r="C25" s="186"/>
      <c r="D25" s="210" t="s">
        <v>107</v>
      </c>
      <c r="E25" s="209"/>
      <c r="F25" s="209"/>
      <c r="G25" s="209"/>
      <c r="H25" s="187"/>
      <c r="I25" s="183"/>
      <c r="J25" s="188"/>
      <c r="K25" s="189"/>
      <c r="L25" s="172"/>
      <c r="M25" s="170"/>
    </row>
    <row r="26" spans="1:13" ht="24" customHeight="1">
      <c r="A26" s="170"/>
      <c r="B26" s="171"/>
      <c r="C26" s="180">
        <v>15</v>
      </c>
      <c r="D26" s="181" t="s">
        <v>108</v>
      </c>
      <c r="E26" s="181" t="s">
        <v>73</v>
      </c>
      <c r="F26" s="181" t="s">
        <v>74</v>
      </c>
      <c r="G26" s="182" t="s">
        <v>109</v>
      </c>
      <c r="H26" s="181" t="s">
        <v>79</v>
      </c>
      <c r="I26" s="183">
        <v>19</v>
      </c>
      <c r="J26" s="184">
        <v>921396</v>
      </c>
      <c r="K26" s="185">
        <f t="shared" ref="K26:K37" si="1">I26*J26</f>
        <v>17506524</v>
      </c>
      <c r="L26" s="172"/>
      <c r="M26" s="170"/>
    </row>
    <row r="27" spans="1:13" ht="24" customHeight="1">
      <c r="A27" s="170"/>
      <c r="B27" s="171"/>
      <c r="C27" s="180">
        <v>16</v>
      </c>
      <c r="D27" s="181" t="s">
        <v>110</v>
      </c>
      <c r="E27" s="181" t="s">
        <v>73</v>
      </c>
      <c r="F27" s="181" t="s">
        <v>74</v>
      </c>
      <c r="G27" s="182" t="s">
        <v>111</v>
      </c>
      <c r="H27" s="181" t="s">
        <v>79</v>
      </c>
      <c r="I27" s="183">
        <v>49.2</v>
      </c>
      <c r="J27" s="184">
        <v>811668</v>
      </c>
      <c r="K27" s="185">
        <f t="shared" si="1"/>
        <v>39934065.600000001</v>
      </c>
      <c r="L27" s="172"/>
      <c r="M27" s="170"/>
    </row>
    <row r="28" spans="1:13" ht="24" customHeight="1">
      <c r="A28" s="170"/>
      <c r="B28" s="171"/>
      <c r="C28" s="180">
        <v>17</v>
      </c>
      <c r="D28" s="181" t="s">
        <v>112</v>
      </c>
      <c r="E28" s="181" t="s">
        <v>73</v>
      </c>
      <c r="F28" s="181" t="s">
        <v>74</v>
      </c>
      <c r="G28" s="182" t="s">
        <v>113</v>
      </c>
      <c r="H28" s="181" t="s">
        <v>79</v>
      </c>
      <c r="I28" s="183">
        <v>15.5</v>
      </c>
      <c r="J28" s="184">
        <v>1313241</v>
      </c>
      <c r="K28" s="185">
        <f t="shared" si="1"/>
        <v>20355235.5</v>
      </c>
      <c r="L28" s="172"/>
      <c r="M28" s="170"/>
    </row>
    <row r="29" spans="1:13" ht="24" customHeight="1">
      <c r="A29" s="170"/>
      <c r="B29" s="171"/>
      <c r="C29" s="180">
        <v>18</v>
      </c>
      <c r="D29" s="181" t="s">
        <v>114</v>
      </c>
      <c r="E29" s="181" t="s">
        <v>73</v>
      </c>
      <c r="F29" s="181" t="s">
        <v>74</v>
      </c>
      <c r="G29" s="182" t="s">
        <v>115</v>
      </c>
      <c r="H29" s="181" t="s">
        <v>79</v>
      </c>
      <c r="I29" s="183">
        <v>131.1</v>
      </c>
      <c r="J29" s="184">
        <v>1289081</v>
      </c>
      <c r="K29" s="185">
        <f t="shared" si="1"/>
        <v>168998519.09999999</v>
      </c>
      <c r="L29" s="172"/>
      <c r="M29" s="170"/>
    </row>
    <row r="30" spans="1:13" ht="24" customHeight="1">
      <c r="A30" s="170"/>
      <c r="B30" s="171"/>
      <c r="C30" s="180">
        <v>19</v>
      </c>
      <c r="D30" s="181" t="s">
        <v>116</v>
      </c>
      <c r="E30" s="181" t="s">
        <v>73</v>
      </c>
      <c r="F30" s="181" t="s">
        <v>74</v>
      </c>
      <c r="G30" s="182" t="s">
        <v>117</v>
      </c>
      <c r="H30" s="181" t="s">
        <v>93</v>
      </c>
      <c r="I30" s="183">
        <v>122</v>
      </c>
      <c r="J30" s="184">
        <v>93376</v>
      </c>
      <c r="K30" s="185">
        <f t="shared" si="1"/>
        <v>11391872</v>
      </c>
      <c r="L30" s="172"/>
      <c r="M30" s="170"/>
    </row>
    <row r="31" spans="1:13" ht="24" customHeight="1">
      <c r="A31" s="170"/>
      <c r="B31" s="171"/>
      <c r="C31" s="180">
        <v>20</v>
      </c>
      <c r="D31" s="181" t="s">
        <v>118</v>
      </c>
      <c r="E31" s="181" t="s">
        <v>73</v>
      </c>
      <c r="F31" s="181" t="s">
        <v>74</v>
      </c>
      <c r="G31" s="182" t="s">
        <v>119</v>
      </c>
      <c r="H31" s="181" t="s">
        <v>120</v>
      </c>
      <c r="I31" s="183">
        <v>1</v>
      </c>
      <c r="J31" s="184">
        <v>46970000</v>
      </c>
      <c r="K31" s="185">
        <f t="shared" si="1"/>
        <v>46970000</v>
      </c>
      <c r="L31" s="172"/>
      <c r="M31" s="170"/>
    </row>
    <row r="32" spans="1:13" ht="24" customHeight="1">
      <c r="A32" s="170"/>
      <c r="B32" s="171"/>
      <c r="C32" s="180">
        <v>21</v>
      </c>
      <c r="D32" s="181" t="s">
        <v>121</v>
      </c>
      <c r="E32" s="181" t="s">
        <v>73</v>
      </c>
      <c r="F32" s="181" t="s">
        <v>74</v>
      </c>
      <c r="G32" s="182" t="s">
        <v>122</v>
      </c>
      <c r="H32" s="181" t="s">
        <v>76</v>
      </c>
      <c r="I32" s="183">
        <v>984</v>
      </c>
      <c r="J32" s="184">
        <v>178192</v>
      </c>
      <c r="K32" s="185">
        <f t="shared" si="1"/>
        <v>175340928</v>
      </c>
      <c r="L32" s="172"/>
      <c r="M32" s="170"/>
    </row>
    <row r="33" spans="1:13" ht="24" customHeight="1">
      <c r="A33" s="170"/>
      <c r="B33" s="171"/>
      <c r="C33" s="180">
        <v>22</v>
      </c>
      <c r="D33" s="181" t="s">
        <v>123</v>
      </c>
      <c r="E33" s="181" t="s">
        <v>73</v>
      </c>
      <c r="F33" s="181" t="s">
        <v>74</v>
      </c>
      <c r="G33" s="182" t="s">
        <v>124</v>
      </c>
      <c r="H33" s="181" t="s">
        <v>79</v>
      </c>
      <c r="I33" s="183">
        <v>38.799999999999997</v>
      </c>
      <c r="J33" s="184">
        <v>1294104</v>
      </c>
      <c r="K33" s="185">
        <f t="shared" si="1"/>
        <v>50211235.199999996</v>
      </c>
      <c r="L33" s="172"/>
      <c r="M33" s="170"/>
    </row>
    <row r="34" spans="1:13" ht="24" customHeight="1">
      <c r="A34" s="170"/>
      <c r="B34" s="171"/>
      <c r="C34" s="180">
        <v>23</v>
      </c>
      <c r="D34" s="181" t="s">
        <v>125</v>
      </c>
      <c r="E34" s="181" t="s">
        <v>73</v>
      </c>
      <c r="F34" s="181" t="s">
        <v>74</v>
      </c>
      <c r="G34" s="182" t="s">
        <v>126</v>
      </c>
      <c r="H34" s="181" t="s">
        <v>79</v>
      </c>
      <c r="I34" s="183">
        <v>330.5</v>
      </c>
      <c r="J34" s="184">
        <v>1192538</v>
      </c>
      <c r="K34" s="185">
        <f t="shared" si="1"/>
        <v>394133809</v>
      </c>
      <c r="L34" s="172"/>
      <c r="M34" s="170"/>
    </row>
    <row r="35" spans="1:13" ht="24" customHeight="1">
      <c r="A35" s="170"/>
      <c r="B35" s="171"/>
      <c r="C35" s="180">
        <v>24</v>
      </c>
      <c r="D35" s="181" t="s">
        <v>127</v>
      </c>
      <c r="E35" s="181" t="s">
        <v>73</v>
      </c>
      <c r="F35" s="181" t="s">
        <v>74</v>
      </c>
      <c r="G35" s="182" t="s">
        <v>128</v>
      </c>
      <c r="H35" s="181" t="s">
        <v>129</v>
      </c>
      <c r="I35" s="183">
        <v>33683.5</v>
      </c>
      <c r="J35" s="184">
        <v>8184</v>
      </c>
      <c r="K35" s="185">
        <f t="shared" si="1"/>
        <v>275665764</v>
      </c>
      <c r="L35" s="172"/>
      <c r="M35" s="170"/>
    </row>
    <row r="36" spans="1:13" ht="24" customHeight="1">
      <c r="A36" s="170"/>
      <c r="B36" s="171"/>
      <c r="C36" s="180">
        <v>25</v>
      </c>
      <c r="D36" s="181" t="s">
        <v>130</v>
      </c>
      <c r="E36" s="181" t="s">
        <v>73</v>
      </c>
      <c r="F36" s="181" t="s">
        <v>74</v>
      </c>
      <c r="G36" s="182" t="s">
        <v>131</v>
      </c>
      <c r="H36" s="181" t="s">
        <v>129</v>
      </c>
      <c r="I36" s="183">
        <v>22940.3</v>
      </c>
      <c r="J36" s="184">
        <v>8693</v>
      </c>
      <c r="K36" s="185">
        <f t="shared" si="1"/>
        <v>199420027.90000001</v>
      </c>
      <c r="L36" s="172"/>
      <c r="M36" s="170"/>
    </row>
    <row r="37" spans="1:13" ht="24" customHeight="1">
      <c r="A37" s="170"/>
      <c r="B37" s="171"/>
      <c r="C37" s="180">
        <v>26</v>
      </c>
      <c r="D37" s="181" t="s">
        <v>132</v>
      </c>
      <c r="E37" s="181" t="s">
        <v>73</v>
      </c>
      <c r="F37" s="181" t="s">
        <v>74</v>
      </c>
      <c r="G37" s="182" t="s">
        <v>133</v>
      </c>
      <c r="H37" s="181" t="s">
        <v>129</v>
      </c>
      <c r="I37" s="183">
        <v>3273.6</v>
      </c>
      <c r="J37" s="184">
        <v>7807</v>
      </c>
      <c r="K37" s="185">
        <f t="shared" si="1"/>
        <v>25556995.199999999</v>
      </c>
      <c r="L37" s="172"/>
      <c r="M37" s="170"/>
    </row>
    <row r="38" spans="1:13" ht="24" customHeight="1">
      <c r="A38" s="170"/>
      <c r="B38" s="171"/>
      <c r="C38" s="225" t="s">
        <v>106</v>
      </c>
      <c r="D38" s="209"/>
      <c r="E38" s="209"/>
      <c r="F38" s="209"/>
      <c r="G38" s="209"/>
      <c r="H38" s="209"/>
      <c r="I38" s="209"/>
      <c r="J38" s="226"/>
      <c r="K38" s="189">
        <f>SUM(K26:K37)</f>
        <v>1425484975.5000002</v>
      </c>
      <c r="L38" s="172"/>
      <c r="M38" s="170"/>
    </row>
    <row r="39" spans="1:13" ht="24" customHeight="1">
      <c r="A39" s="170"/>
      <c r="B39" s="171"/>
      <c r="C39" s="186"/>
      <c r="D39" s="210" t="s">
        <v>134</v>
      </c>
      <c r="E39" s="209"/>
      <c r="F39" s="209"/>
      <c r="G39" s="209"/>
      <c r="H39" s="187"/>
      <c r="I39" s="183"/>
      <c r="J39" s="188"/>
      <c r="K39" s="189"/>
      <c r="L39" s="172"/>
      <c r="M39" s="170"/>
    </row>
    <row r="40" spans="1:13" ht="24" customHeight="1">
      <c r="A40" s="170"/>
      <c r="B40" s="171"/>
      <c r="C40" s="180">
        <v>27</v>
      </c>
      <c r="D40" s="181" t="s">
        <v>135</v>
      </c>
      <c r="E40" s="181" t="s">
        <v>73</v>
      </c>
      <c r="F40" s="181" t="s">
        <v>74</v>
      </c>
      <c r="G40" s="182" t="s">
        <v>136</v>
      </c>
      <c r="H40" s="181" t="s">
        <v>137</v>
      </c>
      <c r="I40" s="183">
        <v>6</v>
      </c>
      <c r="J40" s="184">
        <v>103428</v>
      </c>
      <c r="K40" s="185">
        <f t="shared" ref="K40:K67" si="2">I40*J40</f>
        <v>620568</v>
      </c>
      <c r="L40" s="172"/>
      <c r="M40" s="170"/>
    </row>
    <row r="41" spans="1:13" ht="24" customHeight="1">
      <c r="A41" s="170"/>
      <c r="B41" s="171"/>
      <c r="C41" s="180">
        <v>28</v>
      </c>
      <c r="D41" s="181" t="s">
        <v>138</v>
      </c>
      <c r="E41" s="181" t="s">
        <v>73</v>
      </c>
      <c r="F41" s="181" t="s">
        <v>74</v>
      </c>
      <c r="G41" s="182" t="s">
        <v>139</v>
      </c>
      <c r="H41" s="181" t="s">
        <v>93</v>
      </c>
      <c r="I41" s="183">
        <v>168</v>
      </c>
      <c r="J41" s="184">
        <v>56079</v>
      </c>
      <c r="K41" s="185">
        <f t="shared" si="2"/>
        <v>9421272</v>
      </c>
      <c r="L41" s="172"/>
      <c r="M41" s="170"/>
    </row>
    <row r="42" spans="1:13" ht="24" customHeight="1">
      <c r="A42" s="170"/>
      <c r="B42" s="171"/>
      <c r="C42" s="180">
        <v>29</v>
      </c>
      <c r="D42" s="181" t="s">
        <v>140</v>
      </c>
      <c r="E42" s="181" t="s">
        <v>73</v>
      </c>
      <c r="F42" s="181" t="s">
        <v>74</v>
      </c>
      <c r="G42" s="182" t="s">
        <v>141</v>
      </c>
      <c r="H42" s="181" t="s">
        <v>93</v>
      </c>
      <c r="I42" s="183">
        <v>288</v>
      </c>
      <c r="J42" s="184">
        <v>63363</v>
      </c>
      <c r="K42" s="185">
        <f t="shared" si="2"/>
        <v>18248544</v>
      </c>
      <c r="L42" s="172"/>
      <c r="M42" s="170"/>
    </row>
    <row r="43" spans="1:13" ht="24" customHeight="1">
      <c r="A43" s="170"/>
      <c r="B43" s="171"/>
      <c r="C43" s="180">
        <v>30</v>
      </c>
      <c r="D43" s="181" t="s">
        <v>142</v>
      </c>
      <c r="E43" s="181" t="s">
        <v>73</v>
      </c>
      <c r="F43" s="181" t="s">
        <v>74</v>
      </c>
      <c r="G43" s="182" t="s">
        <v>143</v>
      </c>
      <c r="H43" s="181" t="s">
        <v>93</v>
      </c>
      <c r="I43" s="183">
        <v>102</v>
      </c>
      <c r="J43" s="184">
        <v>148147</v>
      </c>
      <c r="K43" s="185">
        <f t="shared" si="2"/>
        <v>15110994</v>
      </c>
      <c r="L43" s="172"/>
      <c r="M43" s="170"/>
    </row>
    <row r="44" spans="1:13" ht="24" customHeight="1">
      <c r="A44" s="170"/>
      <c r="B44" s="171"/>
      <c r="C44" s="180">
        <v>31</v>
      </c>
      <c r="D44" s="181" t="s">
        <v>144</v>
      </c>
      <c r="E44" s="181" t="s">
        <v>73</v>
      </c>
      <c r="F44" s="181" t="s">
        <v>74</v>
      </c>
      <c r="G44" s="182" t="s">
        <v>145</v>
      </c>
      <c r="H44" s="181" t="s">
        <v>93</v>
      </c>
      <c r="I44" s="183">
        <v>168</v>
      </c>
      <c r="J44" s="184">
        <v>56540</v>
      </c>
      <c r="K44" s="185">
        <f t="shared" si="2"/>
        <v>9498720</v>
      </c>
      <c r="L44" s="172"/>
      <c r="M44" s="170"/>
    </row>
    <row r="45" spans="1:13" ht="24" customHeight="1">
      <c r="A45" s="170"/>
      <c r="B45" s="171"/>
      <c r="C45" s="180">
        <v>32</v>
      </c>
      <c r="D45" s="181" t="s">
        <v>146</v>
      </c>
      <c r="E45" s="181" t="s">
        <v>73</v>
      </c>
      <c r="F45" s="181" t="s">
        <v>74</v>
      </c>
      <c r="G45" s="182" t="s">
        <v>147</v>
      </c>
      <c r="H45" s="181" t="s">
        <v>93</v>
      </c>
      <c r="I45" s="183">
        <v>168</v>
      </c>
      <c r="J45" s="184">
        <v>63658</v>
      </c>
      <c r="K45" s="185">
        <f t="shared" si="2"/>
        <v>10694544</v>
      </c>
      <c r="L45" s="172"/>
      <c r="M45" s="170"/>
    </row>
    <row r="46" spans="1:13" ht="24" customHeight="1">
      <c r="A46" s="170"/>
      <c r="B46" s="171"/>
      <c r="C46" s="180">
        <v>33</v>
      </c>
      <c r="D46" s="181" t="s">
        <v>148</v>
      </c>
      <c r="E46" s="181" t="s">
        <v>73</v>
      </c>
      <c r="F46" s="181" t="s">
        <v>74</v>
      </c>
      <c r="G46" s="182" t="s">
        <v>149</v>
      </c>
      <c r="H46" s="181" t="s">
        <v>93</v>
      </c>
      <c r="I46" s="183">
        <v>456</v>
      </c>
      <c r="J46" s="184">
        <v>24213</v>
      </c>
      <c r="K46" s="185">
        <f t="shared" si="2"/>
        <v>11041128</v>
      </c>
      <c r="L46" s="172"/>
      <c r="M46" s="170"/>
    </row>
    <row r="47" spans="1:13" ht="24" customHeight="1">
      <c r="A47" s="170"/>
      <c r="B47" s="171"/>
      <c r="C47" s="180">
        <v>34</v>
      </c>
      <c r="D47" s="181" t="s">
        <v>150</v>
      </c>
      <c r="E47" s="181" t="s">
        <v>73</v>
      </c>
      <c r="F47" s="181" t="s">
        <v>74</v>
      </c>
      <c r="G47" s="182" t="s">
        <v>151</v>
      </c>
      <c r="H47" s="181" t="s">
        <v>137</v>
      </c>
      <c r="I47" s="183">
        <v>402</v>
      </c>
      <c r="J47" s="184">
        <v>118150</v>
      </c>
      <c r="K47" s="185">
        <f t="shared" si="2"/>
        <v>47496300</v>
      </c>
      <c r="L47" s="172"/>
      <c r="M47" s="170"/>
    </row>
    <row r="48" spans="1:13" ht="24" customHeight="1">
      <c r="A48" s="170"/>
      <c r="B48" s="171"/>
      <c r="C48" s="180">
        <v>35</v>
      </c>
      <c r="D48" s="181" t="s">
        <v>152</v>
      </c>
      <c r="E48" s="181" t="s">
        <v>73</v>
      </c>
      <c r="F48" s="181" t="s">
        <v>74</v>
      </c>
      <c r="G48" s="182" t="s">
        <v>153</v>
      </c>
      <c r="H48" s="181" t="s">
        <v>137</v>
      </c>
      <c r="I48" s="183">
        <v>24</v>
      </c>
      <c r="J48" s="184">
        <v>162243</v>
      </c>
      <c r="K48" s="185">
        <f t="shared" si="2"/>
        <v>3893832</v>
      </c>
      <c r="L48" s="172"/>
      <c r="M48" s="170"/>
    </row>
    <row r="49" spans="1:13" ht="24" customHeight="1">
      <c r="A49" s="170"/>
      <c r="B49" s="171"/>
      <c r="C49" s="180">
        <v>36</v>
      </c>
      <c r="D49" s="181" t="s">
        <v>154</v>
      </c>
      <c r="E49" s="181" t="s">
        <v>73</v>
      </c>
      <c r="F49" s="181" t="s">
        <v>74</v>
      </c>
      <c r="G49" s="182" t="s">
        <v>155</v>
      </c>
      <c r="H49" s="181" t="s">
        <v>137</v>
      </c>
      <c r="I49" s="183">
        <v>120</v>
      </c>
      <c r="J49" s="184">
        <v>198191</v>
      </c>
      <c r="K49" s="185">
        <f t="shared" si="2"/>
        <v>23782920</v>
      </c>
      <c r="L49" s="172"/>
      <c r="M49" s="170"/>
    </row>
    <row r="50" spans="1:13" ht="24" customHeight="1">
      <c r="A50" s="170"/>
      <c r="B50" s="171"/>
      <c r="C50" s="180">
        <v>37</v>
      </c>
      <c r="D50" s="181" t="s">
        <v>156</v>
      </c>
      <c r="E50" s="181" t="s">
        <v>73</v>
      </c>
      <c r="F50" s="181" t="s">
        <v>74</v>
      </c>
      <c r="G50" s="182" t="s">
        <v>157</v>
      </c>
      <c r="H50" s="181" t="s">
        <v>137</v>
      </c>
      <c r="I50" s="183">
        <v>24</v>
      </c>
      <c r="J50" s="184">
        <v>141882</v>
      </c>
      <c r="K50" s="185">
        <f t="shared" si="2"/>
        <v>3405168</v>
      </c>
      <c r="L50" s="172"/>
      <c r="M50" s="170"/>
    </row>
    <row r="51" spans="1:13" ht="24" customHeight="1">
      <c r="A51" s="170"/>
      <c r="B51" s="171"/>
      <c r="C51" s="180">
        <v>38</v>
      </c>
      <c r="D51" s="181" t="s">
        <v>158</v>
      </c>
      <c r="E51" s="181" t="s">
        <v>73</v>
      </c>
      <c r="F51" s="181" t="s">
        <v>74</v>
      </c>
      <c r="G51" s="182" t="s">
        <v>159</v>
      </c>
      <c r="H51" s="181" t="s">
        <v>137</v>
      </c>
      <c r="I51" s="183">
        <v>24</v>
      </c>
      <c r="J51" s="184">
        <v>198191</v>
      </c>
      <c r="K51" s="185">
        <f t="shared" si="2"/>
        <v>4756584</v>
      </c>
      <c r="L51" s="172"/>
      <c r="M51" s="170"/>
    </row>
    <row r="52" spans="1:13" ht="24" customHeight="1">
      <c r="A52" s="170"/>
      <c r="B52" s="171"/>
      <c r="C52" s="180">
        <v>39</v>
      </c>
      <c r="D52" s="181" t="s">
        <v>160</v>
      </c>
      <c r="E52" s="181" t="s">
        <v>73</v>
      </c>
      <c r="F52" s="181" t="s">
        <v>74</v>
      </c>
      <c r="G52" s="182" t="s">
        <v>161</v>
      </c>
      <c r="H52" s="181" t="s">
        <v>137</v>
      </c>
      <c r="I52" s="183">
        <v>44</v>
      </c>
      <c r="J52" s="184">
        <v>115191</v>
      </c>
      <c r="K52" s="185">
        <f t="shared" si="2"/>
        <v>5068404</v>
      </c>
      <c r="L52" s="172"/>
      <c r="M52" s="170"/>
    </row>
    <row r="53" spans="1:13" ht="24" customHeight="1">
      <c r="A53" s="170"/>
      <c r="B53" s="171"/>
      <c r="C53" s="180">
        <v>40</v>
      </c>
      <c r="D53" s="181" t="s">
        <v>162</v>
      </c>
      <c r="E53" s="181" t="s">
        <v>73</v>
      </c>
      <c r="F53" s="181" t="s">
        <v>74</v>
      </c>
      <c r="G53" s="182" t="s">
        <v>163</v>
      </c>
      <c r="H53" s="181" t="s">
        <v>93</v>
      </c>
      <c r="I53" s="183">
        <v>44</v>
      </c>
      <c r="J53" s="184">
        <v>29811</v>
      </c>
      <c r="K53" s="185">
        <f t="shared" si="2"/>
        <v>1311684</v>
      </c>
      <c r="L53" s="172"/>
      <c r="M53" s="170"/>
    </row>
    <row r="54" spans="1:13" ht="24" customHeight="1">
      <c r="A54" s="170"/>
      <c r="B54" s="171"/>
      <c r="C54" s="180">
        <v>41</v>
      </c>
      <c r="D54" s="181" t="s">
        <v>164</v>
      </c>
      <c r="E54" s="181" t="s">
        <v>73</v>
      </c>
      <c r="F54" s="181" t="s">
        <v>74</v>
      </c>
      <c r="G54" s="182" t="s">
        <v>165</v>
      </c>
      <c r="H54" s="181" t="s">
        <v>93</v>
      </c>
      <c r="I54" s="183">
        <v>166</v>
      </c>
      <c r="J54" s="184">
        <v>35646</v>
      </c>
      <c r="K54" s="185">
        <f t="shared" si="2"/>
        <v>5917236</v>
      </c>
      <c r="L54" s="172"/>
      <c r="M54" s="170"/>
    </row>
    <row r="55" spans="1:13" ht="24" customHeight="1">
      <c r="A55" s="170"/>
      <c r="B55" s="171"/>
      <c r="C55" s="180">
        <v>42</v>
      </c>
      <c r="D55" s="181" t="s">
        <v>166</v>
      </c>
      <c r="E55" s="181" t="s">
        <v>73</v>
      </c>
      <c r="F55" s="181" t="s">
        <v>74</v>
      </c>
      <c r="G55" s="182" t="s">
        <v>167</v>
      </c>
      <c r="H55" s="181" t="s">
        <v>93</v>
      </c>
      <c r="I55" s="183">
        <v>86</v>
      </c>
      <c r="J55" s="184">
        <v>40604</v>
      </c>
      <c r="K55" s="185">
        <f t="shared" si="2"/>
        <v>3491944</v>
      </c>
      <c r="L55" s="172"/>
      <c r="M55" s="170"/>
    </row>
    <row r="56" spans="1:13" ht="24" customHeight="1">
      <c r="A56" s="170"/>
      <c r="B56" s="171"/>
      <c r="C56" s="180">
        <v>43</v>
      </c>
      <c r="D56" s="181" t="s">
        <v>168</v>
      </c>
      <c r="E56" s="181" t="s">
        <v>73</v>
      </c>
      <c r="F56" s="181" t="s">
        <v>74</v>
      </c>
      <c r="G56" s="182" t="s">
        <v>169</v>
      </c>
      <c r="H56" s="181" t="s">
        <v>93</v>
      </c>
      <c r="I56" s="183">
        <v>122</v>
      </c>
      <c r="J56" s="184">
        <v>53852</v>
      </c>
      <c r="K56" s="185">
        <f t="shared" si="2"/>
        <v>6569944</v>
      </c>
      <c r="L56" s="172"/>
      <c r="M56" s="170"/>
    </row>
    <row r="57" spans="1:13" ht="24" customHeight="1">
      <c r="A57" s="170"/>
      <c r="B57" s="171"/>
      <c r="C57" s="180">
        <v>44</v>
      </c>
      <c r="D57" s="181" t="s">
        <v>170</v>
      </c>
      <c r="E57" s="181" t="s">
        <v>73</v>
      </c>
      <c r="F57" s="181" t="s">
        <v>74</v>
      </c>
      <c r="G57" s="182" t="s">
        <v>171</v>
      </c>
      <c r="H57" s="181" t="s">
        <v>137</v>
      </c>
      <c r="I57" s="183">
        <v>16</v>
      </c>
      <c r="J57" s="184">
        <v>1116283</v>
      </c>
      <c r="K57" s="185">
        <f t="shared" si="2"/>
        <v>17860528</v>
      </c>
      <c r="L57" s="172"/>
      <c r="M57" s="170"/>
    </row>
    <row r="58" spans="1:13" ht="24" customHeight="1">
      <c r="A58" s="170"/>
      <c r="B58" s="171"/>
      <c r="C58" s="180">
        <v>45</v>
      </c>
      <c r="D58" s="181" t="s">
        <v>172</v>
      </c>
      <c r="E58" s="181" t="s">
        <v>73</v>
      </c>
      <c r="F58" s="181" t="s">
        <v>74</v>
      </c>
      <c r="G58" s="182" t="s">
        <v>173</v>
      </c>
      <c r="H58" s="181" t="s">
        <v>93</v>
      </c>
      <c r="I58" s="183">
        <v>694.5</v>
      </c>
      <c r="J58" s="184">
        <v>41935</v>
      </c>
      <c r="K58" s="185">
        <f t="shared" si="2"/>
        <v>29123857.5</v>
      </c>
      <c r="L58" s="172"/>
      <c r="M58" s="170"/>
    </row>
    <row r="59" spans="1:13" ht="24" customHeight="1">
      <c r="A59" s="170"/>
      <c r="B59" s="171"/>
      <c r="C59" s="180">
        <v>46</v>
      </c>
      <c r="D59" s="181" t="s">
        <v>174</v>
      </c>
      <c r="E59" s="181" t="s">
        <v>73</v>
      </c>
      <c r="F59" s="181" t="s">
        <v>74</v>
      </c>
      <c r="G59" s="182" t="s">
        <v>175</v>
      </c>
      <c r="H59" s="181" t="s">
        <v>93</v>
      </c>
      <c r="I59" s="183">
        <v>32</v>
      </c>
      <c r="J59" s="184">
        <v>55549</v>
      </c>
      <c r="K59" s="185">
        <f t="shared" si="2"/>
        <v>1777568</v>
      </c>
      <c r="L59" s="172"/>
      <c r="M59" s="170"/>
    </row>
    <row r="60" spans="1:13" ht="24" customHeight="1">
      <c r="A60" s="170"/>
      <c r="B60" s="171"/>
      <c r="C60" s="180">
        <v>47</v>
      </c>
      <c r="D60" s="181" t="s">
        <v>176</v>
      </c>
      <c r="E60" s="181" t="s">
        <v>73</v>
      </c>
      <c r="F60" s="181" t="s">
        <v>74</v>
      </c>
      <c r="G60" s="182" t="s">
        <v>177</v>
      </c>
      <c r="H60" s="181" t="s">
        <v>93</v>
      </c>
      <c r="I60" s="183">
        <v>394.5</v>
      </c>
      <c r="J60" s="184">
        <v>58855</v>
      </c>
      <c r="K60" s="185">
        <f t="shared" si="2"/>
        <v>23218297.5</v>
      </c>
      <c r="L60" s="172"/>
      <c r="M60" s="170"/>
    </row>
    <row r="61" spans="1:13" ht="24" customHeight="1">
      <c r="A61" s="170"/>
      <c r="B61" s="171"/>
      <c r="C61" s="180">
        <v>48</v>
      </c>
      <c r="D61" s="181" t="s">
        <v>178</v>
      </c>
      <c r="E61" s="181" t="s">
        <v>73</v>
      </c>
      <c r="F61" s="181" t="s">
        <v>74</v>
      </c>
      <c r="G61" s="182" t="s">
        <v>179</v>
      </c>
      <c r="H61" s="181" t="s">
        <v>93</v>
      </c>
      <c r="I61" s="183">
        <v>260.5</v>
      </c>
      <c r="J61" s="184">
        <v>133439</v>
      </c>
      <c r="K61" s="185">
        <f t="shared" si="2"/>
        <v>34760859.5</v>
      </c>
      <c r="L61" s="172"/>
      <c r="M61" s="170"/>
    </row>
    <row r="62" spans="1:13" ht="24" customHeight="1">
      <c r="A62" s="170"/>
      <c r="B62" s="171"/>
      <c r="C62" s="180">
        <v>49</v>
      </c>
      <c r="D62" s="181" t="s">
        <v>180</v>
      </c>
      <c r="E62" s="181" t="s">
        <v>73</v>
      </c>
      <c r="F62" s="181" t="s">
        <v>74</v>
      </c>
      <c r="G62" s="182" t="s">
        <v>181</v>
      </c>
      <c r="H62" s="181" t="s">
        <v>137</v>
      </c>
      <c r="I62" s="183">
        <v>160</v>
      </c>
      <c r="J62" s="184">
        <v>3604</v>
      </c>
      <c r="K62" s="185">
        <f t="shared" si="2"/>
        <v>576640</v>
      </c>
      <c r="L62" s="172"/>
      <c r="M62" s="170"/>
    </row>
    <row r="63" spans="1:13" ht="24" customHeight="1">
      <c r="A63" s="170"/>
      <c r="B63" s="171"/>
      <c r="C63" s="180">
        <v>50</v>
      </c>
      <c r="D63" s="181" t="s">
        <v>182</v>
      </c>
      <c r="E63" s="181" t="s">
        <v>73</v>
      </c>
      <c r="F63" s="181" t="s">
        <v>74</v>
      </c>
      <c r="G63" s="182" t="s">
        <v>183</v>
      </c>
      <c r="H63" s="181" t="s">
        <v>137</v>
      </c>
      <c r="I63" s="183">
        <v>414</v>
      </c>
      <c r="J63" s="184">
        <v>3050</v>
      </c>
      <c r="K63" s="185">
        <f t="shared" si="2"/>
        <v>1262700</v>
      </c>
      <c r="L63" s="172"/>
      <c r="M63" s="170"/>
    </row>
    <row r="64" spans="1:13" ht="24" customHeight="1">
      <c r="A64" s="170"/>
      <c r="B64" s="171"/>
      <c r="C64" s="180">
        <v>51</v>
      </c>
      <c r="D64" s="181" t="s">
        <v>184</v>
      </c>
      <c r="E64" s="181" t="s">
        <v>73</v>
      </c>
      <c r="F64" s="181" t="s">
        <v>74</v>
      </c>
      <c r="G64" s="182" t="s">
        <v>185</v>
      </c>
      <c r="H64" s="181" t="s">
        <v>137</v>
      </c>
      <c r="I64" s="183">
        <v>1260</v>
      </c>
      <c r="J64" s="184">
        <v>22702</v>
      </c>
      <c r="K64" s="185">
        <f t="shared" si="2"/>
        <v>28604520</v>
      </c>
      <c r="L64" s="172"/>
      <c r="M64" s="170"/>
    </row>
    <row r="65" spans="1:13" ht="24" customHeight="1">
      <c r="A65" s="170"/>
      <c r="B65" s="171"/>
      <c r="C65" s="180">
        <v>52</v>
      </c>
      <c r="D65" s="181" t="s">
        <v>186</v>
      </c>
      <c r="E65" s="181" t="s">
        <v>73</v>
      </c>
      <c r="F65" s="181" t="s">
        <v>74</v>
      </c>
      <c r="G65" s="182" t="s">
        <v>187</v>
      </c>
      <c r="H65" s="181" t="s">
        <v>137</v>
      </c>
      <c r="I65" s="183">
        <v>18</v>
      </c>
      <c r="J65" s="184">
        <v>36576</v>
      </c>
      <c r="K65" s="185">
        <f t="shared" si="2"/>
        <v>658368</v>
      </c>
      <c r="L65" s="172"/>
      <c r="M65" s="170"/>
    </row>
    <row r="66" spans="1:13" ht="24" customHeight="1">
      <c r="A66" s="170"/>
      <c r="B66" s="171"/>
      <c r="C66" s="180">
        <v>53</v>
      </c>
      <c r="D66" s="181" t="s">
        <v>188</v>
      </c>
      <c r="E66" s="181" t="s">
        <v>73</v>
      </c>
      <c r="F66" s="181" t="s">
        <v>74</v>
      </c>
      <c r="G66" s="182" t="s">
        <v>189</v>
      </c>
      <c r="H66" s="181" t="s">
        <v>137</v>
      </c>
      <c r="I66" s="183">
        <v>465</v>
      </c>
      <c r="J66" s="184">
        <v>50562</v>
      </c>
      <c r="K66" s="185">
        <f t="shared" si="2"/>
        <v>23511330</v>
      </c>
      <c r="L66" s="172"/>
      <c r="M66" s="170"/>
    </row>
    <row r="67" spans="1:13" ht="24" customHeight="1">
      <c r="A67" s="170"/>
      <c r="B67" s="171"/>
      <c r="C67" s="180">
        <v>54</v>
      </c>
      <c r="D67" s="181" t="s">
        <v>190</v>
      </c>
      <c r="E67" s="181" t="s">
        <v>73</v>
      </c>
      <c r="F67" s="181" t="s">
        <v>74</v>
      </c>
      <c r="G67" s="182" t="s">
        <v>191</v>
      </c>
      <c r="H67" s="181" t="s">
        <v>137</v>
      </c>
      <c r="I67" s="183">
        <v>12</v>
      </c>
      <c r="J67" s="184">
        <v>199023</v>
      </c>
      <c r="K67" s="185">
        <f t="shared" si="2"/>
        <v>2388276</v>
      </c>
      <c r="L67" s="172"/>
      <c r="M67" s="170"/>
    </row>
    <row r="68" spans="1:13" ht="24" customHeight="1">
      <c r="A68" s="170"/>
      <c r="B68" s="171"/>
      <c r="C68" s="225" t="s">
        <v>106</v>
      </c>
      <c r="D68" s="209"/>
      <c r="E68" s="209"/>
      <c r="F68" s="209"/>
      <c r="G68" s="209"/>
      <c r="H68" s="209"/>
      <c r="I68" s="209"/>
      <c r="J68" s="226"/>
      <c r="K68" s="189">
        <f>SUM(K40:K67)</f>
        <v>344072730.5</v>
      </c>
      <c r="L68" s="172"/>
      <c r="M68" s="170"/>
    </row>
    <row r="69" spans="1:13" ht="24" customHeight="1">
      <c r="A69" s="170"/>
      <c r="B69" s="171"/>
      <c r="C69" s="186"/>
      <c r="D69" s="210" t="s">
        <v>192</v>
      </c>
      <c r="E69" s="209"/>
      <c r="F69" s="209"/>
      <c r="G69" s="209"/>
      <c r="H69" s="187"/>
      <c r="I69" s="183"/>
      <c r="J69" s="188"/>
      <c r="K69" s="189"/>
      <c r="L69" s="172"/>
      <c r="M69" s="170"/>
    </row>
    <row r="70" spans="1:13" ht="24" customHeight="1">
      <c r="A70" s="170"/>
      <c r="B70" s="171"/>
      <c r="C70" s="180">
        <v>55</v>
      </c>
      <c r="D70" s="181" t="s">
        <v>193</v>
      </c>
      <c r="E70" s="181" t="s">
        <v>73</v>
      </c>
      <c r="F70" s="181" t="s">
        <v>74</v>
      </c>
      <c r="G70" s="182" t="s">
        <v>194</v>
      </c>
      <c r="H70" s="181" t="s">
        <v>79</v>
      </c>
      <c r="I70" s="183">
        <v>24</v>
      </c>
      <c r="J70" s="184">
        <v>238331</v>
      </c>
      <c r="K70" s="185">
        <f>I70*J70</f>
        <v>5719944</v>
      </c>
      <c r="L70" s="172"/>
      <c r="M70" s="170"/>
    </row>
    <row r="71" spans="1:13" ht="24" customHeight="1">
      <c r="A71" s="170"/>
      <c r="B71" s="171"/>
      <c r="C71" s="180">
        <v>56</v>
      </c>
      <c r="D71" s="181" t="s">
        <v>195</v>
      </c>
      <c r="E71" s="181" t="s">
        <v>73</v>
      </c>
      <c r="F71" s="181" t="s">
        <v>74</v>
      </c>
      <c r="G71" s="182" t="s">
        <v>196</v>
      </c>
      <c r="H71" s="181" t="s">
        <v>76</v>
      </c>
      <c r="I71" s="183">
        <v>250</v>
      </c>
      <c r="J71" s="184">
        <v>9909</v>
      </c>
      <c r="K71" s="185">
        <f>I71*J71</f>
        <v>2477250</v>
      </c>
      <c r="L71" s="172"/>
      <c r="M71" s="170"/>
    </row>
    <row r="72" spans="1:13" ht="24" customHeight="1">
      <c r="A72" s="170"/>
      <c r="B72" s="171"/>
      <c r="C72" s="180">
        <v>57</v>
      </c>
      <c r="D72" s="181" t="s">
        <v>197</v>
      </c>
      <c r="E72" s="181" t="s">
        <v>73</v>
      </c>
      <c r="F72" s="181" t="s">
        <v>74</v>
      </c>
      <c r="G72" s="182" t="s">
        <v>198</v>
      </c>
      <c r="H72" s="181" t="s">
        <v>79</v>
      </c>
      <c r="I72" s="183">
        <v>850</v>
      </c>
      <c r="J72" s="184">
        <v>193821</v>
      </c>
      <c r="K72" s="185">
        <f>I72*J72</f>
        <v>164747850</v>
      </c>
      <c r="L72" s="172"/>
      <c r="M72" s="170"/>
    </row>
    <row r="73" spans="1:13" ht="24" customHeight="1">
      <c r="A73" s="170"/>
      <c r="B73" s="171"/>
      <c r="C73" s="180">
        <v>58</v>
      </c>
      <c r="D73" s="181" t="s">
        <v>199</v>
      </c>
      <c r="E73" s="181" t="s">
        <v>73</v>
      </c>
      <c r="F73" s="181" t="s">
        <v>74</v>
      </c>
      <c r="G73" s="182" t="s">
        <v>200</v>
      </c>
      <c r="H73" s="181" t="s">
        <v>76</v>
      </c>
      <c r="I73" s="183">
        <v>702</v>
      </c>
      <c r="J73" s="184">
        <v>3323</v>
      </c>
      <c r="K73" s="185">
        <f>I73*J73</f>
        <v>2332746</v>
      </c>
      <c r="L73" s="172"/>
      <c r="M73" s="170"/>
    </row>
    <row r="74" spans="1:13" ht="24" customHeight="1">
      <c r="A74" s="170"/>
      <c r="B74" s="171"/>
      <c r="C74" s="225" t="s">
        <v>106</v>
      </c>
      <c r="D74" s="209"/>
      <c r="E74" s="209"/>
      <c r="F74" s="209"/>
      <c r="G74" s="209"/>
      <c r="H74" s="209"/>
      <c r="I74" s="209"/>
      <c r="J74" s="226"/>
      <c r="K74" s="189">
        <f>SUM(K70:K73)</f>
        <v>175277790</v>
      </c>
      <c r="L74" s="172"/>
      <c r="M74" s="170"/>
    </row>
    <row r="75" spans="1:13" ht="24" customHeight="1">
      <c r="A75" s="170"/>
      <c r="B75" s="171"/>
      <c r="C75" s="186"/>
      <c r="D75" s="210" t="s">
        <v>201</v>
      </c>
      <c r="E75" s="209"/>
      <c r="F75" s="209"/>
      <c r="G75" s="209"/>
      <c r="H75" s="187"/>
      <c r="I75" s="183"/>
      <c r="J75" s="188"/>
      <c r="K75" s="189"/>
      <c r="L75" s="172"/>
      <c r="M75" s="170"/>
    </row>
    <row r="76" spans="1:13" ht="24" customHeight="1">
      <c r="A76" s="170"/>
      <c r="B76" s="171"/>
      <c r="C76" s="180">
        <v>59</v>
      </c>
      <c r="D76" s="181" t="s">
        <v>202</v>
      </c>
      <c r="E76" s="181" t="s">
        <v>73</v>
      </c>
      <c r="F76" s="181" t="s">
        <v>74</v>
      </c>
      <c r="G76" s="182" t="s">
        <v>203</v>
      </c>
      <c r="H76" s="181" t="s">
        <v>79</v>
      </c>
      <c r="I76" s="183">
        <v>260</v>
      </c>
      <c r="J76" s="184">
        <v>1443314</v>
      </c>
      <c r="K76" s="185">
        <f t="shared" ref="K76:K82" si="3">I76*J76</f>
        <v>375261640</v>
      </c>
      <c r="L76" s="172"/>
      <c r="M76" s="170"/>
    </row>
    <row r="77" spans="1:13" ht="24" customHeight="1">
      <c r="A77" s="170"/>
      <c r="B77" s="171"/>
      <c r="C77" s="180">
        <v>60</v>
      </c>
      <c r="D77" s="181" t="s">
        <v>204</v>
      </c>
      <c r="E77" s="181" t="s">
        <v>73</v>
      </c>
      <c r="F77" s="181" t="s">
        <v>74</v>
      </c>
      <c r="G77" s="182" t="s">
        <v>205</v>
      </c>
      <c r="H77" s="181" t="s">
        <v>79</v>
      </c>
      <c r="I77" s="183">
        <v>330.24</v>
      </c>
      <c r="J77" s="184">
        <v>1442223</v>
      </c>
      <c r="K77" s="185">
        <f t="shared" si="3"/>
        <v>476279723.52000004</v>
      </c>
      <c r="L77" s="172"/>
      <c r="M77" s="170"/>
    </row>
    <row r="78" spans="1:13" ht="24" customHeight="1">
      <c r="A78" s="170"/>
      <c r="B78" s="171"/>
      <c r="C78" s="180">
        <v>61</v>
      </c>
      <c r="D78" s="181" t="s">
        <v>206</v>
      </c>
      <c r="E78" s="181" t="s">
        <v>73</v>
      </c>
      <c r="F78" s="181" t="s">
        <v>74</v>
      </c>
      <c r="G78" s="182" t="s">
        <v>207</v>
      </c>
      <c r="H78" s="181" t="s">
        <v>79</v>
      </c>
      <c r="I78" s="183">
        <v>2.5</v>
      </c>
      <c r="J78" s="184">
        <v>1622340</v>
      </c>
      <c r="K78" s="185">
        <f t="shared" si="3"/>
        <v>4055850</v>
      </c>
      <c r="L78" s="172"/>
      <c r="M78" s="170"/>
    </row>
    <row r="79" spans="1:13" ht="24" customHeight="1">
      <c r="A79" s="170"/>
      <c r="B79" s="171"/>
      <c r="C79" s="180">
        <v>62</v>
      </c>
      <c r="D79" s="181" t="s">
        <v>208</v>
      </c>
      <c r="E79" s="181" t="s">
        <v>73</v>
      </c>
      <c r="F79" s="181" t="s">
        <v>74</v>
      </c>
      <c r="G79" s="182" t="s">
        <v>209</v>
      </c>
      <c r="H79" s="181" t="s">
        <v>76</v>
      </c>
      <c r="I79" s="183">
        <v>3755</v>
      </c>
      <c r="J79" s="184">
        <v>262964</v>
      </c>
      <c r="K79" s="185">
        <f t="shared" si="3"/>
        <v>987429820</v>
      </c>
      <c r="L79" s="172"/>
      <c r="M79" s="170"/>
    </row>
    <row r="80" spans="1:13" ht="24" customHeight="1">
      <c r="A80" s="170"/>
      <c r="B80" s="171"/>
      <c r="C80" s="180">
        <v>63</v>
      </c>
      <c r="D80" s="181" t="s">
        <v>210</v>
      </c>
      <c r="E80" s="181" t="s">
        <v>73</v>
      </c>
      <c r="F80" s="181" t="s">
        <v>74</v>
      </c>
      <c r="G80" s="182" t="s">
        <v>211</v>
      </c>
      <c r="H80" s="181" t="s">
        <v>76</v>
      </c>
      <c r="I80" s="183">
        <v>190</v>
      </c>
      <c r="J80" s="184">
        <v>361492</v>
      </c>
      <c r="K80" s="185">
        <f t="shared" si="3"/>
        <v>68683480</v>
      </c>
      <c r="L80" s="172"/>
      <c r="M80" s="170"/>
    </row>
    <row r="81" spans="1:13" ht="24" customHeight="1">
      <c r="A81" s="170"/>
      <c r="B81" s="171"/>
      <c r="C81" s="180">
        <v>64</v>
      </c>
      <c r="D81" s="181" t="s">
        <v>212</v>
      </c>
      <c r="E81" s="181" t="s">
        <v>73</v>
      </c>
      <c r="F81" s="181" t="s">
        <v>74</v>
      </c>
      <c r="G81" s="182" t="s">
        <v>213</v>
      </c>
      <c r="H81" s="181" t="s">
        <v>129</v>
      </c>
      <c r="I81" s="183">
        <v>121921</v>
      </c>
      <c r="J81" s="184">
        <v>8777</v>
      </c>
      <c r="K81" s="185">
        <f t="shared" si="3"/>
        <v>1070100617</v>
      </c>
      <c r="L81" s="172"/>
      <c r="M81" s="170"/>
    </row>
    <row r="82" spans="1:13" ht="24" customHeight="1">
      <c r="A82" s="170"/>
      <c r="B82" s="171"/>
      <c r="C82" s="180">
        <v>65</v>
      </c>
      <c r="D82" s="181" t="s">
        <v>214</v>
      </c>
      <c r="E82" s="181" t="s">
        <v>73</v>
      </c>
      <c r="F82" s="181" t="s">
        <v>74</v>
      </c>
      <c r="G82" s="182" t="s">
        <v>215</v>
      </c>
      <c r="H82" s="181" t="s">
        <v>137</v>
      </c>
      <c r="I82" s="183">
        <v>122</v>
      </c>
      <c r="J82" s="184">
        <v>17481</v>
      </c>
      <c r="K82" s="185">
        <f t="shared" si="3"/>
        <v>2132682</v>
      </c>
      <c r="L82" s="172"/>
      <c r="M82" s="170"/>
    </row>
    <row r="83" spans="1:13" ht="24" customHeight="1">
      <c r="A83" s="170"/>
      <c r="B83" s="171"/>
      <c r="C83" s="225" t="s">
        <v>106</v>
      </c>
      <c r="D83" s="209"/>
      <c r="E83" s="209"/>
      <c r="F83" s="209"/>
      <c r="G83" s="209"/>
      <c r="H83" s="209"/>
      <c r="I83" s="209"/>
      <c r="J83" s="226"/>
      <c r="K83" s="189">
        <f>SUM(K76:K82)</f>
        <v>2983943812.52</v>
      </c>
      <c r="L83" s="172"/>
      <c r="M83" s="170"/>
    </row>
    <row r="84" spans="1:13" ht="24" customHeight="1">
      <c r="A84" s="170"/>
      <c r="B84" s="171"/>
      <c r="C84" s="186"/>
      <c r="D84" s="210" t="s">
        <v>216</v>
      </c>
      <c r="E84" s="209"/>
      <c r="F84" s="209"/>
      <c r="G84" s="209"/>
      <c r="H84" s="187"/>
      <c r="I84" s="183"/>
      <c r="J84" s="188"/>
      <c r="K84" s="189"/>
      <c r="L84" s="172"/>
      <c r="M84" s="170"/>
    </row>
    <row r="85" spans="1:13" ht="24" customHeight="1">
      <c r="A85" s="170"/>
      <c r="B85" s="171"/>
      <c r="C85" s="180">
        <v>66</v>
      </c>
      <c r="D85" s="181" t="s">
        <v>217</v>
      </c>
      <c r="E85" s="181" t="s">
        <v>73</v>
      </c>
      <c r="F85" s="181" t="s">
        <v>74</v>
      </c>
      <c r="G85" s="182" t="s">
        <v>218</v>
      </c>
      <c r="H85" s="181" t="s">
        <v>76</v>
      </c>
      <c r="I85" s="183">
        <v>2709.3</v>
      </c>
      <c r="J85" s="184">
        <v>253177</v>
      </c>
      <c r="K85" s="185">
        <f>I85*J85</f>
        <v>685932446.10000002</v>
      </c>
      <c r="L85" s="172"/>
      <c r="M85" s="170"/>
    </row>
    <row r="86" spans="1:13" ht="24" customHeight="1">
      <c r="A86" s="170"/>
      <c r="B86" s="171"/>
      <c r="C86" s="180">
        <v>67</v>
      </c>
      <c r="D86" s="181" t="s">
        <v>219</v>
      </c>
      <c r="E86" s="181" t="s">
        <v>73</v>
      </c>
      <c r="F86" s="181" t="s">
        <v>74</v>
      </c>
      <c r="G86" s="182" t="s">
        <v>220</v>
      </c>
      <c r="H86" s="181" t="s">
        <v>76</v>
      </c>
      <c r="I86" s="183">
        <v>2058.35</v>
      </c>
      <c r="J86" s="184">
        <v>108580</v>
      </c>
      <c r="K86" s="185">
        <f>I86*J86</f>
        <v>223495643</v>
      </c>
      <c r="L86" s="172"/>
      <c r="M86" s="170"/>
    </row>
    <row r="87" spans="1:13" ht="24" customHeight="1">
      <c r="A87" s="170"/>
      <c r="B87" s="171"/>
      <c r="C87" s="180">
        <v>68</v>
      </c>
      <c r="D87" s="181" t="s">
        <v>221</v>
      </c>
      <c r="E87" s="181" t="s">
        <v>73</v>
      </c>
      <c r="F87" s="181" t="s">
        <v>74</v>
      </c>
      <c r="G87" s="182" t="s">
        <v>222</v>
      </c>
      <c r="H87" s="181" t="s">
        <v>76</v>
      </c>
      <c r="I87" s="183">
        <v>350</v>
      </c>
      <c r="J87" s="184">
        <v>63440</v>
      </c>
      <c r="K87" s="185">
        <f>I87*J87</f>
        <v>22204000</v>
      </c>
      <c r="L87" s="172"/>
      <c r="M87" s="170"/>
    </row>
    <row r="88" spans="1:13" ht="24" customHeight="1">
      <c r="A88" s="170"/>
      <c r="B88" s="171"/>
      <c r="C88" s="180">
        <v>69</v>
      </c>
      <c r="D88" s="181" t="s">
        <v>223</v>
      </c>
      <c r="E88" s="181" t="s">
        <v>73</v>
      </c>
      <c r="F88" s="181" t="s">
        <v>74</v>
      </c>
      <c r="G88" s="182" t="s">
        <v>224</v>
      </c>
      <c r="H88" s="181" t="s">
        <v>76</v>
      </c>
      <c r="I88" s="183">
        <v>350</v>
      </c>
      <c r="J88" s="184">
        <v>42493</v>
      </c>
      <c r="K88" s="185">
        <f>I88*J88</f>
        <v>14872550</v>
      </c>
      <c r="L88" s="172"/>
      <c r="M88" s="170"/>
    </row>
    <row r="89" spans="1:13" ht="24" customHeight="1">
      <c r="A89" s="170"/>
      <c r="B89" s="171"/>
      <c r="C89" s="225" t="s">
        <v>106</v>
      </c>
      <c r="D89" s="209"/>
      <c r="E89" s="209"/>
      <c r="F89" s="209"/>
      <c r="G89" s="209"/>
      <c r="H89" s="209"/>
      <c r="I89" s="209"/>
      <c r="J89" s="226"/>
      <c r="K89" s="189">
        <f>SUM(K85:K88)</f>
        <v>946504639.10000002</v>
      </c>
      <c r="L89" s="172"/>
      <c r="M89" s="170"/>
    </row>
    <row r="90" spans="1:13" ht="24" customHeight="1">
      <c r="A90" s="170"/>
      <c r="B90" s="171"/>
      <c r="C90" s="186"/>
      <c r="D90" s="210" t="s">
        <v>225</v>
      </c>
      <c r="E90" s="209"/>
      <c r="F90" s="209"/>
      <c r="G90" s="209"/>
      <c r="H90" s="187"/>
      <c r="I90" s="183"/>
      <c r="J90" s="188"/>
      <c r="K90" s="189"/>
      <c r="L90" s="172"/>
      <c r="M90" s="170"/>
    </row>
    <row r="91" spans="1:13" ht="24" customHeight="1">
      <c r="A91" s="170"/>
      <c r="B91" s="171"/>
      <c r="C91" s="180">
        <v>70</v>
      </c>
      <c r="D91" s="181" t="s">
        <v>226</v>
      </c>
      <c r="E91" s="181" t="s">
        <v>73</v>
      </c>
      <c r="F91" s="181" t="s">
        <v>74</v>
      </c>
      <c r="G91" s="182" t="s">
        <v>227</v>
      </c>
      <c r="H91" s="181" t="s">
        <v>137</v>
      </c>
      <c r="I91" s="183">
        <v>80</v>
      </c>
      <c r="J91" s="184">
        <v>265267</v>
      </c>
      <c r="K91" s="185">
        <f t="shared" ref="K91:K129" si="4">I91*J91</f>
        <v>21221360</v>
      </c>
      <c r="L91" s="172"/>
      <c r="M91" s="170"/>
    </row>
    <row r="92" spans="1:13" ht="24" customHeight="1">
      <c r="A92" s="170"/>
      <c r="B92" s="171"/>
      <c r="C92" s="180">
        <v>71</v>
      </c>
      <c r="D92" s="181" t="s">
        <v>228</v>
      </c>
      <c r="E92" s="181" t="s">
        <v>73</v>
      </c>
      <c r="F92" s="181" t="s">
        <v>74</v>
      </c>
      <c r="G92" s="182" t="s">
        <v>229</v>
      </c>
      <c r="H92" s="181" t="s">
        <v>93</v>
      </c>
      <c r="I92" s="183">
        <v>1353.9</v>
      </c>
      <c r="J92" s="184">
        <v>26375</v>
      </c>
      <c r="K92" s="185">
        <f t="shared" si="4"/>
        <v>35709112.5</v>
      </c>
      <c r="L92" s="172"/>
      <c r="M92" s="170"/>
    </row>
    <row r="93" spans="1:13" ht="24" customHeight="1">
      <c r="A93" s="170"/>
      <c r="B93" s="171"/>
      <c r="C93" s="180">
        <v>72</v>
      </c>
      <c r="D93" s="181" t="s">
        <v>230</v>
      </c>
      <c r="E93" s="181" t="s">
        <v>73</v>
      </c>
      <c r="F93" s="181" t="s">
        <v>74</v>
      </c>
      <c r="G93" s="182" t="s">
        <v>231</v>
      </c>
      <c r="H93" s="181" t="s">
        <v>137</v>
      </c>
      <c r="I93" s="183">
        <v>5</v>
      </c>
      <c r="J93" s="184">
        <v>105254</v>
      </c>
      <c r="K93" s="185">
        <f t="shared" si="4"/>
        <v>526270</v>
      </c>
      <c r="L93" s="172"/>
      <c r="M93" s="170"/>
    </row>
    <row r="94" spans="1:13" ht="24" customHeight="1">
      <c r="A94" s="170"/>
      <c r="B94" s="171"/>
      <c r="C94" s="180">
        <v>73</v>
      </c>
      <c r="D94" s="181" t="s">
        <v>232</v>
      </c>
      <c r="E94" s="181" t="s">
        <v>73</v>
      </c>
      <c r="F94" s="181" t="s">
        <v>74</v>
      </c>
      <c r="G94" s="182" t="s">
        <v>233</v>
      </c>
      <c r="H94" s="181" t="s">
        <v>137</v>
      </c>
      <c r="I94" s="183">
        <v>1</v>
      </c>
      <c r="J94" s="184">
        <v>2863213</v>
      </c>
      <c r="K94" s="185">
        <f t="shared" si="4"/>
        <v>2863213</v>
      </c>
      <c r="L94" s="172"/>
      <c r="M94" s="170"/>
    </row>
    <row r="95" spans="1:13" ht="24" customHeight="1">
      <c r="A95" s="170"/>
      <c r="B95" s="171"/>
      <c r="C95" s="180">
        <v>74</v>
      </c>
      <c r="D95" s="181" t="s">
        <v>234</v>
      </c>
      <c r="E95" s="181" t="s">
        <v>73</v>
      </c>
      <c r="F95" s="181" t="s">
        <v>74</v>
      </c>
      <c r="G95" s="182" t="s">
        <v>235</v>
      </c>
      <c r="H95" s="181" t="s">
        <v>137</v>
      </c>
      <c r="I95" s="183">
        <v>80</v>
      </c>
      <c r="J95" s="184">
        <v>214759</v>
      </c>
      <c r="K95" s="185">
        <f t="shared" si="4"/>
        <v>17180720</v>
      </c>
      <c r="L95" s="172"/>
      <c r="M95" s="170"/>
    </row>
    <row r="96" spans="1:13" ht="24" customHeight="1">
      <c r="A96" s="170"/>
      <c r="B96" s="171"/>
      <c r="C96" s="180">
        <v>75</v>
      </c>
      <c r="D96" s="181" t="s">
        <v>236</v>
      </c>
      <c r="E96" s="181" t="s">
        <v>73</v>
      </c>
      <c r="F96" s="181" t="s">
        <v>74</v>
      </c>
      <c r="G96" s="182" t="s">
        <v>237</v>
      </c>
      <c r="H96" s="181" t="s">
        <v>137</v>
      </c>
      <c r="I96" s="183">
        <v>4</v>
      </c>
      <c r="J96" s="184">
        <v>204180</v>
      </c>
      <c r="K96" s="185">
        <f t="shared" si="4"/>
        <v>816720</v>
      </c>
      <c r="L96" s="172"/>
      <c r="M96" s="170"/>
    </row>
    <row r="97" spans="1:13" ht="24" customHeight="1">
      <c r="A97" s="170"/>
      <c r="B97" s="171"/>
      <c r="C97" s="180">
        <v>76</v>
      </c>
      <c r="D97" s="181" t="s">
        <v>238</v>
      </c>
      <c r="E97" s="181" t="s">
        <v>73</v>
      </c>
      <c r="F97" s="181" t="s">
        <v>74</v>
      </c>
      <c r="G97" s="182" t="s">
        <v>239</v>
      </c>
      <c r="H97" s="181" t="s">
        <v>137</v>
      </c>
      <c r="I97" s="183">
        <v>1</v>
      </c>
      <c r="J97" s="184">
        <v>266141</v>
      </c>
      <c r="K97" s="185">
        <f t="shared" si="4"/>
        <v>266141</v>
      </c>
      <c r="L97" s="172"/>
      <c r="M97" s="170"/>
    </row>
    <row r="98" spans="1:13" ht="24" customHeight="1">
      <c r="A98" s="170"/>
      <c r="B98" s="171"/>
      <c r="C98" s="180">
        <v>77</v>
      </c>
      <c r="D98" s="181" t="s">
        <v>240</v>
      </c>
      <c r="E98" s="181" t="s">
        <v>73</v>
      </c>
      <c r="F98" s="181" t="s">
        <v>74</v>
      </c>
      <c r="G98" s="182" t="s">
        <v>241</v>
      </c>
      <c r="H98" s="181" t="s">
        <v>137</v>
      </c>
      <c r="I98" s="183">
        <v>280</v>
      </c>
      <c r="J98" s="184">
        <v>140620</v>
      </c>
      <c r="K98" s="185">
        <f t="shared" si="4"/>
        <v>39373600</v>
      </c>
      <c r="L98" s="172"/>
      <c r="M98" s="170"/>
    </row>
    <row r="99" spans="1:13" ht="24" customHeight="1">
      <c r="A99" s="170"/>
      <c r="B99" s="171"/>
      <c r="C99" s="180">
        <v>78</v>
      </c>
      <c r="D99" s="181" t="s">
        <v>242</v>
      </c>
      <c r="E99" s="181" t="s">
        <v>73</v>
      </c>
      <c r="F99" s="181" t="s">
        <v>74</v>
      </c>
      <c r="G99" s="182" t="s">
        <v>243</v>
      </c>
      <c r="H99" s="181" t="s">
        <v>93</v>
      </c>
      <c r="I99" s="183">
        <v>220.1</v>
      </c>
      <c r="J99" s="184">
        <v>63641</v>
      </c>
      <c r="K99" s="185">
        <f t="shared" si="4"/>
        <v>14007384.1</v>
      </c>
      <c r="L99" s="172"/>
      <c r="M99" s="170"/>
    </row>
    <row r="100" spans="1:13" ht="24" customHeight="1">
      <c r="A100" s="170"/>
      <c r="B100" s="171"/>
      <c r="C100" s="180">
        <v>79</v>
      </c>
      <c r="D100" s="181" t="s">
        <v>244</v>
      </c>
      <c r="E100" s="181" t="s">
        <v>73</v>
      </c>
      <c r="F100" s="181" t="s">
        <v>74</v>
      </c>
      <c r="G100" s="182" t="s">
        <v>245</v>
      </c>
      <c r="H100" s="181" t="s">
        <v>93</v>
      </c>
      <c r="I100" s="183">
        <v>8.1999999999999993</v>
      </c>
      <c r="J100" s="184">
        <v>75749</v>
      </c>
      <c r="K100" s="185">
        <f t="shared" si="4"/>
        <v>621141.79999999993</v>
      </c>
      <c r="L100" s="172"/>
      <c r="M100" s="170"/>
    </row>
    <row r="101" spans="1:13" ht="24" customHeight="1">
      <c r="A101" s="170"/>
      <c r="B101" s="171"/>
      <c r="C101" s="180">
        <v>80</v>
      </c>
      <c r="D101" s="181" t="s">
        <v>246</v>
      </c>
      <c r="E101" s="181" t="s">
        <v>73</v>
      </c>
      <c r="F101" s="181" t="s">
        <v>74</v>
      </c>
      <c r="G101" s="182" t="s">
        <v>247</v>
      </c>
      <c r="H101" s="181" t="s">
        <v>93</v>
      </c>
      <c r="I101" s="183">
        <v>128.5</v>
      </c>
      <c r="J101" s="184">
        <v>85606</v>
      </c>
      <c r="K101" s="185">
        <f t="shared" si="4"/>
        <v>11000371</v>
      </c>
      <c r="L101" s="172"/>
      <c r="M101" s="170"/>
    </row>
    <row r="102" spans="1:13" ht="24" customHeight="1">
      <c r="A102" s="170"/>
      <c r="B102" s="171"/>
      <c r="C102" s="180">
        <v>81</v>
      </c>
      <c r="D102" s="181" t="s">
        <v>248</v>
      </c>
      <c r="E102" s="181" t="s">
        <v>73</v>
      </c>
      <c r="F102" s="181" t="s">
        <v>74</v>
      </c>
      <c r="G102" s="182" t="s">
        <v>249</v>
      </c>
      <c r="H102" s="181" t="s">
        <v>93</v>
      </c>
      <c r="I102" s="183">
        <v>123.35</v>
      </c>
      <c r="J102" s="184">
        <v>98131</v>
      </c>
      <c r="K102" s="185">
        <f t="shared" si="4"/>
        <v>12104458.85</v>
      </c>
      <c r="L102" s="172"/>
      <c r="M102" s="170"/>
    </row>
    <row r="103" spans="1:13" ht="24" customHeight="1">
      <c r="A103" s="170"/>
      <c r="B103" s="171"/>
      <c r="C103" s="180">
        <v>82</v>
      </c>
      <c r="D103" s="181" t="s">
        <v>250</v>
      </c>
      <c r="E103" s="181" t="s">
        <v>73</v>
      </c>
      <c r="F103" s="181" t="s">
        <v>74</v>
      </c>
      <c r="G103" s="182" t="s">
        <v>251</v>
      </c>
      <c r="H103" s="181" t="s">
        <v>93</v>
      </c>
      <c r="I103" s="183">
        <v>29.65</v>
      </c>
      <c r="J103" s="184">
        <v>143104</v>
      </c>
      <c r="K103" s="185">
        <f t="shared" si="4"/>
        <v>4243033.5999999996</v>
      </c>
      <c r="L103" s="172"/>
      <c r="M103" s="170"/>
    </row>
    <row r="104" spans="1:13" ht="24" customHeight="1">
      <c r="A104" s="170"/>
      <c r="B104" s="171"/>
      <c r="C104" s="180">
        <v>83</v>
      </c>
      <c r="D104" s="181" t="s">
        <v>252</v>
      </c>
      <c r="E104" s="181" t="s">
        <v>73</v>
      </c>
      <c r="F104" s="181" t="s">
        <v>74</v>
      </c>
      <c r="G104" s="182" t="s">
        <v>253</v>
      </c>
      <c r="H104" s="181" t="s">
        <v>93</v>
      </c>
      <c r="I104" s="183">
        <v>92.4</v>
      </c>
      <c r="J104" s="184">
        <v>158313</v>
      </c>
      <c r="K104" s="185">
        <f t="shared" si="4"/>
        <v>14628121.200000001</v>
      </c>
      <c r="L104" s="172"/>
      <c r="M104" s="170"/>
    </row>
    <row r="105" spans="1:13" ht="24" customHeight="1">
      <c r="A105" s="170"/>
      <c r="B105" s="171"/>
      <c r="C105" s="180">
        <v>84</v>
      </c>
      <c r="D105" s="181" t="s">
        <v>254</v>
      </c>
      <c r="E105" s="181" t="s">
        <v>73</v>
      </c>
      <c r="F105" s="181" t="s">
        <v>74</v>
      </c>
      <c r="G105" s="182" t="s">
        <v>255</v>
      </c>
      <c r="H105" s="181" t="s">
        <v>93</v>
      </c>
      <c r="I105" s="183">
        <v>3.2</v>
      </c>
      <c r="J105" s="184">
        <v>243216</v>
      </c>
      <c r="K105" s="185">
        <f t="shared" si="4"/>
        <v>778291.20000000007</v>
      </c>
      <c r="L105" s="172"/>
      <c r="M105" s="170"/>
    </row>
    <row r="106" spans="1:13" ht="24" customHeight="1">
      <c r="A106" s="170"/>
      <c r="B106" s="171"/>
      <c r="C106" s="180">
        <v>85</v>
      </c>
      <c r="D106" s="181" t="s">
        <v>256</v>
      </c>
      <c r="E106" s="181" t="s">
        <v>73</v>
      </c>
      <c r="F106" s="181" t="s">
        <v>74</v>
      </c>
      <c r="G106" s="182" t="s">
        <v>257</v>
      </c>
      <c r="H106" s="181" t="s">
        <v>93</v>
      </c>
      <c r="I106" s="183">
        <v>296.39999999999998</v>
      </c>
      <c r="J106" s="184">
        <v>27817</v>
      </c>
      <c r="K106" s="185">
        <f t="shared" si="4"/>
        <v>8244958.7999999998</v>
      </c>
      <c r="L106" s="172"/>
      <c r="M106" s="170"/>
    </row>
    <row r="107" spans="1:13" ht="24" customHeight="1">
      <c r="A107" s="170"/>
      <c r="B107" s="171"/>
      <c r="C107" s="180">
        <v>86</v>
      </c>
      <c r="D107" s="181" t="s">
        <v>258</v>
      </c>
      <c r="E107" s="181" t="s">
        <v>73</v>
      </c>
      <c r="F107" s="181" t="s">
        <v>74</v>
      </c>
      <c r="G107" s="182" t="s">
        <v>259</v>
      </c>
      <c r="H107" s="181" t="s">
        <v>137</v>
      </c>
      <c r="I107" s="183">
        <v>1610</v>
      </c>
      <c r="J107" s="184">
        <v>12675</v>
      </c>
      <c r="K107" s="185">
        <f t="shared" si="4"/>
        <v>20406750</v>
      </c>
      <c r="L107" s="172"/>
      <c r="M107" s="170"/>
    </row>
    <row r="108" spans="1:13" ht="24" customHeight="1">
      <c r="A108" s="170"/>
      <c r="B108" s="171"/>
      <c r="C108" s="180">
        <v>87</v>
      </c>
      <c r="D108" s="181" t="s">
        <v>260</v>
      </c>
      <c r="E108" s="181" t="s">
        <v>73</v>
      </c>
      <c r="F108" s="181" t="s">
        <v>74</v>
      </c>
      <c r="G108" s="182" t="s">
        <v>261</v>
      </c>
      <c r="H108" s="181" t="s">
        <v>137</v>
      </c>
      <c r="I108" s="183">
        <v>314</v>
      </c>
      <c r="J108" s="184">
        <v>15021</v>
      </c>
      <c r="K108" s="185">
        <f t="shared" si="4"/>
        <v>4716594</v>
      </c>
      <c r="L108" s="172"/>
      <c r="M108" s="170"/>
    </row>
    <row r="109" spans="1:13" ht="24" customHeight="1">
      <c r="A109" s="170"/>
      <c r="B109" s="171"/>
      <c r="C109" s="180">
        <v>88</v>
      </c>
      <c r="D109" s="181" t="s">
        <v>262</v>
      </c>
      <c r="E109" s="181" t="s">
        <v>73</v>
      </c>
      <c r="F109" s="181" t="s">
        <v>74</v>
      </c>
      <c r="G109" s="182" t="s">
        <v>263</v>
      </c>
      <c r="H109" s="181" t="s">
        <v>137</v>
      </c>
      <c r="I109" s="183">
        <v>80</v>
      </c>
      <c r="J109" s="184">
        <v>17885</v>
      </c>
      <c r="K109" s="185">
        <f t="shared" si="4"/>
        <v>1430800</v>
      </c>
      <c r="L109" s="172"/>
      <c r="M109" s="170"/>
    </row>
    <row r="110" spans="1:13" ht="24" customHeight="1">
      <c r="A110" s="170"/>
      <c r="B110" s="171"/>
      <c r="C110" s="180">
        <v>89</v>
      </c>
      <c r="D110" s="181" t="s">
        <v>264</v>
      </c>
      <c r="E110" s="181" t="s">
        <v>73</v>
      </c>
      <c r="F110" s="181" t="s">
        <v>74</v>
      </c>
      <c r="G110" s="182" t="s">
        <v>265</v>
      </c>
      <c r="H110" s="181" t="s">
        <v>137</v>
      </c>
      <c r="I110" s="183">
        <v>14</v>
      </c>
      <c r="J110" s="184">
        <v>23849</v>
      </c>
      <c r="K110" s="185">
        <f t="shared" si="4"/>
        <v>333886</v>
      </c>
      <c r="L110" s="172"/>
      <c r="M110" s="170"/>
    </row>
    <row r="111" spans="1:13" ht="24" customHeight="1">
      <c r="A111" s="170"/>
      <c r="B111" s="171"/>
      <c r="C111" s="180">
        <v>90</v>
      </c>
      <c r="D111" s="181" t="s">
        <v>266</v>
      </c>
      <c r="E111" s="181" t="s">
        <v>73</v>
      </c>
      <c r="F111" s="181" t="s">
        <v>74</v>
      </c>
      <c r="G111" s="182" t="s">
        <v>267</v>
      </c>
      <c r="H111" s="181" t="s">
        <v>137</v>
      </c>
      <c r="I111" s="183">
        <v>58</v>
      </c>
      <c r="J111" s="184">
        <v>29674</v>
      </c>
      <c r="K111" s="185">
        <f t="shared" si="4"/>
        <v>1721092</v>
      </c>
      <c r="L111" s="172"/>
      <c r="M111" s="170"/>
    </row>
    <row r="112" spans="1:13" ht="24" customHeight="1">
      <c r="A112" s="170"/>
      <c r="B112" s="171"/>
      <c r="C112" s="180">
        <v>91</v>
      </c>
      <c r="D112" s="181" t="s">
        <v>268</v>
      </c>
      <c r="E112" s="181" t="s">
        <v>73</v>
      </c>
      <c r="F112" s="181" t="s">
        <v>74</v>
      </c>
      <c r="G112" s="182" t="s">
        <v>269</v>
      </c>
      <c r="H112" s="181" t="s">
        <v>137</v>
      </c>
      <c r="I112" s="183">
        <v>22</v>
      </c>
      <c r="J112" s="184">
        <v>37761</v>
      </c>
      <c r="K112" s="185">
        <f t="shared" si="4"/>
        <v>830742</v>
      </c>
      <c r="L112" s="172"/>
      <c r="M112" s="170"/>
    </row>
    <row r="113" spans="1:13" ht="24" customHeight="1">
      <c r="A113" s="170"/>
      <c r="B113" s="171"/>
      <c r="C113" s="180">
        <v>92</v>
      </c>
      <c r="D113" s="181" t="s">
        <v>270</v>
      </c>
      <c r="E113" s="181" t="s">
        <v>73</v>
      </c>
      <c r="F113" s="181" t="s">
        <v>74</v>
      </c>
      <c r="G113" s="182" t="s">
        <v>271</v>
      </c>
      <c r="H113" s="181" t="s">
        <v>137</v>
      </c>
      <c r="I113" s="183">
        <v>12</v>
      </c>
      <c r="J113" s="184">
        <v>48728</v>
      </c>
      <c r="K113" s="185">
        <f t="shared" si="4"/>
        <v>584736</v>
      </c>
      <c r="L113" s="172"/>
      <c r="M113" s="170"/>
    </row>
    <row r="114" spans="1:13" ht="24" customHeight="1">
      <c r="A114" s="170"/>
      <c r="B114" s="171"/>
      <c r="C114" s="180">
        <v>93</v>
      </c>
      <c r="D114" s="181" t="s">
        <v>272</v>
      </c>
      <c r="E114" s="181" t="s">
        <v>73</v>
      </c>
      <c r="F114" s="181" t="s">
        <v>74</v>
      </c>
      <c r="G114" s="182" t="s">
        <v>273</v>
      </c>
      <c r="H114" s="181" t="s">
        <v>137</v>
      </c>
      <c r="I114" s="183">
        <v>8</v>
      </c>
      <c r="J114" s="184">
        <v>92131</v>
      </c>
      <c r="K114" s="185">
        <f t="shared" si="4"/>
        <v>737048</v>
      </c>
      <c r="L114" s="172"/>
      <c r="M114" s="170"/>
    </row>
    <row r="115" spans="1:13" ht="24" customHeight="1">
      <c r="A115" s="170"/>
      <c r="B115" s="171"/>
      <c r="C115" s="180">
        <v>94</v>
      </c>
      <c r="D115" s="181" t="s">
        <v>274</v>
      </c>
      <c r="E115" s="181" t="s">
        <v>73</v>
      </c>
      <c r="F115" s="181" t="s">
        <v>74</v>
      </c>
      <c r="G115" s="182" t="s">
        <v>275</v>
      </c>
      <c r="H115" s="181" t="s">
        <v>137</v>
      </c>
      <c r="I115" s="183">
        <v>4</v>
      </c>
      <c r="J115" s="184">
        <v>160040</v>
      </c>
      <c r="K115" s="185">
        <f t="shared" si="4"/>
        <v>640160</v>
      </c>
      <c r="L115" s="172"/>
      <c r="M115" s="170"/>
    </row>
    <row r="116" spans="1:13" ht="24" customHeight="1">
      <c r="A116" s="170"/>
      <c r="B116" s="171"/>
      <c r="C116" s="180">
        <v>95</v>
      </c>
      <c r="D116" s="181" t="s">
        <v>276</v>
      </c>
      <c r="E116" s="181" t="s">
        <v>73</v>
      </c>
      <c r="F116" s="181" t="s">
        <v>74</v>
      </c>
      <c r="G116" s="182" t="s">
        <v>277</v>
      </c>
      <c r="H116" s="181" t="s">
        <v>137</v>
      </c>
      <c r="I116" s="183">
        <v>19</v>
      </c>
      <c r="J116" s="184">
        <v>272866</v>
      </c>
      <c r="K116" s="185">
        <f t="shared" si="4"/>
        <v>5184454</v>
      </c>
      <c r="L116" s="172"/>
      <c r="M116" s="170"/>
    </row>
    <row r="117" spans="1:13" ht="24" customHeight="1">
      <c r="A117" s="170"/>
      <c r="B117" s="171"/>
      <c r="C117" s="180">
        <v>96</v>
      </c>
      <c r="D117" s="181" t="s">
        <v>278</v>
      </c>
      <c r="E117" s="181" t="s">
        <v>73</v>
      </c>
      <c r="F117" s="181" t="s">
        <v>74</v>
      </c>
      <c r="G117" s="182" t="s">
        <v>279</v>
      </c>
      <c r="H117" s="181" t="s">
        <v>137</v>
      </c>
      <c r="I117" s="183">
        <v>24</v>
      </c>
      <c r="J117" s="184">
        <v>36419</v>
      </c>
      <c r="K117" s="185">
        <f t="shared" si="4"/>
        <v>874056</v>
      </c>
      <c r="L117" s="172"/>
      <c r="M117" s="170"/>
    </row>
    <row r="118" spans="1:13" ht="24" customHeight="1">
      <c r="A118" s="170"/>
      <c r="B118" s="171"/>
      <c r="C118" s="180">
        <v>97</v>
      </c>
      <c r="D118" s="181" t="s">
        <v>280</v>
      </c>
      <c r="E118" s="181" t="s">
        <v>73</v>
      </c>
      <c r="F118" s="181" t="s">
        <v>74</v>
      </c>
      <c r="G118" s="182" t="s">
        <v>281</v>
      </c>
      <c r="H118" s="181" t="s">
        <v>137</v>
      </c>
      <c r="I118" s="183">
        <v>2</v>
      </c>
      <c r="J118" s="184">
        <v>151836</v>
      </c>
      <c r="K118" s="185">
        <f t="shared" si="4"/>
        <v>303672</v>
      </c>
      <c r="L118" s="172"/>
      <c r="M118" s="170"/>
    </row>
    <row r="119" spans="1:13" ht="24" customHeight="1">
      <c r="A119" s="170"/>
      <c r="B119" s="171"/>
      <c r="C119" s="180">
        <v>98</v>
      </c>
      <c r="D119" s="181" t="s">
        <v>282</v>
      </c>
      <c r="E119" s="181" t="s">
        <v>73</v>
      </c>
      <c r="F119" s="181" t="s">
        <v>74</v>
      </c>
      <c r="G119" s="182" t="s">
        <v>283</v>
      </c>
      <c r="H119" s="181" t="s">
        <v>137</v>
      </c>
      <c r="I119" s="183">
        <v>25</v>
      </c>
      <c r="J119" s="184">
        <v>114922</v>
      </c>
      <c r="K119" s="185">
        <f t="shared" si="4"/>
        <v>2873050</v>
      </c>
      <c r="L119" s="172"/>
      <c r="M119" s="170"/>
    </row>
    <row r="120" spans="1:13" ht="24" customHeight="1">
      <c r="A120" s="170"/>
      <c r="B120" s="171"/>
      <c r="C120" s="180">
        <v>99</v>
      </c>
      <c r="D120" s="181" t="s">
        <v>284</v>
      </c>
      <c r="E120" s="181" t="s">
        <v>73</v>
      </c>
      <c r="F120" s="181" t="s">
        <v>74</v>
      </c>
      <c r="G120" s="182" t="s">
        <v>285</v>
      </c>
      <c r="H120" s="181" t="s">
        <v>137</v>
      </c>
      <c r="I120" s="183">
        <v>21</v>
      </c>
      <c r="J120" s="184">
        <v>387477</v>
      </c>
      <c r="K120" s="185">
        <f t="shared" si="4"/>
        <v>8137017</v>
      </c>
      <c r="L120" s="172"/>
      <c r="M120" s="170"/>
    </row>
    <row r="121" spans="1:13" ht="24" customHeight="1">
      <c r="A121" s="170"/>
      <c r="B121" s="171"/>
      <c r="C121" s="180">
        <v>100</v>
      </c>
      <c r="D121" s="181" t="s">
        <v>286</v>
      </c>
      <c r="E121" s="181" t="s">
        <v>73</v>
      </c>
      <c r="F121" s="181" t="s">
        <v>74</v>
      </c>
      <c r="G121" s="182" t="s">
        <v>287</v>
      </c>
      <c r="H121" s="181" t="s">
        <v>137</v>
      </c>
      <c r="I121" s="183">
        <v>5</v>
      </c>
      <c r="J121" s="184">
        <v>289196</v>
      </c>
      <c r="K121" s="185">
        <f t="shared" si="4"/>
        <v>1445980</v>
      </c>
      <c r="L121" s="172"/>
      <c r="M121" s="170"/>
    </row>
    <row r="122" spans="1:13" ht="24" customHeight="1">
      <c r="A122" s="170"/>
      <c r="B122" s="171"/>
      <c r="C122" s="180">
        <v>101</v>
      </c>
      <c r="D122" s="181" t="s">
        <v>288</v>
      </c>
      <c r="E122" s="181" t="s">
        <v>73</v>
      </c>
      <c r="F122" s="181" t="s">
        <v>74</v>
      </c>
      <c r="G122" s="182" t="s">
        <v>289</v>
      </c>
      <c r="H122" s="181" t="s">
        <v>137</v>
      </c>
      <c r="I122" s="183">
        <v>25</v>
      </c>
      <c r="J122" s="184">
        <v>117191</v>
      </c>
      <c r="K122" s="185">
        <f t="shared" si="4"/>
        <v>2929775</v>
      </c>
      <c r="L122" s="172"/>
      <c r="M122" s="170"/>
    </row>
    <row r="123" spans="1:13" ht="24" customHeight="1">
      <c r="A123" s="170"/>
      <c r="B123" s="171"/>
      <c r="C123" s="180">
        <v>102</v>
      </c>
      <c r="D123" s="181" t="s">
        <v>290</v>
      </c>
      <c r="E123" s="181" t="s">
        <v>73</v>
      </c>
      <c r="F123" s="181" t="s">
        <v>74</v>
      </c>
      <c r="G123" s="182" t="s">
        <v>291</v>
      </c>
      <c r="H123" s="181" t="s">
        <v>137</v>
      </c>
      <c r="I123" s="183">
        <v>5</v>
      </c>
      <c r="J123" s="184">
        <v>156336</v>
      </c>
      <c r="K123" s="185">
        <f t="shared" si="4"/>
        <v>781680</v>
      </c>
      <c r="L123" s="172"/>
      <c r="M123" s="170"/>
    </row>
    <row r="124" spans="1:13" ht="24" customHeight="1">
      <c r="A124" s="170"/>
      <c r="B124" s="171"/>
      <c r="C124" s="180">
        <v>103</v>
      </c>
      <c r="D124" s="181" t="s">
        <v>292</v>
      </c>
      <c r="E124" s="181" t="s">
        <v>73</v>
      </c>
      <c r="F124" s="181" t="s">
        <v>74</v>
      </c>
      <c r="G124" s="182" t="s">
        <v>293</v>
      </c>
      <c r="H124" s="181" t="s">
        <v>137</v>
      </c>
      <c r="I124" s="183">
        <v>6</v>
      </c>
      <c r="J124" s="184">
        <v>1420706</v>
      </c>
      <c r="K124" s="185">
        <f t="shared" si="4"/>
        <v>8524236</v>
      </c>
      <c r="L124" s="172"/>
      <c r="M124" s="170"/>
    </row>
    <row r="125" spans="1:13" ht="24" customHeight="1">
      <c r="A125" s="170"/>
      <c r="B125" s="171"/>
      <c r="C125" s="180">
        <v>104</v>
      </c>
      <c r="D125" s="181" t="s">
        <v>294</v>
      </c>
      <c r="E125" s="181" t="s">
        <v>73</v>
      </c>
      <c r="F125" s="181" t="s">
        <v>74</v>
      </c>
      <c r="G125" s="182" t="s">
        <v>295</v>
      </c>
      <c r="H125" s="181" t="s">
        <v>137</v>
      </c>
      <c r="I125" s="183">
        <v>6</v>
      </c>
      <c r="J125" s="184">
        <v>925321</v>
      </c>
      <c r="K125" s="185">
        <f t="shared" si="4"/>
        <v>5551926</v>
      </c>
      <c r="L125" s="172"/>
      <c r="M125" s="170"/>
    </row>
    <row r="126" spans="1:13" ht="24" customHeight="1">
      <c r="A126" s="170"/>
      <c r="B126" s="171"/>
      <c r="C126" s="180">
        <v>105</v>
      </c>
      <c r="D126" s="181" t="s">
        <v>296</v>
      </c>
      <c r="E126" s="181" t="s">
        <v>73</v>
      </c>
      <c r="F126" s="181" t="s">
        <v>74</v>
      </c>
      <c r="G126" s="182" t="s">
        <v>297</v>
      </c>
      <c r="H126" s="181" t="s">
        <v>137</v>
      </c>
      <c r="I126" s="183">
        <v>80</v>
      </c>
      <c r="J126" s="184">
        <v>113969</v>
      </c>
      <c r="K126" s="185">
        <f t="shared" si="4"/>
        <v>9117520</v>
      </c>
      <c r="L126" s="172"/>
      <c r="M126" s="170"/>
    </row>
    <row r="127" spans="1:13" ht="24" customHeight="1">
      <c r="A127" s="170"/>
      <c r="B127" s="171"/>
      <c r="C127" s="180">
        <v>106</v>
      </c>
      <c r="D127" s="181" t="s">
        <v>298</v>
      </c>
      <c r="E127" s="181" t="s">
        <v>73</v>
      </c>
      <c r="F127" s="181" t="s">
        <v>74</v>
      </c>
      <c r="G127" s="182" t="s">
        <v>299</v>
      </c>
      <c r="H127" s="181" t="s">
        <v>90</v>
      </c>
      <c r="I127" s="183">
        <v>22</v>
      </c>
      <c r="J127" s="184">
        <v>376324</v>
      </c>
      <c r="K127" s="185">
        <f t="shared" si="4"/>
        <v>8279128</v>
      </c>
      <c r="L127" s="172"/>
      <c r="M127" s="170"/>
    </row>
    <row r="128" spans="1:13" ht="24" customHeight="1">
      <c r="A128" s="170"/>
      <c r="B128" s="171"/>
      <c r="C128" s="180">
        <v>107</v>
      </c>
      <c r="D128" s="181" t="s">
        <v>300</v>
      </c>
      <c r="E128" s="181" t="s">
        <v>73</v>
      </c>
      <c r="F128" s="181" t="s">
        <v>74</v>
      </c>
      <c r="G128" s="182" t="s">
        <v>301</v>
      </c>
      <c r="H128" s="181" t="s">
        <v>90</v>
      </c>
      <c r="I128" s="183">
        <v>4</v>
      </c>
      <c r="J128" s="184">
        <v>438357</v>
      </c>
      <c r="K128" s="185">
        <f t="shared" si="4"/>
        <v>1753428</v>
      </c>
      <c r="L128" s="172"/>
      <c r="M128" s="170"/>
    </row>
    <row r="129" spans="1:13" ht="24" customHeight="1">
      <c r="A129" s="170"/>
      <c r="B129" s="171"/>
      <c r="C129" s="180">
        <v>108</v>
      </c>
      <c r="D129" s="181" t="s">
        <v>302</v>
      </c>
      <c r="E129" s="181" t="s">
        <v>73</v>
      </c>
      <c r="F129" s="181" t="s">
        <v>74</v>
      </c>
      <c r="G129" s="182" t="s">
        <v>303</v>
      </c>
      <c r="H129" s="181" t="s">
        <v>90</v>
      </c>
      <c r="I129" s="183">
        <v>2</v>
      </c>
      <c r="J129" s="184">
        <v>149344</v>
      </c>
      <c r="K129" s="185">
        <f t="shared" si="4"/>
        <v>298688</v>
      </c>
      <c r="L129" s="172"/>
      <c r="M129" s="170"/>
    </row>
    <row r="130" spans="1:13" ht="24" customHeight="1">
      <c r="A130" s="170"/>
      <c r="B130" s="171"/>
      <c r="C130" s="225" t="s">
        <v>106</v>
      </c>
      <c r="D130" s="209"/>
      <c r="E130" s="209"/>
      <c r="F130" s="209"/>
      <c r="G130" s="209"/>
      <c r="H130" s="209"/>
      <c r="I130" s="209"/>
      <c r="J130" s="226"/>
      <c r="K130" s="189">
        <f>SUM(K91:K129)</f>
        <v>271041315.04999995</v>
      </c>
      <c r="L130" s="172"/>
      <c r="M130" s="170"/>
    </row>
    <row r="131" spans="1:13" ht="24" customHeight="1">
      <c r="A131" s="170"/>
      <c r="B131" s="171"/>
      <c r="C131" s="186"/>
      <c r="D131" s="210" t="s">
        <v>304</v>
      </c>
      <c r="E131" s="209"/>
      <c r="F131" s="209"/>
      <c r="G131" s="209"/>
      <c r="H131" s="187"/>
      <c r="I131" s="183"/>
      <c r="J131" s="188"/>
      <c r="K131" s="189"/>
      <c r="L131" s="172"/>
      <c r="M131" s="170"/>
    </row>
    <row r="132" spans="1:13" ht="24" customHeight="1">
      <c r="A132" s="170"/>
      <c r="B132" s="171"/>
      <c r="C132" s="180">
        <v>109</v>
      </c>
      <c r="D132" s="181" t="s">
        <v>305</v>
      </c>
      <c r="E132" s="181" t="s">
        <v>73</v>
      </c>
      <c r="F132" s="181" t="s">
        <v>74</v>
      </c>
      <c r="G132" s="182" t="s">
        <v>306</v>
      </c>
      <c r="H132" s="181" t="s">
        <v>93</v>
      </c>
      <c r="I132" s="183">
        <v>561.1</v>
      </c>
      <c r="J132" s="184">
        <v>72223</v>
      </c>
      <c r="K132" s="185">
        <f t="shared" ref="K132:K163" si="5">I132*J132</f>
        <v>40524325.300000004</v>
      </c>
      <c r="L132" s="172"/>
      <c r="M132" s="170"/>
    </row>
    <row r="133" spans="1:13" ht="24" customHeight="1">
      <c r="A133" s="170"/>
      <c r="B133" s="171"/>
      <c r="C133" s="180">
        <v>110</v>
      </c>
      <c r="D133" s="181" t="s">
        <v>307</v>
      </c>
      <c r="E133" s="181" t="s">
        <v>73</v>
      </c>
      <c r="F133" s="181" t="s">
        <v>74</v>
      </c>
      <c r="G133" s="182" t="s">
        <v>308</v>
      </c>
      <c r="H133" s="181" t="s">
        <v>137</v>
      </c>
      <c r="I133" s="183">
        <v>540</v>
      </c>
      <c r="J133" s="184">
        <v>37169</v>
      </c>
      <c r="K133" s="185">
        <f t="shared" si="5"/>
        <v>20071260</v>
      </c>
      <c r="L133" s="172"/>
      <c r="M133" s="170"/>
    </row>
    <row r="134" spans="1:13" ht="24" customHeight="1">
      <c r="A134" s="170"/>
      <c r="B134" s="171"/>
      <c r="C134" s="180">
        <v>111</v>
      </c>
      <c r="D134" s="181" t="s">
        <v>309</v>
      </c>
      <c r="E134" s="181" t="s">
        <v>73</v>
      </c>
      <c r="F134" s="181" t="s">
        <v>74</v>
      </c>
      <c r="G134" s="182" t="s">
        <v>310</v>
      </c>
      <c r="H134" s="181" t="s">
        <v>137</v>
      </c>
      <c r="I134" s="183">
        <v>50</v>
      </c>
      <c r="J134" s="184">
        <v>4693</v>
      </c>
      <c r="K134" s="185">
        <f t="shared" si="5"/>
        <v>234650</v>
      </c>
      <c r="L134" s="172"/>
      <c r="M134" s="170"/>
    </row>
    <row r="135" spans="1:13" ht="24" customHeight="1">
      <c r="A135" s="170"/>
      <c r="B135" s="171"/>
      <c r="C135" s="180">
        <v>112</v>
      </c>
      <c r="D135" s="181" t="s">
        <v>311</v>
      </c>
      <c r="E135" s="181" t="s">
        <v>73</v>
      </c>
      <c r="F135" s="181" t="s">
        <v>74</v>
      </c>
      <c r="G135" s="182" t="s">
        <v>312</v>
      </c>
      <c r="H135" s="181" t="s">
        <v>137</v>
      </c>
      <c r="I135" s="183">
        <v>110</v>
      </c>
      <c r="J135" s="184">
        <v>6019</v>
      </c>
      <c r="K135" s="185">
        <f t="shared" si="5"/>
        <v>662090</v>
      </c>
      <c r="L135" s="172"/>
      <c r="M135" s="170"/>
    </row>
    <row r="136" spans="1:13" ht="24" customHeight="1">
      <c r="A136" s="170"/>
      <c r="B136" s="171"/>
      <c r="C136" s="180">
        <v>113</v>
      </c>
      <c r="D136" s="181" t="s">
        <v>313</v>
      </c>
      <c r="E136" s="181" t="s">
        <v>73</v>
      </c>
      <c r="F136" s="181" t="s">
        <v>74</v>
      </c>
      <c r="G136" s="182" t="s">
        <v>314</v>
      </c>
      <c r="H136" s="181" t="s">
        <v>137</v>
      </c>
      <c r="I136" s="183">
        <v>40</v>
      </c>
      <c r="J136" s="184">
        <v>7676</v>
      </c>
      <c r="K136" s="185">
        <f t="shared" si="5"/>
        <v>307040</v>
      </c>
      <c r="L136" s="172"/>
      <c r="M136" s="170"/>
    </row>
    <row r="137" spans="1:13" ht="24" customHeight="1">
      <c r="A137" s="170"/>
      <c r="B137" s="171"/>
      <c r="C137" s="180">
        <v>114</v>
      </c>
      <c r="D137" s="181" t="s">
        <v>315</v>
      </c>
      <c r="E137" s="181" t="s">
        <v>73</v>
      </c>
      <c r="F137" s="181" t="s">
        <v>74</v>
      </c>
      <c r="G137" s="182" t="s">
        <v>316</v>
      </c>
      <c r="H137" s="181" t="s">
        <v>137</v>
      </c>
      <c r="I137" s="183">
        <v>24</v>
      </c>
      <c r="J137" s="184">
        <v>41308</v>
      </c>
      <c r="K137" s="185">
        <f t="shared" si="5"/>
        <v>991392</v>
      </c>
      <c r="L137" s="172"/>
      <c r="M137" s="170"/>
    </row>
    <row r="138" spans="1:13" ht="24" customHeight="1">
      <c r="A138" s="170"/>
      <c r="B138" s="171"/>
      <c r="C138" s="180">
        <v>115</v>
      </c>
      <c r="D138" s="181" t="s">
        <v>317</v>
      </c>
      <c r="E138" s="181" t="s">
        <v>73</v>
      </c>
      <c r="F138" s="181" t="s">
        <v>74</v>
      </c>
      <c r="G138" s="182" t="s">
        <v>318</v>
      </c>
      <c r="H138" s="181" t="s">
        <v>137</v>
      </c>
      <c r="I138" s="183">
        <v>41</v>
      </c>
      <c r="J138" s="184">
        <v>146894</v>
      </c>
      <c r="K138" s="185">
        <f t="shared" si="5"/>
        <v>6022654</v>
      </c>
      <c r="L138" s="172"/>
      <c r="M138" s="170"/>
    </row>
    <row r="139" spans="1:13" ht="24" customHeight="1">
      <c r="A139" s="170"/>
      <c r="B139" s="171"/>
      <c r="C139" s="180">
        <v>116</v>
      </c>
      <c r="D139" s="181" t="s">
        <v>319</v>
      </c>
      <c r="E139" s="181" t="s">
        <v>73</v>
      </c>
      <c r="F139" s="181" t="s">
        <v>74</v>
      </c>
      <c r="G139" s="182" t="s">
        <v>320</v>
      </c>
      <c r="H139" s="181" t="s">
        <v>137</v>
      </c>
      <c r="I139" s="183">
        <v>90</v>
      </c>
      <c r="J139" s="184">
        <v>149102</v>
      </c>
      <c r="K139" s="185">
        <f t="shared" si="5"/>
        <v>13419180</v>
      </c>
      <c r="L139" s="172"/>
      <c r="M139" s="170"/>
    </row>
    <row r="140" spans="1:13" ht="24" customHeight="1">
      <c r="A140" s="170"/>
      <c r="B140" s="171"/>
      <c r="C140" s="180">
        <v>117</v>
      </c>
      <c r="D140" s="181" t="s">
        <v>321</v>
      </c>
      <c r="E140" s="181" t="s">
        <v>73</v>
      </c>
      <c r="F140" s="181" t="s">
        <v>74</v>
      </c>
      <c r="G140" s="182" t="s">
        <v>322</v>
      </c>
      <c r="H140" s="181" t="s">
        <v>137</v>
      </c>
      <c r="I140" s="183">
        <v>50</v>
      </c>
      <c r="J140" s="184">
        <v>547747</v>
      </c>
      <c r="K140" s="185">
        <f t="shared" si="5"/>
        <v>27387350</v>
      </c>
      <c r="L140" s="172"/>
      <c r="M140" s="170"/>
    </row>
    <row r="141" spans="1:13" ht="24" customHeight="1">
      <c r="A141" s="170"/>
      <c r="B141" s="171"/>
      <c r="C141" s="180">
        <v>118</v>
      </c>
      <c r="D141" s="181" t="s">
        <v>323</v>
      </c>
      <c r="E141" s="181" t="s">
        <v>73</v>
      </c>
      <c r="F141" s="181" t="s">
        <v>74</v>
      </c>
      <c r="G141" s="182" t="s">
        <v>324</v>
      </c>
      <c r="H141" s="181" t="s">
        <v>137</v>
      </c>
      <c r="I141" s="183">
        <v>1</v>
      </c>
      <c r="J141" s="184">
        <v>1897387</v>
      </c>
      <c r="K141" s="185">
        <f t="shared" si="5"/>
        <v>1897387</v>
      </c>
      <c r="L141" s="172"/>
      <c r="M141" s="170"/>
    </row>
    <row r="142" spans="1:13" ht="24" customHeight="1">
      <c r="A142" s="170"/>
      <c r="B142" s="171"/>
      <c r="C142" s="180">
        <v>119</v>
      </c>
      <c r="D142" s="181" t="s">
        <v>325</v>
      </c>
      <c r="E142" s="181" t="s">
        <v>73</v>
      </c>
      <c r="F142" s="181" t="s">
        <v>74</v>
      </c>
      <c r="G142" s="182" t="s">
        <v>326</v>
      </c>
      <c r="H142" s="181" t="s">
        <v>137</v>
      </c>
      <c r="I142" s="183">
        <v>130</v>
      </c>
      <c r="J142" s="184">
        <v>56425</v>
      </c>
      <c r="K142" s="185">
        <f t="shared" si="5"/>
        <v>7335250</v>
      </c>
      <c r="L142" s="172"/>
      <c r="M142" s="170"/>
    </row>
    <row r="143" spans="1:13" ht="24" customHeight="1">
      <c r="A143" s="170"/>
      <c r="B143" s="171"/>
      <c r="C143" s="180">
        <v>120</v>
      </c>
      <c r="D143" s="181" t="s">
        <v>327</v>
      </c>
      <c r="E143" s="181" t="s">
        <v>73</v>
      </c>
      <c r="F143" s="181" t="s">
        <v>74</v>
      </c>
      <c r="G143" s="182" t="s">
        <v>328</v>
      </c>
      <c r="H143" s="181" t="s">
        <v>137</v>
      </c>
      <c r="I143" s="183">
        <v>18</v>
      </c>
      <c r="J143" s="184">
        <v>73409</v>
      </c>
      <c r="K143" s="185">
        <f t="shared" si="5"/>
        <v>1321362</v>
      </c>
      <c r="L143" s="172"/>
      <c r="M143" s="170"/>
    </row>
    <row r="144" spans="1:13" ht="24" customHeight="1">
      <c r="A144" s="170"/>
      <c r="B144" s="171"/>
      <c r="C144" s="180">
        <v>121</v>
      </c>
      <c r="D144" s="181" t="s">
        <v>329</v>
      </c>
      <c r="E144" s="181" t="s">
        <v>73</v>
      </c>
      <c r="F144" s="181" t="s">
        <v>74</v>
      </c>
      <c r="G144" s="182" t="s">
        <v>330</v>
      </c>
      <c r="H144" s="181" t="s">
        <v>137</v>
      </c>
      <c r="I144" s="183">
        <v>22</v>
      </c>
      <c r="J144" s="184">
        <v>107015</v>
      </c>
      <c r="K144" s="185">
        <f t="shared" si="5"/>
        <v>2354330</v>
      </c>
      <c r="L144" s="172"/>
      <c r="M144" s="170"/>
    </row>
    <row r="145" spans="1:13" ht="24" customHeight="1">
      <c r="A145" s="170"/>
      <c r="B145" s="171"/>
      <c r="C145" s="180">
        <v>122</v>
      </c>
      <c r="D145" s="181" t="s">
        <v>331</v>
      </c>
      <c r="E145" s="181" t="s">
        <v>73</v>
      </c>
      <c r="F145" s="181" t="s">
        <v>74</v>
      </c>
      <c r="G145" s="182" t="s">
        <v>332</v>
      </c>
      <c r="H145" s="181" t="s">
        <v>137</v>
      </c>
      <c r="I145" s="183">
        <v>417</v>
      </c>
      <c r="J145" s="184">
        <v>9355</v>
      </c>
      <c r="K145" s="185">
        <f t="shared" si="5"/>
        <v>3901035</v>
      </c>
      <c r="L145" s="172"/>
      <c r="M145" s="170"/>
    </row>
    <row r="146" spans="1:13" ht="24" customHeight="1">
      <c r="A146" s="170"/>
      <c r="B146" s="171"/>
      <c r="C146" s="180">
        <v>123</v>
      </c>
      <c r="D146" s="181" t="s">
        <v>333</v>
      </c>
      <c r="E146" s="181" t="s">
        <v>73</v>
      </c>
      <c r="F146" s="181" t="s">
        <v>74</v>
      </c>
      <c r="G146" s="182" t="s">
        <v>334</v>
      </c>
      <c r="H146" s="181" t="s">
        <v>93</v>
      </c>
      <c r="I146" s="183">
        <v>1054</v>
      </c>
      <c r="J146" s="184">
        <v>11629</v>
      </c>
      <c r="K146" s="185">
        <f t="shared" si="5"/>
        <v>12256966</v>
      </c>
      <c r="L146" s="172"/>
      <c r="M146" s="170"/>
    </row>
    <row r="147" spans="1:13" ht="24" customHeight="1">
      <c r="A147" s="170"/>
      <c r="B147" s="171"/>
      <c r="C147" s="180">
        <v>124</v>
      </c>
      <c r="D147" s="181" t="s">
        <v>335</v>
      </c>
      <c r="E147" s="181" t="s">
        <v>73</v>
      </c>
      <c r="F147" s="181" t="s">
        <v>74</v>
      </c>
      <c r="G147" s="182" t="s">
        <v>336</v>
      </c>
      <c r="H147" s="181" t="s">
        <v>93</v>
      </c>
      <c r="I147" s="183">
        <v>835.2</v>
      </c>
      <c r="J147" s="184">
        <v>14872</v>
      </c>
      <c r="K147" s="185">
        <f t="shared" si="5"/>
        <v>12421094.4</v>
      </c>
      <c r="L147" s="172"/>
      <c r="M147" s="170"/>
    </row>
    <row r="148" spans="1:13" ht="24" customHeight="1">
      <c r="A148" s="170"/>
      <c r="B148" s="171"/>
      <c r="C148" s="180">
        <v>125</v>
      </c>
      <c r="D148" s="181" t="s">
        <v>337</v>
      </c>
      <c r="E148" s="181" t="s">
        <v>73</v>
      </c>
      <c r="F148" s="181" t="s">
        <v>74</v>
      </c>
      <c r="G148" s="182" t="s">
        <v>338</v>
      </c>
      <c r="H148" s="181" t="s">
        <v>137</v>
      </c>
      <c r="I148" s="183">
        <v>2</v>
      </c>
      <c r="J148" s="184">
        <v>115602</v>
      </c>
      <c r="K148" s="185">
        <f t="shared" si="5"/>
        <v>231204</v>
      </c>
      <c r="L148" s="172"/>
      <c r="M148" s="170"/>
    </row>
    <row r="149" spans="1:13" ht="24" customHeight="1">
      <c r="A149" s="170"/>
      <c r="B149" s="171"/>
      <c r="C149" s="180">
        <v>126</v>
      </c>
      <c r="D149" s="181" t="s">
        <v>339</v>
      </c>
      <c r="E149" s="181" t="s">
        <v>73</v>
      </c>
      <c r="F149" s="181" t="s">
        <v>74</v>
      </c>
      <c r="G149" s="182" t="s">
        <v>340</v>
      </c>
      <c r="H149" s="181" t="s">
        <v>137</v>
      </c>
      <c r="I149" s="183">
        <v>1</v>
      </c>
      <c r="J149" s="184">
        <v>2178654</v>
      </c>
      <c r="K149" s="185">
        <f t="shared" si="5"/>
        <v>2178654</v>
      </c>
      <c r="L149" s="172"/>
      <c r="M149" s="170"/>
    </row>
    <row r="150" spans="1:13" ht="24" customHeight="1">
      <c r="A150" s="170"/>
      <c r="B150" s="171"/>
      <c r="C150" s="180">
        <v>127</v>
      </c>
      <c r="D150" s="181" t="s">
        <v>341</v>
      </c>
      <c r="E150" s="181" t="s">
        <v>73</v>
      </c>
      <c r="F150" s="181" t="s">
        <v>74</v>
      </c>
      <c r="G150" s="182" t="s">
        <v>342</v>
      </c>
      <c r="H150" s="181" t="s">
        <v>137</v>
      </c>
      <c r="I150" s="183">
        <v>2</v>
      </c>
      <c r="J150" s="184">
        <v>957435</v>
      </c>
      <c r="K150" s="185">
        <f t="shared" si="5"/>
        <v>1914870</v>
      </c>
      <c r="L150" s="172"/>
      <c r="M150" s="170"/>
    </row>
    <row r="151" spans="1:13" ht="24" customHeight="1">
      <c r="A151" s="170"/>
      <c r="B151" s="171"/>
      <c r="C151" s="180">
        <v>128</v>
      </c>
      <c r="D151" s="181" t="s">
        <v>343</v>
      </c>
      <c r="E151" s="181" t="s">
        <v>73</v>
      </c>
      <c r="F151" s="181" t="s">
        <v>74</v>
      </c>
      <c r="G151" s="182" t="s">
        <v>344</v>
      </c>
      <c r="H151" s="181" t="s">
        <v>93</v>
      </c>
      <c r="I151" s="183">
        <v>24</v>
      </c>
      <c r="J151" s="184">
        <v>64528</v>
      </c>
      <c r="K151" s="185">
        <f t="shared" si="5"/>
        <v>1548672</v>
      </c>
      <c r="L151" s="172"/>
      <c r="M151" s="170"/>
    </row>
    <row r="152" spans="1:13" ht="24" customHeight="1">
      <c r="A152" s="170"/>
      <c r="B152" s="171"/>
      <c r="C152" s="180">
        <v>129</v>
      </c>
      <c r="D152" s="181" t="s">
        <v>345</v>
      </c>
      <c r="E152" s="181" t="s">
        <v>73</v>
      </c>
      <c r="F152" s="181" t="s">
        <v>74</v>
      </c>
      <c r="G152" s="182" t="s">
        <v>346</v>
      </c>
      <c r="H152" s="181" t="s">
        <v>93</v>
      </c>
      <c r="I152" s="183">
        <v>44</v>
      </c>
      <c r="J152" s="184">
        <v>64528</v>
      </c>
      <c r="K152" s="185">
        <f t="shared" si="5"/>
        <v>2839232</v>
      </c>
      <c r="L152" s="172"/>
      <c r="M152" s="170"/>
    </row>
    <row r="153" spans="1:13" ht="24" customHeight="1">
      <c r="A153" s="170"/>
      <c r="B153" s="171"/>
      <c r="C153" s="180">
        <v>130</v>
      </c>
      <c r="D153" s="181" t="s">
        <v>347</v>
      </c>
      <c r="E153" s="181" t="s">
        <v>73</v>
      </c>
      <c r="F153" s="181" t="s">
        <v>74</v>
      </c>
      <c r="G153" s="182" t="s">
        <v>348</v>
      </c>
      <c r="H153" s="181" t="s">
        <v>93</v>
      </c>
      <c r="I153" s="183">
        <v>357.3</v>
      </c>
      <c r="J153" s="184">
        <v>72868</v>
      </c>
      <c r="K153" s="185">
        <f t="shared" si="5"/>
        <v>26035736.400000002</v>
      </c>
      <c r="L153" s="172"/>
      <c r="M153" s="170"/>
    </row>
    <row r="154" spans="1:13" ht="24" customHeight="1">
      <c r="A154" s="170"/>
      <c r="B154" s="171"/>
      <c r="C154" s="180">
        <v>131</v>
      </c>
      <c r="D154" s="181" t="s">
        <v>349</v>
      </c>
      <c r="E154" s="181" t="s">
        <v>73</v>
      </c>
      <c r="F154" s="181" t="s">
        <v>74</v>
      </c>
      <c r="G154" s="182" t="s">
        <v>350</v>
      </c>
      <c r="H154" s="181" t="s">
        <v>351</v>
      </c>
      <c r="I154" s="183">
        <v>1800</v>
      </c>
      <c r="J154" s="184">
        <v>7906</v>
      </c>
      <c r="K154" s="185">
        <f t="shared" si="5"/>
        <v>14230800</v>
      </c>
      <c r="L154" s="172"/>
      <c r="M154" s="170"/>
    </row>
    <row r="155" spans="1:13" ht="24" customHeight="1">
      <c r="A155" s="170"/>
      <c r="B155" s="171"/>
      <c r="C155" s="180">
        <v>132</v>
      </c>
      <c r="D155" s="181" t="s">
        <v>352</v>
      </c>
      <c r="E155" s="181" t="s">
        <v>73</v>
      </c>
      <c r="F155" s="181" t="s">
        <v>74</v>
      </c>
      <c r="G155" s="182" t="s">
        <v>353</v>
      </c>
      <c r="H155" s="181" t="s">
        <v>137</v>
      </c>
      <c r="I155" s="183">
        <v>1</v>
      </c>
      <c r="J155" s="184">
        <v>13281736</v>
      </c>
      <c r="K155" s="185">
        <f t="shared" si="5"/>
        <v>13281736</v>
      </c>
      <c r="L155" s="172"/>
      <c r="M155" s="170"/>
    </row>
    <row r="156" spans="1:13" ht="24" customHeight="1">
      <c r="A156" s="170"/>
      <c r="B156" s="171"/>
      <c r="C156" s="180">
        <v>133</v>
      </c>
      <c r="D156" s="181" t="s">
        <v>354</v>
      </c>
      <c r="E156" s="181" t="s">
        <v>73</v>
      </c>
      <c r="F156" s="181" t="s">
        <v>74</v>
      </c>
      <c r="G156" s="182" t="s">
        <v>355</v>
      </c>
      <c r="H156" s="181" t="s">
        <v>93</v>
      </c>
      <c r="I156" s="183">
        <v>30</v>
      </c>
      <c r="J156" s="184">
        <v>192429</v>
      </c>
      <c r="K156" s="185">
        <f t="shared" si="5"/>
        <v>5772870</v>
      </c>
      <c r="L156" s="172"/>
      <c r="M156" s="170"/>
    </row>
    <row r="157" spans="1:13" ht="24" customHeight="1">
      <c r="A157" s="170"/>
      <c r="B157" s="171"/>
      <c r="C157" s="180">
        <v>134</v>
      </c>
      <c r="D157" s="181" t="s">
        <v>356</v>
      </c>
      <c r="E157" s="181" t="s">
        <v>73</v>
      </c>
      <c r="F157" s="181" t="s">
        <v>74</v>
      </c>
      <c r="G157" s="182" t="s">
        <v>357</v>
      </c>
      <c r="H157" s="181" t="s">
        <v>93</v>
      </c>
      <c r="I157" s="183">
        <v>164</v>
      </c>
      <c r="J157" s="184">
        <v>216216</v>
      </c>
      <c r="K157" s="185">
        <f t="shared" si="5"/>
        <v>35459424</v>
      </c>
      <c r="L157" s="172"/>
      <c r="M157" s="170"/>
    </row>
    <row r="158" spans="1:13" ht="24" customHeight="1">
      <c r="A158" s="170"/>
      <c r="B158" s="171"/>
      <c r="C158" s="180">
        <v>135</v>
      </c>
      <c r="D158" s="181" t="s">
        <v>358</v>
      </c>
      <c r="E158" s="181" t="s">
        <v>73</v>
      </c>
      <c r="F158" s="181" t="s">
        <v>74</v>
      </c>
      <c r="G158" s="182" t="s">
        <v>359</v>
      </c>
      <c r="H158" s="181" t="s">
        <v>93</v>
      </c>
      <c r="I158" s="183">
        <v>23</v>
      </c>
      <c r="J158" s="184">
        <v>78945</v>
      </c>
      <c r="K158" s="185">
        <f t="shared" si="5"/>
        <v>1815735</v>
      </c>
      <c r="L158" s="172"/>
      <c r="M158" s="170"/>
    </row>
    <row r="159" spans="1:13" ht="24" customHeight="1">
      <c r="A159" s="170"/>
      <c r="B159" s="171"/>
      <c r="C159" s="180">
        <v>136</v>
      </c>
      <c r="D159" s="181" t="s">
        <v>360</v>
      </c>
      <c r="E159" s="181" t="s">
        <v>73</v>
      </c>
      <c r="F159" s="181" t="s">
        <v>74</v>
      </c>
      <c r="G159" s="182" t="s">
        <v>361</v>
      </c>
      <c r="H159" s="181" t="s">
        <v>93</v>
      </c>
      <c r="I159" s="183">
        <v>34</v>
      </c>
      <c r="J159" s="184">
        <v>103772</v>
      </c>
      <c r="K159" s="185">
        <f t="shared" si="5"/>
        <v>3528248</v>
      </c>
      <c r="L159" s="172"/>
      <c r="M159" s="170"/>
    </row>
    <row r="160" spans="1:13" ht="24" customHeight="1">
      <c r="A160" s="170"/>
      <c r="B160" s="171"/>
      <c r="C160" s="180">
        <v>137</v>
      </c>
      <c r="D160" s="181" t="s">
        <v>362</v>
      </c>
      <c r="E160" s="181" t="s">
        <v>73</v>
      </c>
      <c r="F160" s="181" t="s">
        <v>74</v>
      </c>
      <c r="G160" s="182" t="s">
        <v>363</v>
      </c>
      <c r="H160" s="181" t="s">
        <v>90</v>
      </c>
      <c r="I160" s="183">
        <v>4</v>
      </c>
      <c r="J160" s="184">
        <v>7607</v>
      </c>
      <c r="K160" s="185">
        <f t="shared" si="5"/>
        <v>30428</v>
      </c>
      <c r="L160" s="172"/>
      <c r="M160" s="170"/>
    </row>
    <row r="161" spans="1:13" ht="24" customHeight="1">
      <c r="A161" s="170"/>
      <c r="B161" s="171"/>
      <c r="C161" s="180">
        <v>138</v>
      </c>
      <c r="D161" s="181" t="s">
        <v>364</v>
      </c>
      <c r="E161" s="181" t="s">
        <v>73</v>
      </c>
      <c r="F161" s="181" t="s">
        <v>74</v>
      </c>
      <c r="G161" s="182" t="s">
        <v>365</v>
      </c>
      <c r="H161" s="181" t="s">
        <v>90</v>
      </c>
      <c r="I161" s="183">
        <v>6</v>
      </c>
      <c r="J161" s="184">
        <v>13063</v>
      </c>
      <c r="K161" s="185">
        <f t="shared" si="5"/>
        <v>78378</v>
      </c>
      <c r="L161" s="172"/>
      <c r="M161" s="170"/>
    </row>
    <row r="162" spans="1:13" ht="24" customHeight="1">
      <c r="A162" s="170"/>
      <c r="B162" s="171"/>
      <c r="C162" s="180">
        <v>139</v>
      </c>
      <c r="D162" s="181" t="s">
        <v>366</v>
      </c>
      <c r="E162" s="181" t="s">
        <v>73</v>
      </c>
      <c r="F162" s="181" t="s">
        <v>74</v>
      </c>
      <c r="G162" s="182" t="s">
        <v>367</v>
      </c>
      <c r="H162" s="181" t="s">
        <v>90</v>
      </c>
      <c r="I162" s="183">
        <v>35</v>
      </c>
      <c r="J162" s="184">
        <v>19386</v>
      </c>
      <c r="K162" s="185">
        <f t="shared" si="5"/>
        <v>678510</v>
      </c>
      <c r="L162" s="172"/>
      <c r="M162" s="170"/>
    </row>
    <row r="163" spans="1:13" ht="24" customHeight="1">
      <c r="A163" s="170"/>
      <c r="B163" s="171"/>
      <c r="C163" s="180">
        <v>140</v>
      </c>
      <c r="D163" s="181" t="s">
        <v>368</v>
      </c>
      <c r="E163" s="181" t="s">
        <v>73</v>
      </c>
      <c r="F163" s="181" t="s">
        <v>74</v>
      </c>
      <c r="G163" s="182" t="s">
        <v>369</v>
      </c>
      <c r="H163" s="181" t="s">
        <v>90</v>
      </c>
      <c r="I163" s="183">
        <v>30</v>
      </c>
      <c r="J163" s="184">
        <v>25175</v>
      </c>
      <c r="K163" s="185">
        <f t="shared" si="5"/>
        <v>755250</v>
      </c>
      <c r="L163" s="172"/>
      <c r="M163" s="170"/>
    </row>
    <row r="164" spans="1:13" ht="24" customHeight="1">
      <c r="A164" s="170"/>
      <c r="B164" s="171"/>
      <c r="C164" s="180">
        <v>141</v>
      </c>
      <c r="D164" s="181" t="s">
        <v>370</v>
      </c>
      <c r="E164" s="181" t="s">
        <v>73</v>
      </c>
      <c r="F164" s="181" t="s">
        <v>74</v>
      </c>
      <c r="G164" s="182" t="s">
        <v>371</v>
      </c>
      <c r="H164" s="181" t="s">
        <v>90</v>
      </c>
      <c r="I164" s="183">
        <v>274</v>
      </c>
      <c r="J164" s="184">
        <v>29735</v>
      </c>
      <c r="K164" s="185">
        <f t="shared" ref="K164:K189" si="6">I164*J164</f>
        <v>8147390</v>
      </c>
      <c r="L164" s="172"/>
      <c r="M164" s="170"/>
    </row>
    <row r="165" spans="1:13" ht="24" customHeight="1">
      <c r="A165" s="170"/>
      <c r="B165" s="171"/>
      <c r="C165" s="180">
        <v>142</v>
      </c>
      <c r="D165" s="181" t="s">
        <v>372</v>
      </c>
      <c r="E165" s="181" t="s">
        <v>73</v>
      </c>
      <c r="F165" s="181" t="s">
        <v>74</v>
      </c>
      <c r="G165" s="182" t="s">
        <v>373</v>
      </c>
      <c r="H165" s="181" t="s">
        <v>90</v>
      </c>
      <c r="I165" s="183">
        <v>40</v>
      </c>
      <c r="J165" s="184">
        <v>33471</v>
      </c>
      <c r="K165" s="185">
        <f t="shared" si="6"/>
        <v>1338840</v>
      </c>
      <c r="L165" s="172"/>
      <c r="M165" s="170"/>
    </row>
    <row r="166" spans="1:13" ht="24" customHeight="1">
      <c r="A166" s="170"/>
      <c r="B166" s="171"/>
      <c r="C166" s="180">
        <v>143</v>
      </c>
      <c r="D166" s="181" t="s">
        <v>374</v>
      </c>
      <c r="E166" s="181" t="s">
        <v>73</v>
      </c>
      <c r="F166" s="181" t="s">
        <v>74</v>
      </c>
      <c r="G166" s="182" t="s">
        <v>375</v>
      </c>
      <c r="H166" s="181" t="s">
        <v>90</v>
      </c>
      <c r="I166" s="183">
        <v>7</v>
      </c>
      <c r="J166" s="184">
        <v>40620</v>
      </c>
      <c r="K166" s="185">
        <f t="shared" si="6"/>
        <v>284340</v>
      </c>
      <c r="L166" s="172"/>
      <c r="M166" s="170"/>
    </row>
    <row r="167" spans="1:13" ht="24" customHeight="1">
      <c r="A167" s="170"/>
      <c r="B167" s="171"/>
      <c r="C167" s="180">
        <v>144</v>
      </c>
      <c r="D167" s="181" t="s">
        <v>376</v>
      </c>
      <c r="E167" s="181" t="s">
        <v>73</v>
      </c>
      <c r="F167" s="181" t="s">
        <v>74</v>
      </c>
      <c r="G167" s="182" t="s">
        <v>377</v>
      </c>
      <c r="H167" s="181" t="s">
        <v>90</v>
      </c>
      <c r="I167" s="183">
        <v>1</v>
      </c>
      <c r="J167" s="184">
        <v>871268</v>
      </c>
      <c r="K167" s="185">
        <f t="shared" si="6"/>
        <v>871268</v>
      </c>
      <c r="L167" s="172"/>
      <c r="M167" s="170"/>
    </row>
    <row r="168" spans="1:13" ht="24" customHeight="1">
      <c r="A168" s="170"/>
      <c r="B168" s="171"/>
      <c r="C168" s="180">
        <v>145</v>
      </c>
      <c r="D168" s="181" t="s">
        <v>378</v>
      </c>
      <c r="E168" s="181" t="s">
        <v>73</v>
      </c>
      <c r="F168" s="181" t="s">
        <v>74</v>
      </c>
      <c r="G168" s="182" t="s">
        <v>379</v>
      </c>
      <c r="H168" s="181" t="s">
        <v>90</v>
      </c>
      <c r="I168" s="183">
        <v>18</v>
      </c>
      <c r="J168" s="184">
        <v>25962</v>
      </c>
      <c r="K168" s="185">
        <f t="shared" si="6"/>
        <v>467316</v>
      </c>
      <c r="L168" s="172"/>
      <c r="M168" s="170"/>
    </row>
    <row r="169" spans="1:13" ht="24" customHeight="1">
      <c r="A169" s="170"/>
      <c r="B169" s="171"/>
      <c r="C169" s="180">
        <v>146</v>
      </c>
      <c r="D169" s="181" t="s">
        <v>380</v>
      </c>
      <c r="E169" s="181" t="s">
        <v>73</v>
      </c>
      <c r="F169" s="181" t="s">
        <v>74</v>
      </c>
      <c r="G169" s="182" t="s">
        <v>381</v>
      </c>
      <c r="H169" s="181" t="s">
        <v>90</v>
      </c>
      <c r="I169" s="183">
        <v>22</v>
      </c>
      <c r="J169" s="184">
        <v>28984</v>
      </c>
      <c r="K169" s="185">
        <f t="shared" si="6"/>
        <v>637648</v>
      </c>
      <c r="L169" s="172"/>
      <c r="M169" s="170"/>
    </row>
    <row r="170" spans="1:13" ht="24" customHeight="1">
      <c r="A170" s="170"/>
      <c r="B170" s="171"/>
      <c r="C170" s="180">
        <v>147</v>
      </c>
      <c r="D170" s="181" t="s">
        <v>382</v>
      </c>
      <c r="E170" s="181" t="s">
        <v>73</v>
      </c>
      <c r="F170" s="181" t="s">
        <v>74</v>
      </c>
      <c r="G170" s="182" t="s">
        <v>383</v>
      </c>
      <c r="H170" s="181" t="s">
        <v>90</v>
      </c>
      <c r="I170" s="183">
        <v>18</v>
      </c>
      <c r="J170" s="184">
        <v>31502</v>
      </c>
      <c r="K170" s="185">
        <f t="shared" si="6"/>
        <v>567036</v>
      </c>
      <c r="L170" s="172"/>
      <c r="M170" s="170"/>
    </row>
    <row r="171" spans="1:13" ht="24" customHeight="1">
      <c r="A171" s="170"/>
      <c r="B171" s="171"/>
      <c r="C171" s="180">
        <v>148</v>
      </c>
      <c r="D171" s="181" t="s">
        <v>384</v>
      </c>
      <c r="E171" s="181" t="s">
        <v>73</v>
      </c>
      <c r="F171" s="181" t="s">
        <v>74</v>
      </c>
      <c r="G171" s="182" t="s">
        <v>385</v>
      </c>
      <c r="H171" s="181" t="s">
        <v>90</v>
      </c>
      <c r="I171" s="183">
        <v>22</v>
      </c>
      <c r="J171" s="184">
        <v>33998</v>
      </c>
      <c r="K171" s="185">
        <f t="shared" si="6"/>
        <v>747956</v>
      </c>
      <c r="L171" s="172"/>
      <c r="M171" s="170"/>
    </row>
    <row r="172" spans="1:13" ht="24" customHeight="1">
      <c r="A172" s="170"/>
      <c r="B172" s="171"/>
      <c r="C172" s="180">
        <v>149</v>
      </c>
      <c r="D172" s="181" t="s">
        <v>386</v>
      </c>
      <c r="E172" s="181" t="s">
        <v>73</v>
      </c>
      <c r="F172" s="181" t="s">
        <v>74</v>
      </c>
      <c r="G172" s="182" t="s">
        <v>387</v>
      </c>
      <c r="H172" s="181" t="s">
        <v>90</v>
      </c>
      <c r="I172" s="183">
        <v>22</v>
      </c>
      <c r="J172" s="184">
        <v>33340</v>
      </c>
      <c r="K172" s="185">
        <f t="shared" si="6"/>
        <v>733480</v>
      </c>
      <c r="L172" s="172"/>
      <c r="M172" s="170"/>
    </row>
    <row r="173" spans="1:13" ht="24" customHeight="1">
      <c r="A173" s="170"/>
      <c r="B173" s="171"/>
      <c r="C173" s="180">
        <v>150</v>
      </c>
      <c r="D173" s="181" t="s">
        <v>388</v>
      </c>
      <c r="E173" s="181" t="s">
        <v>73</v>
      </c>
      <c r="F173" s="181" t="s">
        <v>74</v>
      </c>
      <c r="G173" s="182" t="s">
        <v>389</v>
      </c>
      <c r="H173" s="181" t="s">
        <v>90</v>
      </c>
      <c r="I173" s="183">
        <v>14</v>
      </c>
      <c r="J173" s="184">
        <v>38364</v>
      </c>
      <c r="K173" s="185">
        <f t="shared" si="6"/>
        <v>537096</v>
      </c>
      <c r="L173" s="172"/>
      <c r="M173" s="170"/>
    </row>
    <row r="174" spans="1:13" ht="24" customHeight="1">
      <c r="A174" s="170"/>
      <c r="B174" s="171"/>
      <c r="C174" s="180">
        <v>151</v>
      </c>
      <c r="D174" s="181" t="s">
        <v>390</v>
      </c>
      <c r="E174" s="181" t="s">
        <v>73</v>
      </c>
      <c r="F174" s="181" t="s">
        <v>74</v>
      </c>
      <c r="G174" s="182" t="s">
        <v>299</v>
      </c>
      <c r="H174" s="181" t="s">
        <v>90</v>
      </c>
      <c r="I174" s="183">
        <v>22</v>
      </c>
      <c r="J174" s="184">
        <v>376324</v>
      </c>
      <c r="K174" s="185">
        <f t="shared" si="6"/>
        <v>8279128</v>
      </c>
      <c r="L174" s="172"/>
      <c r="M174" s="170"/>
    </row>
    <row r="175" spans="1:13" ht="24" customHeight="1">
      <c r="A175" s="170"/>
      <c r="B175" s="171"/>
      <c r="C175" s="180">
        <v>152</v>
      </c>
      <c r="D175" s="181" t="s">
        <v>391</v>
      </c>
      <c r="E175" s="181" t="s">
        <v>73</v>
      </c>
      <c r="F175" s="181" t="s">
        <v>74</v>
      </c>
      <c r="G175" s="182" t="s">
        <v>301</v>
      </c>
      <c r="H175" s="181" t="s">
        <v>90</v>
      </c>
      <c r="I175" s="183">
        <v>4</v>
      </c>
      <c r="J175" s="184">
        <v>438357</v>
      </c>
      <c r="K175" s="185">
        <f t="shared" si="6"/>
        <v>1753428</v>
      </c>
      <c r="L175" s="172"/>
      <c r="M175" s="170"/>
    </row>
    <row r="176" spans="1:13" ht="24" customHeight="1">
      <c r="A176" s="170"/>
      <c r="B176" s="171"/>
      <c r="C176" s="180">
        <v>153</v>
      </c>
      <c r="D176" s="181" t="s">
        <v>392</v>
      </c>
      <c r="E176" s="181" t="s">
        <v>73</v>
      </c>
      <c r="F176" s="181" t="s">
        <v>74</v>
      </c>
      <c r="G176" s="182" t="s">
        <v>393</v>
      </c>
      <c r="H176" s="181" t="s">
        <v>90</v>
      </c>
      <c r="I176" s="183">
        <v>1</v>
      </c>
      <c r="J176" s="184">
        <v>176900000</v>
      </c>
      <c r="K176" s="185">
        <f t="shared" si="6"/>
        <v>176900000</v>
      </c>
      <c r="L176" s="172"/>
      <c r="M176" s="170"/>
    </row>
    <row r="177" spans="1:13" ht="24" customHeight="1">
      <c r="A177" s="170"/>
      <c r="B177" s="171"/>
      <c r="C177" s="180">
        <v>154</v>
      </c>
      <c r="D177" s="181" t="s">
        <v>394</v>
      </c>
      <c r="E177" s="181" t="s">
        <v>73</v>
      </c>
      <c r="F177" s="181" t="s">
        <v>74</v>
      </c>
      <c r="G177" s="182" t="s">
        <v>395</v>
      </c>
      <c r="H177" s="181" t="s">
        <v>137</v>
      </c>
      <c r="I177" s="183">
        <v>1</v>
      </c>
      <c r="J177" s="184">
        <v>3005463</v>
      </c>
      <c r="K177" s="185">
        <f t="shared" si="6"/>
        <v>3005463</v>
      </c>
      <c r="L177" s="172"/>
      <c r="M177" s="170"/>
    </row>
    <row r="178" spans="1:13" ht="24" customHeight="1">
      <c r="A178" s="170"/>
      <c r="B178" s="171"/>
      <c r="C178" s="180">
        <v>155</v>
      </c>
      <c r="D178" s="181" t="s">
        <v>396</v>
      </c>
      <c r="E178" s="181" t="s">
        <v>73</v>
      </c>
      <c r="F178" s="181" t="s">
        <v>74</v>
      </c>
      <c r="G178" s="182" t="s">
        <v>397</v>
      </c>
      <c r="H178" s="181" t="s">
        <v>137</v>
      </c>
      <c r="I178" s="183">
        <v>417</v>
      </c>
      <c r="J178" s="184">
        <v>102715</v>
      </c>
      <c r="K178" s="185">
        <f t="shared" si="6"/>
        <v>42832155</v>
      </c>
      <c r="L178" s="172"/>
      <c r="M178" s="170"/>
    </row>
    <row r="179" spans="1:13" ht="24" customHeight="1">
      <c r="A179" s="170"/>
      <c r="B179" s="171"/>
      <c r="C179" s="180">
        <v>156</v>
      </c>
      <c r="D179" s="181" t="s">
        <v>398</v>
      </c>
      <c r="E179" s="181" t="s">
        <v>73</v>
      </c>
      <c r="F179" s="181" t="s">
        <v>74</v>
      </c>
      <c r="G179" s="182" t="s">
        <v>399</v>
      </c>
      <c r="H179" s="181" t="s">
        <v>93</v>
      </c>
      <c r="I179" s="183">
        <v>67.599999999999994</v>
      </c>
      <c r="J179" s="184">
        <v>97116</v>
      </c>
      <c r="K179" s="185">
        <f t="shared" si="6"/>
        <v>6565041.5999999996</v>
      </c>
      <c r="L179" s="172"/>
      <c r="M179" s="170"/>
    </row>
    <row r="180" spans="1:13" ht="24" customHeight="1">
      <c r="A180" s="170"/>
      <c r="B180" s="171"/>
      <c r="C180" s="180">
        <v>157</v>
      </c>
      <c r="D180" s="181" t="s">
        <v>400</v>
      </c>
      <c r="E180" s="181" t="s">
        <v>73</v>
      </c>
      <c r="F180" s="181" t="s">
        <v>74</v>
      </c>
      <c r="G180" s="182" t="s">
        <v>401</v>
      </c>
      <c r="H180" s="181" t="s">
        <v>93</v>
      </c>
      <c r="I180" s="183">
        <v>809.6</v>
      </c>
      <c r="J180" s="184">
        <v>139139</v>
      </c>
      <c r="K180" s="185">
        <f t="shared" si="6"/>
        <v>112646934.40000001</v>
      </c>
      <c r="L180" s="172"/>
      <c r="M180" s="170"/>
    </row>
    <row r="181" spans="1:13" ht="24" customHeight="1">
      <c r="A181" s="170"/>
      <c r="B181" s="171"/>
      <c r="C181" s="180">
        <v>158</v>
      </c>
      <c r="D181" s="181" t="s">
        <v>402</v>
      </c>
      <c r="E181" s="181" t="s">
        <v>73</v>
      </c>
      <c r="F181" s="181" t="s">
        <v>74</v>
      </c>
      <c r="G181" s="182" t="s">
        <v>403</v>
      </c>
      <c r="H181" s="181" t="s">
        <v>93</v>
      </c>
      <c r="I181" s="183">
        <v>10.6</v>
      </c>
      <c r="J181" s="184">
        <v>178153</v>
      </c>
      <c r="K181" s="185">
        <f t="shared" si="6"/>
        <v>1888421.8</v>
      </c>
      <c r="L181" s="172"/>
      <c r="M181" s="170"/>
    </row>
    <row r="182" spans="1:13" ht="24" customHeight="1">
      <c r="A182" s="170"/>
      <c r="B182" s="171"/>
      <c r="C182" s="180">
        <v>159</v>
      </c>
      <c r="D182" s="181" t="s">
        <v>404</v>
      </c>
      <c r="E182" s="181" t="s">
        <v>73</v>
      </c>
      <c r="F182" s="181" t="s">
        <v>74</v>
      </c>
      <c r="G182" s="182" t="s">
        <v>405</v>
      </c>
      <c r="H182" s="181" t="s">
        <v>137</v>
      </c>
      <c r="I182" s="183">
        <v>10</v>
      </c>
      <c r="J182" s="184">
        <v>1532819</v>
      </c>
      <c r="K182" s="185">
        <f t="shared" si="6"/>
        <v>15328190</v>
      </c>
      <c r="L182" s="172"/>
      <c r="M182" s="170"/>
    </row>
    <row r="183" spans="1:13" ht="24" customHeight="1">
      <c r="A183" s="170"/>
      <c r="B183" s="171"/>
      <c r="C183" s="180">
        <v>160</v>
      </c>
      <c r="D183" s="181" t="s">
        <v>406</v>
      </c>
      <c r="E183" s="181" t="s">
        <v>73</v>
      </c>
      <c r="F183" s="181" t="s">
        <v>74</v>
      </c>
      <c r="G183" s="182" t="s">
        <v>407</v>
      </c>
      <c r="H183" s="181" t="s">
        <v>137</v>
      </c>
      <c r="I183" s="183">
        <v>44</v>
      </c>
      <c r="J183" s="184">
        <v>18803</v>
      </c>
      <c r="K183" s="185">
        <f t="shared" si="6"/>
        <v>827332</v>
      </c>
      <c r="L183" s="172"/>
      <c r="M183" s="170"/>
    </row>
    <row r="184" spans="1:13" ht="24" customHeight="1">
      <c r="A184" s="170"/>
      <c r="B184" s="171"/>
      <c r="C184" s="180">
        <v>161</v>
      </c>
      <c r="D184" s="181" t="s">
        <v>408</v>
      </c>
      <c r="E184" s="181" t="s">
        <v>73</v>
      </c>
      <c r="F184" s="181" t="s">
        <v>74</v>
      </c>
      <c r="G184" s="182" t="s">
        <v>409</v>
      </c>
      <c r="H184" s="181" t="s">
        <v>137</v>
      </c>
      <c r="I184" s="183">
        <v>8</v>
      </c>
      <c r="J184" s="184">
        <v>63009</v>
      </c>
      <c r="K184" s="185">
        <f t="shared" si="6"/>
        <v>504072</v>
      </c>
      <c r="L184" s="172"/>
      <c r="M184" s="170"/>
    </row>
    <row r="185" spans="1:13" ht="24" customHeight="1">
      <c r="A185" s="170"/>
      <c r="B185" s="171"/>
      <c r="C185" s="180">
        <v>162</v>
      </c>
      <c r="D185" s="181" t="s">
        <v>410</v>
      </c>
      <c r="E185" s="181" t="s">
        <v>73</v>
      </c>
      <c r="F185" s="181" t="s">
        <v>74</v>
      </c>
      <c r="G185" s="182" t="s">
        <v>411</v>
      </c>
      <c r="H185" s="181" t="s">
        <v>93</v>
      </c>
      <c r="I185" s="183">
        <v>15</v>
      </c>
      <c r="J185" s="184">
        <v>251070</v>
      </c>
      <c r="K185" s="185">
        <f t="shared" si="6"/>
        <v>3766050</v>
      </c>
      <c r="L185" s="172"/>
      <c r="M185" s="170"/>
    </row>
    <row r="186" spans="1:13" ht="24" customHeight="1">
      <c r="A186" s="170"/>
      <c r="B186" s="171"/>
      <c r="C186" s="180">
        <v>163</v>
      </c>
      <c r="D186" s="181" t="s">
        <v>412</v>
      </c>
      <c r="E186" s="181" t="s">
        <v>73</v>
      </c>
      <c r="F186" s="181" t="s">
        <v>74</v>
      </c>
      <c r="G186" s="182" t="s">
        <v>413</v>
      </c>
      <c r="H186" s="181" t="s">
        <v>137</v>
      </c>
      <c r="I186" s="183">
        <v>12</v>
      </c>
      <c r="J186" s="184">
        <v>66323</v>
      </c>
      <c r="K186" s="185">
        <f t="shared" si="6"/>
        <v>795876</v>
      </c>
      <c r="L186" s="172"/>
      <c r="M186" s="170"/>
    </row>
    <row r="187" spans="1:13" ht="24" customHeight="1">
      <c r="A187" s="170"/>
      <c r="B187" s="171"/>
      <c r="C187" s="180">
        <v>164</v>
      </c>
      <c r="D187" s="181" t="s">
        <v>414</v>
      </c>
      <c r="E187" s="181" t="s">
        <v>73</v>
      </c>
      <c r="F187" s="181" t="s">
        <v>74</v>
      </c>
      <c r="G187" s="182" t="s">
        <v>415</v>
      </c>
      <c r="H187" s="181" t="s">
        <v>137</v>
      </c>
      <c r="I187" s="183">
        <v>6</v>
      </c>
      <c r="J187" s="184">
        <v>1844563</v>
      </c>
      <c r="K187" s="185">
        <f t="shared" si="6"/>
        <v>11067378</v>
      </c>
      <c r="L187" s="172"/>
      <c r="M187" s="170"/>
    </row>
    <row r="188" spans="1:13" ht="24" customHeight="1">
      <c r="A188" s="170"/>
      <c r="B188" s="171"/>
      <c r="C188" s="180">
        <v>165</v>
      </c>
      <c r="D188" s="181" t="s">
        <v>416</v>
      </c>
      <c r="E188" s="181" t="s">
        <v>73</v>
      </c>
      <c r="F188" s="181" t="s">
        <v>74</v>
      </c>
      <c r="G188" s="182" t="s">
        <v>417</v>
      </c>
      <c r="H188" s="181" t="s">
        <v>137</v>
      </c>
      <c r="I188" s="183">
        <v>6</v>
      </c>
      <c r="J188" s="184">
        <v>547031</v>
      </c>
      <c r="K188" s="185">
        <f t="shared" si="6"/>
        <v>3282186</v>
      </c>
      <c r="L188" s="172"/>
      <c r="M188" s="170"/>
    </row>
    <row r="189" spans="1:13" ht="24" customHeight="1">
      <c r="A189" s="170"/>
      <c r="B189" s="171"/>
      <c r="C189" s="180">
        <v>166</v>
      </c>
      <c r="D189" s="181" t="s">
        <v>418</v>
      </c>
      <c r="E189" s="181" t="s">
        <v>73</v>
      </c>
      <c r="F189" s="181" t="s">
        <v>74</v>
      </c>
      <c r="G189" s="182" t="s">
        <v>419</v>
      </c>
      <c r="H189" s="181" t="s">
        <v>137</v>
      </c>
      <c r="I189" s="183">
        <v>730</v>
      </c>
      <c r="J189" s="184">
        <v>26073</v>
      </c>
      <c r="K189" s="185">
        <f t="shared" si="6"/>
        <v>19033290</v>
      </c>
      <c r="L189" s="172"/>
      <c r="M189" s="170"/>
    </row>
    <row r="190" spans="1:13" ht="24" customHeight="1">
      <c r="A190" s="170"/>
      <c r="B190" s="171"/>
      <c r="C190" s="225" t="s">
        <v>106</v>
      </c>
      <c r="D190" s="209"/>
      <c r="E190" s="209"/>
      <c r="F190" s="209"/>
      <c r="G190" s="209"/>
      <c r="H190" s="209"/>
      <c r="I190" s="209"/>
      <c r="J190" s="226"/>
      <c r="K190" s="189">
        <f>SUM(K132:K189)</f>
        <v>684294428.89999998</v>
      </c>
      <c r="L190" s="172"/>
      <c r="M190" s="170"/>
    </row>
    <row r="191" spans="1:13" ht="24" customHeight="1">
      <c r="A191" s="170"/>
      <c r="B191" s="171"/>
      <c r="C191" s="186"/>
      <c r="D191" s="210" t="s">
        <v>420</v>
      </c>
      <c r="E191" s="209"/>
      <c r="F191" s="209"/>
      <c r="G191" s="209"/>
      <c r="H191" s="187"/>
      <c r="I191" s="183"/>
      <c r="J191" s="188"/>
      <c r="K191" s="189"/>
      <c r="L191" s="172"/>
      <c r="M191" s="170"/>
    </row>
    <row r="192" spans="1:13" ht="24" customHeight="1">
      <c r="A192" s="170"/>
      <c r="B192" s="171"/>
      <c r="C192" s="180">
        <v>167</v>
      </c>
      <c r="D192" s="181" t="s">
        <v>421</v>
      </c>
      <c r="E192" s="181" t="s">
        <v>73</v>
      </c>
      <c r="F192" s="181" t="s">
        <v>74</v>
      </c>
      <c r="G192" s="182" t="s">
        <v>422</v>
      </c>
      <c r="H192" s="181" t="s">
        <v>90</v>
      </c>
      <c r="I192" s="183">
        <v>1</v>
      </c>
      <c r="J192" s="184">
        <v>52164736</v>
      </c>
      <c r="K192" s="185">
        <f t="shared" ref="K192:K223" si="7">I192*J192</f>
        <v>52164736</v>
      </c>
      <c r="L192" s="172"/>
      <c r="M192" s="170"/>
    </row>
    <row r="193" spans="1:13" ht="24" customHeight="1">
      <c r="A193" s="170"/>
      <c r="B193" s="171"/>
      <c r="C193" s="180">
        <v>168</v>
      </c>
      <c r="D193" s="181" t="s">
        <v>423</v>
      </c>
      <c r="E193" s="181" t="s">
        <v>73</v>
      </c>
      <c r="F193" s="181" t="s">
        <v>74</v>
      </c>
      <c r="G193" s="182" t="s">
        <v>424</v>
      </c>
      <c r="H193" s="181" t="s">
        <v>90</v>
      </c>
      <c r="I193" s="183">
        <v>2</v>
      </c>
      <c r="J193" s="184">
        <v>10062630</v>
      </c>
      <c r="K193" s="185">
        <f t="shared" si="7"/>
        <v>20125260</v>
      </c>
      <c r="L193" s="172"/>
      <c r="M193" s="170"/>
    </row>
    <row r="194" spans="1:13" ht="24" customHeight="1">
      <c r="A194" s="170"/>
      <c r="B194" s="171"/>
      <c r="C194" s="180">
        <v>169</v>
      </c>
      <c r="D194" s="181" t="s">
        <v>425</v>
      </c>
      <c r="E194" s="181" t="s">
        <v>73</v>
      </c>
      <c r="F194" s="181" t="s">
        <v>74</v>
      </c>
      <c r="G194" s="182" t="s">
        <v>426</v>
      </c>
      <c r="H194" s="181" t="s">
        <v>90</v>
      </c>
      <c r="I194" s="183">
        <v>1</v>
      </c>
      <c r="J194" s="184">
        <v>8775816</v>
      </c>
      <c r="K194" s="185">
        <f t="shared" si="7"/>
        <v>8775816</v>
      </c>
      <c r="L194" s="172"/>
      <c r="M194" s="170"/>
    </row>
    <row r="195" spans="1:13" ht="24" customHeight="1">
      <c r="A195" s="170"/>
      <c r="B195" s="171"/>
      <c r="C195" s="180">
        <v>170</v>
      </c>
      <c r="D195" s="181" t="s">
        <v>427</v>
      </c>
      <c r="E195" s="181" t="s">
        <v>73</v>
      </c>
      <c r="F195" s="181" t="s">
        <v>74</v>
      </c>
      <c r="G195" s="182" t="s">
        <v>428</v>
      </c>
      <c r="H195" s="181" t="s">
        <v>90</v>
      </c>
      <c r="I195" s="183">
        <v>1</v>
      </c>
      <c r="J195" s="184">
        <v>8131622</v>
      </c>
      <c r="K195" s="185">
        <f t="shared" si="7"/>
        <v>8131622</v>
      </c>
      <c r="L195" s="172"/>
      <c r="M195" s="170"/>
    </row>
    <row r="196" spans="1:13" ht="24" customHeight="1">
      <c r="A196" s="170"/>
      <c r="B196" s="171"/>
      <c r="C196" s="180">
        <v>171</v>
      </c>
      <c r="D196" s="181" t="s">
        <v>429</v>
      </c>
      <c r="E196" s="181" t="s">
        <v>73</v>
      </c>
      <c r="F196" s="181" t="s">
        <v>74</v>
      </c>
      <c r="G196" s="182" t="s">
        <v>430</v>
      </c>
      <c r="H196" s="181" t="s">
        <v>90</v>
      </c>
      <c r="I196" s="183">
        <v>1</v>
      </c>
      <c r="J196" s="184">
        <v>9021361</v>
      </c>
      <c r="K196" s="185">
        <f t="shared" si="7"/>
        <v>9021361</v>
      </c>
      <c r="L196" s="172"/>
      <c r="M196" s="170"/>
    </row>
    <row r="197" spans="1:13" ht="24" customHeight="1">
      <c r="A197" s="170"/>
      <c r="B197" s="171"/>
      <c r="C197" s="180">
        <v>172</v>
      </c>
      <c r="D197" s="181" t="s">
        <v>431</v>
      </c>
      <c r="E197" s="181" t="s">
        <v>73</v>
      </c>
      <c r="F197" s="181" t="s">
        <v>74</v>
      </c>
      <c r="G197" s="182" t="s">
        <v>432</v>
      </c>
      <c r="H197" s="181" t="s">
        <v>90</v>
      </c>
      <c r="I197" s="183">
        <v>1</v>
      </c>
      <c r="J197" s="184">
        <v>6522843</v>
      </c>
      <c r="K197" s="185">
        <f t="shared" si="7"/>
        <v>6522843</v>
      </c>
      <c r="L197" s="172"/>
      <c r="M197" s="170"/>
    </row>
    <row r="198" spans="1:13" ht="24" customHeight="1">
      <c r="A198" s="170"/>
      <c r="B198" s="171"/>
      <c r="C198" s="180">
        <v>173</v>
      </c>
      <c r="D198" s="181" t="s">
        <v>433</v>
      </c>
      <c r="E198" s="181" t="s">
        <v>73</v>
      </c>
      <c r="F198" s="181" t="s">
        <v>74</v>
      </c>
      <c r="G198" s="182" t="s">
        <v>434</v>
      </c>
      <c r="H198" s="181" t="s">
        <v>90</v>
      </c>
      <c r="I198" s="183">
        <v>1</v>
      </c>
      <c r="J198" s="184">
        <v>5133334</v>
      </c>
      <c r="K198" s="185">
        <f t="shared" si="7"/>
        <v>5133334</v>
      </c>
      <c r="L198" s="172"/>
      <c r="M198" s="170"/>
    </row>
    <row r="199" spans="1:13" ht="24" customHeight="1">
      <c r="A199" s="170"/>
      <c r="B199" s="171"/>
      <c r="C199" s="180">
        <v>174</v>
      </c>
      <c r="D199" s="181" t="s">
        <v>435</v>
      </c>
      <c r="E199" s="181" t="s">
        <v>73</v>
      </c>
      <c r="F199" s="181" t="s">
        <v>74</v>
      </c>
      <c r="G199" s="182" t="s">
        <v>436</v>
      </c>
      <c r="H199" s="181" t="s">
        <v>90</v>
      </c>
      <c r="I199" s="183">
        <v>44</v>
      </c>
      <c r="J199" s="184">
        <v>2684000</v>
      </c>
      <c r="K199" s="185">
        <f t="shared" si="7"/>
        <v>118096000</v>
      </c>
      <c r="L199" s="172"/>
      <c r="M199" s="170"/>
    </row>
    <row r="200" spans="1:13" ht="24" customHeight="1">
      <c r="A200" s="170"/>
      <c r="B200" s="171"/>
      <c r="C200" s="180">
        <v>175</v>
      </c>
      <c r="D200" s="181" t="s">
        <v>437</v>
      </c>
      <c r="E200" s="181" t="s">
        <v>73</v>
      </c>
      <c r="F200" s="181" t="s">
        <v>74</v>
      </c>
      <c r="G200" s="182" t="s">
        <v>438</v>
      </c>
      <c r="H200" s="181" t="s">
        <v>90</v>
      </c>
      <c r="I200" s="183">
        <v>1</v>
      </c>
      <c r="J200" s="184">
        <v>3914304</v>
      </c>
      <c r="K200" s="185">
        <f t="shared" si="7"/>
        <v>3914304</v>
      </c>
      <c r="L200" s="172"/>
      <c r="M200" s="170"/>
    </row>
    <row r="201" spans="1:13" ht="24" customHeight="1">
      <c r="A201" s="170"/>
      <c r="B201" s="171"/>
      <c r="C201" s="180">
        <v>176</v>
      </c>
      <c r="D201" s="181" t="s">
        <v>439</v>
      </c>
      <c r="E201" s="181" t="s">
        <v>73</v>
      </c>
      <c r="F201" s="181" t="s">
        <v>74</v>
      </c>
      <c r="G201" s="182" t="s">
        <v>440</v>
      </c>
      <c r="H201" s="181" t="s">
        <v>90</v>
      </c>
      <c r="I201" s="183">
        <v>1</v>
      </c>
      <c r="J201" s="184">
        <v>6960237</v>
      </c>
      <c r="K201" s="185">
        <f t="shared" si="7"/>
        <v>6960237</v>
      </c>
      <c r="L201" s="172"/>
      <c r="M201" s="170"/>
    </row>
    <row r="202" spans="1:13" ht="24" customHeight="1">
      <c r="A202" s="170"/>
      <c r="B202" s="171"/>
      <c r="C202" s="180">
        <v>177</v>
      </c>
      <c r="D202" s="181" t="s">
        <v>441</v>
      </c>
      <c r="E202" s="181" t="s">
        <v>73</v>
      </c>
      <c r="F202" s="181" t="s">
        <v>74</v>
      </c>
      <c r="G202" s="182" t="s">
        <v>442</v>
      </c>
      <c r="H202" s="181" t="s">
        <v>90</v>
      </c>
      <c r="I202" s="183">
        <v>1</v>
      </c>
      <c r="J202" s="184">
        <v>6040709</v>
      </c>
      <c r="K202" s="185">
        <f t="shared" si="7"/>
        <v>6040709</v>
      </c>
      <c r="L202" s="172"/>
      <c r="M202" s="170"/>
    </row>
    <row r="203" spans="1:13" ht="24" customHeight="1">
      <c r="A203" s="170"/>
      <c r="B203" s="171"/>
      <c r="C203" s="180">
        <v>178</v>
      </c>
      <c r="D203" s="181" t="s">
        <v>443</v>
      </c>
      <c r="E203" s="181" t="s">
        <v>73</v>
      </c>
      <c r="F203" s="181" t="s">
        <v>74</v>
      </c>
      <c r="G203" s="182" t="s">
        <v>444</v>
      </c>
      <c r="H203" s="181" t="s">
        <v>93</v>
      </c>
      <c r="I203" s="183">
        <v>80.400000000000006</v>
      </c>
      <c r="J203" s="184">
        <v>288925</v>
      </c>
      <c r="K203" s="185">
        <f t="shared" si="7"/>
        <v>23229570</v>
      </c>
      <c r="L203" s="172"/>
      <c r="M203" s="170"/>
    </row>
    <row r="204" spans="1:13" ht="24" customHeight="1">
      <c r="A204" s="170"/>
      <c r="B204" s="171"/>
      <c r="C204" s="180">
        <v>179</v>
      </c>
      <c r="D204" s="181" t="s">
        <v>445</v>
      </c>
      <c r="E204" s="181" t="s">
        <v>73</v>
      </c>
      <c r="F204" s="181" t="s">
        <v>74</v>
      </c>
      <c r="G204" s="182" t="s">
        <v>446</v>
      </c>
      <c r="H204" s="181" t="s">
        <v>447</v>
      </c>
      <c r="I204" s="183">
        <v>9.3800000000000008</v>
      </c>
      <c r="J204" s="184">
        <v>34946</v>
      </c>
      <c r="K204" s="185">
        <f t="shared" si="7"/>
        <v>327793.48000000004</v>
      </c>
      <c r="L204" s="172"/>
      <c r="M204" s="170"/>
    </row>
    <row r="205" spans="1:13" ht="24" customHeight="1">
      <c r="A205" s="170"/>
      <c r="B205" s="171"/>
      <c r="C205" s="180">
        <v>180</v>
      </c>
      <c r="D205" s="181" t="s">
        <v>448</v>
      </c>
      <c r="E205" s="181" t="s">
        <v>73</v>
      </c>
      <c r="F205" s="181" t="s">
        <v>74</v>
      </c>
      <c r="G205" s="182" t="s">
        <v>449</v>
      </c>
      <c r="H205" s="181" t="s">
        <v>90</v>
      </c>
      <c r="I205" s="183">
        <v>3</v>
      </c>
      <c r="J205" s="184">
        <v>463402</v>
      </c>
      <c r="K205" s="185">
        <f t="shared" si="7"/>
        <v>1390206</v>
      </c>
      <c r="L205" s="172"/>
      <c r="M205" s="170"/>
    </row>
    <row r="206" spans="1:13" ht="24" customHeight="1">
      <c r="A206" s="170"/>
      <c r="B206" s="171"/>
      <c r="C206" s="180">
        <v>181</v>
      </c>
      <c r="D206" s="181" t="s">
        <v>450</v>
      </c>
      <c r="E206" s="181" t="s">
        <v>73</v>
      </c>
      <c r="F206" s="181" t="s">
        <v>74</v>
      </c>
      <c r="G206" s="182" t="s">
        <v>451</v>
      </c>
      <c r="H206" s="181" t="s">
        <v>90</v>
      </c>
      <c r="I206" s="183">
        <v>1</v>
      </c>
      <c r="J206" s="184">
        <v>238913</v>
      </c>
      <c r="K206" s="185">
        <f t="shared" si="7"/>
        <v>238913</v>
      </c>
      <c r="L206" s="172"/>
      <c r="M206" s="170"/>
    </row>
    <row r="207" spans="1:13" ht="24" customHeight="1">
      <c r="A207" s="170"/>
      <c r="B207" s="171"/>
      <c r="C207" s="180">
        <v>182</v>
      </c>
      <c r="D207" s="181" t="s">
        <v>452</v>
      </c>
      <c r="E207" s="181" t="s">
        <v>73</v>
      </c>
      <c r="F207" s="181" t="s">
        <v>74</v>
      </c>
      <c r="G207" s="182" t="s">
        <v>453</v>
      </c>
      <c r="H207" s="181" t="s">
        <v>90</v>
      </c>
      <c r="I207" s="183">
        <v>1</v>
      </c>
      <c r="J207" s="184">
        <v>343016</v>
      </c>
      <c r="K207" s="185">
        <f t="shared" si="7"/>
        <v>343016</v>
      </c>
      <c r="L207" s="172"/>
      <c r="M207" s="170"/>
    </row>
    <row r="208" spans="1:13" ht="24" customHeight="1">
      <c r="A208" s="170"/>
      <c r="B208" s="171"/>
      <c r="C208" s="180">
        <v>183</v>
      </c>
      <c r="D208" s="181" t="s">
        <v>454</v>
      </c>
      <c r="E208" s="181" t="s">
        <v>73</v>
      </c>
      <c r="F208" s="181" t="s">
        <v>74</v>
      </c>
      <c r="G208" s="182" t="s">
        <v>455</v>
      </c>
      <c r="H208" s="181" t="s">
        <v>90</v>
      </c>
      <c r="I208" s="183">
        <v>1</v>
      </c>
      <c r="J208" s="184">
        <v>224805</v>
      </c>
      <c r="K208" s="185">
        <f t="shared" si="7"/>
        <v>224805</v>
      </c>
      <c r="L208" s="172"/>
      <c r="M208" s="170"/>
    </row>
    <row r="209" spans="1:13" ht="24" customHeight="1">
      <c r="A209" s="170"/>
      <c r="B209" s="171"/>
      <c r="C209" s="180">
        <v>184</v>
      </c>
      <c r="D209" s="181" t="s">
        <v>456</v>
      </c>
      <c r="E209" s="181" t="s">
        <v>73</v>
      </c>
      <c r="F209" s="181" t="s">
        <v>74</v>
      </c>
      <c r="G209" s="182" t="s">
        <v>457</v>
      </c>
      <c r="H209" s="181" t="s">
        <v>90</v>
      </c>
      <c r="I209" s="183">
        <v>1</v>
      </c>
      <c r="J209" s="184">
        <v>155716</v>
      </c>
      <c r="K209" s="185">
        <f t="shared" si="7"/>
        <v>155716</v>
      </c>
      <c r="L209" s="172"/>
      <c r="M209" s="170"/>
    </row>
    <row r="210" spans="1:13" ht="24" customHeight="1">
      <c r="A210" s="170"/>
      <c r="B210" s="171"/>
      <c r="C210" s="180">
        <v>185</v>
      </c>
      <c r="D210" s="181" t="s">
        <v>458</v>
      </c>
      <c r="E210" s="181" t="s">
        <v>73</v>
      </c>
      <c r="F210" s="181" t="s">
        <v>74</v>
      </c>
      <c r="G210" s="182" t="s">
        <v>459</v>
      </c>
      <c r="H210" s="181" t="s">
        <v>90</v>
      </c>
      <c r="I210" s="183">
        <v>1</v>
      </c>
      <c r="J210" s="184">
        <v>260784</v>
      </c>
      <c r="K210" s="185">
        <f t="shared" si="7"/>
        <v>260784</v>
      </c>
      <c r="L210" s="172"/>
      <c r="M210" s="170"/>
    </row>
    <row r="211" spans="1:13" ht="24" customHeight="1">
      <c r="A211" s="170"/>
      <c r="B211" s="171"/>
      <c r="C211" s="180">
        <v>186</v>
      </c>
      <c r="D211" s="181" t="s">
        <v>460</v>
      </c>
      <c r="E211" s="181" t="s">
        <v>73</v>
      </c>
      <c r="F211" s="181" t="s">
        <v>74</v>
      </c>
      <c r="G211" s="182" t="s">
        <v>461</v>
      </c>
      <c r="H211" s="181" t="s">
        <v>90</v>
      </c>
      <c r="I211" s="183">
        <v>1</v>
      </c>
      <c r="J211" s="184">
        <v>1348217</v>
      </c>
      <c r="K211" s="185">
        <f t="shared" si="7"/>
        <v>1348217</v>
      </c>
      <c r="L211" s="172"/>
      <c r="M211" s="170"/>
    </row>
    <row r="212" spans="1:13" ht="24" customHeight="1">
      <c r="A212" s="170"/>
      <c r="B212" s="171"/>
      <c r="C212" s="180">
        <v>187</v>
      </c>
      <c r="D212" s="181" t="s">
        <v>462</v>
      </c>
      <c r="E212" s="181" t="s">
        <v>73</v>
      </c>
      <c r="F212" s="181" t="s">
        <v>74</v>
      </c>
      <c r="G212" s="182" t="s">
        <v>463</v>
      </c>
      <c r="H212" s="181" t="s">
        <v>90</v>
      </c>
      <c r="I212" s="183">
        <v>1</v>
      </c>
      <c r="J212" s="184">
        <v>260784</v>
      </c>
      <c r="K212" s="185">
        <f t="shared" si="7"/>
        <v>260784</v>
      </c>
      <c r="L212" s="172"/>
      <c r="M212" s="170"/>
    </row>
    <row r="213" spans="1:13" ht="24" customHeight="1">
      <c r="A213" s="170"/>
      <c r="B213" s="171"/>
      <c r="C213" s="180">
        <v>188</v>
      </c>
      <c r="D213" s="181" t="s">
        <v>464</v>
      </c>
      <c r="E213" s="181" t="s">
        <v>73</v>
      </c>
      <c r="F213" s="181" t="s">
        <v>74</v>
      </c>
      <c r="G213" s="182" t="s">
        <v>465</v>
      </c>
      <c r="H213" s="181" t="s">
        <v>90</v>
      </c>
      <c r="I213" s="183">
        <v>1</v>
      </c>
      <c r="J213" s="184">
        <v>211485</v>
      </c>
      <c r="K213" s="185">
        <f t="shared" si="7"/>
        <v>211485</v>
      </c>
      <c r="L213" s="172"/>
      <c r="M213" s="170"/>
    </row>
    <row r="214" spans="1:13" ht="24" customHeight="1">
      <c r="A214" s="170"/>
      <c r="B214" s="171"/>
      <c r="C214" s="180">
        <v>189</v>
      </c>
      <c r="D214" s="181" t="s">
        <v>466</v>
      </c>
      <c r="E214" s="181" t="s">
        <v>73</v>
      </c>
      <c r="F214" s="181" t="s">
        <v>74</v>
      </c>
      <c r="G214" s="182" t="s">
        <v>467</v>
      </c>
      <c r="H214" s="181" t="s">
        <v>93</v>
      </c>
      <c r="I214" s="183">
        <v>4.75</v>
      </c>
      <c r="J214" s="184">
        <v>183165</v>
      </c>
      <c r="K214" s="185">
        <f t="shared" si="7"/>
        <v>870033.75</v>
      </c>
      <c r="L214" s="172"/>
      <c r="M214" s="170"/>
    </row>
    <row r="215" spans="1:13" ht="24" customHeight="1">
      <c r="A215" s="170"/>
      <c r="B215" s="171"/>
      <c r="C215" s="180">
        <v>190</v>
      </c>
      <c r="D215" s="181" t="s">
        <v>468</v>
      </c>
      <c r="E215" s="181" t="s">
        <v>73</v>
      </c>
      <c r="F215" s="181" t="s">
        <v>74</v>
      </c>
      <c r="G215" s="182" t="s">
        <v>469</v>
      </c>
      <c r="H215" s="181" t="s">
        <v>93</v>
      </c>
      <c r="I215" s="183">
        <v>2.31</v>
      </c>
      <c r="J215" s="184">
        <v>172801</v>
      </c>
      <c r="K215" s="185">
        <f t="shared" si="7"/>
        <v>399170.31</v>
      </c>
      <c r="L215" s="172"/>
      <c r="M215" s="170"/>
    </row>
    <row r="216" spans="1:13" ht="24" customHeight="1">
      <c r="A216" s="170"/>
      <c r="B216" s="171"/>
      <c r="C216" s="180">
        <v>191</v>
      </c>
      <c r="D216" s="181" t="s">
        <v>470</v>
      </c>
      <c r="E216" s="181" t="s">
        <v>73</v>
      </c>
      <c r="F216" s="181" t="s">
        <v>74</v>
      </c>
      <c r="G216" s="182" t="s">
        <v>471</v>
      </c>
      <c r="H216" s="181" t="s">
        <v>93</v>
      </c>
      <c r="I216" s="183">
        <v>10.19</v>
      </c>
      <c r="J216" s="184">
        <v>146217</v>
      </c>
      <c r="K216" s="185">
        <f t="shared" si="7"/>
        <v>1489951.23</v>
      </c>
      <c r="L216" s="172"/>
      <c r="M216" s="170"/>
    </row>
    <row r="217" spans="1:13" ht="24" customHeight="1">
      <c r="A217" s="170"/>
      <c r="B217" s="171"/>
      <c r="C217" s="180">
        <v>192</v>
      </c>
      <c r="D217" s="181" t="s">
        <v>472</v>
      </c>
      <c r="E217" s="181" t="s">
        <v>73</v>
      </c>
      <c r="F217" s="181" t="s">
        <v>74</v>
      </c>
      <c r="G217" s="182" t="s">
        <v>473</v>
      </c>
      <c r="H217" s="181" t="s">
        <v>93</v>
      </c>
      <c r="I217" s="183">
        <v>12.63</v>
      </c>
      <c r="J217" s="184">
        <v>112345</v>
      </c>
      <c r="K217" s="185">
        <f t="shared" si="7"/>
        <v>1418917.35</v>
      </c>
      <c r="L217" s="172"/>
      <c r="M217" s="170"/>
    </row>
    <row r="218" spans="1:13" ht="24" customHeight="1">
      <c r="A218" s="170"/>
      <c r="B218" s="171"/>
      <c r="C218" s="180">
        <v>193</v>
      </c>
      <c r="D218" s="181" t="s">
        <v>474</v>
      </c>
      <c r="E218" s="181" t="s">
        <v>73</v>
      </c>
      <c r="F218" s="181" t="s">
        <v>74</v>
      </c>
      <c r="G218" s="182" t="s">
        <v>475</v>
      </c>
      <c r="H218" s="181" t="s">
        <v>93</v>
      </c>
      <c r="I218" s="183">
        <v>352.56</v>
      </c>
      <c r="J218" s="184">
        <v>92291</v>
      </c>
      <c r="K218" s="185">
        <f t="shared" si="7"/>
        <v>32538114.960000001</v>
      </c>
      <c r="L218" s="172"/>
      <c r="M218" s="170"/>
    </row>
    <row r="219" spans="1:13" ht="24" customHeight="1">
      <c r="A219" s="170"/>
      <c r="B219" s="171"/>
      <c r="C219" s="180">
        <v>194</v>
      </c>
      <c r="D219" s="181" t="s">
        <v>476</v>
      </c>
      <c r="E219" s="181" t="s">
        <v>73</v>
      </c>
      <c r="F219" s="181" t="s">
        <v>74</v>
      </c>
      <c r="G219" s="182" t="s">
        <v>477</v>
      </c>
      <c r="H219" s="181" t="s">
        <v>93</v>
      </c>
      <c r="I219" s="183">
        <v>302.63</v>
      </c>
      <c r="J219" s="184">
        <v>77077</v>
      </c>
      <c r="K219" s="185">
        <f t="shared" si="7"/>
        <v>23325812.509999998</v>
      </c>
      <c r="L219" s="172"/>
      <c r="M219" s="170"/>
    </row>
    <row r="220" spans="1:13" ht="24" customHeight="1">
      <c r="A220" s="170"/>
      <c r="B220" s="171"/>
      <c r="C220" s="180">
        <v>195</v>
      </c>
      <c r="D220" s="181" t="s">
        <v>478</v>
      </c>
      <c r="E220" s="181" t="s">
        <v>73</v>
      </c>
      <c r="F220" s="181" t="s">
        <v>74</v>
      </c>
      <c r="G220" s="182" t="s">
        <v>479</v>
      </c>
      <c r="H220" s="181" t="s">
        <v>93</v>
      </c>
      <c r="I220" s="183">
        <v>96.88</v>
      </c>
      <c r="J220" s="184">
        <v>29838</v>
      </c>
      <c r="K220" s="185">
        <f t="shared" si="7"/>
        <v>2890705.44</v>
      </c>
      <c r="L220" s="172"/>
      <c r="M220" s="170"/>
    </row>
    <row r="221" spans="1:13" ht="24" customHeight="1">
      <c r="A221" s="170"/>
      <c r="B221" s="171"/>
      <c r="C221" s="180">
        <v>196</v>
      </c>
      <c r="D221" s="181" t="s">
        <v>480</v>
      </c>
      <c r="E221" s="181" t="s">
        <v>73</v>
      </c>
      <c r="F221" s="181" t="s">
        <v>74</v>
      </c>
      <c r="G221" s="182" t="s">
        <v>481</v>
      </c>
      <c r="H221" s="181" t="s">
        <v>93</v>
      </c>
      <c r="I221" s="183">
        <v>244.94</v>
      </c>
      <c r="J221" s="184">
        <v>15148</v>
      </c>
      <c r="K221" s="185">
        <f t="shared" si="7"/>
        <v>3710351.12</v>
      </c>
      <c r="L221" s="172"/>
      <c r="M221" s="170"/>
    </row>
    <row r="222" spans="1:13" ht="24" customHeight="1">
      <c r="A222" s="170"/>
      <c r="B222" s="171"/>
      <c r="C222" s="180">
        <v>197</v>
      </c>
      <c r="D222" s="181" t="s">
        <v>482</v>
      </c>
      <c r="E222" s="181" t="s">
        <v>73</v>
      </c>
      <c r="F222" s="181" t="s">
        <v>74</v>
      </c>
      <c r="G222" s="182" t="s">
        <v>483</v>
      </c>
      <c r="H222" s="181" t="s">
        <v>93</v>
      </c>
      <c r="I222" s="183">
        <v>962</v>
      </c>
      <c r="J222" s="184">
        <v>22558</v>
      </c>
      <c r="K222" s="185">
        <f t="shared" si="7"/>
        <v>21700796</v>
      </c>
      <c r="L222" s="172"/>
      <c r="M222" s="170"/>
    </row>
    <row r="223" spans="1:13" ht="24" customHeight="1">
      <c r="A223" s="170"/>
      <c r="B223" s="171"/>
      <c r="C223" s="180">
        <v>198</v>
      </c>
      <c r="D223" s="181" t="s">
        <v>484</v>
      </c>
      <c r="E223" s="181" t="s">
        <v>73</v>
      </c>
      <c r="F223" s="181" t="s">
        <v>74</v>
      </c>
      <c r="G223" s="182" t="s">
        <v>485</v>
      </c>
      <c r="H223" s="181" t="s">
        <v>93</v>
      </c>
      <c r="I223" s="183">
        <v>100.2</v>
      </c>
      <c r="J223" s="184">
        <v>16515</v>
      </c>
      <c r="K223" s="185">
        <f t="shared" si="7"/>
        <v>1654803</v>
      </c>
      <c r="L223" s="172"/>
      <c r="M223" s="170"/>
    </row>
    <row r="224" spans="1:13" ht="24" customHeight="1">
      <c r="A224" s="170"/>
      <c r="B224" s="171"/>
      <c r="C224" s="225" t="s">
        <v>106</v>
      </c>
      <c r="D224" s="209"/>
      <c r="E224" s="209"/>
      <c r="F224" s="209"/>
      <c r="G224" s="209"/>
      <c r="H224" s="209"/>
      <c r="I224" s="209"/>
      <c r="J224" s="226"/>
      <c r="K224" s="189">
        <f>SUM(K192:K223)</f>
        <v>362876167.15000004</v>
      </c>
      <c r="L224" s="172"/>
      <c r="M224" s="170"/>
    </row>
    <row r="225" spans="1:13" ht="24" customHeight="1">
      <c r="A225" s="170"/>
      <c r="B225" s="171"/>
      <c r="C225" s="186"/>
      <c r="D225" s="210" t="s">
        <v>486</v>
      </c>
      <c r="E225" s="209"/>
      <c r="F225" s="209"/>
      <c r="G225" s="209"/>
      <c r="H225" s="187"/>
      <c r="I225" s="183"/>
      <c r="J225" s="188"/>
      <c r="K225" s="189"/>
      <c r="L225" s="172"/>
      <c r="M225" s="170"/>
    </row>
    <row r="226" spans="1:13" ht="24" customHeight="1">
      <c r="A226" s="170"/>
      <c r="B226" s="171"/>
      <c r="C226" s="180">
        <v>199</v>
      </c>
      <c r="D226" s="181" t="s">
        <v>487</v>
      </c>
      <c r="E226" s="181" t="s">
        <v>73</v>
      </c>
      <c r="F226" s="181" t="s">
        <v>74</v>
      </c>
      <c r="G226" s="182" t="s">
        <v>488</v>
      </c>
      <c r="H226" s="181" t="s">
        <v>137</v>
      </c>
      <c r="I226" s="183">
        <v>2</v>
      </c>
      <c r="J226" s="184">
        <v>218321</v>
      </c>
      <c r="K226" s="185">
        <f t="shared" ref="K226:K257" si="8">I226*J226</f>
        <v>436642</v>
      </c>
      <c r="L226" s="172"/>
      <c r="M226" s="170"/>
    </row>
    <row r="227" spans="1:13" ht="24" customHeight="1">
      <c r="A227" s="170"/>
      <c r="B227" s="171"/>
      <c r="C227" s="180">
        <v>200</v>
      </c>
      <c r="D227" s="181" t="s">
        <v>489</v>
      </c>
      <c r="E227" s="181" t="s">
        <v>73</v>
      </c>
      <c r="F227" s="181" t="s">
        <v>74</v>
      </c>
      <c r="G227" s="182" t="s">
        <v>490</v>
      </c>
      <c r="H227" s="181" t="s">
        <v>137</v>
      </c>
      <c r="I227" s="183">
        <v>6</v>
      </c>
      <c r="J227" s="184">
        <v>232397</v>
      </c>
      <c r="K227" s="185">
        <f t="shared" si="8"/>
        <v>1394382</v>
      </c>
      <c r="L227" s="172"/>
      <c r="M227" s="170"/>
    </row>
    <row r="228" spans="1:13" ht="24" customHeight="1">
      <c r="A228" s="170"/>
      <c r="B228" s="171"/>
      <c r="C228" s="180">
        <v>201</v>
      </c>
      <c r="D228" s="181" t="s">
        <v>491</v>
      </c>
      <c r="E228" s="181" t="s">
        <v>73</v>
      </c>
      <c r="F228" s="181" t="s">
        <v>74</v>
      </c>
      <c r="G228" s="182" t="s">
        <v>492</v>
      </c>
      <c r="H228" s="181" t="s">
        <v>137</v>
      </c>
      <c r="I228" s="183">
        <v>380</v>
      </c>
      <c r="J228" s="184">
        <v>191807</v>
      </c>
      <c r="K228" s="185">
        <f t="shared" si="8"/>
        <v>72886660</v>
      </c>
      <c r="L228" s="172"/>
      <c r="M228" s="170"/>
    </row>
    <row r="229" spans="1:13" ht="24" customHeight="1">
      <c r="A229" s="170"/>
      <c r="B229" s="171"/>
      <c r="C229" s="180">
        <v>202</v>
      </c>
      <c r="D229" s="181" t="s">
        <v>493</v>
      </c>
      <c r="E229" s="181" t="s">
        <v>73</v>
      </c>
      <c r="F229" s="181" t="s">
        <v>74</v>
      </c>
      <c r="G229" s="182" t="s">
        <v>494</v>
      </c>
      <c r="H229" s="181" t="s">
        <v>137</v>
      </c>
      <c r="I229" s="183">
        <v>159</v>
      </c>
      <c r="J229" s="184">
        <v>242470</v>
      </c>
      <c r="K229" s="185">
        <f t="shared" si="8"/>
        <v>38552730</v>
      </c>
      <c r="L229" s="172"/>
      <c r="M229" s="170"/>
    </row>
    <row r="230" spans="1:13" ht="24" customHeight="1">
      <c r="A230" s="170"/>
      <c r="B230" s="171"/>
      <c r="C230" s="180">
        <v>203</v>
      </c>
      <c r="D230" s="181" t="s">
        <v>495</v>
      </c>
      <c r="E230" s="181" t="s">
        <v>73</v>
      </c>
      <c r="F230" s="181" t="s">
        <v>74</v>
      </c>
      <c r="G230" s="182" t="s">
        <v>496</v>
      </c>
      <c r="H230" s="181" t="s">
        <v>137</v>
      </c>
      <c r="I230" s="183">
        <v>6</v>
      </c>
      <c r="J230" s="184">
        <v>225240</v>
      </c>
      <c r="K230" s="185">
        <f t="shared" si="8"/>
        <v>1351440</v>
      </c>
      <c r="L230" s="172"/>
      <c r="M230" s="170"/>
    </row>
    <row r="231" spans="1:13" ht="24" customHeight="1">
      <c r="A231" s="170"/>
      <c r="B231" s="171"/>
      <c r="C231" s="180">
        <v>204</v>
      </c>
      <c r="D231" s="181" t="s">
        <v>497</v>
      </c>
      <c r="E231" s="181" t="s">
        <v>73</v>
      </c>
      <c r="F231" s="181" t="s">
        <v>74</v>
      </c>
      <c r="G231" s="182" t="s">
        <v>498</v>
      </c>
      <c r="H231" s="181" t="s">
        <v>137</v>
      </c>
      <c r="I231" s="183">
        <v>145</v>
      </c>
      <c r="J231" s="184">
        <v>204865</v>
      </c>
      <c r="K231" s="185">
        <f t="shared" si="8"/>
        <v>29705425</v>
      </c>
      <c r="L231" s="172"/>
      <c r="M231" s="170"/>
    </row>
    <row r="232" spans="1:13" ht="24" customHeight="1">
      <c r="A232" s="170"/>
      <c r="B232" s="171"/>
      <c r="C232" s="180">
        <v>205</v>
      </c>
      <c r="D232" s="181" t="s">
        <v>499</v>
      </c>
      <c r="E232" s="181" t="s">
        <v>73</v>
      </c>
      <c r="F232" s="181" t="s">
        <v>74</v>
      </c>
      <c r="G232" s="182" t="s">
        <v>500</v>
      </c>
      <c r="H232" s="181" t="s">
        <v>137</v>
      </c>
      <c r="I232" s="183">
        <v>4</v>
      </c>
      <c r="J232" s="184">
        <v>250163</v>
      </c>
      <c r="K232" s="185">
        <f t="shared" si="8"/>
        <v>1000652</v>
      </c>
      <c r="L232" s="172"/>
      <c r="M232" s="170"/>
    </row>
    <row r="233" spans="1:13" ht="24" customHeight="1">
      <c r="A233" s="170"/>
      <c r="B233" s="171"/>
      <c r="C233" s="180">
        <v>206</v>
      </c>
      <c r="D233" s="181" t="s">
        <v>501</v>
      </c>
      <c r="E233" s="181" t="s">
        <v>73</v>
      </c>
      <c r="F233" s="181" t="s">
        <v>74</v>
      </c>
      <c r="G233" s="182" t="s">
        <v>502</v>
      </c>
      <c r="H233" s="181" t="s">
        <v>137</v>
      </c>
      <c r="I233" s="183">
        <v>1</v>
      </c>
      <c r="J233" s="184">
        <v>246799</v>
      </c>
      <c r="K233" s="185">
        <f t="shared" si="8"/>
        <v>246799</v>
      </c>
      <c r="L233" s="172"/>
      <c r="M233" s="170"/>
    </row>
    <row r="234" spans="1:13" ht="24" customHeight="1">
      <c r="A234" s="170"/>
      <c r="B234" s="171"/>
      <c r="C234" s="180">
        <v>207</v>
      </c>
      <c r="D234" s="181" t="s">
        <v>503</v>
      </c>
      <c r="E234" s="181" t="s">
        <v>73</v>
      </c>
      <c r="F234" s="181" t="s">
        <v>74</v>
      </c>
      <c r="G234" s="182" t="s">
        <v>504</v>
      </c>
      <c r="H234" s="181" t="s">
        <v>137</v>
      </c>
      <c r="I234" s="183">
        <v>7</v>
      </c>
      <c r="J234" s="184">
        <v>295097</v>
      </c>
      <c r="K234" s="185">
        <f t="shared" si="8"/>
        <v>2065679</v>
      </c>
      <c r="L234" s="172"/>
      <c r="M234" s="170"/>
    </row>
    <row r="235" spans="1:13" ht="24" customHeight="1">
      <c r="A235" s="170"/>
      <c r="B235" s="171"/>
      <c r="C235" s="180">
        <v>208</v>
      </c>
      <c r="D235" s="181" t="s">
        <v>505</v>
      </c>
      <c r="E235" s="181" t="s">
        <v>73</v>
      </c>
      <c r="F235" s="181" t="s">
        <v>74</v>
      </c>
      <c r="G235" s="182" t="s">
        <v>490</v>
      </c>
      <c r="H235" s="181" t="s">
        <v>137</v>
      </c>
      <c r="I235" s="183">
        <v>9</v>
      </c>
      <c r="J235" s="184">
        <v>260197</v>
      </c>
      <c r="K235" s="185">
        <f t="shared" si="8"/>
        <v>2341773</v>
      </c>
      <c r="L235" s="172"/>
      <c r="M235" s="170"/>
    </row>
    <row r="236" spans="1:13" ht="24" customHeight="1">
      <c r="A236" s="170"/>
      <c r="B236" s="171"/>
      <c r="C236" s="180">
        <v>209</v>
      </c>
      <c r="D236" s="181" t="s">
        <v>506</v>
      </c>
      <c r="E236" s="181" t="s">
        <v>73</v>
      </c>
      <c r="F236" s="181" t="s">
        <v>74</v>
      </c>
      <c r="G236" s="182" t="s">
        <v>507</v>
      </c>
      <c r="H236" s="181" t="s">
        <v>137</v>
      </c>
      <c r="I236" s="183">
        <v>22</v>
      </c>
      <c r="J236" s="184">
        <v>256603</v>
      </c>
      <c r="K236" s="185">
        <f t="shared" si="8"/>
        <v>5645266</v>
      </c>
      <c r="L236" s="172"/>
      <c r="M236" s="170"/>
    </row>
    <row r="237" spans="1:13" ht="24" customHeight="1">
      <c r="A237" s="170"/>
      <c r="B237" s="171"/>
      <c r="C237" s="180">
        <v>210</v>
      </c>
      <c r="D237" s="181" t="s">
        <v>508</v>
      </c>
      <c r="E237" s="181" t="s">
        <v>73</v>
      </c>
      <c r="F237" s="181" t="s">
        <v>74</v>
      </c>
      <c r="G237" s="182" t="s">
        <v>509</v>
      </c>
      <c r="H237" s="181" t="s">
        <v>137</v>
      </c>
      <c r="I237" s="183">
        <v>11</v>
      </c>
      <c r="J237" s="184">
        <v>280563</v>
      </c>
      <c r="K237" s="185">
        <f t="shared" si="8"/>
        <v>3086193</v>
      </c>
      <c r="L237" s="172"/>
      <c r="M237" s="170"/>
    </row>
    <row r="238" spans="1:13" ht="24" customHeight="1">
      <c r="A238" s="170"/>
      <c r="B238" s="171"/>
      <c r="C238" s="180">
        <v>211</v>
      </c>
      <c r="D238" s="181" t="s">
        <v>510</v>
      </c>
      <c r="E238" s="181" t="s">
        <v>73</v>
      </c>
      <c r="F238" s="181" t="s">
        <v>74</v>
      </c>
      <c r="G238" s="182" t="s">
        <v>511</v>
      </c>
      <c r="H238" s="181" t="s">
        <v>137</v>
      </c>
      <c r="I238" s="183">
        <v>86</v>
      </c>
      <c r="J238" s="184">
        <v>383422</v>
      </c>
      <c r="K238" s="185">
        <f t="shared" si="8"/>
        <v>32974292</v>
      </c>
      <c r="L238" s="172"/>
      <c r="M238" s="170"/>
    </row>
    <row r="239" spans="1:13" ht="24" customHeight="1">
      <c r="A239" s="170"/>
      <c r="B239" s="171"/>
      <c r="C239" s="180">
        <v>212</v>
      </c>
      <c r="D239" s="181" t="s">
        <v>512</v>
      </c>
      <c r="E239" s="181" t="s">
        <v>73</v>
      </c>
      <c r="F239" s="181" t="s">
        <v>74</v>
      </c>
      <c r="G239" s="182" t="s">
        <v>513</v>
      </c>
      <c r="H239" s="181" t="s">
        <v>137</v>
      </c>
      <c r="I239" s="183">
        <v>40</v>
      </c>
      <c r="J239" s="184">
        <v>197159</v>
      </c>
      <c r="K239" s="185">
        <f t="shared" si="8"/>
        <v>7886360</v>
      </c>
      <c r="L239" s="172"/>
      <c r="M239" s="170"/>
    </row>
    <row r="240" spans="1:13" ht="24" customHeight="1">
      <c r="A240" s="170"/>
      <c r="B240" s="171"/>
      <c r="C240" s="180">
        <v>213</v>
      </c>
      <c r="D240" s="181" t="s">
        <v>514</v>
      </c>
      <c r="E240" s="181" t="s">
        <v>73</v>
      </c>
      <c r="F240" s="181" t="s">
        <v>74</v>
      </c>
      <c r="G240" s="182" t="s">
        <v>515</v>
      </c>
      <c r="H240" s="181" t="s">
        <v>137</v>
      </c>
      <c r="I240" s="183">
        <v>20</v>
      </c>
      <c r="J240" s="184">
        <v>293051</v>
      </c>
      <c r="K240" s="185">
        <f t="shared" si="8"/>
        <v>5861020</v>
      </c>
      <c r="L240" s="172"/>
      <c r="M240" s="170"/>
    </row>
    <row r="241" spans="1:13" ht="24" customHeight="1">
      <c r="A241" s="170"/>
      <c r="B241" s="171"/>
      <c r="C241" s="180">
        <v>214</v>
      </c>
      <c r="D241" s="181" t="s">
        <v>516</v>
      </c>
      <c r="E241" s="181" t="s">
        <v>73</v>
      </c>
      <c r="F241" s="181" t="s">
        <v>74</v>
      </c>
      <c r="G241" s="182" t="s">
        <v>517</v>
      </c>
      <c r="H241" s="181" t="s">
        <v>137</v>
      </c>
      <c r="I241" s="183">
        <v>3</v>
      </c>
      <c r="J241" s="184">
        <v>290456</v>
      </c>
      <c r="K241" s="185">
        <f t="shared" si="8"/>
        <v>871368</v>
      </c>
      <c r="L241" s="172"/>
      <c r="M241" s="170"/>
    </row>
    <row r="242" spans="1:13" ht="24" customHeight="1">
      <c r="A242" s="170"/>
      <c r="B242" s="171"/>
      <c r="C242" s="180">
        <v>215</v>
      </c>
      <c r="D242" s="181" t="s">
        <v>518</v>
      </c>
      <c r="E242" s="181" t="s">
        <v>73</v>
      </c>
      <c r="F242" s="181" t="s">
        <v>74</v>
      </c>
      <c r="G242" s="182" t="s">
        <v>519</v>
      </c>
      <c r="H242" s="181" t="s">
        <v>137</v>
      </c>
      <c r="I242" s="183">
        <v>11</v>
      </c>
      <c r="J242" s="184">
        <v>296449</v>
      </c>
      <c r="K242" s="185">
        <f t="shared" si="8"/>
        <v>3260939</v>
      </c>
      <c r="L242" s="172"/>
      <c r="M242" s="170"/>
    </row>
    <row r="243" spans="1:13" ht="24" customHeight="1">
      <c r="A243" s="170"/>
      <c r="B243" s="171"/>
      <c r="C243" s="180">
        <v>216</v>
      </c>
      <c r="D243" s="181" t="s">
        <v>520</v>
      </c>
      <c r="E243" s="181" t="s">
        <v>73</v>
      </c>
      <c r="F243" s="181" t="s">
        <v>74</v>
      </c>
      <c r="G243" s="182" t="s">
        <v>521</v>
      </c>
      <c r="H243" s="181" t="s">
        <v>137</v>
      </c>
      <c r="I243" s="183">
        <v>6</v>
      </c>
      <c r="J243" s="184">
        <v>256571</v>
      </c>
      <c r="K243" s="185">
        <f t="shared" si="8"/>
        <v>1539426</v>
      </c>
      <c r="L243" s="172"/>
      <c r="M243" s="170"/>
    </row>
    <row r="244" spans="1:13" ht="24" customHeight="1">
      <c r="A244" s="170"/>
      <c r="B244" s="171"/>
      <c r="C244" s="180">
        <v>217</v>
      </c>
      <c r="D244" s="181" t="s">
        <v>522</v>
      </c>
      <c r="E244" s="181" t="s">
        <v>73</v>
      </c>
      <c r="F244" s="181" t="s">
        <v>74</v>
      </c>
      <c r="G244" s="182" t="s">
        <v>523</v>
      </c>
      <c r="H244" s="181" t="s">
        <v>137</v>
      </c>
      <c r="I244" s="183">
        <v>1</v>
      </c>
      <c r="J244" s="184">
        <v>336944</v>
      </c>
      <c r="K244" s="185">
        <f t="shared" si="8"/>
        <v>336944</v>
      </c>
      <c r="L244" s="172"/>
      <c r="M244" s="170"/>
    </row>
    <row r="245" spans="1:13" ht="24" customHeight="1">
      <c r="A245" s="170"/>
      <c r="B245" s="171"/>
      <c r="C245" s="180">
        <v>218</v>
      </c>
      <c r="D245" s="181" t="s">
        <v>524</v>
      </c>
      <c r="E245" s="181" t="s">
        <v>73</v>
      </c>
      <c r="F245" s="181" t="s">
        <v>74</v>
      </c>
      <c r="G245" s="182" t="s">
        <v>525</v>
      </c>
      <c r="H245" s="181" t="s">
        <v>137</v>
      </c>
      <c r="I245" s="183">
        <v>15</v>
      </c>
      <c r="J245" s="184">
        <v>439045</v>
      </c>
      <c r="K245" s="185">
        <f t="shared" si="8"/>
        <v>6585675</v>
      </c>
      <c r="L245" s="172"/>
      <c r="M245" s="170"/>
    </row>
    <row r="246" spans="1:13" ht="24" customHeight="1">
      <c r="A246" s="170"/>
      <c r="B246" s="171"/>
      <c r="C246" s="180">
        <v>219</v>
      </c>
      <c r="D246" s="181" t="s">
        <v>526</v>
      </c>
      <c r="E246" s="181" t="s">
        <v>73</v>
      </c>
      <c r="F246" s="181" t="s">
        <v>74</v>
      </c>
      <c r="G246" s="182" t="s">
        <v>527</v>
      </c>
      <c r="H246" s="181" t="s">
        <v>93</v>
      </c>
      <c r="I246" s="183">
        <v>200</v>
      </c>
      <c r="J246" s="184">
        <v>31690</v>
      </c>
      <c r="K246" s="185">
        <f t="shared" si="8"/>
        <v>6338000</v>
      </c>
      <c r="L246" s="172"/>
      <c r="M246" s="170"/>
    </row>
    <row r="247" spans="1:13" ht="24" customHeight="1">
      <c r="A247" s="170"/>
      <c r="B247" s="171"/>
      <c r="C247" s="180">
        <v>220</v>
      </c>
      <c r="D247" s="181" t="s">
        <v>528</v>
      </c>
      <c r="E247" s="181" t="s">
        <v>73</v>
      </c>
      <c r="F247" s="181" t="s">
        <v>74</v>
      </c>
      <c r="G247" s="182" t="s">
        <v>529</v>
      </c>
      <c r="H247" s="181" t="s">
        <v>90</v>
      </c>
      <c r="I247" s="183">
        <v>12</v>
      </c>
      <c r="J247" s="184">
        <v>124623</v>
      </c>
      <c r="K247" s="185">
        <f t="shared" si="8"/>
        <v>1495476</v>
      </c>
      <c r="L247" s="172"/>
      <c r="M247" s="170"/>
    </row>
    <row r="248" spans="1:13" ht="24" customHeight="1">
      <c r="A248" s="170"/>
      <c r="B248" s="171"/>
      <c r="C248" s="180">
        <v>221</v>
      </c>
      <c r="D248" s="181" t="s">
        <v>530</v>
      </c>
      <c r="E248" s="181" t="s">
        <v>73</v>
      </c>
      <c r="F248" s="181" t="s">
        <v>74</v>
      </c>
      <c r="G248" s="182" t="s">
        <v>531</v>
      </c>
      <c r="H248" s="181" t="s">
        <v>93</v>
      </c>
      <c r="I248" s="183">
        <v>250</v>
      </c>
      <c r="J248" s="184">
        <v>27970</v>
      </c>
      <c r="K248" s="185">
        <f t="shared" si="8"/>
        <v>6992500</v>
      </c>
      <c r="L248" s="172"/>
      <c r="M248" s="170"/>
    </row>
    <row r="249" spans="1:13" ht="24" customHeight="1">
      <c r="A249" s="170"/>
      <c r="B249" s="171"/>
      <c r="C249" s="180">
        <v>222</v>
      </c>
      <c r="D249" s="181" t="s">
        <v>532</v>
      </c>
      <c r="E249" s="181" t="s">
        <v>73</v>
      </c>
      <c r="F249" s="181" t="s">
        <v>74</v>
      </c>
      <c r="G249" s="182" t="s">
        <v>533</v>
      </c>
      <c r="H249" s="181" t="s">
        <v>90</v>
      </c>
      <c r="I249" s="183">
        <v>10</v>
      </c>
      <c r="J249" s="184">
        <v>926506</v>
      </c>
      <c r="K249" s="185">
        <f t="shared" si="8"/>
        <v>9265060</v>
      </c>
      <c r="L249" s="172"/>
      <c r="M249" s="170"/>
    </row>
    <row r="250" spans="1:13" ht="24" customHeight="1">
      <c r="A250" s="170"/>
      <c r="B250" s="171"/>
      <c r="C250" s="180">
        <v>223</v>
      </c>
      <c r="D250" s="181" t="s">
        <v>534</v>
      </c>
      <c r="E250" s="181" t="s">
        <v>73</v>
      </c>
      <c r="F250" s="181" t="s">
        <v>74</v>
      </c>
      <c r="G250" s="182" t="s">
        <v>535</v>
      </c>
      <c r="H250" s="181" t="s">
        <v>90</v>
      </c>
      <c r="I250" s="183">
        <v>10</v>
      </c>
      <c r="J250" s="184">
        <v>854460</v>
      </c>
      <c r="K250" s="185">
        <f t="shared" si="8"/>
        <v>8544600</v>
      </c>
      <c r="L250" s="172"/>
      <c r="M250" s="170"/>
    </row>
    <row r="251" spans="1:13" ht="24" customHeight="1">
      <c r="A251" s="170"/>
      <c r="B251" s="171"/>
      <c r="C251" s="180">
        <v>224</v>
      </c>
      <c r="D251" s="181" t="s">
        <v>536</v>
      </c>
      <c r="E251" s="181" t="s">
        <v>73</v>
      </c>
      <c r="F251" s="181" t="s">
        <v>74</v>
      </c>
      <c r="G251" s="182" t="s">
        <v>537</v>
      </c>
      <c r="H251" s="181" t="s">
        <v>93</v>
      </c>
      <c r="I251" s="183">
        <v>250</v>
      </c>
      <c r="J251" s="184">
        <v>87625</v>
      </c>
      <c r="K251" s="185">
        <f t="shared" si="8"/>
        <v>21906250</v>
      </c>
      <c r="L251" s="172"/>
      <c r="M251" s="170"/>
    </row>
    <row r="252" spans="1:13" ht="24" customHeight="1">
      <c r="A252" s="170"/>
      <c r="B252" s="171"/>
      <c r="C252" s="180">
        <v>225</v>
      </c>
      <c r="D252" s="181" t="s">
        <v>538</v>
      </c>
      <c r="E252" s="181" t="s">
        <v>73</v>
      </c>
      <c r="F252" s="181" t="s">
        <v>74</v>
      </c>
      <c r="G252" s="182" t="s">
        <v>539</v>
      </c>
      <c r="H252" s="181" t="s">
        <v>90</v>
      </c>
      <c r="I252" s="183">
        <v>250</v>
      </c>
      <c r="J252" s="184">
        <v>176743</v>
      </c>
      <c r="K252" s="185">
        <f t="shared" si="8"/>
        <v>44185750</v>
      </c>
      <c r="L252" s="172"/>
      <c r="M252" s="170"/>
    </row>
    <row r="253" spans="1:13" ht="24" customHeight="1">
      <c r="A253" s="170"/>
      <c r="B253" s="171"/>
      <c r="C253" s="180">
        <v>226</v>
      </c>
      <c r="D253" s="181" t="s">
        <v>540</v>
      </c>
      <c r="E253" s="181" t="s">
        <v>73</v>
      </c>
      <c r="F253" s="181" t="s">
        <v>74</v>
      </c>
      <c r="G253" s="182" t="s">
        <v>541</v>
      </c>
      <c r="H253" s="181" t="s">
        <v>137</v>
      </c>
      <c r="I253" s="183">
        <v>8</v>
      </c>
      <c r="J253" s="184">
        <v>221001</v>
      </c>
      <c r="K253" s="185">
        <f t="shared" si="8"/>
        <v>1768008</v>
      </c>
      <c r="L253" s="172"/>
      <c r="M253" s="170"/>
    </row>
    <row r="254" spans="1:13" ht="24" customHeight="1">
      <c r="A254" s="170"/>
      <c r="B254" s="171"/>
      <c r="C254" s="180">
        <v>227</v>
      </c>
      <c r="D254" s="181" t="s">
        <v>542</v>
      </c>
      <c r="E254" s="181" t="s">
        <v>73</v>
      </c>
      <c r="F254" s="181" t="s">
        <v>74</v>
      </c>
      <c r="G254" s="182" t="s">
        <v>543</v>
      </c>
      <c r="H254" s="181" t="s">
        <v>137</v>
      </c>
      <c r="I254" s="183">
        <v>5</v>
      </c>
      <c r="J254" s="184">
        <v>234874</v>
      </c>
      <c r="K254" s="185">
        <f t="shared" si="8"/>
        <v>1174370</v>
      </c>
      <c r="L254" s="172"/>
      <c r="M254" s="170"/>
    </row>
    <row r="255" spans="1:13" ht="24" customHeight="1">
      <c r="A255" s="170"/>
      <c r="B255" s="171"/>
      <c r="C255" s="180">
        <v>228</v>
      </c>
      <c r="D255" s="181" t="s">
        <v>544</v>
      </c>
      <c r="E255" s="181" t="s">
        <v>73</v>
      </c>
      <c r="F255" s="181" t="s">
        <v>74</v>
      </c>
      <c r="G255" s="182" t="s">
        <v>545</v>
      </c>
      <c r="H255" s="181" t="s">
        <v>137</v>
      </c>
      <c r="I255" s="183">
        <v>4</v>
      </c>
      <c r="J255" s="184">
        <v>347502</v>
      </c>
      <c r="K255" s="185">
        <f t="shared" si="8"/>
        <v>1390008</v>
      </c>
      <c r="L255" s="172"/>
      <c r="M255" s="170"/>
    </row>
    <row r="256" spans="1:13" ht="24" customHeight="1">
      <c r="A256" s="170"/>
      <c r="B256" s="171"/>
      <c r="C256" s="180">
        <v>229</v>
      </c>
      <c r="D256" s="181" t="s">
        <v>546</v>
      </c>
      <c r="E256" s="181" t="s">
        <v>73</v>
      </c>
      <c r="F256" s="181" t="s">
        <v>74</v>
      </c>
      <c r="G256" s="182" t="s">
        <v>547</v>
      </c>
      <c r="H256" s="181" t="s">
        <v>137</v>
      </c>
      <c r="I256" s="183">
        <v>4</v>
      </c>
      <c r="J256" s="184">
        <v>266109</v>
      </c>
      <c r="K256" s="185">
        <f t="shared" si="8"/>
        <v>1064436</v>
      </c>
      <c r="L256" s="172"/>
      <c r="M256" s="170"/>
    </row>
    <row r="257" spans="1:13" ht="24" customHeight="1">
      <c r="A257" s="170"/>
      <c r="B257" s="171"/>
      <c r="C257" s="180">
        <v>230</v>
      </c>
      <c r="D257" s="181" t="s">
        <v>548</v>
      </c>
      <c r="E257" s="181" t="s">
        <v>73</v>
      </c>
      <c r="F257" s="181" t="s">
        <v>74</v>
      </c>
      <c r="G257" s="182" t="s">
        <v>549</v>
      </c>
      <c r="H257" s="181" t="s">
        <v>137</v>
      </c>
      <c r="I257" s="183">
        <v>4</v>
      </c>
      <c r="J257" s="184">
        <v>253087</v>
      </c>
      <c r="K257" s="185">
        <f t="shared" si="8"/>
        <v>1012348</v>
      </c>
      <c r="L257" s="172"/>
      <c r="M257" s="170"/>
    </row>
    <row r="258" spans="1:13" ht="24" customHeight="1">
      <c r="A258" s="170"/>
      <c r="B258" s="171"/>
      <c r="C258" s="180">
        <v>231</v>
      </c>
      <c r="D258" s="181" t="s">
        <v>550</v>
      </c>
      <c r="E258" s="181" t="s">
        <v>73</v>
      </c>
      <c r="F258" s="181" t="s">
        <v>74</v>
      </c>
      <c r="G258" s="182" t="s">
        <v>551</v>
      </c>
      <c r="H258" s="181" t="s">
        <v>137</v>
      </c>
      <c r="I258" s="183">
        <v>4</v>
      </c>
      <c r="J258" s="184">
        <v>254044</v>
      </c>
      <c r="K258" s="185">
        <f t="shared" ref="K258:K289" si="9">I258*J258</f>
        <v>1016176</v>
      </c>
      <c r="L258" s="172"/>
      <c r="M258" s="170"/>
    </row>
    <row r="259" spans="1:13" ht="24" customHeight="1">
      <c r="A259" s="170"/>
      <c r="B259" s="171"/>
      <c r="C259" s="180">
        <v>232</v>
      </c>
      <c r="D259" s="181" t="s">
        <v>552</v>
      </c>
      <c r="E259" s="181" t="s">
        <v>73</v>
      </c>
      <c r="F259" s="181" t="s">
        <v>74</v>
      </c>
      <c r="G259" s="182" t="s">
        <v>553</v>
      </c>
      <c r="H259" s="181" t="s">
        <v>137</v>
      </c>
      <c r="I259" s="183">
        <v>8</v>
      </c>
      <c r="J259" s="184">
        <v>2714555</v>
      </c>
      <c r="K259" s="185">
        <f t="shared" si="9"/>
        <v>21716440</v>
      </c>
      <c r="L259" s="172"/>
      <c r="M259" s="170"/>
    </row>
    <row r="260" spans="1:13" ht="24" customHeight="1">
      <c r="A260" s="170"/>
      <c r="B260" s="171"/>
      <c r="C260" s="180">
        <v>233</v>
      </c>
      <c r="D260" s="181" t="s">
        <v>554</v>
      </c>
      <c r="E260" s="181" t="s">
        <v>73</v>
      </c>
      <c r="F260" s="181" t="s">
        <v>74</v>
      </c>
      <c r="G260" s="182" t="s">
        <v>555</v>
      </c>
      <c r="H260" s="181" t="s">
        <v>137</v>
      </c>
      <c r="I260" s="183">
        <v>3</v>
      </c>
      <c r="J260" s="184">
        <v>1600518</v>
      </c>
      <c r="K260" s="185">
        <f t="shared" si="9"/>
        <v>4801554</v>
      </c>
      <c r="L260" s="172"/>
      <c r="M260" s="170"/>
    </row>
    <row r="261" spans="1:13" ht="24" customHeight="1">
      <c r="A261" s="170"/>
      <c r="B261" s="171"/>
      <c r="C261" s="180">
        <v>234</v>
      </c>
      <c r="D261" s="181" t="s">
        <v>556</v>
      </c>
      <c r="E261" s="181" t="s">
        <v>73</v>
      </c>
      <c r="F261" s="181" t="s">
        <v>74</v>
      </c>
      <c r="G261" s="182" t="s">
        <v>557</v>
      </c>
      <c r="H261" s="181" t="s">
        <v>137</v>
      </c>
      <c r="I261" s="183">
        <v>3</v>
      </c>
      <c r="J261" s="184">
        <v>2197647</v>
      </c>
      <c r="K261" s="185">
        <f t="shared" si="9"/>
        <v>6592941</v>
      </c>
      <c r="L261" s="172"/>
      <c r="M261" s="170"/>
    </row>
    <row r="262" spans="1:13" ht="24" customHeight="1">
      <c r="A262" s="170"/>
      <c r="B262" s="171"/>
      <c r="C262" s="180">
        <v>235</v>
      </c>
      <c r="D262" s="181" t="s">
        <v>558</v>
      </c>
      <c r="E262" s="181" t="s">
        <v>73</v>
      </c>
      <c r="F262" s="181" t="s">
        <v>74</v>
      </c>
      <c r="G262" s="182" t="s">
        <v>559</v>
      </c>
      <c r="H262" s="181" t="s">
        <v>137</v>
      </c>
      <c r="I262" s="183">
        <v>8</v>
      </c>
      <c r="J262" s="184">
        <v>1907509</v>
      </c>
      <c r="K262" s="185">
        <f t="shared" si="9"/>
        <v>15260072</v>
      </c>
      <c r="L262" s="172"/>
      <c r="M262" s="170"/>
    </row>
    <row r="263" spans="1:13" ht="24" customHeight="1">
      <c r="A263" s="170"/>
      <c r="B263" s="171"/>
      <c r="C263" s="180">
        <v>236</v>
      </c>
      <c r="D263" s="181" t="s">
        <v>560</v>
      </c>
      <c r="E263" s="181" t="s">
        <v>73</v>
      </c>
      <c r="F263" s="181" t="s">
        <v>74</v>
      </c>
      <c r="G263" s="182" t="s">
        <v>561</v>
      </c>
      <c r="H263" s="181" t="s">
        <v>137</v>
      </c>
      <c r="I263" s="183">
        <v>2</v>
      </c>
      <c r="J263" s="184">
        <v>1024380</v>
      </c>
      <c r="K263" s="185">
        <f t="shared" si="9"/>
        <v>2048760</v>
      </c>
      <c r="L263" s="172"/>
      <c r="M263" s="170"/>
    </row>
    <row r="264" spans="1:13" ht="24" customHeight="1">
      <c r="A264" s="170"/>
      <c r="B264" s="171"/>
      <c r="C264" s="180">
        <v>237</v>
      </c>
      <c r="D264" s="181" t="s">
        <v>562</v>
      </c>
      <c r="E264" s="181" t="s">
        <v>73</v>
      </c>
      <c r="F264" s="181" t="s">
        <v>74</v>
      </c>
      <c r="G264" s="182" t="s">
        <v>563</v>
      </c>
      <c r="H264" s="181" t="s">
        <v>137</v>
      </c>
      <c r="I264" s="183">
        <v>6</v>
      </c>
      <c r="J264" s="184">
        <v>2015309</v>
      </c>
      <c r="K264" s="185">
        <f t="shared" si="9"/>
        <v>12091854</v>
      </c>
      <c r="L264" s="172"/>
      <c r="M264" s="170"/>
    </row>
    <row r="265" spans="1:13" ht="24" customHeight="1">
      <c r="A265" s="170"/>
      <c r="B265" s="171"/>
      <c r="C265" s="180">
        <v>238</v>
      </c>
      <c r="D265" s="181" t="s">
        <v>564</v>
      </c>
      <c r="E265" s="181" t="s">
        <v>73</v>
      </c>
      <c r="F265" s="181" t="s">
        <v>74</v>
      </c>
      <c r="G265" s="182" t="s">
        <v>565</v>
      </c>
      <c r="H265" s="181" t="s">
        <v>137</v>
      </c>
      <c r="I265" s="183">
        <v>1</v>
      </c>
      <c r="J265" s="184">
        <v>1952520</v>
      </c>
      <c r="K265" s="185">
        <f t="shared" si="9"/>
        <v>1952520</v>
      </c>
      <c r="L265" s="172"/>
      <c r="M265" s="170"/>
    </row>
    <row r="266" spans="1:13" ht="24" customHeight="1">
      <c r="A266" s="170"/>
      <c r="B266" s="171"/>
      <c r="C266" s="180">
        <v>239</v>
      </c>
      <c r="D266" s="181" t="s">
        <v>566</v>
      </c>
      <c r="E266" s="181" t="s">
        <v>73</v>
      </c>
      <c r="F266" s="181" t="s">
        <v>74</v>
      </c>
      <c r="G266" s="182" t="s">
        <v>567</v>
      </c>
      <c r="H266" s="181" t="s">
        <v>137</v>
      </c>
      <c r="I266" s="183">
        <v>1</v>
      </c>
      <c r="J266" s="184">
        <v>1892617</v>
      </c>
      <c r="K266" s="185">
        <f t="shared" si="9"/>
        <v>1892617</v>
      </c>
      <c r="L266" s="172"/>
      <c r="M266" s="170"/>
    </row>
    <row r="267" spans="1:13" ht="24" customHeight="1">
      <c r="A267" s="170"/>
      <c r="B267" s="171"/>
      <c r="C267" s="180">
        <v>240</v>
      </c>
      <c r="D267" s="181" t="s">
        <v>568</v>
      </c>
      <c r="E267" s="181" t="s">
        <v>73</v>
      </c>
      <c r="F267" s="181" t="s">
        <v>74</v>
      </c>
      <c r="G267" s="182" t="s">
        <v>569</v>
      </c>
      <c r="H267" s="181" t="s">
        <v>93</v>
      </c>
      <c r="I267" s="183">
        <v>8</v>
      </c>
      <c r="J267" s="184">
        <v>152310</v>
      </c>
      <c r="K267" s="185">
        <f t="shared" si="9"/>
        <v>1218480</v>
      </c>
      <c r="L267" s="172"/>
      <c r="M267" s="170"/>
    </row>
    <row r="268" spans="1:13" ht="24" customHeight="1">
      <c r="A268" s="170"/>
      <c r="B268" s="171"/>
      <c r="C268" s="180">
        <v>241</v>
      </c>
      <c r="D268" s="181" t="s">
        <v>570</v>
      </c>
      <c r="E268" s="181" t="s">
        <v>73</v>
      </c>
      <c r="F268" s="181" t="s">
        <v>74</v>
      </c>
      <c r="G268" s="182" t="s">
        <v>571</v>
      </c>
      <c r="H268" s="181" t="s">
        <v>93</v>
      </c>
      <c r="I268" s="183">
        <v>12</v>
      </c>
      <c r="J268" s="184">
        <v>153527</v>
      </c>
      <c r="K268" s="185">
        <f t="shared" si="9"/>
        <v>1842324</v>
      </c>
      <c r="L268" s="172"/>
      <c r="M268" s="170"/>
    </row>
    <row r="269" spans="1:13" ht="24" customHeight="1">
      <c r="A269" s="170"/>
      <c r="B269" s="171"/>
      <c r="C269" s="180">
        <v>242</v>
      </c>
      <c r="D269" s="181" t="s">
        <v>572</v>
      </c>
      <c r="E269" s="181" t="s">
        <v>73</v>
      </c>
      <c r="F269" s="181" t="s">
        <v>74</v>
      </c>
      <c r="G269" s="182" t="s">
        <v>573</v>
      </c>
      <c r="H269" s="181" t="s">
        <v>93</v>
      </c>
      <c r="I269" s="183">
        <v>12</v>
      </c>
      <c r="J269" s="184">
        <v>151814</v>
      </c>
      <c r="K269" s="185">
        <f t="shared" si="9"/>
        <v>1821768</v>
      </c>
      <c r="L269" s="172"/>
      <c r="M269" s="170"/>
    </row>
    <row r="270" spans="1:13" ht="24" customHeight="1">
      <c r="A270" s="170"/>
      <c r="B270" s="171"/>
      <c r="C270" s="180">
        <v>243</v>
      </c>
      <c r="D270" s="181" t="s">
        <v>574</v>
      </c>
      <c r="E270" s="181" t="s">
        <v>73</v>
      </c>
      <c r="F270" s="181" t="s">
        <v>74</v>
      </c>
      <c r="G270" s="182" t="s">
        <v>575</v>
      </c>
      <c r="H270" s="181" t="s">
        <v>93</v>
      </c>
      <c r="I270" s="183">
        <v>16</v>
      </c>
      <c r="J270" s="184">
        <v>183254</v>
      </c>
      <c r="K270" s="185">
        <f t="shared" si="9"/>
        <v>2932064</v>
      </c>
      <c r="L270" s="172"/>
      <c r="M270" s="170"/>
    </row>
    <row r="271" spans="1:13" ht="24" customHeight="1">
      <c r="A271" s="170"/>
      <c r="B271" s="171"/>
      <c r="C271" s="180">
        <v>244</v>
      </c>
      <c r="D271" s="181" t="s">
        <v>576</v>
      </c>
      <c r="E271" s="181" t="s">
        <v>73</v>
      </c>
      <c r="F271" s="181" t="s">
        <v>74</v>
      </c>
      <c r="G271" s="182" t="s">
        <v>577</v>
      </c>
      <c r="H271" s="181" t="s">
        <v>93</v>
      </c>
      <c r="I271" s="183">
        <v>16</v>
      </c>
      <c r="J271" s="184">
        <v>182479</v>
      </c>
      <c r="K271" s="185">
        <f t="shared" si="9"/>
        <v>2919664</v>
      </c>
      <c r="L271" s="172"/>
      <c r="M271" s="170"/>
    </row>
    <row r="272" spans="1:13" ht="24" customHeight="1">
      <c r="A272" s="170"/>
      <c r="B272" s="171"/>
      <c r="C272" s="180">
        <v>245</v>
      </c>
      <c r="D272" s="181" t="s">
        <v>578</v>
      </c>
      <c r="E272" s="181" t="s">
        <v>73</v>
      </c>
      <c r="F272" s="181" t="s">
        <v>74</v>
      </c>
      <c r="G272" s="182" t="s">
        <v>579</v>
      </c>
      <c r="H272" s="181" t="s">
        <v>93</v>
      </c>
      <c r="I272" s="183">
        <v>20</v>
      </c>
      <c r="J272" s="184">
        <v>182092</v>
      </c>
      <c r="K272" s="185">
        <f t="shared" si="9"/>
        <v>3641840</v>
      </c>
      <c r="L272" s="172"/>
      <c r="M272" s="170"/>
    </row>
    <row r="273" spans="1:13" ht="24" customHeight="1">
      <c r="A273" s="170"/>
      <c r="B273" s="171"/>
      <c r="C273" s="180">
        <v>246</v>
      </c>
      <c r="D273" s="181" t="s">
        <v>580</v>
      </c>
      <c r="E273" s="181" t="s">
        <v>73</v>
      </c>
      <c r="F273" s="181" t="s">
        <v>74</v>
      </c>
      <c r="G273" s="182" t="s">
        <v>581</v>
      </c>
      <c r="H273" s="181" t="s">
        <v>93</v>
      </c>
      <c r="I273" s="183">
        <v>20</v>
      </c>
      <c r="J273" s="184">
        <v>180932</v>
      </c>
      <c r="K273" s="185">
        <f t="shared" si="9"/>
        <v>3618640</v>
      </c>
      <c r="L273" s="172"/>
      <c r="M273" s="170"/>
    </row>
    <row r="274" spans="1:13" ht="24" customHeight="1">
      <c r="A274" s="170"/>
      <c r="B274" s="171"/>
      <c r="C274" s="180">
        <v>247</v>
      </c>
      <c r="D274" s="181" t="s">
        <v>582</v>
      </c>
      <c r="E274" s="181" t="s">
        <v>73</v>
      </c>
      <c r="F274" s="181" t="s">
        <v>74</v>
      </c>
      <c r="G274" s="182" t="s">
        <v>583</v>
      </c>
      <c r="H274" s="181" t="s">
        <v>93</v>
      </c>
      <c r="I274" s="183">
        <v>26</v>
      </c>
      <c r="J274" s="184">
        <v>179772</v>
      </c>
      <c r="K274" s="185">
        <f t="shared" si="9"/>
        <v>4674072</v>
      </c>
      <c r="L274" s="172"/>
      <c r="M274" s="170"/>
    </row>
    <row r="275" spans="1:13" ht="24" customHeight="1">
      <c r="A275" s="170"/>
      <c r="B275" s="171"/>
      <c r="C275" s="180">
        <v>248</v>
      </c>
      <c r="D275" s="181" t="s">
        <v>584</v>
      </c>
      <c r="E275" s="181" t="s">
        <v>73</v>
      </c>
      <c r="F275" s="181" t="s">
        <v>74</v>
      </c>
      <c r="G275" s="182" t="s">
        <v>585</v>
      </c>
      <c r="H275" s="181" t="s">
        <v>93</v>
      </c>
      <c r="I275" s="183">
        <v>8</v>
      </c>
      <c r="J275" s="184">
        <v>210716</v>
      </c>
      <c r="K275" s="185">
        <f t="shared" si="9"/>
        <v>1685728</v>
      </c>
      <c r="L275" s="172"/>
      <c r="M275" s="170"/>
    </row>
    <row r="276" spans="1:13" ht="24" customHeight="1">
      <c r="A276" s="170"/>
      <c r="B276" s="171"/>
      <c r="C276" s="180">
        <v>249</v>
      </c>
      <c r="D276" s="181" t="s">
        <v>586</v>
      </c>
      <c r="E276" s="181" t="s">
        <v>73</v>
      </c>
      <c r="F276" s="181" t="s">
        <v>74</v>
      </c>
      <c r="G276" s="182" t="s">
        <v>587</v>
      </c>
      <c r="H276" s="181" t="s">
        <v>93</v>
      </c>
      <c r="I276" s="183">
        <v>12</v>
      </c>
      <c r="J276" s="184">
        <v>210716</v>
      </c>
      <c r="K276" s="185">
        <f t="shared" si="9"/>
        <v>2528592</v>
      </c>
      <c r="L276" s="172"/>
      <c r="M276" s="170"/>
    </row>
    <row r="277" spans="1:13" ht="24" customHeight="1">
      <c r="A277" s="170"/>
      <c r="B277" s="171"/>
      <c r="C277" s="180">
        <v>250</v>
      </c>
      <c r="D277" s="181" t="s">
        <v>588</v>
      </c>
      <c r="E277" s="181" t="s">
        <v>73</v>
      </c>
      <c r="F277" s="181" t="s">
        <v>74</v>
      </c>
      <c r="G277" s="182" t="s">
        <v>589</v>
      </c>
      <c r="H277" s="181" t="s">
        <v>93</v>
      </c>
      <c r="I277" s="183">
        <v>12</v>
      </c>
      <c r="J277" s="184">
        <v>211674</v>
      </c>
      <c r="K277" s="185">
        <f t="shared" si="9"/>
        <v>2540088</v>
      </c>
      <c r="L277" s="172"/>
      <c r="M277" s="170"/>
    </row>
    <row r="278" spans="1:13" ht="24" customHeight="1">
      <c r="A278" s="170"/>
      <c r="B278" s="171"/>
      <c r="C278" s="180">
        <v>251</v>
      </c>
      <c r="D278" s="181" t="s">
        <v>590</v>
      </c>
      <c r="E278" s="181" t="s">
        <v>73</v>
      </c>
      <c r="F278" s="181" t="s">
        <v>74</v>
      </c>
      <c r="G278" s="182" t="s">
        <v>591</v>
      </c>
      <c r="H278" s="181" t="s">
        <v>93</v>
      </c>
      <c r="I278" s="183">
        <v>14</v>
      </c>
      <c r="J278" s="184">
        <v>211435</v>
      </c>
      <c r="K278" s="185">
        <f t="shared" si="9"/>
        <v>2960090</v>
      </c>
      <c r="L278" s="172"/>
      <c r="M278" s="170"/>
    </row>
    <row r="279" spans="1:13" ht="24" customHeight="1">
      <c r="A279" s="170"/>
      <c r="B279" s="171"/>
      <c r="C279" s="180">
        <v>252</v>
      </c>
      <c r="D279" s="181" t="s">
        <v>592</v>
      </c>
      <c r="E279" s="181" t="s">
        <v>73</v>
      </c>
      <c r="F279" s="181" t="s">
        <v>74</v>
      </c>
      <c r="G279" s="182" t="s">
        <v>593</v>
      </c>
      <c r="H279" s="181" t="s">
        <v>93</v>
      </c>
      <c r="I279" s="183">
        <v>14</v>
      </c>
      <c r="J279" s="184">
        <v>211342</v>
      </c>
      <c r="K279" s="185">
        <f t="shared" si="9"/>
        <v>2958788</v>
      </c>
      <c r="L279" s="172"/>
      <c r="M279" s="170"/>
    </row>
    <row r="280" spans="1:13" ht="24" customHeight="1">
      <c r="A280" s="170"/>
      <c r="B280" s="171"/>
      <c r="C280" s="180">
        <v>253</v>
      </c>
      <c r="D280" s="181" t="s">
        <v>594</v>
      </c>
      <c r="E280" s="181" t="s">
        <v>73</v>
      </c>
      <c r="F280" s="181" t="s">
        <v>74</v>
      </c>
      <c r="G280" s="182" t="s">
        <v>595</v>
      </c>
      <c r="H280" s="181" t="s">
        <v>93</v>
      </c>
      <c r="I280" s="183">
        <v>20</v>
      </c>
      <c r="J280" s="184">
        <v>210090</v>
      </c>
      <c r="K280" s="185">
        <f t="shared" si="9"/>
        <v>4201800</v>
      </c>
      <c r="L280" s="172"/>
      <c r="M280" s="170"/>
    </row>
    <row r="281" spans="1:13" ht="24" customHeight="1">
      <c r="A281" s="170"/>
      <c r="B281" s="171"/>
      <c r="C281" s="180">
        <v>254</v>
      </c>
      <c r="D281" s="181" t="s">
        <v>596</v>
      </c>
      <c r="E281" s="181" t="s">
        <v>73</v>
      </c>
      <c r="F281" s="181" t="s">
        <v>74</v>
      </c>
      <c r="G281" s="182" t="s">
        <v>597</v>
      </c>
      <c r="H281" s="181" t="s">
        <v>93</v>
      </c>
      <c r="I281" s="183">
        <v>20</v>
      </c>
      <c r="J281" s="184">
        <v>210864</v>
      </c>
      <c r="K281" s="185">
        <f t="shared" si="9"/>
        <v>4217280</v>
      </c>
      <c r="L281" s="172"/>
      <c r="M281" s="170"/>
    </row>
    <row r="282" spans="1:13" ht="24" customHeight="1">
      <c r="A282" s="170"/>
      <c r="B282" s="171"/>
      <c r="C282" s="180">
        <v>255</v>
      </c>
      <c r="D282" s="181" t="s">
        <v>598</v>
      </c>
      <c r="E282" s="181" t="s">
        <v>73</v>
      </c>
      <c r="F282" s="181" t="s">
        <v>74</v>
      </c>
      <c r="G282" s="182" t="s">
        <v>599</v>
      </c>
      <c r="H282" s="181" t="s">
        <v>93</v>
      </c>
      <c r="I282" s="183">
        <v>26</v>
      </c>
      <c r="J282" s="184">
        <v>211610</v>
      </c>
      <c r="K282" s="185">
        <f t="shared" si="9"/>
        <v>5501860</v>
      </c>
      <c r="L282" s="172"/>
      <c r="M282" s="170"/>
    </row>
    <row r="283" spans="1:13" ht="24" customHeight="1">
      <c r="A283" s="170"/>
      <c r="B283" s="171"/>
      <c r="C283" s="180">
        <v>256</v>
      </c>
      <c r="D283" s="181" t="s">
        <v>600</v>
      </c>
      <c r="E283" s="181" t="s">
        <v>73</v>
      </c>
      <c r="F283" s="181" t="s">
        <v>74</v>
      </c>
      <c r="G283" s="182" t="s">
        <v>601</v>
      </c>
      <c r="H283" s="181" t="s">
        <v>93</v>
      </c>
      <c r="I283" s="183">
        <v>8</v>
      </c>
      <c r="J283" s="184">
        <v>303935</v>
      </c>
      <c r="K283" s="185">
        <f t="shared" si="9"/>
        <v>2431480</v>
      </c>
      <c r="L283" s="172"/>
      <c r="M283" s="170"/>
    </row>
    <row r="284" spans="1:13" ht="24" customHeight="1">
      <c r="A284" s="170"/>
      <c r="B284" s="171"/>
      <c r="C284" s="180">
        <v>257</v>
      </c>
      <c r="D284" s="181" t="s">
        <v>602</v>
      </c>
      <c r="E284" s="181" t="s">
        <v>73</v>
      </c>
      <c r="F284" s="181" t="s">
        <v>74</v>
      </c>
      <c r="G284" s="182" t="s">
        <v>603</v>
      </c>
      <c r="H284" s="181" t="s">
        <v>93</v>
      </c>
      <c r="I284" s="183">
        <v>12</v>
      </c>
      <c r="J284" s="184">
        <v>303309</v>
      </c>
      <c r="K284" s="185">
        <f t="shared" si="9"/>
        <v>3639708</v>
      </c>
      <c r="L284" s="172"/>
      <c r="M284" s="170"/>
    </row>
    <row r="285" spans="1:13" ht="24" customHeight="1">
      <c r="A285" s="170"/>
      <c r="B285" s="171"/>
      <c r="C285" s="180">
        <v>258</v>
      </c>
      <c r="D285" s="181" t="s">
        <v>604</v>
      </c>
      <c r="E285" s="181" t="s">
        <v>73</v>
      </c>
      <c r="F285" s="181" t="s">
        <v>74</v>
      </c>
      <c r="G285" s="182" t="s">
        <v>605</v>
      </c>
      <c r="H285" s="181" t="s">
        <v>93</v>
      </c>
      <c r="I285" s="183">
        <v>16</v>
      </c>
      <c r="J285" s="184">
        <v>304383</v>
      </c>
      <c r="K285" s="185">
        <f t="shared" si="9"/>
        <v>4870128</v>
      </c>
      <c r="L285" s="172"/>
      <c r="M285" s="170"/>
    </row>
    <row r="286" spans="1:13" ht="24" customHeight="1">
      <c r="A286" s="170"/>
      <c r="B286" s="171"/>
      <c r="C286" s="180">
        <v>259</v>
      </c>
      <c r="D286" s="181" t="s">
        <v>606</v>
      </c>
      <c r="E286" s="181" t="s">
        <v>73</v>
      </c>
      <c r="F286" s="181" t="s">
        <v>74</v>
      </c>
      <c r="G286" s="182" t="s">
        <v>607</v>
      </c>
      <c r="H286" s="181" t="s">
        <v>93</v>
      </c>
      <c r="I286" s="183">
        <v>20</v>
      </c>
      <c r="J286" s="184">
        <v>303070</v>
      </c>
      <c r="K286" s="185">
        <f t="shared" si="9"/>
        <v>6061400</v>
      </c>
      <c r="L286" s="172"/>
      <c r="M286" s="170"/>
    </row>
    <row r="287" spans="1:13" ht="24" customHeight="1">
      <c r="A287" s="170"/>
      <c r="B287" s="171"/>
      <c r="C287" s="180">
        <v>260</v>
      </c>
      <c r="D287" s="181" t="s">
        <v>608</v>
      </c>
      <c r="E287" s="181" t="s">
        <v>73</v>
      </c>
      <c r="F287" s="181" t="s">
        <v>74</v>
      </c>
      <c r="G287" s="182" t="s">
        <v>609</v>
      </c>
      <c r="H287" s="181" t="s">
        <v>93</v>
      </c>
      <c r="I287" s="183">
        <v>26</v>
      </c>
      <c r="J287" s="184">
        <v>306115</v>
      </c>
      <c r="K287" s="185">
        <f t="shared" si="9"/>
        <v>7958990</v>
      </c>
      <c r="L287" s="172"/>
      <c r="M287" s="170"/>
    </row>
    <row r="288" spans="1:13" ht="24" customHeight="1">
      <c r="A288" s="170"/>
      <c r="B288" s="171"/>
      <c r="C288" s="180">
        <v>261</v>
      </c>
      <c r="D288" s="181" t="s">
        <v>610</v>
      </c>
      <c r="E288" s="181" t="s">
        <v>73</v>
      </c>
      <c r="F288" s="181" t="s">
        <v>74</v>
      </c>
      <c r="G288" s="182" t="s">
        <v>611</v>
      </c>
      <c r="H288" s="181" t="s">
        <v>93</v>
      </c>
      <c r="I288" s="183">
        <v>45</v>
      </c>
      <c r="J288" s="184">
        <v>297554</v>
      </c>
      <c r="K288" s="185">
        <f t="shared" si="9"/>
        <v>13389930</v>
      </c>
      <c r="L288" s="172"/>
      <c r="M288" s="170"/>
    </row>
    <row r="289" spans="1:13" ht="24" customHeight="1">
      <c r="A289" s="170"/>
      <c r="B289" s="171"/>
      <c r="C289" s="180">
        <v>262</v>
      </c>
      <c r="D289" s="181" t="s">
        <v>612</v>
      </c>
      <c r="E289" s="181" t="s">
        <v>73</v>
      </c>
      <c r="F289" s="181" t="s">
        <v>74</v>
      </c>
      <c r="G289" s="182" t="s">
        <v>611</v>
      </c>
      <c r="H289" s="181" t="s">
        <v>93</v>
      </c>
      <c r="I289" s="183">
        <v>45</v>
      </c>
      <c r="J289" s="184">
        <v>297941</v>
      </c>
      <c r="K289" s="185">
        <f t="shared" si="9"/>
        <v>13407345</v>
      </c>
      <c r="L289" s="172"/>
      <c r="M289" s="170"/>
    </row>
    <row r="290" spans="1:13" ht="24" customHeight="1">
      <c r="A290" s="170"/>
      <c r="B290" s="171"/>
      <c r="C290" s="180">
        <v>263</v>
      </c>
      <c r="D290" s="181" t="s">
        <v>613</v>
      </c>
      <c r="E290" s="181" t="s">
        <v>73</v>
      </c>
      <c r="F290" s="181" t="s">
        <v>74</v>
      </c>
      <c r="G290" s="182" t="s">
        <v>614</v>
      </c>
      <c r="H290" s="181" t="s">
        <v>93</v>
      </c>
      <c r="I290" s="183">
        <v>30</v>
      </c>
      <c r="J290" s="184">
        <v>256999</v>
      </c>
      <c r="K290" s="185">
        <f t="shared" ref="K290:K295" si="10">I290*J290</f>
        <v>7709970</v>
      </c>
      <c r="L290" s="172"/>
      <c r="M290" s="170"/>
    </row>
    <row r="291" spans="1:13" ht="24" customHeight="1">
      <c r="A291" s="170"/>
      <c r="B291" s="171"/>
      <c r="C291" s="180">
        <v>264</v>
      </c>
      <c r="D291" s="181" t="s">
        <v>615</v>
      </c>
      <c r="E291" s="181" t="s">
        <v>73</v>
      </c>
      <c r="F291" s="181" t="s">
        <v>74</v>
      </c>
      <c r="G291" s="182" t="s">
        <v>616</v>
      </c>
      <c r="H291" s="181" t="s">
        <v>90</v>
      </c>
      <c r="I291" s="183">
        <v>1</v>
      </c>
      <c r="J291" s="184">
        <v>28784669</v>
      </c>
      <c r="K291" s="185">
        <f t="shared" si="10"/>
        <v>28784669</v>
      </c>
      <c r="L291" s="172"/>
      <c r="M291" s="170"/>
    </row>
    <row r="292" spans="1:13" ht="24" customHeight="1">
      <c r="A292" s="170"/>
      <c r="B292" s="171"/>
      <c r="C292" s="180">
        <v>265</v>
      </c>
      <c r="D292" s="181" t="s">
        <v>617</v>
      </c>
      <c r="E292" s="181" t="s">
        <v>73</v>
      </c>
      <c r="F292" s="181" t="s">
        <v>74</v>
      </c>
      <c r="G292" s="182" t="s">
        <v>618</v>
      </c>
      <c r="H292" s="181" t="s">
        <v>90</v>
      </c>
      <c r="I292" s="183">
        <v>1</v>
      </c>
      <c r="J292" s="184">
        <v>86421599</v>
      </c>
      <c r="K292" s="185">
        <f t="shared" si="10"/>
        <v>86421599</v>
      </c>
      <c r="L292" s="172"/>
      <c r="M292" s="170"/>
    </row>
    <row r="293" spans="1:13" ht="24" customHeight="1">
      <c r="A293" s="170"/>
      <c r="B293" s="171"/>
      <c r="C293" s="180">
        <v>266</v>
      </c>
      <c r="D293" s="181" t="s">
        <v>619</v>
      </c>
      <c r="E293" s="181" t="s">
        <v>73</v>
      </c>
      <c r="F293" s="181" t="s">
        <v>74</v>
      </c>
      <c r="G293" s="182" t="s">
        <v>620</v>
      </c>
      <c r="H293" s="181" t="s">
        <v>90</v>
      </c>
      <c r="I293" s="183">
        <v>1</v>
      </c>
      <c r="J293" s="184">
        <v>331568511</v>
      </c>
      <c r="K293" s="185">
        <f t="shared" si="10"/>
        <v>331568511</v>
      </c>
      <c r="L293" s="172"/>
      <c r="M293" s="170"/>
    </row>
    <row r="294" spans="1:13" ht="24" customHeight="1">
      <c r="A294" s="170"/>
      <c r="B294" s="171"/>
      <c r="C294" s="180">
        <v>267</v>
      </c>
      <c r="D294" s="181" t="s">
        <v>621</v>
      </c>
      <c r="E294" s="181" t="s">
        <v>73</v>
      </c>
      <c r="F294" s="181" t="s">
        <v>74</v>
      </c>
      <c r="G294" s="182" t="s">
        <v>622</v>
      </c>
      <c r="H294" s="181" t="s">
        <v>76</v>
      </c>
      <c r="I294" s="183">
        <v>350</v>
      </c>
      <c r="J294" s="184">
        <v>34160</v>
      </c>
      <c r="K294" s="185">
        <f t="shared" si="10"/>
        <v>11956000</v>
      </c>
      <c r="L294" s="172"/>
      <c r="M294" s="170"/>
    </row>
    <row r="295" spans="1:13" ht="24" customHeight="1">
      <c r="A295" s="170"/>
      <c r="B295" s="171"/>
      <c r="C295" s="180">
        <v>268</v>
      </c>
      <c r="D295" s="181" t="s">
        <v>623</v>
      </c>
      <c r="E295" s="181" t="s">
        <v>73</v>
      </c>
      <c r="F295" s="181" t="s">
        <v>74</v>
      </c>
      <c r="G295" s="182" t="s">
        <v>624</v>
      </c>
      <c r="H295" s="181" t="s">
        <v>93</v>
      </c>
      <c r="I295" s="183">
        <v>1300</v>
      </c>
      <c r="J295" s="184">
        <v>67100</v>
      </c>
      <c r="K295" s="185">
        <f t="shared" si="10"/>
        <v>87230000</v>
      </c>
      <c r="L295" s="172"/>
      <c r="M295" s="170"/>
    </row>
    <row r="296" spans="1:13" ht="24" customHeight="1">
      <c r="A296" s="170"/>
      <c r="B296" s="171"/>
      <c r="C296" s="225" t="s">
        <v>106</v>
      </c>
      <c r="D296" s="209"/>
      <c r="E296" s="209"/>
      <c r="F296" s="209"/>
      <c r="G296" s="209"/>
      <c r="H296" s="209"/>
      <c r="I296" s="209"/>
      <c r="J296" s="226"/>
      <c r="K296" s="189">
        <f>SUM(K226:K295)</f>
        <v>1045232213</v>
      </c>
      <c r="L296" s="172"/>
      <c r="M296" s="170"/>
    </row>
    <row r="297" spans="1:13" ht="24" customHeight="1">
      <c r="A297" s="170"/>
      <c r="B297" s="171"/>
      <c r="C297" s="186"/>
      <c r="D297" s="210" t="s">
        <v>625</v>
      </c>
      <c r="E297" s="209"/>
      <c r="F297" s="209"/>
      <c r="G297" s="209"/>
      <c r="H297" s="187"/>
      <c r="I297" s="183"/>
      <c r="J297" s="188"/>
      <c r="K297" s="189"/>
      <c r="L297" s="172"/>
      <c r="M297" s="170"/>
    </row>
    <row r="298" spans="1:13" ht="24" customHeight="1">
      <c r="A298" s="170"/>
      <c r="B298" s="171"/>
      <c r="C298" s="180">
        <v>269</v>
      </c>
      <c r="D298" s="181" t="s">
        <v>626</v>
      </c>
      <c r="E298" s="181" t="s">
        <v>73</v>
      </c>
      <c r="F298" s="181" t="s">
        <v>74</v>
      </c>
      <c r="G298" s="182" t="s">
        <v>627</v>
      </c>
      <c r="H298" s="181" t="s">
        <v>90</v>
      </c>
      <c r="I298" s="183">
        <v>11</v>
      </c>
      <c r="J298" s="184">
        <v>97612</v>
      </c>
      <c r="K298" s="185">
        <f t="shared" ref="K298:K310" si="11">I298*J298</f>
        <v>1073732</v>
      </c>
      <c r="L298" s="172"/>
      <c r="M298" s="170"/>
    </row>
    <row r="299" spans="1:13" ht="24" customHeight="1">
      <c r="A299" s="170"/>
      <c r="B299" s="171"/>
      <c r="C299" s="180">
        <v>270</v>
      </c>
      <c r="D299" s="181" t="s">
        <v>628</v>
      </c>
      <c r="E299" s="181" t="s">
        <v>73</v>
      </c>
      <c r="F299" s="181" t="s">
        <v>74</v>
      </c>
      <c r="G299" s="182" t="s">
        <v>629</v>
      </c>
      <c r="H299" s="181" t="s">
        <v>90</v>
      </c>
      <c r="I299" s="183">
        <v>4</v>
      </c>
      <c r="J299" s="184">
        <v>603755</v>
      </c>
      <c r="K299" s="185">
        <f t="shared" si="11"/>
        <v>2415020</v>
      </c>
      <c r="L299" s="172"/>
      <c r="M299" s="170"/>
    </row>
    <row r="300" spans="1:13" ht="24" customHeight="1">
      <c r="A300" s="170"/>
      <c r="B300" s="171"/>
      <c r="C300" s="180">
        <v>271</v>
      </c>
      <c r="D300" s="181" t="s">
        <v>630</v>
      </c>
      <c r="E300" s="181" t="s">
        <v>73</v>
      </c>
      <c r="F300" s="181" t="s">
        <v>74</v>
      </c>
      <c r="G300" s="182" t="s">
        <v>631</v>
      </c>
      <c r="H300" s="181" t="s">
        <v>90</v>
      </c>
      <c r="I300" s="183">
        <v>159</v>
      </c>
      <c r="J300" s="184">
        <v>236055</v>
      </c>
      <c r="K300" s="185">
        <f t="shared" si="11"/>
        <v>37532745</v>
      </c>
      <c r="L300" s="172"/>
      <c r="M300" s="170"/>
    </row>
    <row r="301" spans="1:13" ht="24" customHeight="1">
      <c r="A301" s="170"/>
      <c r="B301" s="171"/>
      <c r="C301" s="180">
        <v>272</v>
      </c>
      <c r="D301" s="181" t="s">
        <v>632</v>
      </c>
      <c r="E301" s="181" t="s">
        <v>73</v>
      </c>
      <c r="F301" s="181" t="s">
        <v>74</v>
      </c>
      <c r="G301" s="182" t="s">
        <v>633</v>
      </c>
      <c r="H301" s="181" t="s">
        <v>120</v>
      </c>
      <c r="I301" s="183">
        <v>1</v>
      </c>
      <c r="J301" s="184">
        <v>91500000</v>
      </c>
      <c r="K301" s="185">
        <f t="shared" si="11"/>
        <v>91500000</v>
      </c>
      <c r="L301" s="172"/>
      <c r="M301" s="170"/>
    </row>
    <row r="302" spans="1:13" ht="24" customHeight="1">
      <c r="A302" s="170"/>
      <c r="B302" s="171"/>
      <c r="C302" s="180">
        <v>273</v>
      </c>
      <c r="D302" s="181" t="s">
        <v>634</v>
      </c>
      <c r="E302" s="181" t="s">
        <v>73</v>
      </c>
      <c r="F302" s="181" t="s">
        <v>74</v>
      </c>
      <c r="G302" s="182" t="s">
        <v>635</v>
      </c>
      <c r="H302" s="181" t="s">
        <v>90</v>
      </c>
      <c r="I302" s="183">
        <v>22</v>
      </c>
      <c r="J302" s="184">
        <v>564289</v>
      </c>
      <c r="K302" s="185">
        <f t="shared" si="11"/>
        <v>12414358</v>
      </c>
      <c r="L302" s="172"/>
      <c r="M302" s="170"/>
    </row>
    <row r="303" spans="1:13" ht="24" customHeight="1">
      <c r="A303" s="170"/>
      <c r="B303" s="171"/>
      <c r="C303" s="180">
        <v>274</v>
      </c>
      <c r="D303" s="181" t="s">
        <v>636</v>
      </c>
      <c r="E303" s="181" t="s">
        <v>73</v>
      </c>
      <c r="F303" s="181" t="s">
        <v>74</v>
      </c>
      <c r="G303" s="182" t="s">
        <v>637</v>
      </c>
      <c r="H303" s="181" t="s">
        <v>90</v>
      </c>
      <c r="I303" s="183">
        <v>86</v>
      </c>
      <c r="J303" s="184">
        <v>217148</v>
      </c>
      <c r="K303" s="185">
        <f t="shared" si="11"/>
        <v>18674728</v>
      </c>
      <c r="L303" s="172"/>
      <c r="M303" s="170"/>
    </row>
    <row r="304" spans="1:13" ht="24" customHeight="1">
      <c r="A304" s="170"/>
      <c r="B304" s="171"/>
      <c r="C304" s="180">
        <v>275</v>
      </c>
      <c r="D304" s="181" t="s">
        <v>638</v>
      </c>
      <c r="E304" s="181" t="s">
        <v>73</v>
      </c>
      <c r="F304" s="181" t="s">
        <v>74</v>
      </c>
      <c r="G304" s="182" t="s">
        <v>639</v>
      </c>
      <c r="H304" s="181" t="s">
        <v>90</v>
      </c>
      <c r="I304" s="183">
        <v>226</v>
      </c>
      <c r="J304" s="184">
        <v>140402</v>
      </c>
      <c r="K304" s="185">
        <f t="shared" si="11"/>
        <v>31730852</v>
      </c>
      <c r="L304" s="172"/>
      <c r="M304" s="170"/>
    </row>
    <row r="305" spans="1:13" ht="24" customHeight="1">
      <c r="A305" s="170"/>
      <c r="B305" s="171"/>
      <c r="C305" s="180">
        <v>276</v>
      </c>
      <c r="D305" s="181" t="s">
        <v>640</v>
      </c>
      <c r="E305" s="181" t="s">
        <v>73</v>
      </c>
      <c r="F305" s="181" t="s">
        <v>74</v>
      </c>
      <c r="G305" s="182" t="s">
        <v>641</v>
      </c>
      <c r="H305" s="181" t="s">
        <v>137</v>
      </c>
      <c r="I305" s="183">
        <v>8</v>
      </c>
      <c r="J305" s="184">
        <v>585600</v>
      </c>
      <c r="K305" s="185">
        <f t="shared" si="11"/>
        <v>4684800</v>
      </c>
      <c r="L305" s="172"/>
      <c r="M305" s="170"/>
    </row>
    <row r="306" spans="1:13" ht="24" customHeight="1">
      <c r="A306" s="170"/>
      <c r="B306" s="171"/>
      <c r="C306" s="180">
        <v>277</v>
      </c>
      <c r="D306" s="181" t="s">
        <v>642</v>
      </c>
      <c r="E306" s="181" t="s">
        <v>73</v>
      </c>
      <c r="F306" s="181" t="s">
        <v>74</v>
      </c>
      <c r="G306" s="182" t="s">
        <v>643</v>
      </c>
      <c r="H306" s="181" t="s">
        <v>90</v>
      </c>
      <c r="I306" s="183">
        <v>7</v>
      </c>
      <c r="J306" s="184">
        <v>1118551</v>
      </c>
      <c r="K306" s="185">
        <f t="shared" si="11"/>
        <v>7829857</v>
      </c>
      <c r="L306" s="172"/>
      <c r="M306" s="170"/>
    </row>
    <row r="307" spans="1:13" ht="24" customHeight="1">
      <c r="A307" s="170"/>
      <c r="B307" s="171"/>
      <c r="C307" s="180">
        <v>278</v>
      </c>
      <c r="D307" s="181" t="s">
        <v>644</v>
      </c>
      <c r="E307" s="181" t="s">
        <v>73</v>
      </c>
      <c r="F307" s="181" t="s">
        <v>74</v>
      </c>
      <c r="G307" s="182" t="s">
        <v>645</v>
      </c>
      <c r="H307" s="181" t="s">
        <v>137</v>
      </c>
      <c r="I307" s="183">
        <v>35</v>
      </c>
      <c r="J307" s="184">
        <v>347700</v>
      </c>
      <c r="K307" s="185">
        <f t="shared" si="11"/>
        <v>12169500</v>
      </c>
      <c r="L307" s="172"/>
      <c r="M307" s="170"/>
    </row>
    <row r="308" spans="1:13" ht="24" customHeight="1">
      <c r="A308" s="170"/>
      <c r="B308" s="171"/>
      <c r="C308" s="180">
        <v>279</v>
      </c>
      <c r="D308" s="181" t="s">
        <v>646</v>
      </c>
      <c r="E308" s="181" t="s">
        <v>73</v>
      </c>
      <c r="F308" s="181" t="s">
        <v>74</v>
      </c>
      <c r="G308" s="182" t="s">
        <v>647</v>
      </c>
      <c r="H308" s="181" t="s">
        <v>90</v>
      </c>
      <c r="I308" s="183">
        <v>13</v>
      </c>
      <c r="J308" s="184">
        <v>548619</v>
      </c>
      <c r="K308" s="185">
        <f t="shared" si="11"/>
        <v>7132047</v>
      </c>
      <c r="L308" s="172"/>
      <c r="M308" s="170"/>
    </row>
    <row r="309" spans="1:13" ht="24" customHeight="1">
      <c r="A309" s="170"/>
      <c r="B309" s="171"/>
      <c r="C309" s="180">
        <v>280</v>
      </c>
      <c r="D309" s="181" t="s">
        <v>648</v>
      </c>
      <c r="E309" s="181" t="s">
        <v>73</v>
      </c>
      <c r="F309" s="181" t="s">
        <v>74</v>
      </c>
      <c r="G309" s="182" t="s">
        <v>649</v>
      </c>
      <c r="H309" s="181" t="s">
        <v>90</v>
      </c>
      <c r="I309" s="183">
        <v>2</v>
      </c>
      <c r="J309" s="184">
        <v>129085</v>
      </c>
      <c r="K309" s="185">
        <f t="shared" si="11"/>
        <v>258170</v>
      </c>
      <c r="L309" s="172"/>
      <c r="M309" s="170"/>
    </row>
    <row r="310" spans="1:13" ht="24" customHeight="1">
      <c r="A310" s="170"/>
      <c r="B310" s="171"/>
      <c r="C310" s="180">
        <v>281</v>
      </c>
      <c r="D310" s="181" t="s">
        <v>650</v>
      </c>
      <c r="E310" s="181" t="s">
        <v>73</v>
      </c>
      <c r="F310" s="181" t="s">
        <v>74</v>
      </c>
      <c r="G310" s="182" t="s">
        <v>651</v>
      </c>
      <c r="H310" s="181" t="s">
        <v>90</v>
      </c>
      <c r="I310" s="183">
        <v>6</v>
      </c>
      <c r="J310" s="184">
        <v>1251474</v>
      </c>
      <c r="K310" s="185">
        <f t="shared" si="11"/>
        <v>7508844</v>
      </c>
      <c r="L310" s="172"/>
      <c r="M310" s="170"/>
    </row>
    <row r="311" spans="1:13" ht="24" customHeight="1">
      <c r="A311" s="170"/>
      <c r="B311" s="171"/>
      <c r="C311" s="225" t="s">
        <v>106</v>
      </c>
      <c r="D311" s="209"/>
      <c r="E311" s="209"/>
      <c r="F311" s="209"/>
      <c r="G311" s="209"/>
      <c r="H311" s="209"/>
      <c r="I311" s="209"/>
      <c r="J311" s="226"/>
      <c r="K311" s="189">
        <f>SUM(K298:K310)</f>
        <v>234924653</v>
      </c>
      <c r="L311" s="172"/>
      <c r="M311" s="170"/>
    </row>
    <row r="312" spans="1:13" ht="24" customHeight="1">
      <c r="A312" s="170"/>
      <c r="B312" s="171"/>
      <c r="C312" s="186"/>
      <c r="D312" s="210" t="s">
        <v>652</v>
      </c>
      <c r="E312" s="209"/>
      <c r="F312" s="209"/>
      <c r="G312" s="209"/>
      <c r="H312" s="187"/>
      <c r="I312" s="183"/>
      <c r="J312" s="188"/>
      <c r="K312" s="189"/>
      <c r="L312" s="172"/>
      <c r="M312" s="170"/>
    </row>
    <row r="313" spans="1:13" ht="24" customHeight="1">
      <c r="A313" s="170"/>
      <c r="B313" s="171"/>
      <c r="C313" s="180">
        <v>282</v>
      </c>
      <c r="D313" s="181" t="s">
        <v>653</v>
      </c>
      <c r="E313" s="181" t="s">
        <v>73</v>
      </c>
      <c r="F313" s="181" t="s">
        <v>74</v>
      </c>
      <c r="G313" s="182" t="s">
        <v>654</v>
      </c>
      <c r="H313" s="181" t="s">
        <v>76</v>
      </c>
      <c r="I313" s="183">
        <v>720</v>
      </c>
      <c r="J313" s="184">
        <v>95160</v>
      </c>
      <c r="K313" s="185">
        <f>I313*J313</f>
        <v>68515200</v>
      </c>
      <c r="L313" s="172"/>
      <c r="M313" s="170"/>
    </row>
    <row r="314" spans="1:13" ht="24" customHeight="1">
      <c r="A314" s="170"/>
      <c r="B314" s="171"/>
      <c r="C314" s="180">
        <v>283</v>
      </c>
      <c r="D314" s="181" t="s">
        <v>655</v>
      </c>
      <c r="E314" s="181" t="s">
        <v>73</v>
      </c>
      <c r="F314" s="181" t="s">
        <v>74</v>
      </c>
      <c r="G314" s="182" t="s">
        <v>656</v>
      </c>
      <c r="H314" s="181" t="s">
        <v>93</v>
      </c>
      <c r="I314" s="183">
        <v>180</v>
      </c>
      <c r="J314" s="184">
        <v>112240</v>
      </c>
      <c r="K314" s="185">
        <f>I314*J314</f>
        <v>20203200</v>
      </c>
      <c r="L314" s="172"/>
      <c r="M314" s="170"/>
    </row>
    <row r="315" spans="1:13" ht="24" customHeight="1">
      <c r="A315" s="170"/>
      <c r="B315" s="171"/>
      <c r="C315" s="180">
        <v>284</v>
      </c>
      <c r="D315" s="181" t="s">
        <v>657</v>
      </c>
      <c r="E315" s="181" t="s">
        <v>73</v>
      </c>
      <c r="F315" s="181" t="s">
        <v>74</v>
      </c>
      <c r="G315" s="182" t="s">
        <v>658</v>
      </c>
      <c r="H315" s="181" t="s">
        <v>76</v>
      </c>
      <c r="I315" s="183">
        <v>246.2</v>
      </c>
      <c r="J315" s="184">
        <v>95160</v>
      </c>
      <c r="K315" s="185">
        <f>I315*J315</f>
        <v>23428392</v>
      </c>
      <c r="L315" s="172"/>
      <c r="M315" s="170"/>
    </row>
    <row r="316" spans="1:13" ht="24" customHeight="1">
      <c r="A316" s="170"/>
      <c r="B316" s="171"/>
      <c r="C316" s="225" t="s">
        <v>106</v>
      </c>
      <c r="D316" s="209"/>
      <c r="E316" s="209"/>
      <c r="F316" s="209"/>
      <c r="G316" s="209"/>
      <c r="H316" s="209"/>
      <c r="I316" s="209"/>
      <c r="J316" s="226"/>
      <c r="K316" s="189">
        <f>SUM(K313:K315)</f>
        <v>112146792</v>
      </c>
      <c r="L316" s="172"/>
      <c r="M316" s="170"/>
    </row>
    <row r="317" spans="1:13" ht="24" customHeight="1">
      <c r="A317" s="170"/>
      <c r="B317" s="171"/>
      <c r="C317" s="186"/>
      <c r="D317" s="210" t="s">
        <v>659</v>
      </c>
      <c r="E317" s="209"/>
      <c r="F317" s="209"/>
      <c r="G317" s="209"/>
      <c r="H317" s="187"/>
      <c r="I317" s="183"/>
      <c r="J317" s="188"/>
      <c r="K317" s="189"/>
      <c r="L317" s="172"/>
      <c r="M317" s="170"/>
    </row>
    <row r="318" spans="1:13" ht="24" customHeight="1">
      <c r="A318" s="170"/>
      <c r="B318" s="171"/>
      <c r="C318" s="180">
        <v>285</v>
      </c>
      <c r="D318" s="181" t="s">
        <v>660</v>
      </c>
      <c r="E318" s="181" t="s">
        <v>73</v>
      </c>
      <c r="F318" s="181" t="s">
        <v>74</v>
      </c>
      <c r="G318" s="182" t="s">
        <v>661</v>
      </c>
      <c r="H318" s="181" t="s">
        <v>76</v>
      </c>
      <c r="I318" s="183">
        <v>120</v>
      </c>
      <c r="J318" s="184">
        <v>237900</v>
      </c>
      <c r="K318" s="185">
        <f>I318*J318</f>
        <v>28548000</v>
      </c>
      <c r="L318" s="172"/>
      <c r="M318" s="170"/>
    </row>
    <row r="319" spans="1:13" ht="24" customHeight="1">
      <c r="A319" s="170"/>
      <c r="B319" s="171"/>
      <c r="C319" s="180">
        <v>286</v>
      </c>
      <c r="D319" s="181" t="s">
        <v>662</v>
      </c>
      <c r="E319" s="181" t="s">
        <v>73</v>
      </c>
      <c r="F319" s="181" t="s">
        <v>74</v>
      </c>
      <c r="G319" s="182" t="s">
        <v>663</v>
      </c>
      <c r="H319" s="181" t="s">
        <v>93</v>
      </c>
      <c r="I319" s="183">
        <v>85</v>
      </c>
      <c r="J319" s="184">
        <v>176900</v>
      </c>
      <c r="K319" s="185">
        <f>I319*J319</f>
        <v>15036500</v>
      </c>
      <c r="L319" s="172"/>
      <c r="M319" s="170"/>
    </row>
    <row r="320" spans="1:13" ht="24" customHeight="1">
      <c r="A320" s="170"/>
      <c r="B320" s="171"/>
      <c r="C320" s="180">
        <v>287</v>
      </c>
      <c r="D320" s="181" t="s">
        <v>664</v>
      </c>
      <c r="E320" s="181" t="s">
        <v>73</v>
      </c>
      <c r="F320" s="181" t="s">
        <v>74</v>
      </c>
      <c r="G320" s="182" t="s">
        <v>665</v>
      </c>
      <c r="H320" s="181" t="s">
        <v>76</v>
      </c>
      <c r="I320" s="183">
        <v>164.16</v>
      </c>
      <c r="J320" s="184">
        <v>79300</v>
      </c>
      <c r="K320" s="185">
        <f>I320*J320</f>
        <v>13017888</v>
      </c>
      <c r="L320" s="172"/>
      <c r="M320" s="170"/>
    </row>
    <row r="321" spans="1:13" ht="24" customHeight="1">
      <c r="A321" s="170"/>
      <c r="B321" s="171"/>
      <c r="C321" s="225" t="s">
        <v>106</v>
      </c>
      <c r="D321" s="209"/>
      <c r="E321" s="209"/>
      <c r="F321" s="209"/>
      <c r="G321" s="209"/>
      <c r="H321" s="209"/>
      <c r="I321" s="209"/>
      <c r="J321" s="226"/>
      <c r="K321" s="189">
        <f>SUM(K318:K320)</f>
        <v>56602388</v>
      </c>
      <c r="L321" s="172"/>
      <c r="M321" s="170"/>
    </row>
    <row r="322" spans="1:13" ht="24" customHeight="1">
      <c r="A322" s="170"/>
      <c r="B322" s="171"/>
      <c r="C322" s="186"/>
      <c r="D322" s="210" t="s">
        <v>666</v>
      </c>
      <c r="E322" s="209"/>
      <c r="F322" s="209"/>
      <c r="G322" s="209"/>
      <c r="H322" s="187"/>
      <c r="I322" s="183"/>
      <c r="J322" s="188"/>
      <c r="K322" s="189"/>
      <c r="L322" s="172"/>
      <c r="M322" s="170"/>
    </row>
    <row r="323" spans="1:13" ht="24" customHeight="1">
      <c r="A323" s="170"/>
      <c r="B323" s="171"/>
      <c r="C323" s="180">
        <v>288</v>
      </c>
      <c r="D323" s="181" t="s">
        <v>667</v>
      </c>
      <c r="E323" s="181" t="s">
        <v>73</v>
      </c>
      <c r="F323" s="181" t="s">
        <v>74</v>
      </c>
      <c r="G323" s="182" t="s">
        <v>668</v>
      </c>
      <c r="H323" s="181" t="s">
        <v>76</v>
      </c>
      <c r="I323" s="183">
        <v>50</v>
      </c>
      <c r="J323" s="184">
        <v>201300</v>
      </c>
      <c r="K323" s="185">
        <f>I323*J323</f>
        <v>10065000</v>
      </c>
      <c r="L323" s="172"/>
      <c r="M323" s="170"/>
    </row>
    <row r="324" spans="1:13" ht="24" customHeight="1">
      <c r="A324" s="170"/>
      <c r="B324" s="171"/>
      <c r="C324" s="180">
        <v>289</v>
      </c>
      <c r="D324" s="181" t="s">
        <v>669</v>
      </c>
      <c r="E324" s="181" t="s">
        <v>73</v>
      </c>
      <c r="F324" s="181" t="s">
        <v>74</v>
      </c>
      <c r="G324" s="182" t="s">
        <v>670</v>
      </c>
      <c r="H324" s="181" t="s">
        <v>76</v>
      </c>
      <c r="I324" s="183">
        <v>70</v>
      </c>
      <c r="J324" s="184">
        <v>134200</v>
      </c>
      <c r="K324" s="185">
        <f>I324*J324</f>
        <v>9394000</v>
      </c>
      <c r="L324" s="172"/>
      <c r="M324" s="170"/>
    </row>
    <row r="325" spans="1:13" ht="24" customHeight="1">
      <c r="A325" s="170"/>
      <c r="B325" s="171"/>
      <c r="C325" s="180">
        <v>290</v>
      </c>
      <c r="D325" s="181" t="s">
        <v>671</v>
      </c>
      <c r="E325" s="181" t="s">
        <v>73</v>
      </c>
      <c r="F325" s="181" t="s">
        <v>74</v>
      </c>
      <c r="G325" s="182" t="s">
        <v>672</v>
      </c>
      <c r="H325" s="181" t="s">
        <v>76</v>
      </c>
      <c r="I325" s="183">
        <v>460.38</v>
      </c>
      <c r="J325" s="184">
        <v>57423</v>
      </c>
      <c r="K325" s="185">
        <f>I325*J325</f>
        <v>26436400.739999998</v>
      </c>
      <c r="L325" s="172"/>
      <c r="M325" s="170"/>
    </row>
    <row r="326" spans="1:13" ht="24" customHeight="1">
      <c r="A326" s="170"/>
      <c r="B326" s="171"/>
      <c r="C326" s="180">
        <v>291</v>
      </c>
      <c r="D326" s="181" t="s">
        <v>673</v>
      </c>
      <c r="E326" s="181" t="s">
        <v>73</v>
      </c>
      <c r="F326" s="181" t="s">
        <v>74</v>
      </c>
      <c r="G326" s="182" t="s">
        <v>674</v>
      </c>
      <c r="H326" s="181" t="s">
        <v>76</v>
      </c>
      <c r="I326" s="183">
        <v>350</v>
      </c>
      <c r="J326" s="184">
        <v>115900</v>
      </c>
      <c r="K326" s="185">
        <f>I326*J326</f>
        <v>40565000</v>
      </c>
      <c r="L326" s="172"/>
      <c r="M326" s="170"/>
    </row>
    <row r="327" spans="1:13" ht="24" customHeight="1">
      <c r="A327" s="170"/>
      <c r="B327" s="171"/>
      <c r="C327" s="180">
        <v>292</v>
      </c>
      <c r="D327" s="181" t="s">
        <v>675</v>
      </c>
      <c r="E327" s="181" t="s">
        <v>73</v>
      </c>
      <c r="F327" s="181" t="s">
        <v>74</v>
      </c>
      <c r="G327" s="182" t="s">
        <v>676</v>
      </c>
      <c r="H327" s="181" t="s">
        <v>76</v>
      </c>
      <c r="I327" s="183">
        <v>441.96</v>
      </c>
      <c r="J327" s="184">
        <v>62875</v>
      </c>
      <c r="K327" s="185">
        <f>I327*J327</f>
        <v>27788235</v>
      </c>
      <c r="L327" s="172"/>
      <c r="M327" s="170"/>
    </row>
    <row r="328" spans="1:13" ht="24" customHeight="1">
      <c r="A328" s="170"/>
      <c r="B328" s="171"/>
      <c r="C328" s="225" t="s">
        <v>106</v>
      </c>
      <c r="D328" s="209"/>
      <c r="E328" s="209"/>
      <c r="F328" s="209"/>
      <c r="G328" s="209"/>
      <c r="H328" s="209"/>
      <c r="I328" s="209"/>
      <c r="J328" s="226"/>
      <c r="K328" s="189">
        <f>SUM(K323:K327)</f>
        <v>114248635.73999999</v>
      </c>
      <c r="L328" s="172"/>
      <c r="M328" s="170"/>
    </row>
    <row r="329" spans="1:13" ht="24" customHeight="1">
      <c r="A329" s="170"/>
      <c r="B329" s="171"/>
      <c r="C329" s="186"/>
      <c r="D329" s="210" t="s">
        <v>677</v>
      </c>
      <c r="E329" s="209"/>
      <c r="F329" s="209"/>
      <c r="G329" s="209"/>
      <c r="H329" s="187"/>
      <c r="I329" s="183"/>
      <c r="J329" s="188"/>
      <c r="K329" s="189"/>
      <c r="L329" s="172"/>
      <c r="M329" s="170"/>
    </row>
    <row r="330" spans="1:13" ht="24" customHeight="1">
      <c r="A330" s="170"/>
      <c r="B330" s="171"/>
      <c r="C330" s="180">
        <v>293</v>
      </c>
      <c r="D330" s="181" t="s">
        <v>678</v>
      </c>
      <c r="E330" s="181" t="s">
        <v>73</v>
      </c>
      <c r="F330" s="181" t="s">
        <v>74</v>
      </c>
      <c r="G330" s="182" t="s">
        <v>679</v>
      </c>
      <c r="H330" s="181" t="s">
        <v>76</v>
      </c>
      <c r="I330" s="183">
        <v>806.63</v>
      </c>
      <c r="J330" s="184">
        <v>164853</v>
      </c>
      <c r="K330" s="185">
        <f t="shared" ref="K330:K335" si="12">I330*J330</f>
        <v>132975375.39</v>
      </c>
      <c r="L330" s="172"/>
      <c r="M330" s="170"/>
    </row>
    <row r="331" spans="1:13" ht="24" customHeight="1">
      <c r="A331" s="170"/>
      <c r="B331" s="171"/>
      <c r="C331" s="180">
        <v>294</v>
      </c>
      <c r="D331" s="181" t="s">
        <v>680</v>
      </c>
      <c r="E331" s="181" t="s">
        <v>73</v>
      </c>
      <c r="F331" s="181" t="s">
        <v>74</v>
      </c>
      <c r="G331" s="182" t="s">
        <v>681</v>
      </c>
      <c r="H331" s="181" t="s">
        <v>76</v>
      </c>
      <c r="I331" s="183">
        <v>333.59</v>
      </c>
      <c r="J331" s="184">
        <v>175246</v>
      </c>
      <c r="K331" s="185">
        <f t="shared" si="12"/>
        <v>58460313.139999993</v>
      </c>
      <c r="L331" s="172"/>
      <c r="M331" s="170"/>
    </row>
    <row r="332" spans="1:13" ht="24" customHeight="1">
      <c r="A332" s="170"/>
      <c r="B332" s="171"/>
      <c r="C332" s="180">
        <v>295</v>
      </c>
      <c r="D332" s="181" t="s">
        <v>682</v>
      </c>
      <c r="E332" s="181" t="s">
        <v>73</v>
      </c>
      <c r="F332" s="181" t="s">
        <v>74</v>
      </c>
      <c r="G332" s="182" t="s">
        <v>683</v>
      </c>
      <c r="H332" s="181" t="s">
        <v>76</v>
      </c>
      <c r="I332" s="183">
        <v>1751.53</v>
      </c>
      <c r="J332" s="184">
        <v>171024</v>
      </c>
      <c r="K332" s="185">
        <f t="shared" si="12"/>
        <v>299553666.71999997</v>
      </c>
      <c r="L332" s="172"/>
      <c r="M332" s="170"/>
    </row>
    <row r="333" spans="1:13" ht="24" customHeight="1">
      <c r="A333" s="170"/>
      <c r="B333" s="171"/>
      <c r="C333" s="180">
        <v>296</v>
      </c>
      <c r="D333" s="181" t="s">
        <v>684</v>
      </c>
      <c r="E333" s="181" t="s">
        <v>73</v>
      </c>
      <c r="F333" s="181" t="s">
        <v>74</v>
      </c>
      <c r="G333" s="182" t="s">
        <v>685</v>
      </c>
      <c r="H333" s="181" t="s">
        <v>76</v>
      </c>
      <c r="I333" s="183">
        <v>240.22</v>
      </c>
      <c r="J333" s="184">
        <v>148411</v>
      </c>
      <c r="K333" s="185">
        <f t="shared" si="12"/>
        <v>35651290.420000002</v>
      </c>
      <c r="L333" s="172"/>
      <c r="M333" s="170"/>
    </row>
    <row r="334" spans="1:13" ht="24" customHeight="1">
      <c r="A334" s="170"/>
      <c r="B334" s="171"/>
      <c r="C334" s="180">
        <v>297</v>
      </c>
      <c r="D334" s="181" t="s">
        <v>686</v>
      </c>
      <c r="E334" s="181" t="s">
        <v>73</v>
      </c>
      <c r="F334" s="181" t="s">
        <v>74</v>
      </c>
      <c r="G334" s="182" t="s">
        <v>687</v>
      </c>
      <c r="H334" s="181" t="s">
        <v>76</v>
      </c>
      <c r="I334" s="183">
        <v>46.31</v>
      </c>
      <c r="J334" s="184">
        <v>244606</v>
      </c>
      <c r="K334" s="185">
        <f t="shared" si="12"/>
        <v>11327703.860000001</v>
      </c>
      <c r="L334" s="172"/>
      <c r="M334" s="170"/>
    </row>
    <row r="335" spans="1:13" ht="24" customHeight="1">
      <c r="A335" s="170"/>
      <c r="B335" s="171"/>
      <c r="C335" s="180">
        <v>298</v>
      </c>
      <c r="D335" s="181" t="s">
        <v>688</v>
      </c>
      <c r="E335" s="181" t="s">
        <v>73</v>
      </c>
      <c r="F335" s="181" t="s">
        <v>74</v>
      </c>
      <c r="G335" s="182" t="s">
        <v>689</v>
      </c>
      <c r="H335" s="181" t="s">
        <v>137</v>
      </c>
      <c r="I335" s="183">
        <v>3</v>
      </c>
      <c r="J335" s="184">
        <v>828454</v>
      </c>
      <c r="K335" s="185">
        <f t="shared" si="12"/>
        <v>2485362</v>
      </c>
      <c r="L335" s="172"/>
      <c r="M335" s="170"/>
    </row>
    <row r="336" spans="1:13" ht="24" customHeight="1">
      <c r="A336" s="170"/>
      <c r="B336" s="171"/>
      <c r="C336" s="225" t="s">
        <v>106</v>
      </c>
      <c r="D336" s="209"/>
      <c r="E336" s="209"/>
      <c r="F336" s="209"/>
      <c r="G336" s="209"/>
      <c r="H336" s="209"/>
      <c r="I336" s="209"/>
      <c r="J336" s="226"/>
      <c r="K336" s="189">
        <f>SUM(K330:K335)</f>
        <v>540453711.52999997</v>
      </c>
      <c r="L336" s="172"/>
      <c r="M336" s="170"/>
    </row>
    <row r="337" spans="1:13" ht="24" customHeight="1">
      <c r="A337" s="170"/>
      <c r="B337" s="171"/>
      <c r="C337" s="186"/>
      <c r="D337" s="210" t="s">
        <v>690</v>
      </c>
      <c r="E337" s="209"/>
      <c r="F337" s="209"/>
      <c r="G337" s="209"/>
      <c r="H337" s="187"/>
      <c r="I337" s="183"/>
      <c r="J337" s="188"/>
      <c r="K337" s="189"/>
      <c r="L337" s="172"/>
      <c r="M337" s="170"/>
    </row>
    <row r="338" spans="1:13" ht="24" customHeight="1">
      <c r="A338" s="170"/>
      <c r="B338" s="171"/>
      <c r="C338" s="180">
        <v>299</v>
      </c>
      <c r="D338" s="181" t="s">
        <v>691</v>
      </c>
      <c r="E338" s="181" t="s">
        <v>73</v>
      </c>
      <c r="F338" s="181" t="s">
        <v>74</v>
      </c>
      <c r="G338" s="182" t="s">
        <v>692</v>
      </c>
      <c r="H338" s="181" t="s">
        <v>137</v>
      </c>
      <c r="I338" s="183">
        <v>50</v>
      </c>
      <c r="J338" s="184">
        <v>567034</v>
      </c>
      <c r="K338" s="185">
        <f>I338*J338</f>
        <v>28351700</v>
      </c>
      <c r="L338" s="172"/>
      <c r="M338" s="170"/>
    </row>
    <row r="339" spans="1:13" ht="24" customHeight="1">
      <c r="A339" s="170"/>
      <c r="B339" s="171"/>
      <c r="C339" s="180">
        <v>300</v>
      </c>
      <c r="D339" s="181" t="s">
        <v>693</v>
      </c>
      <c r="E339" s="181" t="s">
        <v>73</v>
      </c>
      <c r="F339" s="181" t="s">
        <v>74</v>
      </c>
      <c r="G339" s="182" t="s">
        <v>694</v>
      </c>
      <c r="H339" s="181" t="s">
        <v>137</v>
      </c>
      <c r="I339" s="183">
        <v>4</v>
      </c>
      <c r="J339" s="184">
        <v>442959</v>
      </c>
      <c r="K339" s="185">
        <f>I339*J339</f>
        <v>1771836</v>
      </c>
      <c r="L339" s="172"/>
      <c r="M339" s="170"/>
    </row>
    <row r="340" spans="1:13" ht="24" customHeight="1">
      <c r="A340" s="170"/>
      <c r="B340" s="171"/>
      <c r="C340" s="180">
        <v>301</v>
      </c>
      <c r="D340" s="181" t="s">
        <v>695</v>
      </c>
      <c r="E340" s="181" t="s">
        <v>73</v>
      </c>
      <c r="F340" s="181" t="s">
        <v>74</v>
      </c>
      <c r="G340" s="182" t="s">
        <v>696</v>
      </c>
      <c r="H340" s="181" t="s">
        <v>137</v>
      </c>
      <c r="I340" s="183">
        <v>1</v>
      </c>
      <c r="J340" s="184">
        <v>1538714</v>
      </c>
      <c r="K340" s="185">
        <f>I340*J340</f>
        <v>1538714</v>
      </c>
      <c r="L340" s="172"/>
      <c r="M340" s="170"/>
    </row>
    <row r="341" spans="1:13" ht="24" customHeight="1">
      <c r="A341" s="170"/>
      <c r="B341" s="171"/>
      <c r="C341" s="180">
        <v>302</v>
      </c>
      <c r="D341" s="181" t="s">
        <v>697</v>
      </c>
      <c r="E341" s="181" t="s">
        <v>73</v>
      </c>
      <c r="F341" s="181" t="s">
        <v>74</v>
      </c>
      <c r="G341" s="182" t="s">
        <v>698</v>
      </c>
      <c r="H341" s="181" t="s">
        <v>90</v>
      </c>
      <c r="I341" s="183">
        <v>50</v>
      </c>
      <c r="J341" s="184">
        <v>2300929</v>
      </c>
      <c r="K341" s="185">
        <f>I341*J341</f>
        <v>115046450</v>
      </c>
      <c r="L341" s="172"/>
      <c r="M341" s="170"/>
    </row>
    <row r="342" spans="1:13" ht="24" customHeight="1">
      <c r="A342" s="170"/>
      <c r="B342" s="171"/>
      <c r="C342" s="225" t="s">
        <v>106</v>
      </c>
      <c r="D342" s="209"/>
      <c r="E342" s="209"/>
      <c r="F342" s="209"/>
      <c r="G342" s="209"/>
      <c r="H342" s="209"/>
      <c r="I342" s="209"/>
      <c r="J342" s="226"/>
      <c r="K342" s="189">
        <f>SUM(K338:K341)</f>
        <v>146708700</v>
      </c>
      <c r="L342" s="172"/>
      <c r="M342" s="170"/>
    </row>
    <row r="343" spans="1:13" ht="24" customHeight="1">
      <c r="A343" s="170"/>
      <c r="B343" s="171"/>
      <c r="C343" s="186"/>
      <c r="D343" s="210" t="s">
        <v>699</v>
      </c>
      <c r="E343" s="209"/>
      <c r="F343" s="209"/>
      <c r="G343" s="209"/>
      <c r="H343" s="187"/>
      <c r="I343" s="183"/>
      <c r="J343" s="188"/>
      <c r="K343" s="189"/>
      <c r="L343" s="172"/>
      <c r="M343" s="170"/>
    </row>
    <row r="344" spans="1:13" ht="24" customHeight="1">
      <c r="A344" s="170"/>
      <c r="B344" s="171"/>
      <c r="C344" s="180">
        <v>303</v>
      </c>
      <c r="D344" s="181" t="s">
        <v>700</v>
      </c>
      <c r="E344" s="181" t="s">
        <v>73</v>
      </c>
      <c r="F344" s="181" t="s">
        <v>74</v>
      </c>
      <c r="G344" s="182" t="s">
        <v>701</v>
      </c>
      <c r="H344" s="181" t="s">
        <v>137</v>
      </c>
      <c r="I344" s="183">
        <v>50</v>
      </c>
      <c r="J344" s="184">
        <v>418786</v>
      </c>
      <c r="K344" s="185">
        <f t="shared" ref="K344:K359" si="13">I344*J344</f>
        <v>20939300</v>
      </c>
      <c r="L344" s="172"/>
      <c r="M344" s="170"/>
    </row>
    <row r="345" spans="1:13" ht="24" customHeight="1">
      <c r="A345" s="170"/>
      <c r="B345" s="171"/>
      <c r="C345" s="180">
        <v>304</v>
      </c>
      <c r="D345" s="181" t="s">
        <v>702</v>
      </c>
      <c r="E345" s="181" t="s">
        <v>73</v>
      </c>
      <c r="F345" s="181" t="s">
        <v>74</v>
      </c>
      <c r="G345" s="182" t="s">
        <v>703</v>
      </c>
      <c r="H345" s="181" t="s">
        <v>137</v>
      </c>
      <c r="I345" s="183">
        <v>50</v>
      </c>
      <c r="J345" s="184">
        <v>283618</v>
      </c>
      <c r="K345" s="185">
        <f t="shared" si="13"/>
        <v>14180900</v>
      </c>
      <c r="L345" s="172"/>
      <c r="M345" s="170"/>
    </row>
    <row r="346" spans="1:13" ht="24" customHeight="1">
      <c r="A346" s="170"/>
      <c r="B346" s="171"/>
      <c r="C346" s="180">
        <v>305</v>
      </c>
      <c r="D346" s="181" t="s">
        <v>704</v>
      </c>
      <c r="E346" s="181" t="s">
        <v>73</v>
      </c>
      <c r="F346" s="181" t="s">
        <v>74</v>
      </c>
      <c r="G346" s="182" t="s">
        <v>705</v>
      </c>
      <c r="H346" s="181" t="s">
        <v>137</v>
      </c>
      <c r="I346" s="183">
        <v>5</v>
      </c>
      <c r="J346" s="184">
        <v>345454</v>
      </c>
      <c r="K346" s="185">
        <f t="shared" si="13"/>
        <v>1727270</v>
      </c>
      <c r="L346" s="172"/>
      <c r="M346" s="170"/>
    </row>
    <row r="347" spans="1:13" ht="24" customHeight="1">
      <c r="A347" s="170"/>
      <c r="B347" s="171"/>
      <c r="C347" s="180">
        <v>306</v>
      </c>
      <c r="D347" s="181" t="s">
        <v>706</v>
      </c>
      <c r="E347" s="181" t="s">
        <v>73</v>
      </c>
      <c r="F347" s="181" t="s">
        <v>74</v>
      </c>
      <c r="G347" s="182" t="s">
        <v>707</v>
      </c>
      <c r="H347" s="181" t="s">
        <v>137</v>
      </c>
      <c r="I347" s="183">
        <v>8</v>
      </c>
      <c r="J347" s="184">
        <v>359833</v>
      </c>
      <c r="K347" s="185">
        <f t="shared" si="13"/>
        <v>2878664</v>
      </c>
      <c r="L347" s="172"/>
      <c r="M347" s="170"/>
    </row>
    <row r="348" spans="1:13" ht="24" customHeight="1">
      <c r="A348" s="170"/>
      <c r="B348" s="171"/>
      <c r="C348" s="180">
        <v>307</v>
      </c>
      <c r="D348" s="181" t="s">
        <v>708</v>
      </c>
      <c r="E348" s="181" t="s">
        <v>73</v>
      </c>
      <c r="F348" s="181" t="s">
        <v>74</v>
      </c>
      <c r="G348" s="182" t="s">
        <v>709</v>
      </c>
      <c r="H348" s="181" t="s">
        <v>137</v>
      </c>
      <c r="I348" s="183">
        <v>8</v>
      </c>
      <c r="J348" s="184">
        <v>424248</v>
      </c>
      <c r="K348" s="185">
        <f t="shared" si="13"/>
        <v>3393984</v>
      </c>
      <c r="L348" s="172"/>
      <c r="M348" s="170"/>
    </row>
    <row r="349" spans="1:13" ht="24" customHeight="1">
      <c r="A349" s="170"/>
      <c r="B349" s="171"/>
      <c r="C349" s="180">
        <v>308</v>
      </c>
      <c r="D349" s="181" t="s">
        <v>710</v>
      </c>
      <c r="E349" s="181" t="s">
        <v>73</v>
      </c>
      <c r="F349" s="181" t="s">
        <v>74</v>
      </c>
      <c r="G349" s="182" t="s">
        <v>711</v>
      </c>
      <c r="H349" s="181" t="s">
        <v>137</v>
      </c>
      <c r="I349" s="183">
        <v>3</v>
      </c>
      <c r="J349" s="184">
        <v>612652</v>
      </c>
      <c r="K349" s="185">
        <f t="shared" si="13"/>
        <v>1837956</v>
      </c>
      <c r="L349" s="172"/>
      <c r="M349" s="170"/>
    </row>
    <row r="350" spans="1:13" ht="24" customHeight="1">
      <c r="A350" s="170"/>
      <c r="B350" s="171"/>
      <c r="C350" s="180">
        <v>309</v>
      </c>
      <c r="D350" s="181" t="s">
        <v>712</v>
      </c>
      <c r="E350" s="181" t="s">
        <v>73</v>
      </c>
      <c r="F350" s="181" t="s">
        <v>74</v>
      </c>
      <c r="G350" s="182" t="s">
        <v>713</v>
      </c>
      <c r="H350" s="181" t="s">
        <v>137</v>
      </c>
      <c r="I350" s="183">
        <v>48</v>
      </c>
      <c r="J350" s="184">
        <v>421837</v>
      </c>
      <c r="K350" s="185">
        <f t="shared" si="13"/>
        <v>20248176</v>
      </c>
      <c r="L350" s="172"/>
      <c r="M350" s="170"/>
    </row>
    <row r="351" spans="1:13" ht="24" customHeight="1">
      <c r="A351" s="170"/>
      <c r="B351" s="171"/>
      <c r="C351" s="180">
        <v>310</v>
      </c>
      <c r="D351" s="181" t="s">
        <v>714</v>
      </c>
      <c r="E351" s="181" t="s">
        <v>73</v>
      </c>
      <c r="F351" s="181" t="s">
        <v>74</v>
      </c>
      <c r="G351" s="182" t="s">
        <v>715</v>
      </c>
      <c r="H351" s="181" t="s">
        <v>137</v>
      </c>
      <c r="I351" s="183">
        <v>48</v>
      </c>
      <c r="J351" s="184">
        <v>965968</v>
      </c>
      <c r="K351" s="185">
        <f t="shared" si="13"/>
        <v>46366464</v>
      </c>
      <c r="L351" s="172"/>
      <c r="M351" s="170"/>
    </row>
    <row r="352" spans="1:13" ht="24" customHeight="1">
      <c r="A352" s="170"/>
      <c r="B352" s="171"/>
      <c r="C352" s="180">
        <v>311</v>
      </c>
      <c r="D352" s="181" t="s">
        <v>716</v>
      </c>
      <c r="E352" s="181" t="s">
        <v>73</v>
      </c>
      <c r="F352" s="181" t="s">
        <v>74</v>
      </c>
      <c r="G352" s="182" t="s">
        <v>717</v>
      </c>
      <c r="H352" s="181" t="s">
        <v>137</v>
      </c>
      <c r="I352" s="183">
        <v>3</v>
      </c>
      <c r="J352" s="184">
        <v>365097</v>
      </c>
      <c r="K352" s="185">
        <f t="shared" si="13"/>
        <v>1095291</v>
      </c>
      <c r="L352" s="172"/>
      <c r="M352" s="170"/>
    </row>
    <row r="353" spans="1:13" ht="24" customHeight="1">
      <c r="A353" s="170"/>
      <c r="B353" s="171"/>
      <c r="C353" s="180">
        <v>312</v>
      </c>
      <c r="D353" s="181" t="s">
        <v>718</v>
      </c>
      <c r="E353" s="181" t="s">
        <v>73</v>
      </c>
      <c r="F353" s="181" t="s">
        <v>74</v>
      </c>
      <c r="G353" s="182" t="s">
        <v>719</v>
      </c>
      <c r="H353" s="181" t="s">
        <v>137</v>
      </c>
      <c r="I353" s="183">
        <v>4</v>
      </c>
      <c r="J353" s="184">
        <v>1158080</v>
      </c>
      <c r="K353" s="185">
        <f t="shared" si="13"/>
        <v>4632320</v>
      </c>
      <c r="L353" s="172"/>
      <c r="M353" s="170"/>
    </row>
    <row r="354" spans="1:13" ht="24" customHeight="1">
      <c r="A354" s="170"/>
      <c r="B354" s="171"/>
      <c r="C354" s="180">
        <v>313</v>
      </c>
      <c r="D354" s="181" t="s">
        <v>720</v>
      </c>
      <c r="E354" s="181" t="s">
        <v>73</v>
      </c>
      <c r="F354" s="181" t="s">
        <v>74</v>
      </c>
      <c r="G354" s="182" t="s">
        <v>721</v>
      </c>
      <c r="H354" s="181" t="s">
        <v>137</v>
      </c>
      <c r="I354" s="183">
        <v>50</v>
      </c>
      <c r="J354" s="184">
        <v>1083025</v>
      </c>
      <c r="K354" s="185">
        <f t="shared" si="13"/>
        <v>54151250</v>
      </c>
      <c r="L354" s="172"/>
      <c r="M354" s="170"/>
    </row>
    <row r="355" spans="1:13" ht="24" customHeight="1">
      <c r="A355" s="170"/>
      <c r="B355" s="171"/>
      <c r="C355" s="180">
        <v>314</v>
      </c>
      <c r="D355" s="181" t="s">
        <v>722</v>
      </c>
      <c r="E355" s="181" t="s">
        <v>73</v>
      </c>
      <c r="F355" s="181" t="s">
        <v>74</v>
      </c>
      <c r="G355" s="182" t="s">
        <v>723</v>
      </c>
      <c r="H355" s="181" t="s">
        <v>137</v>
      </c>
      <c r="I355" s="183">
        <v>56</v>
      </c>
      <c r="J355" s="184">
        <v>515672</v>
      </c>
      <c r="K355" s="185">
        <f t="shared" si="13"/>
        <v>28877632</v>
      </c>
      <c r="L355" s="172"/>
      <c r="M355" s="170"/>
    </row>
    <row r="356" spans="1:13" ht="24" customHeight="1">
      <c r="A356" s="170"/>
      <c r="B356" s="171"/>
      <c r="C356" s="180">
        <v>315</v>
      </c>
      <c r="D356" s="181" t="s">
        <v>724</v>
      </c>
      <c r="E356" s="181" t="s">
        <v>73</v>
      </c>
      <c r="F356" s="181" t="s">
        <v>74</v>
      </c>
      <c r="G356" s="182" t="s">
        <v>725</v>
      </c>
      <c r="H356" s="181" t="s">
        <v>137</v>
      </c>
      <c r="I356" s="183">
        <v>1</v>
      </c>
      <c r="J356" s="184">
        <v>1453162</v>
      </c>
      <c r="K356" s="185">
        <f t="shared" si="13"/>
        <v>1453162</v>
      </c>
      <c r="L356" s="172"/>
      <c r="M356" s="170"/>
    </row>
    <row r="357" spans="1:13" ht="24" customHeight="1">
      <c r="A357" s="170"/>
      <c r="B357" s="171"/>
      <c r="C357" s="180">
        <v>316</v>
      </c>
      <c r="D357" s="181" t="s">
        <v>726</v>
      </c>
      <c r="E357" s="181" t="s">
        <v>73</v>
      </c>
      <c r="F357" s="181" t="s">
        <v>74</v>
      </c>
      <c r="G357" s="182" t="s">
        <v>727</v>
      </c>
      <c r="H357" s="181" t="s">
        <v>137</v>
      </c>
      <c r="I357" s="183">
        <v>1</v>
      </c>
      <c r="J357" s="184">
        <v>616622</v>
      </c>
      <c r="K357" s="185">
        <f t="shared" si="13"/>
        <v>616622</v>
      </c>
      <c r="L357" s="172"/>
      <c r="M357" s="170"/>
    </row>
    <row r="358" spans="1:13" ht="24" customHeight="1">
      <c r="A358" s="170"/>
      <c r="B358" s="171"/>
      <c r="C358" s="180">
        <v>317</v>
      </c>
      <c r="D358" s="181" t="s">
        <v>728</v>
      </c>
      <c r="E358" s="181" t="s">
        <v>73</v>
      </c>
      <c r="F358" s="181" t="s">
        <v>74</v>
      </c>
      <c r="G358" s="182" t="s">
        <v>729</v>
      </c>
      <c r="H358" s="181" t="s">
        <v>137</v>
      </c>
      <c r="I358" s="183">
        <v>1</v>
      </c>
      <c r="J358" s="184">
        <v>2212398</v>
      </c>
      <c r="K358" s="185">
        <f t="shared" si="13"/>
        <v>2212398</v>
      </c>
      <c r="L358" s="172"/>
      <c r="M358" s="170"/>
    </row>
    <row r="359" spans="1:13" ht="24" customHeight="1">
      <c r="A359" s="170"/>
      <c r="B359" s="171"/>
      <c r="C359" s="180">
        <v>318</v>
      </c>
      <c r="D359" s="181" t="s">
        <v>730</v>
      </c>
      <c r="E359" s="181" t="s">
        <v>73</v>
      </c>
      <c r="F359" s="181" t="s">
        <v>74</v>
      </c>
      <c r="G359" s="182" t="s">
        <v>731</v>
      </c>
      <c r="H359" s="181" t="s">
        <v>76</v>
      </c>
      <c r="I359" s="183">
        <v>6.25</v>
      </c>
      <c r="J359" s="184">
        <v>1495585</v>
      </c>
      <c r="K359" s="185">
        <f t="shared" si="13"/>
        <v>9347406.25</v>
      </c>
      <c r="L359" s="172"/>
      <c r="M359" s="170"/>
    </row>
    <row r="360" spans="1:13" ht="24" customHeight="1">
      <c r="A360" s="170"/>
      <c r="B360" s="171"/>
      <c r="C360" s="225" t="s">
        <v>106</v>
      </c>
      <c r="D360" s="209"/>
      <c r="E360" s="209"/>
      <c r="F360" s="209"/>
      <c r="G360" s="209"/>
      <c r="H360" s="209"/>
      <c r="I360" s="209"/>
      <c r="J360" s="226"/>
      <c r="K360" s="189">
        <f>SUM(K344:K359)</f>
        <v>213958795.25</v>
      </c>
      <c r="L360" s="172"/>
      <c r="M360" s="170"/>
    </row>
    <row r="361" spans="1:13" ht="24" customHeight="1">
      <c r="A361" s="170"/>
      <c r="B361" s="171"/>
      <c r="C361" s="186"/>
      <c r="D361" s="210" t="s">
        <v>732</v>
      </c>
      <c r="E361" s="209"/>
      <c r="F361" s="209"/>
      <c r="G361" s="209"/>
      <c r="H361" s="187"/>
      <c r="I361" s="183"/>
      <c r="J361" s="188"/>
      <c r="K361" s="189"/>
      <c r="L361" s="172"/>
      <c r="M361" s="170"/>
    </row>
    <row r="362" spans="1:13" ht="24" customHeight="1">
      <c r="A362" s="170"/>
      <c r="B362" s="171"/>
      <c r="C362" s="180">
        <v>319</v>
      </c>
      <c r="D362" s="181" t="s">
        <v>733</v>
      </c>
      <c r="E362" s="181" t="s">
        <v>73</v>
      </c>
      <c r="F362" s="181" t="s">
        <v>74</v>
      </c>
      <c r="G362" s="182" t="s">
        <v>734</v>
      </c>
      <c r="H362" s="181" t="s">
        <v>137</v>
      </c>
      <c r="I362" s="183">
        <v>48</v>
      </c>
      <c r="J362" s="184">
        <v>1626980</v>
      </c>
      <c r="K362" s="185">
        <f>I362*J362</f>
        <v>78095040</v>
      </c>
      <c r="L362" s="172"/>
      <c r="M362" s="170"/>
    </row>
    <row r="363" spans="1:13" ht="24" customHeight="1">
      <c r="A363" s="170"/>
      <c r="B363" s="171"/>
      <c r="C363" s="180">
        <v>320</v>
      </c>
      <c r="D363" s="181" t="s">
        <v>735</v>
      </c>
      <c r="E363" s="181" t="s">
        <v>73</v>
      </c>
      <c r="F363" s="181" t="s">
        <v>74</v>
      </c>
      <c r="G363" s="182" t="s">
        <v>736</v>
      </c>
      <c r="H363" s="181" t="s">
        <v>137</v>
      </c>
      <c r="I363" s="183">
        <v>50</v>
      </c>
      <c r="J363" s="184">
        <v>1805600</v>
      </c>
      <c r="K363" s="185">
        <f>I363*J363</f>
        <v>90280000</v>
      </c>
      <c r="L363" s="172"/>
      <c r="M363" s="170"/>
    </row>
    <row r="364" spans="1:13" ht="24" customHeight="1">
      <c r="A364" s="170"/>
      <c r="B364" s="171"/>
      <c r="C364" s="180">
        <v>321</v>
      </c>
      <c r="D364" s="181" t="s">
        <v>737</v>
      </c>
      <c r="E364" s="181" t="s">
        <v>73</v>
      </c>
      <c r="F364" s="181" t="s">
        <v>74</v>
      </c>
      <c r="G364" s="182" t="s">
        <v>738</v>
      </c>
      <c r="H364" s="181" t="s">
        <v>137</v>
      </c>
      <c r="I364" s="183">
        <v>50</v>
      </c>
      <c r="J364" s="184">
        <v>1665300</v>
      </c>
      <c r="K364" s="185">
        <f>I364*J364</f>
        <v>83265000</v>
      </c>
      <c r="L364" s="172"/>
      <c r="M364" s="170"/>
    </row>
    <row r="365" spans="1:13" ht="24" customHeight="1">
      <c r="A365" s="170"/>
      <c r="B365" s="171"/>
      <c r="C365" s="180">
        <v>322</v>
      </c>
      <c r="D365" s="181" t="s">
        <v>739</v>
      </c>
      <c r="E365" s="181" t="s">
        <v>73</v>
      </c>
      <c r="F365" s="181" t="s">
        <v>74</v>
      </c>
      <c r="G365" s="182" t="s">
        <v>740</v>
      </c>
      <c r="H365" s="181" t="s">
        <v>351</v>
      </c>
      <c r="I365" s="183">
        <v>5</v>
      </c>
      <c r="J365" s="184">
        <v>1037000</v>
      </c>
      <c r="K365" s="185">
        <f>I365*J365</f>
        <v>5185000</v>
      </c>
      <c r="L365" s="172"/>
      <c r="M365" s="170"/>
    </row>
    <row r="366" spans="1:13" ht="24" customHeight="1">
      <c r="A366" s="170"/>
      <c r="B366" s="171"/>
      <c r="C366" s="180">
        <v>323</v>
      </c>
      <c r="D366" s="181" t="s">
        <v>741</v>
      </c>
      <c r="E366" s="181" t="s">
        <v>73</v>
      </c>
      <c r="F366" s="181" t="s">
        <v>74</v>
      </c>
      <c r="G366" s="182" t="s">
        <v>742</v>
      </c>
      <c r="H366" s="181" t="s">
        <v>351</v>
      </c>
      <c r="I366" s="183">
        <v>8</v>
      </c>
      <c r="J366" s="184">
        <v>2257000</v>
      </c>
      <c r="K366" s="185">
        <f>I366*J366</f>
        <v>18056000</v>
      </c>
      <c r="L366" s="172"/>
      <c r="M366" s="170"/>
    </row>
    <row r="367" spans="1:13" ht="24" customHeight="1">
      <c r="A367" s="170"/>
      <c r="B367" s="171"/>
      <c r="C367" s="225" t="s">
        <v>106</v>
      </c>
      <c r="D367" s="209"/>
      <c r="E367" s="209"/>
      <c r="F367" s="209"/>
      <c r="G367" s="209"/>
      <c r="H367" s="209"/>
      <c r="I367" s="209"/>
      <c r="J367" s="226"/>
      <c r="K367" s="189">
        <f>SUM(K362:K366)</f>
        <v>274881040</v>
      </c>
      <c r="L367" s="172"/>
      <c r="M367" s="170"/>
    </row>
    <row r="368" spans="1:13" ht="24" customHeight="1">
      <c r="A368" s="170"/>
      <c r="B368" s="171"/>
      <c r="C368" s="186"/>
      <c r="D368" s="210" t="s">
        <v>743</v>
      </c>
      <c r="E368" s="209"/>
      <c r="F368" s="209"/>
      <c r="G368" s="209"/>
      <c r="H368" s="187"/>
      <c r="I368" s="183"/>
      <c r="J368" s="188"/>
      <c r="K368" s="189"/>
      <c r="L368" s="172"/>
      <c r="M368" s="170"/>
    </row>
    <row r="369" spans="1:13" ht="24" customHeight="1">
      <c r="A369" s="170"/>
      <c r="B369" s="171"/>
      <c r="C369" s="180">
        <v>324</v>
      </c>
      <c r="D369" s="181" t="s">
        <v>744</v>
      </c>
      <c r="E369" s="181" t="s">
        <v>73</v>
      </c>
      <c r="F369" s="181" t="s">
        <v>74</v>
      </c>
      <c r="G369" s="182" t="s">
        <v>745</v>
      </c>
      <c r="H369" s="181" t="s">
        <v>76</v>
      </c>
      <c r="I369" s="183">
        <v>12</v>
      </c>
      <c r="J369" s="184">
        <v>831536</v>
      </c>
      <c r="K369" s="185">
        <f t="shared" ref="K369:K381" si="14">I369*J369</f>
        <v>9978432</v>
      </c>
      <c r="L369" s="172"/>
      <c r="M369" s="170"/>
    </row>
    <row r="370" spans="1:13" ht="24" customHeight="1">
      <c r="A370" s="170"/>
      <c r="B370" s="171"/>
      <c r="C370" s="180">
        <v>325</v>
      </c>
      <c r="D370" s="181" t="s">
        <v>746</v>
      </c>
      <c r="E370" s="181" t="s">
        <v>73</v>
      </c>
      <c r="F370" s="181" t="s">
        <v>74</v>
      </c>
      <c r="G370" s="182" t="s">
        <v>747</v>
      </c>
      <c r="H370" s="181" t="s">
        <v>137</v>
      </c>
      <c r="I370" s="183">
        <v>94</v>
      </c>
      <c r="J370" s="184">
        <v>1781987</v>
      </c>
      <c r="K370" s="185">
        <f t="shared" si="14"/>
        <v>167506778</v>
      </c>
      <c r="L370" s="172"/>
      <c r="M370" s="170"/>
    </row>
    <row r="371" spans="1:13" ht="24" customHeight="1">
      <c r="A371" s="170"/>
      <c r="B371" s="171"/>
      <c r="C371" s="180">
        <v>326</v>
      </c>
      <c r="D371" s="181" t="s">
        <v>748</v>
      </c>
      <c r="E371" s="181" t="s">
        <v>73</v>
      </c>
      <c r="F371" s="181" t="s">
        <v>74</v>
      </c>
      <c r="G371" s="182" t="s">
        <v>749</v>
      </c>
      <c r="H371" s="181" t="s">
        <v>137</v>
      </c>
      <c r="I371" s="183">
        <v>26</v>
      </c>
      <c r="J371" s="184">
        <v>2072729</v>
      </c>
      <c r="K371" s="185">
        <f t="shared" si="14"/>
        <v>53890954</v>
      </c>
      <c r="L371" s="172"/>
      <c r="M371" s="170"/>
    </row>
    <row r="372" spans="1:13" ht="24" customHeight="1">
      <c r="A372" s="170"/>
      <c r="B372" s="171"/>
      <c r="C372" s="180">
        <v>327</v>
      </c>
      <c r="D372" s="181" t="s">
        <v>750</v>
      </c>
      <c r="E372" s="181" t="s">
        <v>73</v>
      </c>
      <c r="F372" s="181" t="s">
        <v>74</v>
      </c>
      <c r="G372" s="182" t="s">
        <v>751</v>
      </c>
      <c r="H372" s="181" t="s">
        <v>137</v>
      </c>
      <c r="I372" s="183">
        <v>10</v>
      </c>
      <c r="J372" s="184">
        <v>6246976</v>
      </c>
      <c r="K372" s="185">
        <f t="shared" si="14"/>
        <v>62469760</v>
      </c>
      <c r="L372" s="172"/>
      <c r="M372" s="170"/>
    </row>
    <row r="373" spans="1:13" ht="24" customHeight="1">
      <c r="A373" s="170"/>
      <c r="B373" s="171"/>
      <c r="C373" s="180">
        <v>328</v>
      </c>
      <c r="D373" s="181" t="s">
        <v>752</v>
      </c>
      <c r="E373" s="181" t="s">
        <v>73</v>
      </c>
      <c r="F373" s="181" t="s">
        <v>74</v>
      </c>
      <c r="G373" s="182" t="s">
        <v>753</v>
      </c>
      <c r="H373" s="181" t="s">
        <v>137</v>
      </c>
      <c r="I373" s="183">
        <v>2</v>
      </c>
      <c r="J373" s="184">
        <v>2950482</v>
      </c>
      <c r="K373" s="185">
        <f t="shared" si="14"/>
        <v>5900964</v>
      </c>
      <c r="L373" s="172"/>
      <c r="M373" s="170"/>
    </row>
    <row r="374" spans="1:13" ht="24" customHeight="1">
      <c r="A374" s="170"/>
      <c r="B374" s="171"/>
      <c r="C374" s="180">
        <v>329</v>
      </c>
      <c r="D374" s="181" t="s">
        <v>754</v>
      </c>
      <c r="E374" s="181" t="s">
        <v>73</v>
      </c>
      <c r="F374" s="181" t="s">
        <v>74</v>
      </c>
      <c r="G374" s="182" t="s">
        <v>755</v>
      </c>
      <c r="H374" s="181" t="s">
        <v>137</v>
      </c>
      <c r="I374" s="183">
        <v>86</v>
      </c>
      <c r="J374" s="184">
        <v>670105</v>
      </c>
      <c r="K374" s="185">
        <f t="shared" si="14"/>
        <v>57629030</v>
      </c>
      <c r="L374" s="172"/>
      <c r="M374" s="170"/>
    </row>
    <row r="375" spans="1:13" ht="24" customHeight="1">
      <c r="A375" s="170"/>
      <c r="B375" s="171"/>
      <c r="C375" s="180">
        <v>330</v>
      </c>
      <c r="D375" s="181" t="s">
        <v>756</v>
      </c>
      <c r="E375" s="181" t="s">
        <v>73</v>
      </c>
      <c r="F375" s="181" t="s">
        <v>74</v>
      </c>
      <c r="G375" s="182" t="s">
        <v>757</v>
      </c>
      <c r="H375" s="181" t="s">
        <v>137</v>
      </c>
      <c r="I375" s="183">
        <v>26</v>
      </c>
      <c r="J375" s="184">
        <v>2013000</v>
      </c>
      <c r="K375" s="185">
        <f t="shared" si="14"/>
        <v>52338000</v>
      </c>
      <c r="L375" s="172"/>
      <c r="M375" s="170"/>
    </row>
    <row r="376" spans="1:13" ht="24" customHeight="1">
      <c r="A376" s="170"/>
      <c r="B376" s="171"/>
      <c r="C376" s="180">
        <v>331</v>
      </c>
      <c r="D376" s="181" t="s">
        <v>758</v>
      </c>
      <c r="E376" s="181" t="s">
        <v>73</v>
      </c>
      <c r="F376" s="181" t="s">
        <v>74</v>
      </c>
      <c r="G376" s="182" t="s">
        <v>759</v>
      </c>
      <c r="H376" s="181" t="s">
        <v>137</v>
      </c>
      <c r="I376" s="183">
        <v>6</v>
      </c>
      <c r="J376" s="184">
        <v>2886590</v>
      </c>
      <c r="K376" s="185">
        <f t="shared" si="14"/>
        <v>17319540</v>
      </c>
      <c r="L376" s="172"/>
      <c r="M376" s="170"/>
    </row>
    <row r="377" spans="1:13" ht="24" customHeight="1">
      <c r="A377" s="170"/>
      <c r="B377" s="171"/>
      <c r="C377" s="180">
        <v>332</v>
      </c>
      <c r="D377" s="181" t="s">
        <v>760</v>
      </c>
      <c r="E377" s="181" t="s">
        <v>73</v>
      </c>
      <c r="F377" s="181" t="s">
        <v>74</v>
      </c>
      <c r="G377" s="182" t="s">
        <v>761</v>
      </c>
      <c r="H377" s="181" t="s">
        <v>137</v>
      </c>
      <c r="I377" s="183">
        <v>10</v>
      </c>
      <c r="J377" s="184">
        <v>2767226</v>
      </c>
      <c r="K377" s="185">
        <f t="shared" si="14"/>
        <v>27672260</v>
      </c>
      <c r="L377" s="172"/>
      <c r="M377" s="170"/>
    </row>
    <row r="378" spans="1:13" ht="24" customHeight="1">
      <c r="A378" s="170"/>
      <c r="B378" s="171"/>
      <c r="C378" s="180">
        <v>333</v>
      </c>
      <c r="D378" s="181" t="s">
        <v>762</v>
      </c>
      <c r="E378" s="181" t="s">
        <v>73</v>
      </c>
      <c r="F378" s="181" t="s">
        <v>74</v>
      </c>
      <c r="G378" s="182" t="s">
        <v>763</v>
      </c>
      <c r="H378" s="181" t="s">
        <v>137</v>
      </c>
      <c r="I378" s="183">
        <v>8</v>
      </c>
      <c r="J378" s="184">
        <v>2497466</v>
      </c>
      <c r="K378" s="185">
        <f t="shared" si="14"/>
        <v>19979728</v>
      </c>
      <c r="L378" s="172"/>
      <c r="M378" s="170"/>
    </row>
    <row r="379" spans="1:13" ht="24" customHeight="1">
      <c r="A379" s="170"/>
      <c r="B379" s="171"/>
      <c r="C379" s="180">
        <v>334</v>
      </c>
      <c r="D379" s="181" t="s">
        <v>764</v>
      </c>
      <c r="E379" s="181" t="s">
        <v>73</v>
      </c>
      <c r="F379" s="181" t="s">
        <v>74</v>
      </c>
      <c r="G379" s="182" t="s">
        <v>765</v>
      </c>
      <c r="H379" s="181" t="s">
        <v>137</v>
      </c>
      <c r="I379" s="183">
        <v>24</v>
      </c>
      <c r="J379" s="184">
        <v>2552037</v>
      </c>
      <c r="K379" s="185">
        <f t="shared" si="14"/>
        <v>61248888</v>
      </c>
      <c r="L379" s="172"/>
      <c r="M379" s="170"/>
    </row>
    <row r="380" spans="1:13" ht="24" customHeight="1">
      <c r="A380" s="170"/>
      <c r="B380" s="171"/>
      <c r="C380" s="180">
        <v>335</v>
      </c>
      <c r="D380" s="181" t="s">
        <v>766</v>
      </c>
      <c r="E380" s="181" t="s">
        <v>73</v>
      </c>
      <c r="F380" s="181" t="s">
        <v>74</v>
      </c>
      <c r="G380" s="182" t="s">
        <v>767</v>
      </c>
      <c r="H380" s="181" t="s">
        <v>93</v>
      </c>
      <c r="I380" s="183">
        <v>177.85</v>
      </c>
      <c r="J380" s="184">
        <v>550071</v>
      </c>
      <c r="K380" s="185">
        <f t="shared" si="14"/>
        <v>97830127.349999994</v>
      </c>
      <c r="L380" s="172"/>
      <c r="M380" s="170"/>
    </row>
    <row r="381" spans="1:13" ht="24" customHeight="1">
      <c r="A381" s="170"/>
      <c r="B381" s="171"/>
      <c r="C381" s="180">
        <v>336</v>
      </c>
      <c r="D381" s="181" t="s">
        <v>768</v>
      </c>
      <c r="E381" s="181" t="s">
        <v>73</v>
      </c>
      <c r="F381" s="181" t="s">
        <v>74</v>
      </c>
      <c r="G381" s="182" t="s">
        <v>769</v>
      </c>
      <c r="H381" s="181" t="s">
        <v>137</v>
      </c>
      <c r="I381" s="183">
        <v>80</v>
      </c>
      <c r="J381" s="184">
        <v>347700</v>
      </c>
      <c r="K381" s="185">
        <f t="shared" si="14"/>
        <v>27816000</v>
      </c>
      <c r="L381" s="172"/>
      <c r="M381" s="170"/>
    </row>
    <row r="382" spans="1:13" ht="24" customHeight="1">
      <c r="A382" s="170"/>
      <c r="B382" s="171"/>
      <c r="C382" s="225" t="s">
        <v>106</v>
      </c>
      <c r="D382" s="209"/>
      <c r="E382" s="209"/>
      <c r="F382" s="209"/>
      <c r="G382" s="209"/>
      <c r="H382" s="209"/>
      <c r="I382" s="209"/>
      <c r="J382" s="226"/>
      <c r="K382" s="189">
        <f>SUM(K369:K381)</f>
        <v>661580461.35000002</v>
      </c>
      <c r="L382" s="172"/>
      <c r="M382" s="170"/>
    </row>
    <row r="383" spans="1:13" ht="24" customHeight="1">
      <c r="A383" s="170"/>
      <c r="B383" s="171"/>
      <c r="C383" s="186"/>
      <c r="D383" s="210" t="s">
        <v>770</v>
      </c>
      <c r="E383" s="209"/>
      <c r="F383" s="209"/>
      <c r="G383" s="209"/>
      <c r="H383" s="187"/>
      <c r="I383" s="183"/>
      <c r="J383" s="188"/>
      <c r="K383" s="189"/>
      <c r="L383" s="172"/>
      <c r="M383" s="170"/>
    </row>
    <row r="384" spans="1:13" ht="24" customHeight="1">
      <c r="A384" s="170"/>
      <c r="B384" s="171"/>
      <c r="C384" s="180">
        <v>337</v>
      </c>
      <c r="D384" s="181" t="s">
        <v>771</v>
      </c>
      <c r="E384" s="181" t="s">
        <v>73</v>
      </c>
      <c r="F384" s="181" t="s">
        <v>74</v>
      </c>
      <c r="G384" s="182" t="s">
        <v>772</v>
      </c>
      <c r="H384" s="181" t="s">
        <v>76</v>
      </c>
      <c r="I384" s="183">
        <v>28</v>
      </c>
      <c r="J384" s="184">
        <v>347700</v>
      </c>
      <c r="K384" s="185">
        <f>I384*J384</f>
        <v>9735600</v>
      </c>
      <c r="L384" s="172"/>
      <c r="M384" s="170"/>
    </row>
    <row r="385" spans="1:13" ht="24" customHeight="1">
      <c r="A385" s="170"/>
      <c r="B385" s="171"/>
      <c r="C385" s="180">
        <v>338</v>
      </c>
      <c r="D385" s="181" t="s">
        <v>773</v>
      </c>
      <c r="E385" s="181" t="s">
        <v>73</v>
      </c>
      <c r="F385" s="181" t="s">
        <v>74</v>
      </c>
      <c r="G385" s="182" t="s">
        <v>774</v>
      </c>
      <c r="H385" s="181" t="s">
        <v>76</v>
      </c>
      <c r="I385" s="183">
        <v>825</v>
      </c>
      <c r="J385" s="184">
        <v>26840</v>
      </c>
      <c r="K385" s="185">
        <f>I385*J385</f>
        <v>22143000</v>
      </c>
      <c r="L385" s="172"/>
      <c r="M385" s="170"/>
    </row>
    <row r="386" spans="1:13" ht="24" customHeight="1">
      <c r="A386" s="170"/>
      <c r="B386" s="171"/>
      <c r="C386" s="180">
        <v>339</v>
      </c>
      <c r="D386" s="181" t="s">
        <v>775</v>
      </c>
      <c r="E386" s="181" t="s">
        <v>73</v>
      </c>
      <c r="F386" s="181" t="s">
        <v>74</v>
      </c>
      <c r="G386" s="182" t="s">
        <v>776</v>
      </c>
      <c r="H386" s="181" t="s">
        <v>76</v>
      </c>
      <c r="I386" s="183">
        <v>350</v>
      </c>
      <c r="J386" s="184">
        <v>46360</v>
      </c>
      <c r="K386" s="185">
        <f>I386*J386</f>
        <v>16226000</v>
      </c>
      <c r="L386" s="172"/>
      <c r="M386" s="170"/>
    </row>
    <row r="387" spans="1:13" ht="24" customHeight="1">
      <c r="A387" s="170"/>
      <c r="B387" s="171"/>
      <c r="C387" s="180">
        <v>340</v>
      </c>
      <c r="D387" s="181" t="s">
        <v>777</v>
      </c>
      <c r="E387" s="181" t="s">
        <v>73</v>
      </c>
      <c r="F387" s="181" t="s">
        <v>74</v>
      </c>
      <c r="G387" s="182" t="s">
        <v>778</v>
      </c>
      <c r="H387" s="181" t="s">
        <v>76</v>
      </c>
      <c r="I387" s="183">
        <v>760.56</v>
      </c>
      <c r="J387" s="184">
        <v>38963</v>
      </c>
      <c r="K387" s="185">
        <f>I387*J387</f>
        <v>29633699.279999997</v>
      </c>
      <c r="L387" s="172"/>
      <c r="M387" s="170"/>
    </row>
    <row r="388" spans="1:13" ht="24" customHeight="1">
      <c r="A388" s="170"/>
      <c r="B388" s="171"/>
      <c r="C388" s="225" t="s">
        <v>106</v>
      </c>
      <c r="D388" s="209"/>
      <c r="E388" s="209"/>
      <c r="F388" s="209"/>
      <c r="G388" s="209"/>
      <c r="H388" s="209"/>
      <c r="I388" s="209"/>
      <c r="J388" s="226"/>
      <c r="K388" s="189">
        <f>SUM(K384:K387)</f>
        <v>77738299.280000001</v>
      </c>
      <c r="L388" s="172"/>
      <c r="M388" s="170"/>
    </row>
    <row r="389" spans="1:13" ht="24" customHeight="1">
      <c r="A389" s="170"/>
      <c r="B389" s="171"/>
      <c r="C389" s="186"/>
      <c r="D389" s="210" t="s">
        <v>779</v>
      </c>
      <c r="E389" s="209"/>
      <c r="F389" s="209"/>
      <c r="G389" s="209"/>
      <c r="H389" s="187"/>
      <c r="I389" s="183"/>
      <c r="J389" s="188"/>
      <c r="K389" s="189"/>
      <c r="L389" s="172"/>
      <c r="M389" s="170"/>
    </row>
    <row r="390" spans="1:13" ht="24" customHeight="1">
      <c r="A390" s="170"/>
      <c r="B390" s="171"/>
      <c r="C390" s="180">
        <v>341</v>
      </c>
      <c r="D390" s="181" t="s">
        <v>780</v>
      </c>
      <c r="E390" s="181" t="s">
        <v>73</v>
      </c>
      <c r="F390" s="181" t="s">
        <v>74</v>
      </c>
      <c r="G390" s="182" t="s">
        <v>781</v>
      </c>
      <c r="H390" s="181" t="s">
        <v>90</v>
      </c>
      <c r="I390" s="183">
        <v>1</v>
      </c>
      <c r="J390" s="184">
        <v>207719341</v>
      </c>
      <c r="K390" s="185">
        <f t="shared" ref="K390:K410" si="15">I390*J390</f>
        <v>207719341</v>
      </c>
      <c r="L390" s="172"/>
      <c r="M390" s="170"/>
    </row>
    <row r="391" spans="1:13" ht="24" customHeight="1">
      <c r="A391" s="170"/>
      <c r="B391" s="171"/>
      <c r="C391" s="180">
        <v>342</v>
      </c>
      <c r="D391" s="181" t="s">
        <v>782</v>
      </c>
      <c r="E391" s="181" t="s">
        <v>73</v>
      </c>
      <c r="F391" s="181" t="s">
        <v>74</v>
      </c>
      <c r="G391" s="182" t="s">
        <v>783</v>
      </c>
      <c r="H391" s="181" t="s">
        <v>90</v>
      </c>
      <c r="I391" s="183">
        <v>1</v>
      </c>
      <c r="J391" s="184">
        <v>274011747</v>
      </c>
      <c r="K391" s="185">
        <f t="shared" si="15"/>
        <v>274011747</v>
      </c>
      <c r="L391" s="172"/>
      <c r="M391" s="170"/>
    </row>
    <row r="392" spans="1:13" ht="24" customHeight="1">
      <c r="A392" s="170"/>
      <c r="B392" s="171"/>
      <c r="C392" s="180">
        <v>343</v>
      </c>
      <c r="D392" s="181" t="s">
        <v>784</v>
      </c>
      <c r="E392" s="181" t="s">
        <v>73</v>
      </c>
      <c r="F392" s="181" t="s">
        <v>74</v>
      </c>
      <c r="G392" s="182" t="s">
        <v>785</v>
      </c>
      <c r="H392" s="181" t="s">
        <v>90</v>
      </c>
      <c r="I392" s="183">
        <v>1</v>
      </c>
      <c r="J392" s="184">
        <v>62005048</v>
      </c>
      <c r="K392" s="185">
        <f t="shared" si="15"/>
        <v>62005048</v>
      </c>
      <c r="L392" s="172"/>
      <c r="M392" s="170"/>
    </row>
    <row r="393" spans="1:13" ht="24" customHeight="1">
      <c r="A393" s="170"/>
      <c r="B393" s="171"/>
      <c r="C393" s="180">
        <v>344</v>
      </c>
      <c r="D393" s="181" t="s">
        <v>786</v>
      </c>
      <c r="E393" s="181" t="s">
        <v>73</v>
      </c>
      <c r="F393" s="181" t="s">
        <v>74</v>
      </c>
      <c r="G393" s="182" t="s">
        <v>787</v>
      </c>
      <c r="H393" s="181" t="s">
        <v>120</v>
      </c>
      <c r="I393" s="183">
        <v>1</v>
      </c>
      <c r="J393" s="184">
        <v>27092824</v>
      </c>
      <c r="K393" s="185">
        <f t="shared" si="15"/>
        <v>27092824</v>
      </c>
      <c r="L393" s="172"/>
      <c r="M393" s="170"/>
    </row>
    <row r="394" spans="1:13" ht="24" customHeight="1">
      <c r="A394" s="170"/>
      <c r="B394" s="171"/>
      <c r="C394" s="180">
        <v>345</v>
      </c>
      <c r="D394" s="181" t="s">
        <v>788</v>
      </c>
      <c r="E394" s="181" t="s">
        <v>73</v>
      </c>
      <c r="F394" s="181" t="s">
        <v>74</v>
      </c>
      <c r="G394" s="182" t="s">
        <v>789</v>
      </c>
      <c r="H394" s="181" t="s">
        <v>90</v>
      </c>
      <c r="I394" s="183">
        <v>1</v>
      </c>
      <c r="J394" s="184">
        <v>9947482</v>
      </c>
      <c r="K394" s="185">
        <f t="shared" si="15"/>
        <v>9947482</v>
      </c>
      <c r="L394" s="172"/>
      <c r="M394" s="170"/>
    </row>
    <row r="395" spans="1:13" ht="24" customHeight="1">
      <c r="A395" s="170"/>
      <c r="B395" s="171"/>
      <c r="C395" s="180">
        <v>346</v>
      </c>
      <c r="D395" s="181" t="s">
        <v>790</v>
      </c>
      <c r="E395" s="181" t="s">
        <v>73</v>
      </c>
      <c r="F395" s="181" t="s">
        <v>74</v>
      </c>
      <c r="G395" s="182" t="s">
        <v>791</v>
      </c>
      <c r="H395" s="181" t="s">
        <v>90</v>
      </c>
      <c r="I395" s="183">
        <v>1</v>
      </c>
      <c r="J395" s="184">
        <v>5627132</v>
      </c>
      <c r="K395" s="185">
        <f t="shared" si="15"/>
        <v>5627132</v>
      </c>
      <c r="L395" s="172"/>
      <c r="M395" s="170"/>
    </row>
    <row r="396" spans="1:13" ht="24" customHeight="1">
      <c r="A396" s="170"/>
      <c r="B396" s="171"/>
      <c r="C396" s="180">
        <v>347</v>
      </c>
      <c r="D396" s="181" t="s">
        <v>792</v>
      </c>
      <c r="E396" s="181" t="s">
        <v>73</v>
      </c>
      <c r="F396" s="181" t="s">
        <v>74</v>
      </c>
      <c r="G396" s="182" t="s">
        <v>793</v>
      </c>
      <c r="H396" s="181" t="s">
        <v>90</v>
      </c>
      <c r="I396" s="183">
        <v>1</v>
      </c>
      <c r="J396" s="184">
        <v>170437306</v>
      </c>
      <c r="K396" s="185">
        <f t="shared" si="15"/>
        <v>170437306</v>
      </c>
      <c r="L396" s="172"/>
      <c r="M396" s="170"/>
    </row>
    <row r="397" spans="1:13" ht="24" customHeight="1">
      <c r="A397" s="170"/>
      <c r="B397" s="171"/>
      <c r="C397" s="180">
        <v>348</v>
      </c>
      <c r="D397" s="181" t="s">
        <v>794</v>
      </c>
      <c r="E397" s="181" t="s">
        <v>73</v>
      </c>
      <c r="F397" s="181" t="s">
        <v>74</v>
      </c>
      <c r="G397" s="182" t="s">
        <v>795</v>
      </c>
      <c r="H397" s="181" t="s">
        <v>90</v>
      </c>
      <c r="I397" s="183">
        <v>1</v>
      </c>
      <c r="J397" s="184">
        <v>168028996</v>
      </c>
      <c r="K397" s="185">
        <f t="shared" si="15"/>
        <v>168028996</v>
      </c>
      <c r="L397" s="172"/>
      <c r="M397" s="170"/>
    </row>
    <row r="398" spans="1:13" ht="24" customHeight="1">
      <c r="A398" s="170"/>
      <c r="B398" s="171"/>
      <c r="C398" s="180">
        <v>349</v>
      </c>
      <c r="D398" s="181" t="s">
        <v>796</v>
      </c>
      <c r="E398" s="181" t="s">
        <v>73</v>
      </c>
      <c r="F398" s="181" t="s">
        <v>74</v>
      </c>
      <c r="G398" s="182" t="s">
        <v>797</v>
      </c>
      <c r="H398" s="181" t="s">
        <v>90</v>
      </c>
      <c r="I398" s="183">
        <v>3</v>
      </c>
      <c r="J398" s="184">
        <v>13934010</v>
      </c>
      <c r="K398" s="185">
        <f t="shared" si="15"/>
        <v>41802030</v>
      </c>
      <c r="L398" s="172"/>
      <c r="M398" s="170"/>
    </row>
    <row r="399" spans="1:13" ht="24" customHeight="1">
      <c r="A399" s="170"/>
      <c r="B399" s="171"/>
      <c r="C399" s="180">
        <v>350</v>
      </c>
      <c r="D399" s="181" t="s">
        <v>798</v>
      </c>
      <c r="E399" s="181" t="s">
        <v>73</v>
      </c>
      <c r="F399" s="181" t="s">
        <v>74</v>
      </c>
      <c r="G399" s="182" t="s">
        <v>799</v>
      </c>
      <c r="H399" s="181" t="s">
        <v>90</v>
      </c>
      <c r="I399" s="183">
        <v>1</v>
      </c>
      <c r="J399" s="184">
        <v>6344000</v>
      </c>
      <c r="K399" s="185">
        <f t="shared" si="15"/>
        <v>6344000</v>
      </c>
      <c r="L399" s="172"/>
      <c r="M399" s="170"/>
    </row>
    <row r="400" spans="1:13" ht="24" customHeight="1">
      <c r="A400" s="170"/>
      <c r="B400" s="171"/>
      <c r="C400" s="180">
        <v>351</v>
      </c>
      <c r="D400" s="181" t="s">
        <v>800</v>
      </c>
      <c r="E400" s="181" t="s">
        <v>73</v>
      </c>
      <c r="F400" s="181" t="s">
        <v>74</v>
      </c>
      <c r="G400" s="182" t="s">
        <v>801</v>
      </c>
      <c r="H400" s="181" t="s">
        <v>90</v>
      </c>
      <c r="I400" s="183">
        <v>4</v>
      </c>
      <c r="J400" s="184">
        <v>3965000</v>
      </c>
      <c r="K400" s="185">
        <f t="shared" si="15"/>
        <v>15860000</v>
      </c>
      <c r="L400" s="172"/>
      <c r="M400" s="170"/>
    </row>
    <row r="401" spans="1:13" ht="24" customHeight="1">
      <c r="A401" s="170"/>
      <c r="B401" s="171"/>
      <c r="C401" s="180">
        <v>352</v>
      </c>
      <c r="D401" s="181" t="s">
        <v>802</v>
      </c>
      <c r="E401" s="181" t="s">
        <v>73</v>
      </c>
      <c r="F401" s="181" t="s">
        <v>74</v>
      </c>
      <c r="G401" s="182" t="s">
        <v>803</v>
      </c>
      <c r="H401" s="181" t="s">
        <v>90</v>
      </c>
      <c r="I401" s="183">
        <v>1</v>
      </c>
      <c r="J401" s="184">
        <v>39528000</v>
      </c>
      <c r="K401" s="185">
        <f t="shared" si="15"/>
        <v>39528000</v>
      </c>
      <c r="L401" s="172"/>
      <c r="M401" s="170"/>
    </row>
    <row r="402" spans="1:13" ht="24" customHeight="1">
      <c r="A402" s="170"/>
      <c r="B402" s="171"/>
      <c r="C402" s="180">
        <v>353</v>
      </c>
      <c r="D402" s="181" t="s">
        <v>804</v>
      </c>
      <c r="E402" s="181" t="s">
        <v>73</v>
      </c>
      <c r="F402" s="181" t="s">
        <v>74</v>
      </c>
      <c r="G402" s="182" t="s">
        <v>805</v>
      </c>
      <c r="H402" s="181" t="s">
        <v>90</v>
      </c>
      <c r="I402" s="183">
        <v>4</v>
      </c>
      <c r="J402" s="184">
        <v>8357000</v>
      </c>
      <c r="K402" s="185">
        <f t="shared" si="15"/>
        <v>33428000</v>
      </c>
      <c r="L402" s="172"/>
      <c r="M402" s="170"/>
    </row>
    <row r="403" spans="1:13" ht="24" customHeight="1">
      <c r="A403" s="170"/>
      <c r="B403" s="171"/>
      <c r="C403" s="180">
        <v>354</v>
      </c>
      <c r="D403" s="181" t="s">
        <v>806</v>
      </c>
      <c r="E403" s="181" t="s">
        <v>73</v>
      </c>
      <c r="F403" s="181" t="s">
        <v>74</v>
      </c>
      <c r="G403" s="182" t="s">
        <v>807</v>
      </c>
      <c r="H403" s="181" t="s">
        <v>90</v>
      </c>
      <c r="I403" s="183">
        <v>1</v>
      </c>
      <c r="J403" s="184">
        <v>5612000</v>
      </c>
      <c r="K403" s="185">
        <f t="shared" si="15"/>
        <v>5612000</v>
      </c>
      <c r="L403" s="172"/>
      <c r="M403" s="170"/>
    </row>
    <row r="404" spans="1:13" ht="24" customHeight="1">
      <c r="A404" s="170"/>
      <c r="B404" s="171"/>
      <c r="C404" s="180">
        <v>355</v>
      </c>
      <c r="D404" s="181" t="s">
        <v>808</v>
      </c>
      <c r="E404" s="181" t="s">
        <v>73</v>
      </c>
      <c r="F404" s="181" t="s">
        <v>74</v>
      </c>
      <c r="G404" s="182" t="s">
        <v>809</v>
      </c>
      <c r="H404" s="181" t="s">
        <v>90</v>
      </c>
      <c r="I404" s="183">
        <v>1</v>
      </c>
      <c r="J404" s="184">
        <v>5185000</v>
      </c>
      <c r="K404" s="185">
        <f t="shared" si="15"/>
        <v>5185000</v>
      </c>
      <c r="L404" s="172"/>
      <c r="M404" s="170"/>
    </row>
    <row r="405" spans="1:13" ht="24" customHeight="1">
      <c r="A405" s="170"/>
      <c r="B405" s="171"/>
      <c r="C405" s="180">
        <v>356</v>
      </c>
      <c r="D405" s="181" t="s">
        <v>810</v>
      </c>
      <c r="E405" s="181" t="s">
        <v>73</v>
      </c>
      <c r="F405" s="181" t="s">
        <v>74</v>
      </c>
      <c r="G405" s="182" t="s">
        <v>811</v>
      </c>
      <c r="H405" s="181" t="s">
        <v>137</v>
      </c>
      <c r="I405" s="183">
        <v>24</v>
      </c>
      <c r="J405" s="184">
        <v>269620</v>
      </c>
      <c r="K405" s="185">
        <f t="shared" si="15"/>
        <v>6470880</v>
      </c>
      <c r="L405" s="172"/>
      <c r="M405" s="170"/>
    </row>
    <row r="406" spans="1:13" ht="24" customHeight="1">
      <c r="A406" s="170"/>
      <c r="B406" s="171"/>
      <c r="C406" s="180">
        <v>357</v>
      </c>
      <c r="D406" s="181" t="s">
        <v>812</v>
      </c>
      <c r="E406" s="181" t="s">
        <v>73</v>
      </c>
      <c r="F406" s="181" t="s">
        <v>74</v>
      </c>
      <c r="G406" s="182" t="s">
        <v>813</v>
      </c>
      <c r="H406" s="181" t="s">
        <v>93</v>
      </c>
      <c r="I406" s="183">
        <v>45</v>
      </c>
      <c r="J406" s="184">
        <v>117730</v>
      </c>
      <c r="K406" s="185">
        <f t="shared" si="15"/>
        <v>5297850</v>
      </c>
      <c r="L406" s="172"/>
      <c r="M406" s="170"/>
    </row>
    <row r="407" spans="1:13" ht="24" customHeight="1">
      <c r="A407" s="170"/>
      <c r="B407" s="171"/>
      <c r="C407" s="180">
        <v>358</v>
      </c>
      <c r="D407" s="181" t="s">
        <v>814</v>
      </c>
      <c r="E407" s="181" t="s">
        <v>73</v>
      </c>
      <c r="F407" s="181" t="s">
        <v>74</v>
      </c>
      <c r="G407" s="182" t="s">
        <v>815</v>
      </c>
      <c r="H407" s="181" t="s">
        <v>90</v>
      </c>
      <c r="I407" s="183">
        <v>1</v>
      </c>
      <c r="J407" s="184">
        <v>2989000</v>
      </c>
      <c r="K407" s="185">
        <f t="shared" si="15"/>
        <v>2989000</v>
      </c>
      <c r="L407" s="172"/>
      <c r="M407" s="170"/>
    </row>
    <row r="408" spans="1:13" ht="24" customHeight="1">
      <c r="A408" s="170"/>
      <c r="B408" s="171"/>
      <c r="C408" s="180">
        <v>359</v>
      </c>
      <c r="D408" s="181" t="s">
        <v>816</v>
      </c>
      <c r="E408" s="181" t="s">
        <v>73</v>
      </c>
      <c r="F408" s="181" t="s">
        <v>74</v>
      </c>
      <c r="G408" s="182" t="s">
        <v>817</v>
      </c>
      <c r="H408" s="181" t="s">
        <v>90</v>
      </c>
      <c r="I408" s="183">
        <v>4</v>
      </c>
      <c r="J408" s="184">
        <v>1055300</v>
      </c>
      <c r="K408" s="185">
        <f t="shared" si="15"/>
        <v>4221200</v>
      </c>
      <c r="L408" s="172"/>
      <c r="M408" s="170"/>
    </row>
    <row r="409" spans="1:13" ht="24" customHeight="1">
      <c r="A409" s="170"/>
      <c r="B409" s="171"/>
      <c r="C409" s="180">
        <v>360</v>
      </c>
      <c r="D409" s="181" t="s">
        <v>818</v>
      </c>
      <c r="E409" s="181" t="s">
        <v>73</v>
      </c>
      <c r="F409" s="181" t="s">
        <v>74</v>
      </c>
      <c r="G409" s="182" t="s">
        <v>819</v>
      </c>
      <c r="H409" s="181" t="s">
        <v>93</v>
      </c>
      <c r="I409" s="183">
        <v>120</v>
      </c>
      <c r="J409" s="184">
        <v>71980</v>
      </c>
      <c r="K409" s="185">
        <f t="shared" si="15"/>
        <v>8637600</v>
      </c>
      <c r="L409" s="172"/>
      <c r="M409" s="170"/>
    </row>
    <row r="410" spans="1:13" ht="24" customHeight="1">
      <c r="A410" s="170"/>
      <c r="B410" s="171"/>
      <c r="C410" s="180">
        <v>361</v>
      </c>
      <c r="D410" s="181" t="s">
        <v>820</v>
      </c>
      <c r="E410" s="181" t="s">
        <v>73</v>
      </c>
      <c r="F410" s="181" t="s">
        <v>74</v>
      </c>
      <c r="G410" s="182" t="s">
        <v>821</v>
      </c>
      <c r="H410" s="181" t="s">
        <v>93</v>
      </c>
      <c r="I410" s="183">
        <v>120</v>
      </c>
      <c r="J410" s="184">
        <v>168360</v>
      </c>
      <c r="K410" s="185">
        <f t="shared" si="15"/>
        <v>20203200</v>
      </c>
      <c r="L410" s="172"/>
      <c r="M410" s="170"/>
    </row>
    <row r="411" spans="1:13" ht="24" customHeight="1">
      <c r="A411" s="170"/>
      <c r="B411" s="171"/>
      <c r="C411" s="225" t="s">
        <v>106</v>
      </c>
      <c r="D411" s="209"/>
      <c r="E411" s="209"/>
      <c r="F411" s="209"/>
      <c r="G411" s="209"/>
      <c r="H411" s="209"/>
      <c r="I411" s="209"/>
      <c r="J411" s="226"/>
      <c r="K411" s="189">
        <f>SUM(K390:K410)</f>
        <v>1120448636</v>
      </c>
      <c r="L411" s="172"/>
      <c r="M411" s="170"/>
    </row>
    <row r="412" spans="1:13" ht="24" customHeight="1">
      <c r="A412" s="170"/>
      <c r="B412" s="171"/>
      <c r="C412" s="186"/>
      <c r="D412" s="210" t="s">
        <v>822</v>
      </c>
      <c r="E412" s="209"/>
      <c r="F412" s="209"/>
      <c r="G412" s="209"/>
      <c r="H412" s="187"/>
      <c r="I412" s="183"/>
      <c r="J412" s="188"/>
      <c r="K412" s="189"/>
      <c r="L412" s="172"/>
      <c r="M412" s="170"/>
    </row>
    <row r="413" spans="1:13" ht="24" customHeight="1">
      <c r="A413" s="170"/>
      <c r="B413" s="171"/>
      <c r="C413" s="180">
        <v>362</v>
      </c>
      <c r="D413" s="181" t="s">
        <v>823</v>
      </c>
      <c r="E413" s="181" t="s">
        <v>73</v>
      </c>
      <c r="F413" s="181" t="s">
        <v>74</v>
      </c>
      <c r="G413" s="182" t="s">
        <v>824</v>
      </c>
      <c r="H413" s="181" t="s">
        <v>76</v>
      </c>
      <c r="I413" s="183">
        <v>4450</v>
      </c>
      <c r="J413" s="184">
        <v>5218</v>
      </c>
      <c r="K413" s="185">
        <f>I413*J413</f>
        <v>23220100</v>
      </c>
      <c r="L413" s="172"/>
      <c r="M413" s="170"/>
    </row>
    <row r="414" spans="1:13" ht="24" customHeight="1">
      <c r="A414" s="170"/>
      <c r="B414" s="171"/>
      <c r="C414" s="225" t="s">
        <v>106</v>
      </c>
      <c r="D414" s="209"/>
      <c r="E414" s="209"/>
      <c r="F414" s="209"/>
      <c r="G414" s="209"/>
      <c r="H414" s="209"/>
      <c r="I414" s="209"/>
      <c r="J414" s="226"/>
      <c r="K414" s="189">
        <f>SUM(K413:K413)</f>
        <v>23220100</v>
      </c>
      <c r="L414" s="172"/>
      <c r="M414" s="170"/>
    </row>
    <row r="415" spans="1:13" ht="24" customHeight="1">
      <c r="A415" s="170"/>
      <c r="B415" s="171"/>
      <c r="C415" s="186"/>
      <c r="D415" s="210" t="s">
        <v>825</v>
      </c>
      <c r="E415" s="209"/>
      <c r="F415" s="209"/>
      <c r="G415" s="209"/>
      <c r="H415" s="187"/>
      <c r="I415" s="183"/>
      <c r="J415" s="188"/>
      <c r="K415" s="189"/>
      <c r="L415" s="172"/>
      <c r="M415" s="170"/>
    </row>
    <row r="416" spans="1:13" ht="24" customHeight="1">
      <c r="A416" s="170"/>
      <c r="B416" s="171"/>
      <c r="C416" s="180">
        <v>363</v>
      </c>
      <c r="D416" s="181" t="s">
        <v>826</v>
      </c>
      <c r="E416" s="181" t="s">
        <v>73</v>
      </c>
      <c r="F416" s="181" t="s">
        <v>74</v>
      </c>
      <c r="G416" s="182" t="s">
        <v>827</v>
      </c>
      <c r="H416" s="181" t="s">
        <v>120</v>
      </c>
      <c r="I416" s="183">
        <v>1</v>
      </c>
      <c r="J416" s="184">
        <v>24523858</v>
      </c>
      <c r="K416" s="185">
        <f t="shared" ref="K416:K428" si="16">I416*J416</f>
        <v>24523858</v>
      </c>
      <c r="L416" s="172"/>
      <c r="M416" s="170"/>
    </row>
    <row r="417" spans="1:13" ht="24" customHeight="1">
      <c r="A417" s="170"/>
      <c r="B417" s="171"/>
      <c r="C417" s="180">
        <v>364</v>
      </c>
      <c r="D417" s="181" t="s">
        <v>828</v>
      </c>
      <c r="E417" s="181" t="s">
        <v>73</v>
      </c>
      <c r="F417" s="181" t="s">
        <v>74</v>
      </c>
      <c r="G417" s="182" t="s">
        <v>829</v>
      </c>
      <c r="H417" s="181" t="s">
        <v>120</v>
      </c>
      <c r="I417" s="183">
        <v>1</v>
      </c>
      <c r="J417" s="184">
        <v>183928934</v>
      </c>
      <c r="K417" s="185">
        <f t="shared" si="16"/>
        <v>183928934</v>
      </c>
      <c r="L417" s="172"/>
      <c r="M417" s="170"/>
    </row>
    <row r="418" spans="1:13" ht="24" customHeight="1">
      <c r="A418" s="170"/>
      <c r="B418" s="171"/>
      <c r="C418" s="180">
        <v>365</v>
      </c>
      <c r="D418" s="181" t="s">
        <v>830</v>
      </c>
      <c r="E418" s="181" t="s">
        <v>73</v>
      </c>
      <c r="F418" s="181" t="s">
        <v>74</v>
      </c>
      <c r="G418" s="182" t="s">
        <v>831</v>
      </c>
      <c r="H418" s="181" t="s">
        <v>120</v>
      </c>
      <c r="I418" s="183">
        <v>1</v>
      </c>
      <c r="J418" s="184">
        <v>161634518</v>
      </c>
      <c r="K418" s="185">
        <f t="shared" si="16"/>
        <v>161634518</v>
      </c>
      <c r="L418" s="172"/>
      <c r="M418" s="170"/>
    </row>
    <row r="419" spans="1:13" ht="24" customHeight="1">
      <c r="A419" s="170"/>
      <c r="B419" s="171"/>
      <c r="C419" s="180">
        <v>366</v>
      </c>
      <c r="D419" s="181" t="s">
        <v>832</v>
      </c>
      <c r="E419" s="181" t="s">
        <v>73</v>
      </c>
      <c r="F419" s="181" t="s">
        <v>74</v>
      </c>
      <c r="G419" s="182" t="s">
        <v>833</v>
      </c>
      <c r="H419" s="181" t="s">
        <v>120</v>
      </c>
      <c r="I419" s="183">
        <v>1</v>
      </c>
      <c r="J419" s="184">
        <v>105898477</v>
      </c>
      <c r="K419" s="185">
        <f t="shared" si="16"/>
        <v>105898477</v>
      </c>
      <c r="L419" s="172"/>
      <c r="M419" s="170"/>
    </row>
    <row r="420" spans="1:13" ht="24" customHeight="1">
      <c r="A420" s="170"/>
      <c r="B420" s="171"/>
      <c r="C420" s="180">
        <v>367</v>
      </c>
      <c r="D420" s="181" t="s">
        <v>834</v>
      </c>
      <c r="E420" s="181" t="s">
        <v>73</v>
      </c>
      <c r="F420" s="181" t="s">
        <v>74</v>
      </c>
      <c r="G420" s="182" t="s">
        <v>835</v>
      </c>
      <c r="H420" s="181" t="s">
        <v>120</v>
      </c>
      <c r="I420" s="183">
        <v>1</v>
      </c>
      <c r="J420" s="184">
        <v>39015228</v>
      </c>
      <c r="K420" s="185">
        <f t="shared" si="16"/>
        <v>39015228</v>
      </c>
      <c r="L420" s="172"/>
      <c r="M420" s="170"/>
    </row>
    <row r="421" spans="1:13" ht="24" customHeight="1">
      <c r="A421" s="170"/>
      <c r="B421" s="171"/>
      <c r="C421" s="180">
        <v>368</v>
      </c>
      <c r="D421" s="181" t="s">
        <v>836</v>
      </c>
      <c r="E421" s="181" t="s">
        <v>73</v>
      </c>
      <c r="F421" s="181" t="s">
        <v>74</v>
      </c>
      <c r="G421" s="182" t="s">
        <v>837</v>
      </c>
      <c r="H421" s="181" t="s">
        <v>120</v>
      </c>
      <c r="I421" s="183">
        <v>1</v>
      </c>
      <c r="J421" s="184">
        <v>105898477</v>
      </c>
      <c r="K421" s="185">
        <f t="shared" si="16"/>
        <v>105898477</v>
      </c>
      <c r="L421" s="172"/>
      <c r="M421" s="170"/>
    </row>
    <row r="422" spans="1:13" ht="24" customHeight="1">
      <c r="A422" s="170"/>
      <c r="B422" s="171"/>
      <c r="C422" s="180">
        <v>369</v>
      </c>
      <c r="D422" s="181" t="s">
        <v>838</v>
      </c>
      <c r="E422" s="181" t="s">
        <v>73</v>
      </c>
      <c r="F422" s="181" t="s">
        <v>74</v>
      </c>
      <c r="G422" s="182" t="s">
        <v>839</v>
      </c>
      <c r="H422" s="181" t="s">
        <v>120</v>
      </c>
      <c r="I422" s="183">
        <v>1</v>
      </c>
      <c r="J422" s="184">
        <v>42359391</v>
      </c>
      <c r="K422" s="185">
        <f t="shared" si="16"/>
        <v>42359391</v>
      </c>
      <c r="L422" s="172"/>
      <c r="M422" s="170"/>
    </row>
    <row r="423" spans="1:13" ht="24" customHeight="1">
      <c r="A423" s="170"/>
      <c r="B423" s="171"/>
      <c r="C423" s="180">
        <v>370</v>
      </c>
      <c r="D423" s="181" t="s">
        <v>840</v>
      </c>
      <c r="E423" s="181" t="s">
        <v>73</v>
      </c>
      <c r="F423" s="181" t="s">
        <v>74</v>
      </c>
      <c r="G423" s="182" t="s">
        <v>841</v>
      </c>
      <c r="H423" s="181" t="s">
        <v>90</v>
      </c>
      <c r="I423" s="183">
        <v>88</v>
      </c>
      <c r="J423" s="184">
        <v>2062233</v>
      </c>
      <c r="K423" s="185">
        <f t="shared" si="16"/>
        <v>181476504</v>
      </c>
      <c r="L423" s="172"/>
      <c r="M423" s="170"/>
    </row>
    <row r="424" spans="1:13" ht="24" customHeight="1">
      <c r="A424" s="170"/>
      <c r="B424" s="171"/>
      <c r="C424" s="180">
        <v>371</v>
      </c>
      <c r="D424" s="181" t="s">
        <v>842</v>
      </c>
      <c r="E424" s="181" t="s">
        <v>73</v>
      </c>
      <c r="F424" s="181" t="s">
        <v>74</v>
      </c>
      <c r="G424" s="182" t="s">
        <v>843</v>
      </c>
      <c r="H424" s="181" t="s">
        <v>90</v>
      </c>
      <c r="I424" s="183">
        <v>22</v>
      </c>
      <c r="J424" s="184">
        <v>2452385</v>
      </c>
      <c r="K424" s="185">
        <f t="shared" si="16"/>
        <v>53952470</v>
      </c>
      <c r="L424" s="172"/>
      <c r="M424" s="170"/>
    </row>
    <row r="425" spans="1:13" ht="24" customHeight="1">
      <c r="A425" s="170"/>
      <c r="B425" s="171"/>
      <c r="C425" s="180">
        <v>372</v>
      </c>
      <c r="D425" s="181" t="s">
        <v>844</v>
      </c>
      <c r="E425" s="181" t="s">
        <v>73</v>
      </c>
      <c r="F425" s="181" t="s">
        <v>74</v>
      </c>
      <c r="G425" s="182" t="s">
        <v>845</v>
      </c>
      <c r="H425" s="181" t="s">
        <v>90</v>
      </c>
      <c r="I425" s="183">
        <v>3</v>
      </c>
      <c r="J425" s="184">
        <v>5350660</v>
      </c>
      <c r="K425" s="185">
        <f t="shared" si="16"/>
        <v>16051980</v>
      </c>
      <c r="L425" s="172"/>
      <c r="M425" s="170"/>
    </row>
    <row r="426" spans="1:13" ht="24" customHeight="1">
      <c r="A426" s="170"/>
      <c r="B426" s="171"/>
      <c r="C426" s="180">
        <v>373</v>
      </c>
      <c r="D426" s="181" t="s">
        <v>846</v>
      </c>
      <c r="E426" s="181" t="s">
        <v>73</v>
      </c>
      <c r="F426" s="181" t="s">
        <v>74</v>
      </c>
      <c r="G426" s="182" t="s">
        <v>847</v>
      </c>
      <c r="H426" s="181" t="s">
        <v>93</v>
      </c>
      <c r="I426" s="183">
        <v>2880</v>
      </c>
      <c r="J426" s="184">
        <v>9475</v>
      </c>
      <c r="K426" s="185">
        <f t="shared" si="16"/>
        <v>27288000</v>
      </c>
      <c r="L426" s="172"/>
      <c r="M426" s="170"/>
    </row>
    <row r="427" spans="1:13" ht="24" customHeight="1">
      <c r="A427" s="170"/>
      <c r="B427" s="171"/>
      <c r="C427" s="180">
        <v>374</v>
      </c>
      <c r="D427" s="181" t="s">
        <v>848</v>
      </c>
      <c r="E427" s="181" t="s">
        <v>73</v>
      </c>
      <c r="F427" s="181" t="s">
        <v>74</v>
      </c>
      <c r="G427" s="182" t="s">
        <v>849</v>
      </c>
      <c r="H427" s="181" t="s">
        <v>93</v>
      </c>
      <c r="I427" s="183">
        <v>512</v>
      </c>
      <c r="J427" s="184">
        <v>39016</v>
      </c>
      <c r="K427" s="185">
        <f t="shared" si="16"/>
        <v>19976192</v>
      </c>
      <c r="L427" s="172"/>
      <c r="M427" s="170"/>
    </row>
    <row r="428" spans="1:13" ht="24" customHeight="1">
      <c r="A428" s="170"/>
      <c r="B428" s="171"/>
      <c r="C428" s="180">
        <v>375</v>
      </c>
      <c r="D428" s="181" t="s">
        <v>850</v>
      </c>
      <c r="E428" s="181" t="s">
        <v>73</v>
      </c>
      <c r="F428" s="181" t="s">
        <v>74</v>
      </c>
      <c r="G428" s="182" t="s">
        <v>851</v>
      </c>
      <c r="H428" s="181" t="s">
        <v>120</v>
      </c>
      <c r="I428" s="183">
        <v>1</v>
      </c>
      <c r="J428" s="184">
        <v>20622335</v>
      </c>
      <c r="K428" s="185">
        <f t="shared" si="16"/>
        <v>20622335</v>
      </c>
      <c r="L428" s="172"/>
      <c r="M428" s="170"/>
    </row>
    <row r="429" spans="1:13" ht="24" customHeight="1">
      <c r="A429" s="170"/>
      <c r="B429" s="171"/>
      <c r="C429" s="225" t="s">
        <v>106</v>
      </c>
      <c r="D429" s="209"/>
      <c r="E429" s="209"/>
      <c r="F429" s="209"/>
      <c r="G429" s="209"/>
      <c r="H429" s="209"/>
      <c r="I429" s="209"/>
      <c r="J429" s="226"/>
      <c r="K429" s="189">
        <f>SUM(K416:K428)</f>
        <v>982626364</v>
      </c>
      <c r="L429" s="172"/>
      <c r="M429" s="170"/>
    </row>
    <row r="430" spans="1:13" ht="24" customHeight="1">
      <c r="A430" s="170"/>
      <c r="B430" s="171"/>
      <c r="C430" s="186"/>
      <c r="D430" s="210" t="s">
        <v>852</v>
      </c>
      <c r="E430" s="209"/>
      <c r="F430" s="209"/>
      <c r="G430" s="209"/>
      <c r="H430" s="187"/>
      <c r="I430" s="183"/>
      <c r="J430" s="188"/>
      <c r="K430" s="189"/>
      <c r="L430" s="172"/>
      <c r="M430" s="170"/>
    </row>
    <row r="431" spans="1:13" ht="24" customHeight="1">
      <c r="A431" s="170"/>
      <c r="B431" s="171"/>
      <c r="C431" s="180">
        <v>376</v>
      </c>
      <c r="D431" s="181" t="s">
        <v>853</v>
      </c>
      <c r="E431" s="181" t="s">
        <v>73</v>
      </c>
      <c r="F431" s="181" t="s">
        <v>74</v>
      </c>
      <c r="G431" s="182" t="s">
        <v>854</v>
      </c>
      <c r="H431" s="181" t="s">
        <v>137</v>
      </c>
      <c r="I431" s="183">
        <v>1</v>
      </c>
      <c r="J431" s="184">
        <v>23698500</v>
      </c>
      <c r="K431" s="185">
        <f t="shared" ref="K431:K439" si="17">I431*J431</f>
        <v>23698500</v>
      </c>
      <c r="L431" s="172"/>
      <c r="M431" s="170"/>
    </row>
    <row r="432" spans="1:13" ht="24" customHeight="1">
      <c r="A432" s="170"/>
      <c r="B432" s="171"/>
      <c r="C432" s="180">
        <v>377</v>
      </c>
      <c r="D432" s="181" t="s">
        <v>855</v>
      </c>
      <c r="E432" s="181" t="s">
        <v>73</v>
      </c>
      <c r="F432" s="181" t="s">
        <v>74</v>
      </c>
      <c r="G432" s="182" t="s">
        <v>856</v>
      </c>
      <c r="H432" s="181" t="s">
        <v>137</v>
      </c>
      <c r="I432" s="183">
        <v>96</v>
      </c>
      <c r="J432" s="184">
        <v>365085</v>
      </c>
      <c r="K432" s="185">
        <f t="shared" si="17"/>
        <v>35048160</v>
      </c>
      <c r="L432" s="172"/>
      <c r="M432" s="170"/>
    </row>
    <row r="433" spans="1:13" ht="24" customHeight="1">
      <c r="A433" s="170"/>
      <c r="B433" s="171"/>
      <c r="C433" s="180">
        <v>378</v>
      </c>
      <c r="D433" s="181" t="s">
        <v>857</v>
      </c>
      <c r="E433" s="181" t="s">
        <v>73</v>
      </c>
      <c r="F433" s="181" t="s">
        <v>74</v>
      </c>
      <c r="G433" s="182" t="s">
        <v>858</v>
      </c>
      <c r="H433" s="181" t="s">
        <v>137</v>
      </c>
      <c r="I433" s="183">
        <v>10</v>
      </c>
      <c r="J433" s="184">
        <v>409920</v>
      </c>
      <c r="K433" s="185">
        <f t="shared" si="17"/>
        <v>4099200</v>
      </c>
      <c r="L433" s="172"/>
      <c r="M433" s="170"/>
    </row>
    <row r="434" spans="1:13" ht="24" customHeight="1">
      <c r="A434" s="170"/>
      <c r="B434" s="171"/>
      <c r="C434" s="180">
        <v>379</v>
      </c>
      <c r="D434" s="181" t="s">
        <v>859</v>
      </c>
      <c r="E434" s="181" t="s">
        <v>73</v>
      </c>
      <c r="F434" s="181" t="s">
        <v>74</v>
      </c>
      <c r="G434" s="182" t="s">
        <v>860</v>
      </c>
      <c r="H434" s="181" t="s">
        <v>137</v>
      </c>
      <c r="I434" s="183">
        <v>13</v>
      </c>
      <c r="J434" s="184">
        <v>365085</v>
      </c>
      <c r="K434" s="185">
        <f t="shared" si="17"/>
        <v>4746105</v>
      </c>
      <c r="L434" s="172"/>
      <c r="M434" s="170"/>
    </row>
    <row r="435" spans="1:13" ht="24" customHeight="1">
      <c r="A435" s="170"/>
      <c r="B435" s="171"/>
      <c r="C435" s="180">
        <v>380</v>
      </c>
      <c r="D435" s="181" t="s">
        <v>861</v>
      </c>
      <c r="E435" s="181" t="s">
        <v>73</v>
      </c>
      <c r="F435" s="181" t="s">
        <v>74</v>
      </c>
      <c r="G435" s="182" t="s">
        <v>862</v>
      </c>
      <c r="H435" s="181" t="s">
        <v>137</v>
      </c>
      <c r="I435" s="183">
        <v>20</v>
      </c>
      <c r="J435" s="184">
        <v>493185</v>
      </c>
      <c r="K435" s="185">
        <f t="shared" si="17"/>
        <v>9863700</v>
      </c>
      <c r="L435" s="172"/>
      <c r="M435" s="170"/>
    </row>
    <row r="436" spans="1:13" ht="24" customHeight="1">
      <c r="A436" s="170"/>
      <c r="B436" s="171"/>
      <c r="C436" s="180">
        <v>381</v>
      </c>
      <c r="D436" s="181" t="s">
        <v>863</v>
      </c>
      <c r="E436" s="181" t="s">
        <v>73</v>
      </c>
      <c r="F436" s="181" t="s">
        <v>74</v>
      </c>
      <c r="G436" s="182" t="s">
        <v>864</v>
      </c>
      <c r="H436" s="181" t="s">
        <v>137</v>
      </c>
      <c r="I436" s="183">
        <v>2</v>
      </c>
      <c r="J436" s="184">
        <v>877485</v>
      </c>
      <c r="K436" s="185">
        <f t="shared" si="17"/>
        <v>1754970</v>
      </c>
      <c r="L436" s="172"/>
      <c r="M436" s="170"/>
    </row>
    <row r="437" spans="1:13" ht="24" customHeight="1">
      <c r="A437" s="170"/>
      <c r="B437" s="171"/>
      <c r="C437" s="180">
        <v>382</v>
      </c>
      <c r="D437" s="181" t="s">
        <v>865</v>
      </c>
      <c r="E437" s="181" t="s">
        <v>73</v>
      </c>
      <c r="F437" s="181" t="s">
        <v>74</v>
      </c>
      <c r="G437" s="182" t="s">
        <v>866</v>
      </c>
      <c r="H437" s="181" t="s">
        <v>351</v>
      </c>
      <c r="I437" s="183">
        <v>2560</v>
      </c>
      <c r="J437" s="184">
        <v>23699</v>
      </c>
      <c r="K437" s="185">
        <f t="shared" si="17"/>
        <v>60669440</v>
      </c>
      <c r="L437" s="172"/>
      <c r="M437" s="170"/>
    </row>
    <row r="438" spans="1:13" ht="24" customHeight="1">
      <c r="A438" s="170"/>
      <c r="B438" s="171"/>
      <c r="C438" s="180">
        <v>383</v>
      </c>
      <c r="D438" s="181" t="s">
        <v>867</v>
      </c>
      <c r="E438" s="181" t="s">
        <v>73</v>
      </c>
      <c r="F438" s="181" t="s">
        <v>74</v>
      </c>
      <c r="G438" s="182" t="s">
        <v>868</v>
      </c>
      <c r="H438" s="181" t="s">
        <v>120</v>
      </c>
      <c r="I438" s="183">
        <v>1</v>
      </c>
      <c r="J438" s="184">
        <v>7320000</v>
      </c>
      <c r="K438" s="185">
        <f t="shared" si="17"/>
        <v>7320000</v>
      </c>
      <c r="L438" s="172"/>
      <c r="M438" s="170"/>
    </row>
    <row r="439" spans="1:13" ht="24" customHeight="1">
      <c r="A439" s="170"/>
      <c r="B439" s="171"/>
      <c r="C439" s="180">
        <v>384</v>
      </c>
      <c r="D439" s="181" t="s">
        <v>869</v>
      </c>
      <c r="E439" s="181" t="s">
        <v>73</v>
      </c>
      <c r="F439" s="181" t="s">
        <v>74</v>
      </c>
      <c r="G439" s="182" t="s">
        <v>870</v>
      </c>
      <c r="H439" s="181" t="s">
        <v>120</v>
      </c>
      <c r="I439" s="183">
        <v>1</v>
      </c>
      <c r="J439" s="184">
        <v>10980000</v>
      </c>
      <c r="K439" s="185">
        <f t="shared" si="17"/>
        <v>10980000</v>
      </c>
      <c r="L439" s="172"/>
      <c r="M439" s="170"/>
    </row>
    <row r="440" spans="1:13" ht="24" customHeight="1">
      <c r="A440" s="170"/>
      <c r="B440" s="171"/>
      <c r="C440" s="225" t="s">
        <v>106</v>
      </c>
      <c r="D440" s="209"/>
      <c r="E440" s="209"/>
      <c r="F440" s="209"/>
      <c r="G440" s="209"/>
      <c r="H440" s="209"/>
      <c r="I440" s="209"/>
      <c r="J440" s="226"/>
      <c r="K440" s="189">
        <f>SUM(K431:K439)</f>
        <v>158180075</v>
      </c>
      <c r="L440" s="172"/>
      <c r="M440" s="170"/>
    </row>
    <row r="441" spans="1:13" ht="24" customHeight="1">
      <c r="A441" s="170"/>
      <c r="B441" s="171"/>
      <c r="C441" s="186"/>
      <c r="D441" s="210" t="s">
        <v>871</v>
      </c>
      <c r="E441" s="209"/>
      <c r="F441" s="209"/>
      <c r="G441" s="209"/>
      <c r="H441" s="187"/>
      <c r="I441" s="183"/>
      <c r="J441" s="188"/>
      <c r="K441" s="189"/>
      <c r="L441" s="172"/>
      <c r="M441" s="170"/>
    </row>
    <row r="442" spans="1:13" ht="24" customHeight="1">
      <c r="A442" s="170"/>
      <c r="B442" s="171"/>
      <c r="C442" s="180">
        <v>385</v>
      </c>
      <c r="D442" s="181" t="s">
        <v>872</v>
      </c>
      <c r="E442" s="181" t="s">
        <v>73</v>
      </c>
      <c r="F442" s="181" t="s">
        <v>74</v>
      </c>
      <c r="G442" s="182" t="s">
        <v>873</v>
      </c>
      <c r="H442" s="181" t="s">
        <v>93</v>
      </c>
      <c r="I442" s="183">
        <v>360</v>
      </c>
      <c r="J442" s="184">
        <v>1163346</v>
      </c>
      <c r="K442" s="185">
        <f t="shared" ref="K442:K481" si="18">I442*J442</f>
        <v>418804560</v>
      </c>
      <c r="L442" s="172"/>
      <c r="M442" s="170"/>
    </row>
    <row r="443" spans="1:13" ht="24" customHeight="1">
      <c r="A443" s="170"/>
      <c r="B443" s="171"/>
      <c r="C443" s="180">
        <v>386</v>
      </c>
      <c r="D443" s="181" t="s">
        <v>874</v>
      </c>
      <c r="E443" s="181" t="s">
        <v>73</v>
      </c>
      <c r="F443" s="181" t="s">
        <v>74</v>
      </c>
      <c r="G443" s="182" t="s">
        <v>875</v>
      </c>
      <c r="H443" s="181" t="s">
        <v>93</v>
      </c>
      <c r="I443" s="183">
        <v>90</v>
      </c>
      <c r="J443" s="184">
        <v>1052287</v>
      </c>
      <c r="K443" s="185">
        <f t="shared" si="18"/>
        <v>94705830</v>
      </c>
      <c r="L443" s="172"/>
      <c r="M443" s="170"/>
    </row>
    <row r="444" spans="1:13" ht="24" customHeight="1">
      <c r="A444" s="170"/>
      <c r="B444" s="171"/>
      <c r="C444" s="180">
        <v>387</v>
      </c>
      <c r="D444" s="181" t="s">
        <v>876</v>
      </c>
      <c r="E444" s="181" t="s">
        <v>73</v>
      </c>
      <c r="F444" s="181" t="s">
        <v>74</v>
      </c>
      <c r="G444" s="182" t="s">
        <v>877</v>
      </c>
      <c r="H444" s="181" t="s">
        <v>93</v>
      </c>
      <c r="I444" s="183">
        <v>50</v>
      </c>
      <c r="J444" s="184">
        <v>1420173</v>
      </c>
      <c r="K444" s="185">
        <f t="shared" si="18"/>
        <v>71008650</v>
      </c>
      <c r="L444" s="172"/>
      <c r="M444" s="170"/>
    </row>
    <row r="445" spans="1:13" ht="24" customHeight="1">
      <c r="A445" s="170"/>
      <c r="B445" s="171"/>
      <c r="C445" s="180">
        <v>388</v>
      </c>
      <c r="D445" s="181" t="s">
        <v>878</v>
      </c>
      <c r="E445" s="181" t="s">
        <v>73</v>
      </c>
      <c r="F445" s="181" t="s">
        <v>74</v>
      </c>
      <c r="G445" s="182" t="s">
        <v>229</v>
      </c>
      <c r="H445" s="181" t="s">
        <v>93</v>
      </c>
      <c r="I445" s="183">
        <v>65.599999999999994</v>
      </c>
      <c r="J445" s="184">
        <v>26375</v>
      </c>
      <c r="K445" s="185">
        <f t="shared" si="18"/>
        <v>1730199.9999999998</v>
      </c>
      <c r="L445" s="172"/>
      <c r="M445" s="170"/>
    </row>
    <row r="446" spans="1:13" ht="24" customHeight="1">
      <c r="A446" s="170"/>
      <c r="B446" s="171"/>
      <c r="C446" s="180">
        <v>389</v>
      </c>
      <c r="D446" s="181" t="s">
        <v>879</v>
      </c>
      <c r="E446" s="181" t="s">
        <v>73</v>
      </c>
      <c r="F446" s="181" t="s">
        <v>74</v>
      </c>
      <c r="G446" s="182" t="s">
        <v>880</v>
      </c>
      <c r="H446" s="181" t="s">
        <v>93</v>
      </c>
      <c r="I446" s="183">
        <v>186</v>
      </c>
      <c r="J446" s="184">
        <v>145880</v>
      </c>
      <c r="K446" s="185">
        <f t="shared" si="18"/>
        <v>27133680</v>
      </c>
      <c r="L446" s="172"/>
      <c r="M446" s="170"/>
    </row>
    <row r="447" spans="1:13" ht="24" customHeight="1">
      <c r="A447" s="170"/>
      <c r="B447" s="171"/>
      <c r="C447" s="180">
        <v>390</v>
      </c>
      <c r="D447" s="181" t="s">
        <v>881</v>
      </c>
      <c r="E447" s="181" t="s">
        <v>73</v>
      </c>
      <c r="F447" s="181" t="s">
        <v>74</v>
      </c>
      <c r="G447" s="182" t="s">
        <v>243</v>
      </c>
      <c r="H447" s="181" t="s">
        <v>93</v>
      </c>
      <c r="I447" s="183">
        <v>56.6</v>
      </c>
      <c r="J447" s="184">
        <v>63641</v>
      </c>
      <c r="K447" s="185">
        <f t="shared" si="18"/>
        <v>3602080.6</v>
      </c>
      <c r="L447" s="172"/>
      <c r="M447" s="170"/>
    </row>
    <row r="448" spans="1:13" ht="24" customHeight="1">
      <c r="A448" s="170"/>
      <c r="B448" s="171"/>
      <c r="C448" s="180">
        <v>391</v>
      </c>
      <c r="D448" s="181" t="s">
        <v>882</v>
      </c>
      <c r="E448" s="181" t="s">
        <v>73</v>
      </c>
      <c r="F448" s="181" t="s">
        <v>74</v>
      </c>
      <c r="G448" s="182" t="s">
        <v>247</v>
      </c>
      <c r="H448" s="181" t="s">
        <v>93</v>
      </c>
      <c r="I448" s="183">
        <v>31.9</v>
      </c>
      <c r="J448" s="184">
        <v>85606</v>
      </c>
      <c r="K448" s="185">
        <f t="shared" si="18"/>
        <v>2730831.4</v>
      </c>
      <c r="L448" s="172"/>
      <c r="M448" s="170"/>
    </row>
    <row r="449" spans="1:13" ht="24" customHeight="1">
      <c r="A449" s="170"/>
      <c r="B449" s="171"/>
      <c r="C449" s="180">
        <v>392</v>
      </c>
      <c r="D449" s="181" t="s">
        <v>883</v>
      </c>
      <c r="E449" s="181" t="s">
        <v>73</v>
      </c>
      <c r="F449" s="181" t="s">
        <v>74</v>
      </c>
      <c r="G449" s="182" t="s">
        <v>249</v>
      </c>
      <c r="H449" s="181" t="s">
        <v>93</v>
      </c>
      <c r="I449" s="183">
        <v>78.2</v>
      </c>
      <c r="J449" s="184">
        <v>98131</v>
      </c>
      <c r="K449" s="185">
        <f t="shared" si="18"/>
        <v>7673844.2000000002</v>
      </c>
      <c r="L449" s="172"/>
      <c r="M449" s="170"/>
    </row>
    <row r="450" spans="1:13" ht="24" customHeight="1">
      <c r="A450" s="170"/>
      <c r="B450" s="171"/>
      <c r="C450" s="180">
        <v>393</v>
      </c>
      <c r="D450" s="181" t="s">
        <v>884</v>
      </c>
      <c r="E450" s="181" t="s">
        <v>73</v>
      </c>
      <c r="F450" s="181" t="s">
        <v>74</v>
      </c>
      <c r="G450" s="182" t="s">
        <v>253</v>
      </c>
      <c r="H450" s="181" t="s">
        <v>93</v>
      </c>
      <c r="I450" s="183">
        <v>88.9</v>
      </c>
      <c r="J450" s="184">
        <v>158313</v>
      </c>
      <c r="K450" s="185">
        <f t="shared" si="18"/>
        <v>14074025.700000001</v>
      </c>
      <c r="L450" s="172"/>
      <c r="M450" s="170"/>
    </row>
    <row r="451" spans="1:13" ht="24" customHeight="1">
      <c r="A451" s="170"/>
      <c r="B451" s="171"/>
      <c r="C451" s="180">
        <v>394</v>
      </c>
      <c r="D451" s="181" t="s">
        <v>885</v>
      </c>
      <c r="E451" s="181" t="s">
        <v>73</v>
      </c>
      <c r="F451" s="181" t="s">
        <v>74</v>
      </c>
      <c r="G451" s="182" t="s">
        <v>257</v>
      </c>
      <c r="H451" s="181" t="s">
        <v>93</v>
      </c>
      <c r="I451" s="183">
        <v>105</v>
      </c>
      <c r="J451" s="184">
        <v>27817</v>
      </c>
      <c r="K451" s="185">
        <f t="shared" si="18"/>
        <v>2920785</v>
      </c>
      <c r="L451" s="172"/>
      <c r="M451" s="170"/>
    </row>
    <row r="452" spans="1:13" ht="24" customHeight="1">
      <c r="A452" s="170"/>
      <c r="B452" s="171"/>
      <c r="C452" s="180">
        <v>395</v>
      </c>
      <c r="D452" s="181" t="s">
        <v>886</v>
      </c>
      <c r="E452" s="181" t="s">
        <v>73</v>
      </c>
      <c r="F452" s="181" t="s">
        <v>74</v>
      </c>
      <c r="G452" s="182" t="s">
        <v>259</v>
      </c>
      <c r="H452" s="181" t="s">
        <v>137</v>
      </c>
      <c r="I452" s="183">
        <v>23</v>
      </c>
      <c r="J452" s="184">
        <v>12675</v>
      </c>
      <c r="K452" s="185">
        <f t="shared" si="18"/>
        <v>291525</v>
      </c>
      <c r="L452" s="172"/>
      <c r="M452" s="170"/>
    </row>
    <row r="453" spans="1:13" ht="24" customHeight="1">
      <c r="A453" s="170"/>
      <c r="B453" s="171"/>
      <c r="C453" s="180">
        <v>396</v>
      </c>
      <c r="D453" s="181" t="s">
        <v>887</v>
      </c>
      <c r="E453" s="181" t="s">
        <v>73</v>
      </c>
      <c r="F453" s="181" t="s">
        <v>74</v>
      </c>
      <c r="G453" s="182" t="s">
        <v>261</v>
      </c>
      <c r="H453" s="181" t="s">
        <v>137</v>
      </c>
      <c r="I453" s="183">
        <v>22</v>
      </c>
      <c r="J453" s="184">
        <v>15021</v>
      </c>
      <c r="K453" s="185">
        <f t="shared" si="18"/>
        <v>330462</v>
      </c>
      <c r="L453" s="172"/>
      <c r="M453" s="170"/>
    </row>
    <row r="454" spans="1:13" ht="24" customHeight="1">
      <c r="A454" s="170"/>
      <c r="B454" s="171"/>
      <c r="C454" s="180">
        <v>397</v>
      </c>
      <c r="D454" s="181" t="s">
        <v>888</v>
      </c>
      <c r="E454" s="181" t="s">
        <v>73</v>
      </c>
      <c r="F454" s="181" t="s">
        <v>74</v>
      </c>
      <c r="G454" s="182" t="s">
        <v>263</v>
      </c>
      <c r="H454" s="181" t="s">
        <v>137</v>
      </c>
      <c r="I454" s="183">
        <v>18</v>
      </c>
      <c r="J454" s="184">
        <v>17885</v>
      </c>
      <c r="K454" s="185">
        <f t="shared" si="18"/>
        <v>321930</v>
      </c>
      <c r="L454" s="172"/>
      <c r="M454" s="170"/>
    </row>
    <row r="455" spans="1:13" ht="24" customHeight="1">
      <c r="A455" s="170"/>
      <c r="B455" s="171"/>
      <c r="C455" s="180">
        <v>398</v>
      </c>
      <c r="D455" s="181" t="s">
        <v>889</v>
      </c>
      <c r="E455" s="181" t="s">
        <v>73</v>
      </c>
      <c r="F455" s="181" t="s">
        <v>74</v>
      </c>
      <c r="G455" s="182" t="s">
        <v>265</v>
      </c>
      <c r="H455" s="181" t="s">
        <v>137</v>
      </c>
      <c r="I455" s="183">
        <v>4</v>
      </c>
      <c r="J455" s="184">
        <v>23849</v>
      </c>
      <c r="K455" s="185">
        <f t="shared" si="18"/>
        <v>95396</v>
      </c>
      <c r="L455" s="172"/>
      <c r="M455" s="170"/>
    </row>
    <row r="456" spans="1:13" ht="24" customHeight="1">
      <c r="A456" s="170"/>
      <c r="B456" s="171"/>
      <c r="C456" s="180">
        <v>399</v>
      </c>
      <c r="D456" s="181" t="s">
        <v>890</v>
      </c>
      <c r="E456" s="181" t="s">
        <v>73</v>
      </c>
      <c r="F456" s="181" t="s">
        <v>74</v>
      </c>
      <c r="G456" s="182" t="s">
        <v>267</v>
      </c>
      <c r="H456" s="181" t="s">
        <v>137</v>
      </c>
      <c r="I456" s="183">
        <v>24</v>
      </c>
      <c r="J456" s="184">
        <v>29674</v>
      </c>
      <c r="K456" s="185">
        <f t="shared" si="18"/>
        <v>712176</v>
      </c>
      <c r="L456" s="172"/>
      <c r="M456" s="170"/>
    </row>
    <row r="457" spans="1:13" ht="24" customHeight="1">
      <c r="A457" s="170"/>
      <c r="B457" s="171"/>
      <c r="C457" s="180">
        <v>400</v>
      </c>
      <c r="D457" s="181" t="s">
        <v>891</v>
      </c>
      <c r="E457" s="181" t="s">
        <v>73</v>
      </c>
      <c r="F457" s="181" t="s">
        <v>74</v>
      </c>
      <c r="G457" s="182" t="s">
        <v>269</v>
      </c>
      <c r="H457" s="181" t="s">
        <v>137</v>
      </c>
      <c r="I457" s="183">
        <v>12</v>
      </c>
      <c r="J457" s="184">
        <v>37761</v>
      </c>
      <c r="K457" s="185">
        <f t="shared" si="18"/>
        <v>453132</v>
      </c>
      <c r="L457" s="172"/>
      <c r="M457" s="170"/>
    </row>
    <row r="458" spans="1:13" ht="24" customHeight="1">
      <c r="A458" s="170"/>
      <c r="B458" s="171"/>
      <c r="C458" s="180">
        <v>401</v>
      </c>
      <c r="D458" s="181" t="s">
        <v>892</v>
      </c>
      <c r="E458" s="181" t="s">
        <v>73</v>
      </c>
      <c r="F458" s="181" t="s">
        <v>74</v>
      </c>
      <c r="G458" s="182" t="s">
        <v>271</v>
      </c>
      <c r="H458" s="181" t="s">
        <v>137</v>
      </c>
      <c r="I458" s="183">
        <v>8</v>
      </c>
      <c r="J458" s="184">
        <v>48728</v>
      </c>
      <c r="K458" s="185">
        <f t="shared" si="18"/>
        <v>389824</v>
      </c>
      <c r="L458" s="172"/>
      <c r="M458" s="170"/>
    </row>
    <row r="459" spans="1:13" ht="24" customHeight="1">
      <c r="A459" s="170"/>
      <c r="B459" s="171"/>
      <c r="C459" s="180">
        <v>402</v>
      </c>
      <c r="D459" s="181" t="s">
        <v>893</v>
      </c>
      <c r="E459" s="181" t="s">
        <v>73</v>
      </c>
      <c r="F459" s="181" t="s">
        <v>74</v>
      </c>
      <c r="G459" s="182" t="s">
        <v>273</v>
      </c>
      <c r="H459" s="181" t="s">
        <v>137</v>
      </c>
      <c r="I459" s="183">
        <v>28</v>
      </c>
      <c r="J459" s="184">
        <v>92131</v>
      </c>
      <c r="K459" s="185">
        <f t="shared" si="18"/>
        <v>2579668</v>
      </c>
      <c r="L459" s="172"/>
      <c r="M459" s="170"/>
    </row>
    <row r="460" spans="1:13" ht="24" customHeight="1">
      <c r="A460" s="170"/>
      <c r="B460" s="171"/>
      <c r="C460" s="180">
        <v>403</v>
      </c>
      <c r="D460" s="181" t="s">
        <v>894</v>
      </c>
      <c r="E460" s="181" t="s">
        <v>73</v>
      </c>
      <c r="F460" s="181" t="s">
        <v>74</v>
      </c>
      <c r="G460" s="182" t="s">
        <v>275</v>
      </c>
      <c r="H460" s="181" t="s">
        <v>137</v>
      </c>
      <c r="I460" s="183">
        <v>4</v>
      </c>
      <c r="J460" s="184">
        <v>160040</v>
      </c>
      <c r="K460" s="185">
        <f t="shared" si="18"/>
        <v>640160</v>
      </c>
      <c r="L460" s="172"/>
      <c r="M460" s="170"/>
    </row>
    <row r="461" spans="1:13" ht="24" customHeight="1">
      <c r="A461" s="170"/>
      <c r="B461" s="171"/>
      <c r="C461" s="180">
        <v>404</v>
      </c>
      <c r="D461" s="181" t="s">
        <v>895</v>
      </c>
      <c r="E461" s="181" t="s">
        <v>73</v>
      </c>
      <c r="F461" s="181" t="s">
        <v>74</v>
      </c>
      <c r="G461" s="182" t="s">
        <v>283</v>
      </c>
      <c r="H461" s="181" t="s">
        <v>137</v>
      </c>
      <c r="I461" s="183">
        <v>5</v>
      </c>
      <c r="J461" s="184">
        <v>114922</v>
      </c>
      <c r="K461" s="185">
        <f t="shared" si="18"/>
        <v>574610</v>
      </c>
      <c r="L461" s="172"/>
      <c r="M461" s="170"/>
    </row>
    <row r="462" spans="1:13" ht="24" customHeight="1">
      <c r="A462" s="170"/>
      <c r="B462" s="171"/>
      <c r="C462" s="180">
        <v>405</v>
      </c>
      <c r="D462" s="181" t="s">
        <v>896</v>
      </c>
      <c r="E462" s="181" t="s">
        <v>73</v>
      </c>
      <c r="F462" s="181" t="s">
        <v>74</v>
      </c>
      <c r="G462" s="182" t="s">
        <v>285</v>
      </c>
      <c r="H462" s="181" t="s">
        <v>137</v>
      </c>
      <c r="I462" s="183">
        <v>5</v>
      </c>
      <c r="J462" s="184">
        <v>387477</v>
      </c>
      <c r="K462" s="185">
        <f t="shared" si="18"/>
        <v>1937385</v>
      </c>
      <c r="L462" s="172"/>
      <c r="M462" s="170"/>
    </row>
    <row r="463" spans="1:13" ht="24" customHeight="1">
      <c r="A463" s="170"/>
      <c r="B463" s="171"/>
      <c r="C463" s="180">
        <v>406</v>
      </c>
      <c r="D463" s="181" t="s">
        <v>897</v>
      </c>
      <c r="E463" s="181" t="s">
        <v>73</v>
      </c>
      <c r="F463" s="181" t="s">
        <v>74</v>
      </c>
      <c r="G463" s="182" t="s">
        <v>287</v>
      </c>
      <c r="H463" s="181" t="s">
        <v>137</v>
      </c>
      <c r="I463" s="183">
        <v>1</v>
      </c>
      <c r="J463" s="184">
        <v>289196</v>
      </c>
      <c r="K463" s="185">
        <f t="shared" si="18"/>
        <v>289196</v>
      </c>
      <c r="L463" s="172"/>
      <c r="M463" s="170"/>
    </row>
    <row r="464" spans="1:13" ht="24" customHeight="1">
      <c r="A464" s="170"/>
      <c r="B464" s="171"/>
      <c r="C464" s="180">
        <v>407</v>
      </c>
      <c r="D464" s="181" t="s">
        <v>898</v>
      </c>
      <c r="E464" s="181" t="s">
        <v>73</v>
      </c>
      <c r="F464" s="181" t="s">
        <v>74</v>
      </c>
      <c r="G464" s="182" t="s">
        <v>289</v>
      </c>
      <c r="H464" s="181" t="s">
        <v>137</v>
      </c>
      <c r="I464" s="183">
        <v>2</v>
      </c>
      <c r="J464" s="184">
        <v>117191</v>
      </c>
      <c r="K464" s="185">
        <f t="shared" si="18"/>
        <v>234382</v>
      </c>
      <c r="L464" s="172"/>
      <c r="M464" s="170"/>
    </row>
    <row r="465" spans="1:13" ht="24" customHeight="1">
      <c r="A465" s="170"/>
      <c r="B465" s="171"/>
      <c r="C465" s="180">
        <v>408</v>
      </c>
      <c r="D465" s="181" t="s">
        <v>899</v>
      </c>
      <c r="E465" s="181" t="s">
        <v>73</v>
      </c>
      <c r="F465" s="181" t="s">
        <v>74</v>
      </c>
      <c r="G465" s="182" t="s">
        <v>291</v>
      </c>
      <c r="H465" s="181" t="s">
        <v>137</v>
      </c>
      <c r="I465" s="183">
        <v>2</v>
      </c>
      <c r="J465" s="184">
        <v>156336</v>
      </c>
      <c r="K465" s="185">
        <f t="shared" si="18"/>
        <v>312672</v>
      </c>
      <c r="L465" s="172"/>
      <c r="M465" s="170"/>
    </row>
    <row r="466" spans="1:13" ht="24" customHeight="1">
      <c r="A466" s="170"/>
      <c r="B466" s="171"/>
      <c r="C466" s="180">
        <v>409</v>
      </c>
      <c r="D466" s="181" t="s">
        <v>900</v>
      </c>
      <c r="E466" s="181" t="s">
        <v>73</v>
      </c>
      <c r="F466" s="181" t="s">
        <v>74</v>
      </c>
      <c r="G466" s="182" t="s">
        <v>293</v>
      </c>
      <c r="H466" s="181" t="s">
        <v>137</v>
      </c>
      <c r="I466" s="183">
        <v>4</v>
      </c>
      <c r="J466" s="184">
        <v>1420706</v>
      </c>
      <c r="K466" s="185">
        <f t="shared" si="18"/>
        <v>5682824</v>
      </c>
      <c r="L466" s="172"/>
      <c r="M466" s="170"/>
    </row>
    <row r="467" spans="1:13" ht="24" customHeight="1">
      <c r="A467" s="170"/>
      <c r="B467" s="171"/>
      <c r="C467" s="180">
        <v>410</v>
      </c>
      <c r="D467" s="181" t="s">
        <v>901</v>
      </c>
      <c r="E467" s="181" t="s">
        <v>73</v>
      </c>
      <c r="F467" s="181" t="s">
        <v>74</v>
      </c>
      <c r="G467" s="182" t="s">
        <v>295</v>
      </c>
      <c r="H467" s="181" t="s">
        <v>137</v>
      </c>
      <c r="I467" s="183">
        <v>4</v>
      </c>
      <c r="J467" s="184">
        <v>925321</v>
      </c>
      <c r="K467" s="185">
        <f t="shared" si="18"/>
        <v>3701284</v>
      </c>
      <c r="L467" s="172"/>
      <c r="M467" s="170"/>
    </row>
    <row r="468" spans="1:13" ht="24" customHeight="1">
      <c r="A468" s="170"/>
      <c r="B468" s="171"/>
      <c r="C468" s="180">
        <v>411</v>
      </c>
      <c r="D468" s="181" t="s">
        <v>902</v>
      </c>
      <c r="E468" s="181" t="s">
        <v>73</v>
      </c>
      <c r="F468" s="181" t="s">
        <v>74</v>
      </c>
      <c r="G468" s="182" t="s">
        <v>299</v>
      </c>
      <c r="H468" s="181" t="s">
        <v>90</v>
      </c>
      <c r="I468" s="183">
        <v>14</v>
      </c>
      <c r="J468" s="184">
        <v>376324</v>
      </c>
      <c r="K468" s="185">
        <f t="shared" si="18"/>
        <v>5268536</v>
      </c>
      <c r="L468" s="172"/>
      <c r="M468" s="170"/>
    </row>
    <row r="469" spans="1:13" ht="24" customHeight="1">
      <c r="A469" s="170"/>
      <c r="B469" s="171"/>
      <c r="C469" s="180">
        <v>412</v>
      </c>
      <c r="D469" s="181" t="s">
        <v>903</v>
      </c>
      <c r="E469" s="181" t="s">
        <v>73</v>
      </c>
      <c r="F469" s="181" t="s">
        <v>74</v>
      </c>
      <c r="G469" s="182" t="s">
        <v>301</v>
      </c>
      <c r="H469" s="181" t="s">
        <v>90</v>
      </c>
      <c r="I469" s="183">
        <v>16</v>
      </c>
      <c r="J469" s="184">
        <v>438357</v>
      </c>
      <c r="K469" s="185">
        <f t="shared" si="18"/>
        <v>7013712</v>
      </c>
      <c r="L469" s="172"/>
      <c r="M469" s="170"/>
    </row>
    <row r="470" spans="1:13" ht="24" customHeight="1">
      <c r="A470" s="170"/>
      <c r="B470" s="171"/>
      <c r="C470" s="180">
        <v>413</v>
      </c>
      <c r="D470" s="181" t="s">
        <v>904</v>
      </c>
      <c r="E470" s="181" t="s">
        <v>73</v>
      </c>
      <c r="F470" s="181" t="s">
        <v>74</v>
      </c>
      <c r="G470" s="182" t="s">
        <v>303</v>
      </c>
      <c r="H470" s="181" t="s">
        <v>90</v>
      </c>
      <c r="I470" s="183">
        <v>2</v>
      </c>
      <c r="J470" s="184">
        <v>149344</v>
      </c>
      <c r="K470" s="185">
        <f t="shared" si="18"/>
        <v>298688</v>
      </c>
      <c r="L470" s="172"/>
      <c r="M470" s="170"/>
    </row>
    <row r="471" spans="1:13" ht="24" customHeight="1">
      <c r="A471" s="170"/>
      <c r="B471" s="171"/>
      <c r="C471" s="180">
        <v>414</v>
      </c>
      <c r="D471" s="181" t="s">
        <v>905</v>
      </c>
      <c r="E471" s="181" t="s">
        <v>73</v>
      </c>
      <c r="F471" s="181" t="s">
        <v>74</v>
      </c>
      <c r="G471" s="182" t="s">
        <v>906</v>
      </c>
      <c r="H471" s="181" t="s">
        <v>137</v>
      </c>
      <c r="I471" s="183">
        <v>3</v>
      </c>
      <c r="J471" s="184">
        <v>3985559</v>
      </c>
      <c r="K471" s="185">
        <f t="shared" si="18"/>
        <v>11956677</v>
      </c>
      <c r="L471" s="172"/>
      <c r="M471" s="170"/>
    </row>
    <row r="472" spans="1:13" ht="24" customHeight="1">
      <c r="A472" s="170"/>
      <c r="B472" s="171"/>
      <c r="C472" s="180">
        <v>415</v>
      </c>
      <c r="D472" s="181" t="s">
        <v>907</v>
      </c>
      <c r="E472" s="181" t="s">
        <v>73</v>
      </c>
      <c r="F472" s="181" t="s">
        <v>74</v>
      </c>
      <c r="G472" s="182" t="s">
        <v>908</v>
      </c>
      <c r="H472" s="181" t="s">
        <v>137</v>
      </c>
      <c r="I472" s="183">
        <v>2</v>
      </c>
      <c r="J472" s="184">
        <v>1917835</v>
      </c>
      <c r="K472" s="185">
        <f t="shared" si="18"/>
        <v>3835670</v>
      </c>
      <c r="L472" s="172"/>
      <c r="M472" s="170"/>
    </row>
    <row r="473" spans="1:13" ht="24" customHeight="1">
      <c r="A473" s="170"/>
      <c r="B473" s="171"/>
      <c r="C473" s="180">
        <v>416</v>
      </c>
      <c r="D473" s="181" t="s">
        <v>909</v>
      </c>
      <c r="E473" s="181" t="s">
        <v>73</v>
      </c>
      <c r="F473" s="181" t="s">
        <v>74</v>
      </c>
      <c r="G473" s="182" t="s">
        <v>910</v>
      </c>
      <c r="H473" s="181" t="s">
        <v>79</v>
      </c>
      <c r="I473" s="183">
        <v>326.2</v>
      </c>
      <c r="J473" s="184">
        <v>113493</v>
      </c>
      <c r="K473" s="185">
        <f t="shared" si="18"/>
        <v>37021416.600000001</v>
      </c>
      <c r="L473" s="172"/>
      <c r="M473" s="170"/>
    </row>
    <row r="474" spans="1:13" ht="24" customHeight="1">
      <c r="A474" s="170"/>
      <c r="B474" s="171"/>
      <c r="C474" s="180">
        <v>417</v>
      </c>
      <c r="D474" s="181" t="s">
        <v>911</v>
      </c>
      <c r="E474" s="181" t="s">
        <v>73</v>
      </c>
      <c r="F474" s="181" t="s">
        <v>74</v>
      </c>
      <c r="G474" s="182" t="s">
        <v>912</v>
      </c>
      <c r="H474" s="181" t="s">
        <v>93</v>
      </c>
      <c r="I474" s="183">
        <v>1385.9375</v>
      </c>
      <c r="J474" s="184">
        <v>3769</v>
      </c>
      <c r="K474" s="185">
        <f t="shared" si="18"/>
        <v>5223598.4375</v>
      </c>
      <c r="L474" s="172"/>
      <c r="M474" s="170"/>
    </row>
    <row r="475" spans="1:13" ht="24" customHeight="1">
      <c r="A475" s="170"/>
      <c r="B475" s="171"/>
      <c r="C475" s="180">
        <v>418</v>
      </c>
      <c r="D475" s="181" t="s">
        <v>913</v>
      </c>
      <c r="E475" s="181" t="s">
        <v>73</v>
      </c>
      <c r="F475" s="181" t="s">
        <v>74</v>
      </c>
      <c r="G475" s="182" t="s">
        <v>103</v>
      </c>
      <c r="H475" s="181" t="s">
        <v>79</v>
      </c>
      <c r="I475" s="183">
        <v>690</v>
      </c>
      <c r="J475" s="184">
        <v>91500</v>
      </c>
      <c r="K475" s="185">
        <f t="shared" si="18"/>
        <v>63135000</v>
      </c>
      <c r="L475" s="172"/>
      <c r="M475" s="170"/>
    </row>
    <row r="476" spans="1:13" ht="24" customHeight="1">
      <c r="A476" s="170"/>
      <c r="B476" s="171"/>
      <c r="C476" s="180">
        <v>419</v>
      </c>
      <c r="D476" s="181" t="s">
        <v>914</v>
      </c>
      <c r="E476" s="181" t="s">
        <v>73</v>
      </c>
      <c r="F476" s="181" t="s">
        <v>74</v>
      </c>
      <c r="G476" s="182" t="s">
        <v>915</v>
      </c>
      <c r="H476" s="181" t="s">
        <v>93</v>
      </c>
      <c r="I476" s="183">
        <v>281.60000000000002</v>
      </c>
      <c r="J476" s="184">
        <v>88728</v>
      </c>
      <c r="K476" s="185">
        <f t="shared" si="18"/>
        <v>24985804.800000001</v>
      </c>
      <c r="L476" s="172"/>
      <c r="M476" s="170"/>
    </row>
    <row r="477" spans="1:13" ht="24" customHeight="1">
      <c r="A477" s="170"/>
      <c r="B477" s="171"/>
      <c r="C477" s="180">
        <v>420</v>
      </c>
      <c r="D477" s="181" t="s">
        <v>916</v>
      </c>
      <c r="E477" s="181" t="s">
        <v>73</v>
      </c>
      <c r="F477" s="181" t="s">
        <v>74</v>
      </c>
      <c r="G477" s="182" t="s">
        <v>917</v>
      </c>
      <c r="H477" s="181" t="s">
        <v>93</v>
      </c>
      <c r="I477" s="183">
        <v>267.2</v>
      </c>
      <c r="J477" s="184">
        <v>117491</v>
      </c>
      <c r="K477" s="185">
        <f t="shared" si="18"/>
        <v>31393595.199999999</v>
      </c>
      <c r="L477" s="172"/>
      <c r="M477" s="170"/>
    </row>
    <row r="478" spans="1:13" ht="24" customHeight="1">
      <c r="A478" s="170"/>
      <c r="B478" s="171"/>
      <c r="C478" s="180">
        <v>421</v>
      </c>
      <c r="D478" s="181" t="s">
        <v>918</v>
      </c>
      <c r="E478" s="181" t="s">
        <v>73</v>
      </c>
      <c r="F478" s="181" t="s">
        <v>74</v>
      </c>
      <c r="G478" s="182" t="s">
        <v>919</v>
      </c>
      <c r="H478" s="181" t="s">
        <v>137</v>
      </c>
      <c r="I478" s="183">
        <v>42</v>
      </c>
      <c r="J478" s="184">
        <v>1485579</v>
      </c>
      <c r="K478" s="185">
        <f t="shared" si="18"/>
        <v>62394318</v>
      </c>
      <c r="L478" s="172"/>
      <c r="M478" s="170"/>
    </row>
    <row r="479" spans="1:13" ht="24" customHeight="1">
      <c r="A479" s="170"/>
      <c r="B479" s="171"/>
      <c r="C479" s="180">
        <v>422</v>
      </c>
      <c r="D479" s="181" t="s">
        <v>920</v>
      </c>
      <c r="E479" s="181" t="s">
        <v>73</v>
      </c>
      <c r="F479" s="181" t="s">
        <v>74</v>
      </c>
      <c r="G479" s="182" t="s">
        <v>921</v>
      </c>
      <c r="H479" s="181" t="s">
        <v>79</v>
      </c>
      <c r="I479" s="183">
        <v>187.9</v>
      </c>
      <c r="J479" s="184">
        <v>133899</v>
      </c>
      <c r="K479" s="185">
        <f t="shared" si="18"/>
        <v>25159622.100000001</v>
      </c>
      <c r="L479" s="172"/>
      <c r="M479" s="170"/>
    </row>
    <row r="480" spans="1:13" ht="24" customHeight="1">
      <c r="A480" s="170"/>
      <c r="B480" s="171"/>
      <c r="C480" s="180">
        <v>423</v>
      </c>
      <c r="D480" s="181" t="s">
        <v>922</v>
      </c>
      <c r="E480" s="181" t="s">
        <v>73</v>
      </c>
      <c r="F480" s="181" t="s">
        <v>74</v>
      </c>
      <c r="G480" s="182" t="s">
        <v>923</v>
      </c>
      <c r="H480" s="181" t="s">
        <v>79</v>
      </c>
      <c r="I480" s="183">
        <v>180</v>
      </c>
      <c r="J480" s="184">
        <v>133899</v>
      </c>
      <c r="K480" s="185">
        <f t="shared" si="18"/>
        <v>24101820</v>
      </c>
      <c r="L480" s="172"/>
      <c r="M480" s="170"/>
    </row>
    <row r="481" spans="1:13" ht="24" customHeight="1">
      <c r="A481" s="170"/>
      <c r="B481" s="171"/>
      <c r="C481" s="180">
        <v>424</v>
      </c>
      <c r="D481" s="181" t="s">
        <v>924</v>
      </c>
      <c r="E481" s="181" t="s">
        <v>73</v>
      </c>
      <c r="F481" s="181" t="s">
        <v>74</v>
      </c>
      <c r="G481" s="182" t="s">
        <v>925</v>
      </c>
      <c r="H481" s="181" t="s">
        <v>90</v>
      </c>
      <c r="I481" s="183">
        <v>112</v>
      </c>
      <c r="J481" s="184">
        <v>103238</v>
      </c>
      <c r="K481" s="185">
        <f t="shared" si="18"/>
        <v>11562656</v>
      </c>
      <c r="L481" s="172"/>
      <c r="M481" s="170"/>
    </row>
    <row r="482" spans="1:13" ht="24" customHeight="1">
      <c r="A482" s="170"/>
      <c r="B482" s="171"/>
      <c r="C482" s="225" t="s">
        <v>106</v>
      </c>
      <c r="D482" s="209"/>
      <c r="E482" s="209"/>
      <c r="F482" s="209"/>
      <c r="G482" s="209"/>
      <c r="H482" s="209"/>
      <c r="I482" s="209"/>
      <c r="J482" s="226"/>
      <c r="K482" s="189">
        <f>SUM(K442:K481)</f>
        <v>976282227.03750014</v>
      </c>
      <c r="L482" s="172"/>
      <c r="M482" s="170"/>
    </row>
    <row r="483" spans="1:13" ht="24" customHeight="1">
      <c r="A483" s="190"/>
      <c r="B483" s="191"/>
      <c r="C483" s="237" t="s">
        <v>926</v>
      </c>
      <c r="D483" s="238"/>
      <c r="E483" s="238"/>
      <c r="F483" s="238"/>
      <c r="G483" s="238"/>
      <c r="H483" s="238"/>
      <c r="I483" s="238"/>
      <c r="J483" s="239"/>
      <c r="K483" s="192">
        <f>K24+K38+K68+K74+K83+K89+K130+K190+K224+K296+K311+K316+K321+K328+K336+K342+K360+K367+K382+K388+K411+K414+K429+K440+K482</f>
        <v>14343270900.429502</v>
      </c>
      <c r="L483" s="193"/>
      <c r="M483" s="190"/>
    </row>
    <row r="484" spans="1:13" ht="24" customHeight="1">
      <c r="A484" s="190"/>
      <c r="B484" s="191"/>
      <c r="C484" s="194"/>
      <c r="D484" s="196"/>
      <c r="E484" s="196"/>
      <c r="F484" s="196"/>
      <c r="G484" s="223" t="s">
        <v>927</v>
      </c>
      <c r="H484" s="224"/>
      <c r="I484" s="224"/>
      <c r="J484" s="212"/>
      <c r="K484" s="197">
        <f>K483/(1+0.22)*0.05*0.19</f>
        <v>111689404.55252483</v>
      </c>
      <c r="L484" s="193"/>
      <c r="M484" s="190"/>
    </row>
    <row r="485" spans="1:13" ht="24" customHeight="1">
      <c r="A485" s="190"/>
      <c r="B485" s="191"/>
      <c r="C485" s="194"/>
      <c r="D485" s="196"/>
      <c r="E485" s="196"/>
      <c r="F485" s="196"/>
      <c r="G485" s="223" t="s">
        <v>928</v>
      </c>
      <c r="H485" s="224"/>
      <c r="I485" s="224"/>
      <c r="J485" s="212"/>
      <c r="K485" s="197">
        <f>K483+K484</f>
        <v>14454960304.982027</v>
      </c>
      <c r="L485" s="193"/>
      <c r="M485" s="190"/>
    </row>
    <row r="486" spans="1:13" ht="24" customHeight="1" thickBot="1">
      <c r="A486" s="190"/>
      <c r="B486" s="191"/>
      <c r="C486" s="194"/>
      <c r="D486" s="195"/>
      <c r="E486" s="194"/>
      <c r="F486" s="194"/>
      <c r="G486" s="213" t="s">
        <v>929</v>
      </c>
      <c r="H486" s="214"/>
      <c r="I486" s="214"/>
      <c r="J486" s="215"/>
      <c r="K486" s="192">
        <f>K485</f>
        <v>14454960304.982027</v>
      </c>
      <c r="L486" s="193"/>
      <c r="M486" s="190"/>
    </row>
    <row r="487" spans="1:13" ht="24" customHeight="1">
      <c r="A487" s="190"/>
      <c r="B487" s="191"/>
      <c r="C487" s="260" t="s">
        <v>951</v>
      </c>
      <c r="D487" s="224"/>
      <c r="E487" s="224"/>
      <c r="F487" s="224"/>
      <c r="G487" s="212"/>
      <c r="H487" s="259" t="s">
        <v>930</v>
      </c>
      <c r="I487" s="235"/>
      <c r="J487" s="236"/>
      <c r="K487" s="198" t="s">
        <v>931</v>
      </c>
      <c r="L487" s="199"/>
      <c r="M487" s="190"/>
    </row>
    <row r="488" spans="1:13" ht="24" customHeight="1">
      <c r="A488" s="190"/>
      <c r="B488" s="191"/>
      <c r="C488" s="260"/>
      <c r="D488" s="224"/>
      <c r="E488" s="224"/>
      <c r="F488" s="224"/>
      <c r="G488" s="212"/>
      <c r="H488" s="258" t="s">
        <v>932</v>
      </c>
      <c r="I488" s="212"/>
      <c r="J488" s="200" t="s">
        <v>933</v>
      </c>
      <c r="K488" s="201" t="s">
        <v>934</v>
      </c>
      <c r="L488" s="199"/>
      <c r="M488" s="190"/>
    </row>
    <row r="489" spans="1:13" ht="24" customHeight="1">
      <c r="A489" s="190"/>
      <c r="B489" s="191"/>
      <c r="H489" s="258" t="s">
        <v>936</v>
      </c>
      <c r="I489" s="212"/>
      <c r="J489" s="200" t="s">
        <v>937</v>
      </c>
      <c r="K489" s="201" t="s">
        <v>938</v>
      </c>
      <c r="L489" s="199"/>
      <c r="M489" s="190"/>
    </row>
    <row r="490" spans="1:13" ht="24" customHeight="1">
      <c r="A490" s="190"/>
      <c r="B490" s="191"/>
      <c r="C490" s="206"/>
      <c r="D490" s="207"/>
      <c r="E490" s="207"/>
      <c r="F490" s="207"/>
      <c r="G490" s="207"/>
      <c r="H490" s="258" t="s">
        <v>939</v>
      </c>
      <c r="I490" s="212"/>
      <c r="J490" s="200" t="s">
        <v>940</v>
      </c>
      <c r="K490" s="201" t="s">
        <v>938</v>
      </c>
      <c r="L490" s="199"/>
      <c r="M490" s="190"/>
    </row>
    <row r="491" spans="1:13" ht="24" customHeight="1">
      <c r="A491" s="190"/>
      <c r="B491" s="191"/>
      <c r="C491" s="202"/>
      <c r="D491" s="207"/>
      <c r="E491" s="207"/>
      <c r="F491" s="207"/>
      <c r="G491" s="207"/>
      <c r="H491" s="258" t="s">
        <v>941</v>
      </c>
      <c r="I491" s="212"/>
      <c r="J491" s="200" t="s">
        <v>942</v>
      </c>
      <c r="K491" s="201" t="s">
        <v>943</v>
      </c>
      <c r="L491" s="199"/>
      <c r="M491" s="190"/>
    </row>
    <row r="492" spans="1:13" ht="24" customHeight="1"/>
    <row r="493" spans="1:13" ht="24" customHeight="1"/>
    <row r="494" spans="1:13" ht="24" customHeight="1"/>
    <row r="495" spans="1:13" ht="24" customHeight="1"/>
    <row r="496" spans="1:13" ht="24" customHeight="1"/>
    <row r="497" ht="24" customHeight="1"/>
    <row r="498" ht="24" customHeight="1"/>
    <row r="499" ht="24" customHeight="1"/>
    <row r="500" ht="24" customHeight="1"/>
    <row r="501" ht="24" customHeight="1"/>
    <row r="502" ht="24" customHeight="1"/>
    <row r="503" ht="24" customHeight="1"/>
    <row r="504" ht="24" customHeight="1"/>
    <row r="505" ht="24" customHeight="1"/>
    <row r="506" ht="24" customHeight="1"/>
    <row r="507" ht="24" customHeight="1"/>
    <row r="508" ht="24" customHeight="1"/>
    <row r="509" ht="24" customHeight="1"/>
    <row r="510" ht="24" customHeight="1"/>
    <row r="511" ht="24" customHeight="1"/>
    <row r="512" ht="24" customHeight="1"/>
    <row r="513" ht="24" customHeight="1"/>
    <row r="514" ht="24" customHeight="1"/>
    <row r="515" ht="24" customHeight="1"/>
    <row r="516" ht="24" customHeight="1"/>
    <row r="517" ht="24" customHeight="1"/>
    <row r="518" ht="24" customHeight="1"/>
    <row r="519" ht="24" customHeight="1"/>
    <row r="520" ht="24" customHeight="1"/>
    <row r="521" ht="24" customHeight="1"/>
    <row r="522" ht="24" customHeight="1"/>
    <row r="523" ht="24" customHeight="1"/>
    <row r="524" ht="24" customHeight="1"/>
    <row r="525" ht="24" customHeight="1"/>
    <row r="526" ht="24" customHeight="1"/>
  </sheetData>
  <mergeCells count="73">
    <mergeCell ref="C74:J74"/>
    <mergeCell ref="I7:I8"/>
    <mergeCell ref="J7:J8"/>
    <mergeCell ref="C311:J311"/>
    <mergeCell ref="D84:G84"/>
    <mergeCell ref="D131:G131"/>
    <mergeCell ref="C130:J130"/>
    <mergeCell ref="C7:C8"/>
    <mergeCell ref="C24:J24"/>
    <mergeCell ref="D9:G9"/>
    <mergeCell ref="C68:J68"/>
    <mergeCell ref="C83:J83"/>
    <mergeCell ref="D39:G39"/>
    <mergeCell ref="D25:G25"/>
    <mergeCell ref="H491:I491"/>
    <mergeCell ref="D383:G383"/>
    <mergeCell ref="C482:J482"/>
    <mergeCell ref="D361:G361"/>
    <mergeCell ref="D343:G343"/>
    <mergeCell ref="D389:G389"/>
    <mergeCell ref="C382:J382"/>
    <mergeCell ref="C487:G487"/>
    <mergeCell ref="D368:G368"/>
    <mergeCell ref="H488:I488"/>
    <mergeCell ref="C388:J388"/>
    <mergeCell ref="C483:J483"/>
    <mergeCell ref="D412:G412"/>
    <mergeCell ref="C440:J440"/>
    <mergeCell ref="D441:G441"/>
    <mergeCell ref="C367:J367"/>
    <mergeCell ref="C1:F1"/>
    <mergeCell ref="C316:J316"/>
    <mergeCell ref="D297:G297"/>
    <mergeCell ref="D415:G415"/>
    <mergeCell ref="K7:K8"/>
    <mergeCell ref="C5:K5"/>
    <mergeCell ref="D337:G337"/>
    <mergeCell ref="C3:K4"/>
    <mergeCell ref="D322:G322"/>
    <mergeCell ref="D69:G69"/>
    <mergeCell ref="C336:J336"/>
    <mergeCell ref="D191:G191"/>
    <mergeCell ref="D7:D8"/>
    <mergeCell ref="C321:J321"/>
    <mergeCell ref="H7:H8"/>
    <mergeCell ref="D90:G90"/>
    <mergeCell ref="C6:K6"/>
    <mergeCell ref="G484:J484"/>
    <mergeCell ref="C328:J328"/>
    <mergeCell ref="C224:J224"/>
    <mergeCell ref="D312:G312"/>
    <mergeCell ref="D225:G225"/>
    <mergeCell ref="C429:J429"/>
    <mergeCell ref="E7:F7"/>
    <mergeCell ref="C411:J411"/>
    <mergeCell ref="C360:J360"/>
    <mergeCell ref="C414:J414"/>
    <mergeCell ref="C296:J296"/>
    <mergeCell ref="C38:J38"/>
    <mergeCell ref="D75:G75"/>
    <mergeCell ref="G7:G8"/>
    <mergeCell ref="C89:J89"/>
    <mergeCell ref="H490:I490"/>
    <mergeCell ref="H489:I489"/>
    <mergeCell ref="D430:G430"/>
    <mergeCell ref="G485:J485"/>
    <mergeCell ref="C190:J190"/>
    <mergeCell ref="G486:J486"/>
    <mergeCell ref="H487:J487"/>
    <mergeCell ref="C342:J342"/>
    <mergeCell ref="C488:G488"/>
    <mergeCell ref="D329:G329"/>
    <mergeCell ref="D317:G317"/>
  </mergeCells>
  <pageMargins left="0.11811023622047249" right="0.11811023622047249" top="0.6692913385826772" bottom="0.15748031496062989" header="0.31496062992125978" footer="0.31496062992125978"/>
  <pageSetup scale="44" orientation="portrait" r:id="rId1"/>
  <headerFooter>
    <oddHeader>&amp;C&amp;"Verdana,Negrita"&amp;11 Formulario 1 - Propuesta económica  - Licitación de obra pública de infraestructura social</oddHeader>
    <oddFooter>&amp;RVersión: 2 de xx de julio de2025</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504"/>
  <sheetViews>
    <sheetView showGridLines="0" view="pageBreakPreview" topLeftCell="D48" zoomScaleNormal="100" zoomScaleSheetLayoutView="100" zoomScalePageLayoutView="91" workbookViewId="0">
      <selection activeCell="K62" sqref="K62"/>
    </sheetView>
  </sheetViews>
  <sheetFormatPr baseColWidth="10" defaultColWidth="11.44140625" defaultRowHeight="13.8"/>
  <cols>
    <col min="1" max="2" width="3.44140625" style="1" customWidth="1"/>
    <col min="3" max="3" width="7.5546875" style="1" customWidth="1"/>
    <col min="4" max="4" width="15.44140625" style="1" customWidth="1"/>
    <col min="5" max="5" width="16.109375" style="2" customWidth="1"/>
    <col min="6" max="6" width="17.44140625" style="1" customWidth="1"/>
    <col min="7" max="7" width="73.44140625" style="1" customWidth="1"/>
    <col min="8" max="8" width="8.5546875" style="1" customWidth="1"/>
    <col min="9" max="9" width="18.5546875" style="1" customWidth="1"/>
    <col min="10" max="10" width="23.5546875" style="1" customWidth="1"/>
    <col min="11" max="11" width="30" style="1" customWidth="1"/>
    <col min="12" max="12" width="3.44140625" style="1" customWidth="1"/>
    <col min="13" max="13" width="2.5546875" style="1" customWidth="1"/>
    <col min="14" max="14" width="11.44140625" style="1" customWidth="1"/>
    <col min="15" max="16384" width="11.44140625" style="1"/>
  </cols>
  <sheetData>
    <row r="1" spans="1:13" ht="17.25" customHeight="1" thickBot="1">
      <c r="A1" s="5"/>
      <c r="B1" s="5"/>
      <c r="C1" s="5"/>
      <c r="D1" s="5"/>
      <c r="E1" s="6"/>
      <c r="F1" s="5"/>
      <c r="G1" s="5"/>
      <c r="H1" s="5"/>
      <c r="I1" s="5"/>
      <c r="J1" s="5"/>
      <c r="K1" s="5"/>
      <c r="L1" s="5"/>
      <c r="M1" s="5"/>
    </row>
    <row r="2" spans="1:13" ht="17.25" customHeight="1" thickTop="1">
      <c r="A2" s="5"/>
      <c r="B2" s="7"/>
      <c r="C2" s="161"/>
      <c r="D2" s="161"/>
      <c r="E2" s="162"/>
      <c r="F2" s="161"/>
      <c r="G2" s="161"/>
      <c r="H2" s="161"/>
      <c r="I2" s="161"/>
      <c r="J2" s="161"/>
      <c r="K2" s="161"/>
      <c r="L2" s="8"/>
      <c r="M2" s="5"/>
    </row>
    <row r="3" spans="1:13" ht="26.25" customHeight="1">
      <c r="A3" s="5"/>
      <c r="B3" s="9"/>
      <c r="C3" s="230" t="s">
        <v>60</v>
      </c>
      <c r="D3" s="231"/>
      <c r="E3" s="231"/>
      <c r="F3" s="232"/>
      <c r="G3" s="5"/>
      <c r="H3" s="5"/>
      <c r="I3" s="5"/>
      <c r="J3" s="5"/>
      <c r="K3" s="5"/>
      <c r="L3" s="10"/>
      <c r="M3" s="5"/>
    </row>
    <row r="4" spans="1:13" ht="15.6">
      <c r="A4" s="5"/>
      <c r="B4" s="9"/>
      <c r="C4" s="139"/>
      <c r="D4" s="140" t="s">
        <v>62</v>
      </c>
      <c r="E4" s="139"/>
      <c r="F4" s="140"/>
      <c r="G4" s="5"/>
      <c r="H4" s="5"/>
      <c r="I4" s="5"/>
      <c r="J4" s="5"/>
      <c r="K4" s="5"/>
      <c r="L4" s="10"/>
      <c r="M4" s="5"/>
    </row>
    <row r="5" spans="1:13" ht="15.6">
      <c r="A5" s="5"/>
      <c r="B5" s="9"/>
      <c r="C5" s="240" t="s">
        <v>944</v>
      </c>
      <c r="D5" s="241"/>
      <c r="E5" s="242"/>
      <c r="F5" s="241"/>
      <c r="G5" s="241"/>
      <c r="H5" s="241"/>
      <c r="I5" s="241"/>
      <c r="J5" s="241"/>
      <c r="K5" s="241"/>
      <c r="L5" s="10"/>
      <c r="M5" s="5"/>
    </row>
    <row r="6" spans="1:13" ht="17.25" customHeight="1" thickBot="1">
      <c r="A6" s="5"/>
      <c r="B6" s="9"/>
      <c r="C6" s="208" t="s">
        <v>945</v>
      </c>
      <c r="D6" s="209"/>
      <c r="E6" s="209"/>
      <c r="F6" s="209"/>
      <c r="G6" s="209"/>
      <c r="H6" s="209"/>
      <c r="I6" s="209"/>
      <c r="J6" s="209"/>
      <c r="K6" s="209"/>
      <c r="L6" s="10"/>
      <c r="M6" s="5"/>
    </row>
    <row r="7" spans="1:13" s="18" customFormat="1" ht="16.5" customHeight="1">
      <c r="A7" s="17"/>
      <c r="B7" s="153"/>
      <c r="C7" s="243"/>
      <c r="D7" s="244"/>
      <c r="E7" s="244"/>
      <c r="F7" s="244"/>
      <c r="G7" s="244"/>
      <c r="H7" s="244"/>
      <c r="I7" s="244"/>
      <c r="J7" s="244"/>
      <c r="K7" s="245"/>
      <c r="L7" s="19"/>
      <c r="M7" s="17"/>
    </row>
    <row r="8" spans="1:13" ht="74.25" customHeight="1">
      <c r="A8" s="5"/>
      <c r="B8" s="154"/>
      <c r="C8" s="246"/>
      <c r="D8" s="235"/>
      <c r="E8" s="235"/>
      <c r="F8" s="235"/>
      <c r="G8" s="235"/>
      <c r="H8" s="235"/>
      <c r="I8" s="235"/>
      <c r="J8" s="235"/>
      <c r="K8" s="236"/>
      <c r="L8" s="10"/>
      <c r="M8" s="5"/>
    </row>
    <row r="9" spans="1:13" ht="34.5" customHeight="1">
      <c r="A9" s="5"/>
      <c r="B9" s="154"/>
      <c r="C9" s="247"/>
      <c r="D9" s="235"/>
      <c r="E9" s="235"/>
      <c r="F9" s="235"/>
      <c r="G9" s="235"/>
      <c r="H9" s="235"/>
      <c r="I9" s="235"/>
      <c r="J9" s="235"/>
      <c r="K9" s="248"/>
      <c r="L9" s="10"/>
      <c r="M9" s="5"/>
    </row>
    <row r="10" spans="1:13" ht="30" customHeight="1" thickBot="1">
      <c r="A10" s="5"/>
      <c r="B10" s="154"/>
      <c r="C10" s="255"/>
      <c r="D10" s="209"/>
      <c r="E10" s="209"/>
      <c r="F10" s="209"/>
      <c r="G10" s="209"/>
      <c r="H10" s="209"/>
      <c r="I10" s="209"/>
      <c r="J10" s="209"/>
      <c r="K10" s="256"/>
      <c r="L10" s="10"/>
      <c r="M10" s="5"/>
    </row>
    <row r="11" spans="1:13" ht="30" customHeight="1">
      <c r="A11" s="5"/>
      <c r="B11" s="9"/>
      <c r="C11" s="219" t="s">
        <v>63</v>
      </c>
      <c r="D11" s="221" t="s">
        <v>64</v>
      </c>
      <c r="E11" s="249" t="s">
        <v>65</v>
      </c>
      <c r="F11" s="250"/>
      <c r="G11" s="219" t="s">
        <v>17</v>
      </c>
      <c r="H11" s="221" t="s">
        <v>66</v>
      </c>
      <c r="I11" s="221" t="s">
        <v>19</v>
      </c>
      <c r="J11" s="257" t="s">
        <v>67</v>
      </c>
      <c r="K11" s="228" t="s">
        <v>68</v>
      </c>
      <c r="L11" s="10"/>
      <c r="M11" s="5"/>
    </row>
    <row r="12" spans="1:13" ht="30" customHeight="1" thickBot="1">
      <c r="A12" s="5"/>
      <c r="B12" s="9"/>
      <c r="C12" s="220"/>
      <c r="D12" s="222"/>
      <c r="E12" s="127" t="s">
        <v>69</v>
      </c>
      <c r="F12" s="127" t="s">
        <v>70</v>
      </c>
      <c r="G12" s="220"/>
      <c r="H12" s="222"/>
      <c r="I12" s="222"/>
      <c r="J12" s="222"/>
      <c r="K12" s="229"/>
      <c r="L12" s="10"/>
      <c r="M12" s="5"/>
    </row>
    <row r="13" spans="1:13" ht="24" customHeight="1" thickBot="1">
      <c r="A13" s="170"/>
      <c r="B13" s="171"/>
      <c r="C13" s="186"/>
      <c r="D13" s="210" t="s">
        <v>71</v>
      </c>
      <c r="E13" s="209"/>
      <c r="F13" s="209"/>
      <c r="G13" s="209"/>
      <c r="H13" s="187"/>
      <c r="I13" s="183"/>
      <c r="J13" s="188"/>
      <c r="K13" s="189"/>
      <c r="L13" s="172"/>
      <c r="M13" s="170"/>
    </row>
    <row r="14" spans="1:13" ht="24" customHeight="1">
      <c r="A14" s="170"/>
      <c r="B14" s="171"/>
      <c r="C14" s="180">
        <v>1</v>
      </c>
      <c r="D14" s="181" t="s">
        <v>72</v>
      </c>
      <c r="E14" s="181" t="s">
        <v>73</v>
      </c>
      <c r="F14" s="181" t="s">
        <v>74</v>
      </c>
      <c r="G14" s="182" t="s">
        <v>75</v>
      </c>
      <c r="H14" s="181" t="s">
        <v>76</v>
      </c>
      <c r="I14" s="183">
        <v>770.9</v>
      </c>
      <c r="J14" s="184"/>
      <c r="K14" s="185">
        <f t="shared" ref="K14:K27" si="0">I14*J14</f>
        <v>0</v>
      </c>
      <c r="L14" s="172"/>
      <c r="M14" s="170"/>
    </row>
    <row r="15" spans="1:13" ht="24" customHeight="1" thickBot="1">
      <c r="A15" s="170"/>
      <c r="B15" s="171"/>
      <c r="C15" s="180">
        <v>2</v>
      </c>
      <c r="D15" s="181" t="s">
        <v>77</v>
      </c>
      <c r="E15" s="181" t="s">
        <v>73</v>
      </c>
      <c r="F15" s="181" t="s">
        <v>74</v>
      </c>
      <c r="G15" s="182" t="s">
        <v>78</v>
      </c>
      <c r="H15" s="181" t="s">
        <v>79</v>
      </c>
      <c r="I15" s="183">
        <v>205.2</v>
      </c>
      <c r="J15" s="184"/>
      <c r="K15" s="185">
        <f t="shared" si="0"/>
        <v>0</v>
      </c>
      <c r="L15" s="172"/>
      <c r="M15" s="170"/>
    </row>
    <row r="16" spans="1:13" ht="24" customHeight="1" thickBot="1">
      <c r="A16" s="170"/>
      <c r="B16" s="171"/>
      <c r="C16" s="180">
        <v>3</v>
      </c>
      <c r="D16" s="181" t="s">
        <v>80</v>
      </c>
      <c r="E16" s="181" t="s">
        <v>73</v>
      </c>
      <c r="F16" s="181" t="s">
        <v>74</v>
      </c>
      <c r="G16" s="182" t="s">
        <v>81</v>
      </c>
      <c r="H16" s="181" t="s">
        <v>79</v>
      </c>
      <c r="I16" s="183">
        <v>326.2</v>
      </c>
      <c r="J16" s="184"/>
      <c r="K16" s="185">
        <f t="shared" si="0"/>
        <v>0</v>
      </c>
      <c r="L16" s="172"/>
      <c r="M16" s="170"/>
    </row>
    <row r="17" spans="1:13" ht="24" customHeight="1">
      <c r="A17" s="170"/>
      <c r="B17" s="171"/>
      <c r="C17" s="180">
        <v>4</v>
      </c>
      <c r="D17" s="181" t="s">
        <v>82</v>
      </c>
      <c r="E17" s="181" t="s">
        <v>73</v>
      </c>
      <c r="F17" s="181" t="s">
        <v>74</v>
      </c>
      <c r="G17" s="182" t="s">
        <v>83</v>
      </c>
      <c r="H17" s="181" t="s">
        <v>76</v>
      </c>
      <c r="I17" s="183">
        <v>770.9</v>
      </c>
      <c r="J17" s="184"/>
      <c r="K17" s="185">
        <f t="shared" si="0"/>
        <v>0</v>
      </c>
      <c r="L17" s="172"/>
      <c r="M17" s="170"/>
    </row>
    <row r="18" spans="1:13" ht="24" customHeight="1">
      <c r="A18" s="170"/>
      <c r="B18" s="171"/>
      <c r="C18" s="180">
        <v>5</v>
      </c>
      <c r="D18" s="181" t="s">
        <v>84</v>
      </c>
      <c r="E18" s="181" t="s">
        <v>73</v>
      </c>
      <c r="F18" s="181" t="s">
        <v>74</v>
      </c>
      <c r="G18" s="182" t="s">
        <v>85</v>
      </c>
      <c r="H18" s="181" t="s">
        <v>79</v>
      </c>
      <c r="I18" s="183">
        <v>12.5</v>
      </c>
      <c r="J18" s="184"/>
      <c r="K18" s="185">
        <f t="shared" si="0"/>
        <v>0</v>
      </c>
      <c r="L18" s="172"/>
      <c r="M18" s="170"/>
    </row>
    <row r="19" spans="1:13" s="5" customFormat="1" ht="24" customHeight="1">
      <c r="A19" s="170"/>
      <c r="B19" s="171"/>
      <c r="C19" s="180">
        <v>6</v>
      </c>
      <c r="D19" s="181" t="s">
        <v>86</v>
      </c>
      <c r="E19" s="181" t="s">
        <v>73</v>
      </c>
      <c r="F19" s="181" t="s">
        <v>74</v>
      </c>
      <c r="G19" s="182" t="s">
        <v>87</v>
      </c>
      <c r="H19" s="181" t="s">
        <v>79</v>
      </c>
      <c r="I19" s="183">
        <v>31.085999999999999</v>
      </c>
      <c r="J19" s="184"/>
      <c r="K19" s="185">
        <f t="shared" si="0"/>
        <v>0</v>
      </c>
      <c r="L19" s="172"/>
      <c r="M19" s="170"/>
    </row>
    <row r="20" spans="1:13" ht="24" customHeight="1">
      <c r="A20" s="170"/>
      <c r="B20" s="171"/>
      <c r="C20" s="180">
        <v>7</v>
      </c>
      <c r="D20" s="181" t="s">
        <v>88</v>
      </c>
      <c r="E20" s="181" t="s">
        <v>73</v>
      </c>
      <c r="F20" s="181" t="s">
        <v>74</v>
      </c>
      <c r="G20" s="182" t="s">
        <v>89</v>
      </c>
      <c r="H20" s="181" t="s">
        <v>90</v>
      </c>
      <c r="I20" s="183">
        <v>144</v>
      </c>
      <c r="J20" s="184"/>
      <c r="K20" s="185">
        <f t="shared" si="0"/>
        <v>0</v>
      </c>
      <c r="L20" s="172"/>
      <c r="M20" s="170"/>
    </row>
    <row r="21" spans="1:13" ht="24" customHeight="1" thickBot="1">
      <c r="A21" s="170"/>
      <c r="B21" s="171"/>
      <c r="C21" s="180">
        <v>8</v>
      </c>
      <c r="D21" s="181" t="s">
        <v>91</v>
      </c>
      <c r="E21" s="181" t="s">
        <v>73</v>
      </c>
      <c r="F21" s="181" t="s">
        <v>74</v>
      </c>
      <c r="G21" s="182" t="s">
        <v>92</v>
      </c>
      <c r="H21" s="181" t="s">
        <v>93</v>
      </c>
      <c r="I21" s="183">
        <v>1224</v>
      </c>
      <c r="J21" s="184"/>
      <c r="K21" s="185">
        <f t="shared" si="0"/>
        <v>0</v>
      </c>
      <c r="L21" s="172"/>
      <c r="M21" s="170"/>
    </row>
    <row r="22" spans="1:13" ht="24" customHeight="1" thickBot="1">
      <c r="A22" s="170"/>
      <c r="B22" s="171"/>
      <c r="C22" s="180">
        <v>9</v>
      </c>
      <c r="D22" s="181" t="s">
        <v>94</v>
      </c>
      <c r="E22" s="181" t="s">
        <v>73</v>
      </c>
      <c r="F22" s="181" t="s">
        <v>74</v>
      </c>
      <c r="G22" s="182" t="s">
        <v>95</v>
      </c>
      <c r="H22" s="181" t="s">
        <v>76</v>
      </c>
      <c r="I22" s="183">
        <v>1210.5</v>
      </c>
      <c r="J22" s="184"/>
      <c r="K22" s="185">
        <f t="shared" si="0"/>
        <v>0</v>
      </c>
      <c r="L22" s="172"/>
      <c r="M22" s="170"/>
    </row>
    <row r="23" spans="1:13" ht="24" customHeight="1">
      <c r="A23" s="170"/>
      <c r="B23" s="171"/>
      <c r="C23" s="180">
        <v>10</v>
      </c>
      <c r="D23" s="181" t="s">
        <v>96</v>
      </c>
      <c r="E23" s="181" t="s">
        <v>73</v>
      </c>
      <c r="F23" s="181" t="s">
        <v>74</v>
      </c>
      <c r="G23" s="182" t="s">
        <v>97</v>
      </c>
      <c r="H23" s="181" t="s">
        <v>76</v>
      </c>
      <c r="I23" s="183">
        <v>120</v>
      </c>
      <c r="J23" s="184"/>
      <c r="K23" s="185">
        <f t="shared" si="0"/>
        <v>0</v>
      </c>
      <c r="L23" s="172"/>
      <c r="M23" s="170"/>
    </row>
    <row r="24" spans="1:13" ht="24" customHeight="1">
      <c r="A24" s="170"/>
      <c r="B24" s="171"/>
      <c r="C24" s="180">
        <v>11</v>
      </c>
      <c r="D24" s="181" t="s">
        <v>98</v>
      </c>
      <c r="E24" s="181" t="s">
        <v>73</v>
      </c>
      <c r="F24" s="181" t="s">
        <v>74</v>
      </c>
      <c r="G24" s="182" t="s">
        <v>99</v>
      </c>
      <c r="H24" s="181" t="s">
        <v>79</v>
      </c>
      <c r="I24" s="183">
        <v>450</v>
      </c>
      <c r="J24" s="184"/>
      <c r="K24" s="185">
        <f t="shared" si="0"/>
        <v>0</v>
      </c>
      <c r="L24" s="172"/>
      <c r="M24" s="170"/>
    </row>
    <row r="25" spans="1:13" ht="24" customHeight="1">
      <c r="A25" s="170"/>
      <c r="B25" s="171"/>
      <c r="C25" s="180">
        <v>12</v>
      </c>
      <c r="D25" s="181" t="s">
        <v>100</v>
      </c>
      <c r="E25" s="181" t="s">
        <v>73</v>
      </c>
      <c r="F25" s="181" t="s">
        <v>74</v>
      </c>
      <c r="G25" s="182" t="s">
        <v>101</v>
      </c>
      <c r="H25" s="181" t="s">
        <v>76</v>
      </c>
      <c r="I25" s="183">
        <v>72</v>
      </c>
      <c r="J25" s="184"/>
      <c r="K25" s="185">
        <f t="shared" si="0"/>
        <v>0</v>
      </c>
      <c r="L25" s="172"/>
      <c r="M25" s="170"/>
    </row>
    <row r="26" spans="1:13" s="5" customFormat="1" ht="24" customHeight="1">
      <c r="A26" s="170"/>
      <c r="B26" s="171"/>
      <c r="C26" s="180">
        <v>13</v>
      </c>
      <c r="D26" s="181" t="s">
        <v>102</v>
      </c>
      <c r="E26" s="181" t="s">
        <v>73</v>
      </c>
      <c r="F26" s="181" t="s">
        <v>74</v>
      </c>
      <c r="G26" s="182" t="s">
        <v>103</v>
      </c>
      <c r="H26" s="181" t="s">
        <v>79</v>
      </c>
      <c r="I26" s="183">
        <v>704.29</v>
      </c>
      <c r="J26" s="184"/>
      <c r="K26" s="185">
        <f t="shared" si="0"/>
        <v>0</v>
      </c>
      <c r="L26" s="172"/>
      <c r="M26" s="170"/>
    </row>
    <row r="27" spans="1:13" ht="24" customHeight="1">
      <c r="A27" s="170"/>
      <c r="B27" s="171"/>
      <c r="C27" s="180">
        <v>14</v>
      </c>
      <c r="D27" s="181" t="s">
        <v>104</v>
      </c>
      <c r="E27" s="181" t="s">
        <v>73</v>
      </c>
      <c r="F27" s="181" t="s">
        <v>74</v>
      </c>
      <c r="G27" s="182" t="s">
        <v>105</v>
      </c>
      <c r="H27" s="181" t="s">
        <v>93</v>
      </c>
      <c r="I27" s="183">
        <v>202</v>
      </c>
      <c r="J27" s="184"/>
      <c r="K27" s="185">
        <f t="shared" si="0"/>
        <v>0</v>
      </c>
      <c r="L27" s="172"/>
      <c r="M27" s="170"/>
    </row>
    <row r="28" spans="1:13" s="5" customFormat="1" ht="24" customHeight="1">
      <c r="A28" s="170"/>
      <c r="B28" s="171"/>
      <c r="C28" s="225" t="s">
        <v>106</v>
      </c>
      <c r="D28" s="209"/>
      <c r="E28" s="209"/>
      <c r="F28" s="209"/>
      <c r="G28" s="209"/>
      <c r="H28" s="209"/>
      <c r="I28" s="209"/>
      <c r="J28" s="226"/>
      <c r="K28" s="189">
        <f>SUM(K14:K27)</f>
        <v>0</v>
      </c>
      <c r="L28" s="172"/>
      <c r="M28" s="170"/>
    </row>
    <row r="29" spans="1:13" ht="24" customHeight="1">
      <c r="A29" s="170"/>
      <c r="B29" s="171"/>
      <c r="C29" s="186"/>
      <c r="D29" s="210" t="s">
        <v>107</v>
      </c>
      <c r="E29" s="209"/>
      <c r="F29" s="209"/>
      <c r="G29" s="209"/>
      <c r="H29" s="187"/>
      <c r="I29" s="183"/>
      <c r="J29" s="188"/>
      <c r="K29" s="189"/>
      <c r="L29" s="172"/>
      <c r="M29" s="170"/>
    </row>
    <row r="30" spans="1:13" ht="24" customHeight="1">
      <c r="A30" s="170"/>
      <c r="B30" s="171"/>
      <c r="C30" s="180">
        <v>15</v>
      </c>
      <c r="D30" s="181" t="s">
        <v>108</v>
      </c>
      <c r="E30" s="181" t="s">
        <v>73</v>
      </c>
      <c r="F30" s="181" t="s">
        <v>74</v>
      </c>
      <c r="G30" s="182" t="s">
        <v>109</v>
      </c>
      <c r="H30" s="181" t="s">
        <v>79</v>
      </c>
      <c r="I30" s="183">
        <v>19</v>
      </c>
      <c r="J30" s="184"/>
      <c r="K30" s="185">
        <f t="shared" ref="K30:K41" si="1">I30*J30</f>
        <v>0</v>
      </c>
      <c r="L30" s="172"/>
      <c r="M30" s="170"/>
    </row>
    <row r="31" spans="1:13" ht="24" customHeight="1" thickBot="1">
      <c r="A31" s="170"/>
      <c r="B31" s="171"/>
      <c r="C31" s="180">
        <v>16</v>
      </c>
      <c r="D31" s="181" t="s">
        <v>110</v>
      </c>
      <c r="E31" s="181" t="s">
        <v>73</v>
      </c>
      <c r="F31" s="181" t="s">
        <v>74</v>
      </c>
      <c r="G31" s="182" t="s">
        <v>111</v>
      </c>
      <c r="H31" s="181" t="s">
        <v>79</v>
      </c>
      <c r="I31" s="183">
        <v>49.2</v>
      </c>
      <c r="J31" s="184"/>
      <c r="K31" s="185">
        <f t="shared" si="1"/>
        <v>0</v>
      </c>
      <c r="L31" s="172"/>
      <c r="M31" s="170"/>
    </row>
    <row r="32" spans="1:13" ht="24" customHeight="1" thickBot="1">
      <c r="A32" s="170"/>
      <c r="B32" s="171"/>
      <c r="C32" s="180">
        <v>17</v>
      </c>
      <c r="D32" s="181" t="s">
        <v>112</v>
      </c>
      <c r="E32" s="181" t="s">
        <v>73</v>
      </c>
      <c r="F32" s="181" t="s">
        <v>74</v>
      </c>
      <c r="G32" s="182" t="s">
        <v>113</v>
      </c>
      <c r="H32" s="181" t="s">
        <v>79</v>
      </c>
      <c r="I32" s="183">
        <v>15.5</v>
      </c>
      <c r="J32" s="184"/>
      <c r="K32" s="185">
        <f t="shared" si="1"/>
        <v>0</v>
      </c>
      <c r="L32" s="172"/>
      <c r="M32" s="170"/>
    </row>
    <row r="33" spans="1:13" ht="24" customHeight="1">
      <c r="A33" s="170"/>
      <c r="B33" s="171"/>
      <c r="C33" s="180">
        <v>18</v>
      </c>
      <c r="D33" s="181" t="s">
        <v>114</v>
      </c>
      <c r="E33" s="181" t="s">
        <v>73</v>
      </c>
      <c r="F33" s="181" t="s">
        <v>74</v>
      </c>
      <c r="G33" s="182" t="s">
        <v>115</v>
      </c>
      <c r="H33" s="181" t="s">
        <v>79</v>
      </c>
      <c r="I33" s="183">
        <v>131.1</v>
      </c>
      <c r="J33" s="184"/>
      <c r="K33" s="185">
        <f t="shared" si="1"/>
        <v>0</v>
      </c>
      <c r="L33" s="172"/>
      <c r="M33" s="170"/>
    </row>
    <row r="34" spans="1:13" ht="24" customHeight="1">
      <c r="A34" s="170"/>
      <c r="B34" s="171"/>
      <c r="C34" s="180">
        <v>19</v>
      </c>
      <c r="D34" s="181" t="s">
        <v>116</v>
      </c>
      <c r="E34" s="181" t="s">
        <v>73</v>
      </c>
      <c r="F34" s="181" t="s">
        <v>74</v>
      </c>
      <c r="G34" s="182" t="s">
        <v>117</v>
      </c>
      <c r="H34" s="181" t="s">
        <v>93</v>
      </c>
      <c r="I34" s="183">
        <v>122</v>
      </c>
      <c r="J34" s="184"/>
      <c r="K34" s="185">
        <f t="shared" si="1"/>
        <v>0</v>
      </c>
      <c r="L34" s="172"/>
      <c r="M34" s="170"/>
    </row>
    <row r="35" spans="1:13" ht="24" customHeight="1">
      <c r="A35" s="170"/>
      <c r="B35" s="171"/>
      <c r="C35" s="180">
        <v>20</v>
      </c>
      <c r="D35" s="181" t="s">
        <v>118</v>
      </c>
      <c r="E35" s="181" t="s">
        <v>73</v>
      </c>
      <c r="F35" s="181" t="s">
        <v>74</v>
      </c>
      <c r="G35" s="182" t="s">
        <v>119</v>
      </c>
      <c r="H35" s="181" t="s">
        <v>120</v>
      </c>
      <c r="I35" s="183">
        <v>1</v>
      </c>
      <c r="J35" s="184"/>
      <c r="K35" s="185">
        <f t="shared" si="1"/>
        <v>0</v>
      </c>
      <c r="L35" s="172"/>
      <c r="M35" s="170"/>
    </row>
    <row r="36" spans="1:13" ht="24" customHeight="1" thickBot="1">
      <c r="A36" s="170"/>
      <c r="B36" s="171"/>
      <c r="C36" s="180">
        <v>21</v>
      </c>
      <c r="D36" s="181" t="s">
        <v>121</v>
      </c>
      <c r="E36" s="181" t="s">
        <v>73</v>
      </c>
      <c r="F36" s="181" t="s">
        <v>74</v>
      </c>
      <c r="G36" s="182" t="s">
        <v>122</v>
      </c>
      <c r="H36" s="181" t="s">
        <v>76</v>
      </c>
      <c r="I36" s="183">
        <v>984</v>
      </c>
      <c r="J36" s="184"/>
      <c r="K36" s="185">
        <f t="shared" si="1"/>
        <v>0</v>
      </c>
      <c r="L36" s="172"/>
      <c r="M36" s="170"/>
    </row>
    <row r="37" spans="1:13" ht="24" customHeight="1" thickBot="1">
      <c r="A37" s="170"/>
      <c r="B37" s="171"/>
      <c r="C37" s="180">
        <v>22</v>
      </c>
      <c r="D37" s="181" t="s">
        <v>123</v>
      </c>
      <c r="E37" s="181" t="s">
        <v>73</v>
      </c>
      <c r="F37" s="181" t="s">
        <v>74</v>
      </c>
      <c r="G37" s="182" t="s">
        <v>124</v>
      </c>
      <c r="H37" s="181" t="s">
        <v>79</v>
      </c>
      <c r="I37" s="183">
        <v>38.799999999999997</v>
      </c>
      <c r="J37" s="184"/>
      <c r="K37" s="185">
        <f t="shared" si="1"/>
        <v>0</v>
      </c>
      <c r="L37" s="172"/>
      <c r="M37" s="170"/>
    </row>
    <row r="38" spans="1:13" ht="24" customHeight="1">
      <c r="A38" s="170"/>
      <c r="B38" s="171"/>
      <c r="C38" s="180">
        <v>23</v>
      </c>
      <c r="D38" s="181" t="s">
        <v>125</v>
      </c>
      <c r="E38" s="181" t="s">
        <v>73</v>
      </c>
      <c r="F38" s="181" t="s">
        <v>74</v>
      </c>
      <c r="G38" s="182" t="s">
        <v>126</v>
      </c>
      <c r="H38" s="181" t="s">
        <v>79</v>
      </c>
      <c r="I38" s="183">
        <v>330.5</v>
      </c>
      <c r="J38" s="184"/>
      <c r="K38" s="185">
        <f t="shared" si="1"/>
        <v>0</v>
      </c>
      <c r="L38" s="172"/>
      <c r="M38" s="170"/>
    </row>
    <row r="39" spans="1:13" ht="24" customHeight="1" thickBot="1">
      <c r="A39" s="170"/>
      <c r="B39" s="171"/>
      <c r="C39" s="180">
        <v>24</v>
      </c>
      <c r="D39" s="181" t="s">
        <v>127</v>
      </c>
      <c r="E39" s="181" t="s">
        <v>73</v>
      </c>
      <c r="F39" s="181" t="s">
        <v>74</v>
      </c>
      <c r="G39" s="182" t="s">
        <v>128</v>
      </c>
      <c r="H39" s="181" t="s">
        <v>129</v>
      </c>
      <c r="I39" s="183">
        <v>33683.5</v>
      </c>
      <c r="J39" s="184"/>
      <c r="K39" s="185">
        <f t="shared" si="1"/>
        <v>0</v>
      </c>
      <c r="L39" s="172"/>
      <c r="M39" s="170"/>
    </row>
    <row r="40" spans="1:13" s="3" customFormat="1" ht="24" customHeight="1" thickBot="1">
      <c r="A40" s="170"/>
      <c r="B40" s="171"/>
      <c r="C40" s="180">
        <v>25</v>
      </c>
      <c r="D40" s="181" t="s">
        <v>130</v>
      </c>
      <c r="E40" s="181" t="s">
        <v>73</v>
      </c>
      <c r="F40" s="181" t="s">
        <v>74</v>
      </c>
      <c r="G40" s="182" t="s">
        <v>131</v>
      </c>
      <c r="H40" s="181" t="s">
        <v>129</v>
      </c>
      <c r="I40" s="183">
        <v>22940.3</v>
      </c>
      <c r="J40" s="184"/>
      <c r="K40" s="185">
        <f t="shared" si="1"/>
        <v>0</v>
      </c>
      <c r="L40" s="172"/>
      <c r="M40" s="170"/>
    </row>
    <row r="41" spans="1:13" s="3" customFormat="1" ht="24" customHeight="1" thickBot="1">
      <c r="A41" s="170"/>
      <c r="B41" s="171"/>
      <c r="C41" s="180">
        <v>26</v>
      </c>
      <c r="D41" s="181" t="s">
        <v>132</v>
      </c>
      <c r="E41" s="181" t="s">
        <v>73</v>
      </c>
      <c r="F41" s="181" t="s">
        <v>74</v>
      </c>
      <c r="G41" s="182" t="s">
        <v>133</v>
      </c>
      <c r="H41" s="181" t="s">
        <v>129</v>
      </c>
      <c r="I41" s="183">
        <v>3273.6</v>
      </c>
      <c r="J41" s="184"/>
      <c r="K41" s="185">
        <f t="shared" si="1"/>
        <v>0</v>
      </c>
      <c r="L41" s="172"/>
      <c r="M41" s="170"/>
    </row>
    <row r="42" spans="1:13" s="3" customFormat="1" ht="24" customHeight="1">
      <c r="A42" s="170"/>
      <c r="B42" s="171"/>
      <c r="C42" s="225" t="s">
        <v>106</v>
      </c>
      <c r="D42" s="209"/>
      <c r="E42" s="209"/>
      <c r="F42" s="209"/>
      <c r="G42" s="209"/>
      <c r="H42" s="209"/>
      <c r="I42" s="209"/>
      <c r="J42" s="226"/>
      <c r="K42" s="189">
        <f>SUM(K30:K41)</f>
        <v>0</v>
      </c>
      <c r="L42" s="172"/>
      <c r="M42" s="170"/>
    </row>
    <row r="43" spans="1:13" s="3" customFormat="1" ht="24" customHeight="1">
      <c r="A43" s="170"/>
      <c r="B43" s="171"/>
      <c r="C43" s="186"/>
      <c r="D43" s="210" t="s">
        <v>134</v>
      </c>
      <c r="E43" s="209"/>
      <c r="F43" s="209"/>
      <c r="G43" s="209"/>
      <c r="H43" s="187"/>
      <c r="I43" s="183"/>
      <c r="J43" s="188"/>
      <c r="K43" s="189"/>
      <c r="L43" s="172"/>
      <c r="M43" s="170"/>
    </row>
    <row r="44" spans="1:13" s="3" customFormat="1" ht="24" customHeight="1">
      <c r="A44" s="170"/>
      <c r="B44" s="171"/>
      <c r="C44" s="180">
        <v>27</v>
      </c>
      <c r="D44" s="181" t="s">
        <v>135</v>
      </c>
      <c r="E44" s="181" t="s">
        <v>73</v>
      </c>
      <c r="F44" s="181" t="s">
        <v>74</v>
      </c>
      <c r="G44" s="182" t="s">
        <v>136</v>
      </c>
      <c r="H44" s="181" t="s">
        <v>137</v>
      </c>
      <c r="I44" s="183">
        <v>6</v>
      </c>
      <c r="J44" s="184"/>
      <c r="K44" s="185">
        <f t="shared" ref="K44:K71" si="2">I44*J44</f>
        <v>0</v>
      </c>
      <c r="L44" s="172"/>
      <c r="M44" s="170"/>
    </row>
    <row r="45" spans="1:13" s="3" customFormat="1" ht="24" customHeight="1">
      <c r="A45" s="170"/>
      <c r="B45" s="171"/>
      <c r="C45" s="180">
        <v>28</v>
      </c>
      <c r="D45" s="181" t="s">
        <v>138</v>
      </c>
      <c r="E45" s="181" t="s">
        <v>73</v>
      </c>
      <c r="F45" s="181" t="s">
        <v>74</v>
      </c>
      <c r="G45" s="182" t="s">
        <v>139</v>
      </c>
      <c r="H45" s="181" t="s">
        <v>93</v>
      </c>
      <c r="I45" s="183">
        <v>168</v>
      </c>
      <c r="J45" s="184"/>
      <c r="K45" s="185">
        <f t="shared" si="2"/>
        <v>0</v>
      </c>
      <c r="L45" s="172"/>
      <c r="M45" s="170"/>
    </row>
    <row r="46" spans="1:13" s="3" customFormat="1" ht="24" customHeight="1">
      <c r="A46" s="170"/>
      <c r="B46" s="171"/>
      <c r="C46" s="180">
        <v>29</v>
      </c>
      <c r="D46" s="181" t="s">
        <v>140</v>
      </c>
      <c r="E46" s="181" t="s">
        <v>73</v>
      </c>
      <c r="F46" s="181" t="s">
        <v>74</v>
      </c>
      <c r="G46" s="182" t="s">
        <v>141</v>
      </c>
      <c r="H46" s="181" t="s">
        <v>93</v>
      </c>
      <c r="I46" s="183">
        <v>288</v>
      </c>
      <c r="J46" s="184"/>
      <c r="K46" s="185">
        <f t="shared" si="2"/>
        <v>0</v>
      </c>
      <c r="L46" s="172"/>
      <c r="M46" s="170"/>
    </row>
    <row r="47" spans="1:13" s="3" customFormat="1" ht="24" customHeight="1">
      <c r="A47" s="170"/>
      <c r="B47" s="171"/>
      <c r="C47" s="180">
        <v>30</v>
      </c>
      <c r="D47" s="181" t="s">
        <v>142</v>
      </c>
      <c r="E47" s="181" t="s">
        <v>73</v>
      </c>
      <c r="F47" s="181" t="s">
        <v>74</v>
      </c>
      <c r="G47" s="182" t="s">
        <v>143</v>
      </c>
      <c r="H47" s="181" t="s">
        <v>93</v>
      </c>
      <c r="I47" s="183">
        <v>102</v>
      </c>
      <c r="J47" s="184"/>
      <c r="K47" s="185">
        <f t="shared" si="2"/>
        <v>0</v>
      </c>
      <c r="L47" s="172"/>
      <c r="M47" s="170"/>
    </row>
    <row r="48" spans="1:13" s="3" customFormat="1" ht="24" customHeight="1" thickBot="1">
      <c r="A48" s="170"/>
      <c r="B48" s="171"/>
      <c r="C48" s="180">
        <v>31</v>
      </c>
      <c r="D48" s="181" t="s">
        <v>144</v>
      </c>
      <c r="E48" s="181" t="s">
        <v>73</v>
      </c>
      <c r="F48" s="181" t="s">
        <v>74</v>
      </c>
      <c r="G48" s="182" t="s">
        <v>145</v>
      </c>
      <c r="H48" s="181" t="s">
        <v>93</v>
      </c>
      <c r="I48" s="183">
        <v>168</v>
      </c>
      <c r="J48" s="184"/>
      <c r="K48" s="185">
        <f t="shared" si="2"/>
        <v>0</v>
      </c>
      <c r="L48" s="172"/>
      <c r="M48" s="170"/>
    </row>
    <row r="49" spans="1:13" s="3" customFormat="1" ht="24" customHeight="1" thickBot="1">
      <c r="A49" s="170"/>
      <c r="B49" s="171"/>
      <c r="C49" s="180">
        <v>32</v>
      </c>
      <c r="D49" s="181" t="s">
        <v>146</v>
      </c>
      <c r="E49" s="181" t="s">
        <v>73</v>
      </c>
      <c r="F49" s="181" t="s">
        <v>74</v>
      </c>
      <c r="G49" s="182" t="s">
        <v>147</v>
      </c>
      <c r="H49" s="181" t="s">
        <v>93</v>
      </c>
      <c r="I49" s="183">
        <v>168</v>
      </c>
      <c r="J49" s="184"/>
      <c r="K49" s="185">
        <f t="shared" si="2"/>
        <v>0</v>
      </c>
      <c r="L49" s="172"/>
      <c r="M49" s="170"/>
    </row>
    <row r="50" spans="1:13" s="3" customFormat="1" ht="24" customHeight="1" thickBot="1">
      <c r="A50" s="170"/>
      <c r="B50" s="171"/>
      <c r="C50" s="180">
        <v>33</v>
      </c>
      <c r="D50" s="181" t="s">
        <v>148</v>
      </c>
      <c r="E50" s="181" t="s">
        <v>73</v>
      </c>
      <c r="F50" s="181" t="s">
        <v>74</v>
      </c>
      <c r="G50" s="182" t="s">
        <v>149</v>
      </c>
      <c r="H50" s="181" t="s">
        <v>93</v>
      </c>
      <c r="I50" s="183">
        <v>456</v>
      </c>
      <c r="J50" s="184"/>
      <c r="K50" s="185">
        <f t="shared" si="2"/>
        <v>0</v>
      </c>
      <c r="L50" s="172"/>
      <c r="M50" s="170"/>
    </row>
    <row r="51" spans="1:13" s="3" customFormat="1" ht="24" customHeight="1">
      <c r="A51" s="170"/>
      <c r="B51" s="171"/>
      <c r="C51" s="180">
        <v>34</v>
      </c>
      <c r="D51" s="181" t="s">
        <v>150</v>
      </c>
      <c r="E51" s="181" t="s">
        <v>73</v>
      </c>
      <c r="F51" s="181" t="s">
        <v>74</v>
      </c>
      <c r="G51" s="182" t="s">
        <v>151</v>
      </c>
      <c r="H51" s="181" t="s">
        <v>137</v>
      </c>
      <c r="I51" s="183">
        <v>402</v>
      </c>
      <c r="J51" s="184"/>
      <c r="K51" s="185">
        <f t="shared" si="2"/>
        <v>0</v>
      </c>
      <c r="L51" s="172"/>
      <c r="M51" s="170"/>
    </row>
    <row r="52" spans="1:13" s="3" customFormat="1" ht="24" customHeight="1">
      <c r="A52" s="170"/>
      <c r="B52" s="171"/>
      <c r="C52" s="180">
        <v>35</v>
      </c>
      <c r="D52" s="181" t="s">
        <v>152</v>
      </c>
      <c r="E52" s="181" t="s">
        <v>73</v>
      </c>
      <c r="F52" s="181" t="s">
        <v>74</v>
      </c>
      <c r="G52" s="182" t="s">
        <v>153</v>
      </c>
      <c r="H52" s="181" t="s">
        <v>137</v>
      </c>
      <c r="I52" s="183">
        <v>24</v>
      </c>
      <c r="J52" s="184"/>
      <c r="K52" s="185">
        <f t="shared" si="2"/>
        <v>0</v>
      </c>
      <c r="L52" s="172"/>
      <c r="M52" s="170"/>
    </row>
    <row r="53" spans="1:13" s="3" customFormat="1" ht="24" customHeight="1">
      <c r="A53" s="170"/>
      <c r="B53" s="171"/>
      <c r="C53" s="180">
        <v>36</v>
      </c>
      <c r="D53" s="181" t="s">
        <v>154</v>
      </c>
      <c r="E53" s="181" t="s">
        <v>73</v>
      </c>
      <c r="F53" s="181" t="s">
        <v>74</v>
      </c>
      <c r="G53" s="182" t="s">
        <v>155</v>
      </c>
      <c r="H53" s="181" t="s">
        <v>137</v>
      </c>
      <c r="I53" s="183">
        <v>120</v>
      </c>
      <c r="J53" s="184"/>
      <c r="K53" s="185">
        <f t="shared" si="2"/>
        <v>0</v>
      </c>
      <c r="L53" s="172"/>
      <c r="M53" s="170"/>
    </row>
    <row r="54" spans="1:13" s="3" customFormat="1" ht="24" customHeight="1">
      <c r="A54" s="170"/>
      <c r="B54" s="171"/>
      <c r="C54" s="180">
        <v>37</v>
      </c>
      <c r="D54" s="181" t="s">
        <v>156</v>
      </c>
      <c r="E54" s="181" t="s">
        <v>73</v>
      </c>
      <c r="F54" s="181" t="s">
        <v>74</v>
      </c>
      <c r="G54" s="182" t="s">
        <v>157</v>
      </c>
      <c r="H54" s="181" t="s">
        <v>137</v>
      </c>
      <c r="I54" s="183">
        <v>24</v>
      </c>
      <c r="J54" s="184"/>
      <c r="K54" s="185">
        <f t="shared" si="2"/>
        <v>0</v>
      </c>
      <c r="L54" s="172"/>
      <c r="M54" s="170"/>
    </row>
    <row r="55" spans="1:13" s="4" customFormat="1" ht="24" customHeight="1">
      <c r="A55" s="170"/>
      <c r="B55" s="171"/>
      <c r="C55" s="180">
        <v>38</v>
      </c>
      <c r="D55" s="181" t="s">
        <v>158</v>
      </c>
      <c r="E55" s="181" t="s">
        <v>73</v>
      </c>
      <c r="F55" s="181" t="s">
        <v>74</v>
      </c>
      <c r="G55" s="182" t="s">
        <v>159</v>
      </c>
      <c r="H55" s="181" t="s">
        <v>137</v>
      </c>
      <c r="I55" s="183">
        <v>24</v>
      </c>
      <c r="J55" s="184"/>
      <c r="K55" s="185">
        <f t="shared" si="2"/>
        <v>0</v>
      </c>
      <c r="L55" s="172"/>
      <c r="M55" s="170"/>
    </row>
    <row r="56" spans="1:13" ht="24" customHeight="1">
      <c r="A56" s="170"/>
      <c r="B56" s="171"/>
      <c r="C56" s="180">
        <v>39</v>
      </c>
      <c r="D56" s="181" t="s">
        <v>160</v>
      </c>
      <c r="E56" s="181" t="s">
        <v>73</v>
      </c>
      <c r="F56" s="181" t="s">
        <v>74</v>
      </c>
      <c r="G56" s="182" t="s">
        <v>161</v>
      </c>
      <c r="H56" s="181" t="s">
        <v>137</v>
      </c>
      <c r="I56" s="183">
        <v>44</v>
      </c>
      <c r="J56" s="184"/>
      <c r="K56" s="185">
        <f t="shared" si="2"/>
        <v>0</v>
      </c>
      <c r="L56" s="172"/>
      <c r="M56" s="170"/>
    </row>
    <row r="57" spans="1:13" ht="24" customHeight="1" thickBot="1">
      <c r="A57" s="170"/>
      <c r="B57" s="171"/>
      <c r="C57" s="180">
        <v>40</v>
      </c>
      <c r="D57" s="181" t="s">
        <v>162</v>
      </c>
      <c r="E57" s="181" t="s">
        <v>73</v>
      </c>
      <c r="F57" s="181" t="s">
        <v>74</v>
      </c>
      <c r="G57" s="182" t="s">
        <v>163</v>
      </c>
      <c r="H57" s="181" t="s">
        <v>93</v>
      </c>
      <c r="I57" s="183">
        <v>44</v>
      </c>
      <c r="J57" s="184"/>
      <c r="K57" s="185">
        <f t="shared" si="2"/>
        <v>0</v>
      </c>
      <c r="L57" s="172"/>
      <c r="M57" s="170"/>
    </row>
    <row r="58" spans="1:13" ht="24" customHeight="1">
      <c r="A58" s="170"/>
      <c r="B58" s="171"/>
      <c r="C58" s="180">
        <v>41</v>
      </c>
      <c r="D58" s="181" t="s">
        <v>164</v>
      </c>
      <c r="E58" s="181" t="s">
        <v>73</v>
      </c>
      <c r="F58" s="181" t="s">
        <v>74</v>
      </c>
      <c r="G58" s="182" t="s">
        <v>165</v>
      </c>
      <c r="H58" s="181" t="s">
        <v>93</v>
      </c>
      <c r="I58" s="183">
        <v>166</v>
      </c>
      <c r="J58" s="184"/>
      <c r="K58" s="185">
        <f t="shared" si="2"/>
        <v>0</v>
      </c>
      <c r="L58" s="172"/>
      <c r="M58" s="170"/>
    </row>
    <row r="59" spans="1:13" ht="24" customHeight="1">
      <c r="A59" s="170"/>
      <c r="B59" s="171"/>
      <c r="C59" s="180">
        <v>42</v>
      </c>
      <c r="D59" s="181" t="s">
        <v>166</v>
      </c>
      <c r="E59" s="181" t="s">
        <v>73</v>
      </c>
      <c r="F59" s="181" t="s">
        <v>74</v>
      </c>
      <c r="G59" s="182" t="s">
        <v>167</v>
      </c>
      <c r="H59" s="181" t="s">
        <v>93</v>
      </c>
      <c r="I59" s="183">
        <v>86</v>
      </c>
      <c r="J59" s="184"/>
      <c r="K59" s="185">
        <f t="shared" si="2"/>
        <v>0</v>
      </c>
      <c r="L59" s="172"/>
      <c r="M59" s="170"/>
    </row>
    <row r="60" spans="1:13" ht="24" customHeight="1" thickBot="1">
      <c r="A60" s="170"/>
      <c r="B60" s="171"/>
      <c r="C60" s="180">
        <v>43</v>
      </c>
      <c r="D60" s="181" t="s">
        <v>168</v>
      </c>
      <c r="E60" s="181" t="s">
        <v>73</v>
      </c>
      <c r="F60" s="181" t="s">
        <v>74</v>
      </c>
      <c r="G60" s="182" t="s">
        <v>169</v>
      </c>
      <c r="H60" s="181" t="s">
        <v>93</v>
      </c>
      <c r="I60" s="183">
        <v>122</v>
      </c>
      <c r="J60" s="184"/>
      <c r="K60" s="185">
        <f t="shared" si="2"/>
        <v>0</v>
      </c>
      <c r="L60" s="172"/>
      <c r="M60" s="170"/>
    </row>
    <row r="61" spans="1:13" ht="24" customHeight="1" thickTop="1">
      <c r="A61" s="170"/>
      <c r="B61" s="171"/>
      <c r="C61" s="180">
        <v>44</v>
      </c>
      <c r="D61" s="181" t="s">
        <v>170</v>
      </c>
      <c r="E61" s="181" t="s">
        <v>73</v>
      </c>
      <c r="F61" s="181" t="s">
        <v>74</v>
      </c>
      <c r="G61" s="182" t="s">
        <v>171</v>
      </c>
      <c r="H61" s="181" t="s">
        <v>137</v>
      </c>
      <c r="I61" s="183">
        <v>16</v>
      </c>
      <c r="J61" s="184"/>
      <c r="K61" s="185">
        <f t="shared" si="2"/>
        <v>0</v>
      </c>
      <c r="L61" s="172"/>
      <c r="M61" s="170"/>
    </row>
    <row r="62" spans="1:13" ht="24" customHeight="1">
      <c r="A62" s="170"/>
      <c r="B62" s="171"/>
      <c r="C62" s="180">
        <v>45</v>
      </c>
      <c r="D62" s="181" t="s">
        <v>172</v>
      </c>
      <c r="E62" s="181" t="s">
        <v>73</v>
      </c>
      <c r="F62" s="181" t="s">
        <v>74</v>
      </c>
      <c r="G62" s="182" t="s">
        <v>173</v>
      </c>
      <c r="H62" s="181" t="s">
        <v>93</v>
      </c>
      <c r="I62" s="183">
        <v>694.5</v>
      </c>
      <c r="J62" s="184"/>
      <c r="K62" s="185">
        <f t="shared" si="2"/>
        <v>0</v>
      </c>
      <c r="L62" s="172"/>
      <c r="M62" s="170"/>
    </row>
    <row r="63" spans="1:13" ht="24" customHeight="1">
      <c r="A63" s="170"/>
      <c r="B63" s="171"/>
      <c r="C63" s="180">
        <v>46</v>
      </c>
      <c r="D63" s="181" t="s">
        <v>174</v>
      </c>
      <c r="E63" s="181" t="s">
        <v>73</v>
      </c>
      <c r="F63" s="181" t="s">
        <v>74</v>
      </c>
      <c r="G63" s="182" t="s">
        <v>175</v>
      </c>
      <c r="H63" s="181" t="s">
        <v>93</v>
      </c>
      <c r="I63" s="183">
        <v>32</v>
      </c>
      <c r="J63" s="184"/>
      <c r="K63" s="185">
        <f t="shared" si="2"/>
        <v>0</v>
      </c>
      <c r="L63" s="172"/>
      <c r="M63" s="170"/>
    </row>
    <row r="64" spans="1:13" ht="24" customHeight="1">
      <c r="A64" s="170"/>
      <c r="B64" s="171"/>
      <c r="C64" s="180">
        <v>47</v>
      </c>
      <c r="D64" s="181" t="s">
        <v>176</v>
      </c>
      <c r="E64" s="181" t="s">
        <v>73</v>
      </c>
      <c r="F64" s="181" t="s">
        <v>74</v>
      </c>
      <c r="G64" s="182" t="s">
        <v>177</v>
      </c>
      <c r="H64" s="181" t="s">
        <v>93</v>
      </c>
      <c r="I64" s="183">
        <v>394.5</v>
      </c>
      <c r="J64" s="184"/>
      <c r="K64" s="185">
        <f t="shared" si="2"/>
        <v>0</v>
      </c>
      <c r="L64" s="172"/>
      <c r="M64" s="170"/>
    </row>
    <row r="65" spans="1:13" ht="24" customHeight="1">
      <c r="A65" s="170"/>
      <c r="B65" s="171"/>
      <c r="C65" s="180">
        <v>48</v>
      </c>
      <c r="D65" s="181" t="s">
        <v>178</v>
      </c>
      <c r="E65" s="181" t="s">
        <v>73</v>
      </c>
      <c r="F65" s="181" t="s">
        <v>74</v>
      </c>
      <c r="G65" s="182" t="s">
        <v>179</v>
      </c>
      <c r="H65" s="181" t="s">
        <v>93</v>
      </c>
      <c r="I65" s="183">
        <v>260.5</v>
      </c>
      <c r="J65" s="184"/>
      <c r="K65" s="185">
        <f t="shared" si="2"/>
        <v>0</v>
      </c>
      <c r="L65" s="172"/>
      <c r="M65" s="170"/>
    </row>
    <row r="66" spans="1:13" ht="24" customHeight="1">
      <c r="A66" s="170"/>
      <c r="B66" s="171"/>
      <c r="C66" s="180">
        <v>49</v>
      </c>
      <c r="D66" s="181" t="s">
        <v>180</v>
      </c>
      <c r="E66" s="181" t="s">
        <v>73</v>
      </c>
      <c r="F66" s="181" t="s">
        <v>74</v>
      </c>
      <c r="G66" s="182" t="s">
        <v>181</v>
      </c>
      <c r="H66" s="181" t="s">
        <v>137</v>
      </c>
      <c r="I66" s="183">
        <v>160</v>
      </c>
      <c r="J66" s="184"/>
      <c r="K66" s="185">
        <f t="shared" si="2"/>
        <v>0</v>
      </c>
      <c r="L66" s="172"/>
      <c r="M66" s="170"/>
    </row>
    <row r="67" spans="1:13" ht="24" customHeight="1">
      <c r="A67" s="170"/>
      <c r="B67" s="171"/>
      <c r="C67" s="180">
        <v>50</v>
      </c>
      <c r="D67" s="181" t="s">
        <v>182</v>
      </c>
      <c r="E67" s="181" t="s">
        <v>73</v>
      </c>
      <c r="F67" s="181" t="s">
        <v>74</v>
      </c>
      <c r="G67" s="182" t="s">
        <v>183</v>
      </c>
      <c r="H67" s="181" t="s">
        <v>137</v>
      </c>
      <c r="I67" s="183">
        <v>414</v>
      </c>
      <c r="J67" s="184"/>
      <c r="K67" s="185">
        <f t="shared" si="2"/>
        <v>0</v>
      </c>
      <c r="L67" s="172"/>
      <c r="M67" s="170"/>
    </row>
    <row r="68" spans="1:13" ht="24" customHeight="1">
      <c r="A68" s="170"/>
      <c r="B68" s="171"/>
      <c r="C68" s="180">
        <v>51</v>
      </c>
      <c r="D68" s="181" t="s">
        <v>184</v>
      </c>
      <c r="E68" s="181" t="s">
        <v>73</v>
      </c>
      <c r="F68" s="181" t="s">
        <v>74</v>
      </c>
      <c r="G68" s="182" t="s">
        <v>185</v>
      </c>
      <c r="H68" s="181" t="s">
        <v>137</v>
      </c>
      <c r="I68" s="183">
        <v>1260</v>
      </c>
      <c r="J68" s="184"/>
      <c r="K68" s="185">
        <f t="shared" si="2"/>
        <v>0</v>
      </c>
      <c r="L68" s="172"/>
      <c r="M68" s="170"/>
    </row>
    <row r="69" spans="1:13" ht="24" customHeight="1">
      <c r="A69" s="170"/>
      <c r="B69" s="171"/>
      <c r="C69" s="180">
        <v>52</v>
      </c>
      <c r="D69" s="181" t="s">
        <v>186</v>
      </c>
      <c r="E69" s="181" t="s">
        <v>73</v>
      </c>
      <c r="F69" s="181" t="s">
        <v>74</v>
      </c>
      <c r="G69" s="182" t="s">
        <v>187</v>
      </c>
      <c r="H69" s="181" t="s">
        <v>137</v>
      </c>
      <c r="I69" s="183">
        <v>18</v>
      </c>
      <c r="J69" s="184"/>
      <c r="K69" s="185">
        <f t="shared" si="2"/>
        <v>0</v>
      </c>
      <c r="L69" s="172"/>
      <c r="M69" s="170"/>
    </row>
    <row r="70" spans="1:13" ht="24" customHeight="1">
      <c r="A70" s="170"/>
      <c r="B70" s="171"/>
      <c r="C70" s="180">
        <v>53</v>
      </c>
      <c r="D70" s="181" t="s">
        <v>188</v>
      </c>
      <c r="E70" s="181" t="s">
        <v>73</v>
      </c>
      <c r="F70" s="181" t="s">
        <v>74</v>
      </c>
      <c r="G70" s="182" t="s">
        <v>189</v>
      </c>
      <c r="H70" s="181" t="s">
        <v>137</v>
      </c>
      <c r="I70" s="183">
        <v>465</v>
      </c>
      <c r="J70" s="184"/>
      <c r="K70" s="185">
        <f t="shared" si="2"/>
        <v>0</v>
      </c>
      <c r="L70" s="172"/>
      <c r="M70" s="170"/>
    </row>
    <row r="71" spans="1:13" ht="24" customHeight="1">
      <c r="A71" s="170"/>
      <c r="B71" s="171"/>
      <c r="C71" s="180">
        <v>54</v>
      </c>
      <c r="D71" s="181" t="s">
        <v>190</v>
      </c>
      <c r="E71" s="181" t="s">
        <v>73</v>
      </c>
      <c r="F71" s="181" t="s">
        <v>74</v>
      </c>
      <c r="G71" s="182" t="s">
        <v>191</v>
      </c>
      <c r="H71" s="181" t="s">
        <v>137</v>
      </c>
      <c r="I71" s="183">
        <v>12</v>
      </c>
      <c r="J71" s="184"/>
      <c r="K71" s="185">
        <f t="shared" si="2"/>
        <v>0</v>
      </c>
      <c r="L71" s="172"/>
      <c r="M71" s="170"/>
    </row>
    <row r="72" spans="1:13" ht="24" customHeight="1">
      <c r="A72" s="170"/>
      <c r="B72" s="171"/>
      <c r="C72" s="225" t="s">
        <v>106</v>
      </c>
      <c r="D72" s="209"/>
      <c r="E72" s="209"/>
      <c r="F72" s="209"/>
      <c r="G72" s="209"/>
      <c r="H72" s="209"/>
      <c r="I72" s="209"/>
      <c r="J72" s="226"/>
      <c r="K72" s="189">
        <f>SUM(K44:K71)</f>
        <v>0</v>
      </c>
      <c r="L72" s="172"/>
      <c r="M72" s="170"/>
    </row>
    <row r="73" spans="1:13" ht="24" customHeight="1">
      <c r="A73" s="170"/>
      <c r="B73" s="171"/>
      <c r="C73" s="186"/>
      <c r="D73" s="210" t="s">
        <v>192</v>
      </c>
      <c r="E73" s="209"/>
      <c r="F73" s="209"/>
      <c r="G73" s="209"/>
      <c r="H73" s="187"/>
      <c r="I73" s="183"/>
      <c r="J73" s="188"/>
      <c r="K73" s="189"/>
      <c r="L73" s="172"/>
      <c r="M73" s="170"/>
    </row>
    <row r="74" spans="1:13" ht="24" customHeight="1">
      <c r="A74" s="170"/>
      <c r="B74" s="171"/>
      <c r="C74" s="180">
        <v>55</v>
      </c>
      <c r="D74" s="181" t="s">
        <v>193</v>
      </c>
      <c r="E74" s="181" t="s">
        <v>73</v>
      </c>
      <c r="F74" s="181" t="s">
        <v>74</v>
      </c>
      <c r="G74" s="182" t="s">
        <v>194</v>
      </c>
      <c r="H74" s="181" t="s">
        <v>79</v>
      </c>
      <c r="I74" s="183">
        <v>24</v>
      </c>
      <c r="J74" s="184"/>
      <c r="K74" s="185">
        <f>I74*J74</f>
        <v>0</v>
      </c>
      <c r="L74" s="172"/>
      <c r="M74" s="170"/>
    </row>
    <row r="75" spans="1:13" ht="24" customHeight="1">
      <c r="A75" s="170"/>
      <c r="B75" s="171"/>
      <c r="C75" s="180">
        <v>56</v>
      </c>
      <c r="D75" s="181" t="s">
        <v>195</v>
      </c>
      <c r="E75" s="181" t="s">
        <v>73</v>
      </c>
      <c r="F75" s="181" t="s">
        <v>74</v>
      </c>
      <c r="G75" s="182" t="s">
        <v>196</v>
      </c>
      <c r="H75" s="181" t="s">
        <v>76</v>
      </c>
      <c r="I75" s="183">
        <v>250</v>
      </c>
      <c r="J75" s="184"/>
      <c r="K75" s="185">
        <f>I75*J75</f>
        <v>0</v>
      </c>
      <c r="L75" s="172"/>
      <c r="M75" s="170"/>
    </row>
    <row r="76" spans="1:13" ht="24" customHeight="1">
      <c r="A76" s="170"/>
      <c r="B76" s="171"/>
      <c r="C76" s="180">
        <v>57</v>
      </c>
      <c r="D76" s="181" t="s">
        <v>197</v>
      </c>
      <c r="E76" s="181" t="s">
        <v>73</v>
      </c>
      <c r="F76" s="181" t="s">
        <v>74</v>
      </c>
      <c r="G76" s="182" t="s">
        <v>198</v>
      </c>
      <c r="H76" s="181" t="s">
        <v>79</v>
      </c>
      <c r="I76" s="183">
        <v>850</v>
      </c>
      <c r="J76" s="184"/>
      <c r="K76" s="185">
        <f>I76*J76</f>
        <v>0</v>
      </c>
      <c r="L76" s="172"/>
      <c r="M76" s="170"/>
    </row>
    <row r="77" spans="1:13" ht="24" customHeight="1">
      <c r="A77" s="170"/>
      <c r="B77" s="171"/>
      <c r="C77" s="180">
        <v>58</v>
      </c>
      <c r="D77" s="181" t="s">
        <v>199</v>
      </c>
      <c r="E77" s="181" t="s">
        <v>73</v>
      </c>
      <c r="F77" s="181" t="s">
        <v>74</v>
      </c>
      <c r="G77" s="182" t="s">
        <v>200</v>
      </c>
      <c r="H77" s="181" t="s">
        <v>76</v>
      </c>
      <c r="I77" s="183">
        <v>702</v>
      </c>
      <c r="J77" s="184"/>
      <c r="K77" s="185">
        <f>I77*J77</f>
        <v>0</v>
      </c>
      <c r="L77" s="172"/>
      <c r="M77" s="170"/>
    </row>
    <row r="78" spans="1:13" ht="24" customHeight="1">
      <c r="A78" s="170"/>
      <c r="B78" s="171"/>
      <c r="C78" s="225" t="s">
        <v>106</v>
      </c>
      <c r="D78" s="209"/>
      <c r="E78" s="209"/>
      <c r="F78" s="209"/>
      <c r="G78" s="209"/>
      <c r="H78" s="209"/>
      <c r="I78" s="209"/>
      <c r="J78" s="226"/>
      <c r="K78" s="189">
        <f>SUM(K74:K77)</f>
        <v>0</v>
      </c>
      <c r="L78" s="172"/>
      <c r="M78" s="170"/>
    </row>
    <row r="79" spans="1:13" ht="24" customHeight="1">
      <c r="A79" s="170"/>
      <c r="B79" s="171"/>
      <c r="C79" s="186"/>
      <c r="D79" s="210" t="s">
        <v>201</v>
      </c>
      <c r="E79" s="209"/>
      <c r="F79" s="209"/>
      <c r="G79" s="209"/>
      <c r="H79" s="187"/>
      <c r="I79" s="183"/>
      <c r="J79" s="188"/>
      <c r="K79" s="189"/>
      <c r="L79" s="172"/>
      <c r="M79" s="170"/>
    </row>
    <row r="80" spans="1:13" ht="24" customHeight="1">
      <c r="A80" s="170"/>
      <c r="B80" s="171"/>
      <c r="C80" s="180">
        <v>59</v>
      </c>
      <c r="D80" s="181" t="s">
        <v>202</v>
      </c>
      <c r="E80" s="181" t="s">
        <v>73</v>
      </c>
      <c r="F80" s="181" t="s">
        <v>74</v>
      </c>
      <c r="G80" s="182" t="s">
        <v>203</v>
      </c>
      <c r="H80" s="181" t="s">
        <v>79</v>
      </c>
      <c r="I80" s="183">
        <v>260</v>
      </c>
      <c r="J80" s="184"/>
      <c r="K80" s="185">
        <f t="shared" ref="K80:K86" si="3">I80*J80</f>
        <v>0</v>
      </c>
      <c r="L80" s="172"/>
      <c r="M80" s="170"/>
    </row>
    <row r="81" spans="1:13" ht="24" customHeight="1">
      <c r="A81" s="170"/>
      <c r="B81" s="171"/>
      <c r="C81" s="180">
        <v>60</v>
      </c>
      <c r="D81" s="181" t="s">
        <v>204</v>
      </c>
      <c r="E81" s="181" t="s">
        <v>73</v>
      </c>
      <c r="F81" s="181" t="s">
        <v>74</v>
      </c>
      <c r="G81" s="182" t="s">
        <v>205</v>
      </c>
      <c r="H81" s="181" t="s">
        <v>79</v>
      </c>
      <c r="I81" s="183">
        <v>330.24</v>
      </c>
      <c r="J81" s="184"/>
      <c r="K81" s="185">
        <f t="shared" si="3"/>
        <v>0</v>
      </c>
      <c r="L81" s="172"/>
      <c r="M81" s="170"/>
    </row>
    <row r="82" spans="1:13" ht="24" customHeight="1">
      <c r="A82" s="170"/>
      <c r="B82" s="171"/>
      <c r="C82" s="180">
        <v>61</v>
      </c>
      <c r="D82" s="181" t="s">
        <v>206</v>
      </c>
      <c r="E82" s="181" t="s">
        <v>73</v>
      </c>
      <c r="F82" s="181" t="s">
        <v>74</v>
      </c>
      <c r="G82" s="182" t="s">
        <v>207</v>
      </c>
      <c r="H82" s="181" t="s">
        <v>79</v>
      </c>
      <c r="I82" s="183">
        <v>2.5</v>
      </c>
      <c r="J82" s="184"/>
      <c r="K82" s="185">
        <f t="shared" si="3"/>
        <v>0</v>
      </c>
      <c r="L82" s="172"/>
      <c r="M82" s="170"/>
    </row>
    <row r="83" spans="1:13" ht="24" customHeight="1">
      <c r="A83" s="170"/>
      <c r="B83" s="171"/>
      <c r="C83" s="180">
        <v>62</v>
      </c>
      <c r="D83" s="181" t="s">
        <v>208</v>
      </c>
      <c r="E83" s="181" t="s">
        <v>73</v>
      </c>
      <c r="F83" s="181" t="s">
        <v>74</v>
      </c>
      <c r="G83" s="182" t="s">
        <v>209</v>
      </c>
      <c r="H83" s="181" t="s">
        <v>76</v>
      </c>
      <c r="I83" s="183">
        <v>3755</v>
      </c>
      <c r="J83" s="184"/>
      <c r="K83" s="185">
        <f t="shared" si="3"/>
        <v>0</v>
      </c>
      <c r="L83" s="172"/>
      <c r="M83" s="170"/>
    </row>
    <row r="84" spans="1:13" ht="24" customHeight="1">
      <c r="A84" s="170"/>
      <c r="B84" s="171"/>
      <c r="C84" s="180">
        <v>63</v>
      </c>
      <c r="D84" s="181" t="s">
        <v>210</v>
      </c>
      <c r="E84" s="181" t="s">
        <v>73</v>
      </c>
      <c r="F84" s="181" t="s">
        <v>74</v>
      </c>
      <c r="G84" s="182" t="s">
        <v>211</v>
      </c>
      <c r="H84" s="181" t="s">
        <v>76</v>
      </c>
      <c r="I84" s="183">
        <v>190</v>
      </c>
      <c r="J84" s="184"/>
      <c r="K84" s="185">
        <f t="shared" si="3"/>
        <v>0</v>
      </c>
      <c r="L84" s="172"/>
      <c r="M84" s="170"/>
    </row>
    <row r="85" spans="1:13" ht="24" customHeight="1">
      <c r="A85" s="170"/>
      <c r="B85" s="171"/>
      <c r="C85" s="180">
        <v>64</v>
      </c>
      <c r="D85" s="181" t="s">
        <v>212</v>
      </c>
      <c r="E85" s="181" t="s">
        <v>73</v>
      </c>
      <c r="F85" s="181" t="s">
        <v>74</v>
      </c>
      <c r="G85" s="182" t="s">
        <v>213</v>
      </c>
      <c r="H85" s="181" t="s">
        <v>129</v>
      </c>
      <c r="I85" s="183">
        <v>121921</v>
      </c>
      <c r="J85" s="184"/>
      <c r="K85" s="185">
        <f t="shared" si="3"/>
        <v>0</v>
      </c>
      <c r="L85" s="172"/>
      <c r="M85" s="170"/>
    </row>
    <row r="86" spans="1:13" ht="24" customHeight="1">
      <c r="A86" s="170"/>
      <c r="B86" s="171"/>
      <c r="C86" s="180">
        <v>65</v>
      </c>
      <c r="D86" s="181" t="s">
        <v>214</v>
      </c>
      <c r="E86" s="181" t="s">
        <v>73</v>
      </c>
      <c r="F86" s="181" t="s">
        <v>74</v>
      </c>
      <c r="G86" s="182" t="s">
        <v>215</v>
      </c>
      <c r="H86" s="181" t="s">
        <v>137</v>
      </c>
      <c r="I86" s="183">
        <v>122</v>
      </c>
      <c r="J86" s="184"/>
      <c r="K86" s="185">
        <f t="shared" si="3"/>
        <v>0</v>
      </c>
      <c r="L86" s="172"/>
      <c r="M86" s="170"/>
    </row>
    <row r="87" spans="1:13" ht="24" customHeight="1">
      <c r="A87" s="170"/>
      <c r="B87" s="171"/>
      <c r="C87" s="225" t="s">
        <v>106</v>
      </c>
      <c r="D87" s="209"/>
      <c r="E87" s="209"/>
      <c r="F87" s="209"/>
      <c r="G87" s="209"/>
      <c r="H87" s="209"/>
      <c r="I87" s="209"/>
      <c r="J87" s="226"/>
      <c r="K87" s="189">
        <f>SUM(K80:K86)</f>
        <v>0</v>
      </c>
      <c r="L87" s="172"/>
      <c r="M87" s="170"/>
    </row>
    <row r="88" spans="1:13" ht="24" customHeight="1">
      <c r="A88" s="170"/>
      <c r="B88" s="171"/>
      <c r="C88" s="186"/>
      <c r="D88" s="210" t="s">
        <v>216</v>
      </c>
      <c r="E88" s="209"/>
      <c r="F88" s="209"/>
      <c r="G88" s="209"/>
      <c r="H88" s="187"/>
      <c r="I88" s="183"/>
      <c r="J88" s="188"/>
      <c r="K88" s="189"/>
      <c r="L88" s="172"/>
      <c r="M88" s="170"/>
    </row>
    <row r="89" spans="1:13" ht="24" customHeight="1">
      <c r="A89" s="170"/>
      <c r="B89" s="171"/>
      <c r="C89" s="180">
        <v>66</v>
      </c>
      <c r="D89" s="181" t="s">
        <v>217</v>
      </c>
      <c r="E89" s="181" t="s">
        <v>73</v>
      </c>
      <c r="F89" s="181" t="s">
        <v>74</v>
      </c>
      <c r="G89" s="182" t="s">
        <v>218</v>
      </c>
      <c r="H89" s="181" t="s">
        <v>76</v>
      </c>
      <c r="I89" s="183">
        <v>2709.3</v>
      </c>
      <c r="J89" s="184"/>
      <c r="K89" s="185">
        <f>I89*J89</f>
        <v>0</v>
      </c>
      <c r="L89" s="172"/>
      <c r="M89" s="170"/>
    </row>
    <row r="90" spans="1:13" ht="24" customHeight="1">
      <c r="A90" s="170"/>
      <c r="B90" s="171"/>
      <c r="C90" s="180">
        <v>67</v>
      </c>
      <c r="D90" s="181" t="s">
        <v>219</v>
      </c>
      <c r="E90" s="181" t="s">
        <v>73</v>
      </c>
      <c r="F90" s="181" t="s">
        <v>74</v>
      </c>
      <c r="G90" s="182" t="s">
        <v>220</v>
      </c>
      <c r="H90" s="181" t="s">
        <v>76</v>
      </c>
      <c r="I90" s="183">
        <v>2058.35</v>
      </c>
      <c r="J90" s="184"/>
      <c r="K90" s="185">
        <f>I90*J90</f>
        <v>0</v>
      </c>
      <c r="L90" s="172"/>
      <c r="M90" s="170"/>
    </row>
    <row r="91" spans="1:13" ht="24" customHeight="1">
      <c r="A91" s="170"/>
      <c r="B91" s="171"/>
      <c r="C91" s="180">
        <v>68</v>
      </c>
      <c r="D91" s="181" t="s">
        <v>221</v>
      </c>
      <c r="E91" s="181" t="s">
        <v>73</v>
      </c>
      <c r="F91" s="181" t="s">
        <v>74</v>
      </c>
      <c r="G91" s="182" t="s">
        <v>222</v>
      </c>
      <c r="H91" s="181" t="s">
        <v>76</v>
      </c>
      <c r="I91" s="183">
        <v>350</v>
      </c>
      <c r="J91" s="184"/>
      <c r="K91" s="185">
        <f>I91*J91</f>
        <v>0</v>
      </c>
      <c r="L91" s="172"/>
      <c r="M91" s="170"/>
    </row>
    <row r="92" spans="1:13" ht="24" customHeight="1">
      <c r="A92" s="170"/>
      <c r="B92" s="171"/>
      <c r="C92" s="180">
        <v>69</v>
      </c>
      <c r="D92" s="181" t="s">
        <v>223</v>
      </c>
      <c r="E92" s="181" t="s">
        <v>73</v>
      </c>
      <c r="F92" s="181" t="s">
        <v>74</v>
      </c>
      <c r="G92" s="182" t="s">
        <v>224</v>
      </c>
      <c r="H92" s="181" t="s">
        <v>76</v>
      </c>
      <c r="I92" s="183">
        <v>350</v>
      </c>
      <c r="J92" s="184"/>
      <c r="K92" s="185">
        <f>I92*J92</f>
        <v>0</v>
      </c>
      <c r="L92" s="172"/>
      <c r="M92" s="170"/>
    </row>
    <row r="93" spans="1:13" ht="24" customHeight="1">
      <c r="A93" s="170"/>
      <c r="B93" s="171"/>
      <c r="C93" s="225" t="s">
        <v>106</v>
      </c>
      <c r="D93" s="209"/>
      <c r="E93" s="209"/>
      <c r="F93" s="209"/>
      <c r="G93" s="209"/>
      <c r="H93" s="209"/>
      <c r="I93" s="209"/>
      <c r="J93" s="226"/>
      <c r="K93" s="189">
        <f>SUM(K89:K92)</f>
        <v>0</v>
      </c>
      <c r="L93" s="172"/>
      <c r="M93" s="170"/>
    </row>
    <row r="94" spans="1:13" ht="24" customHeight="1">
      <c r="A94" s="170"/>
      <c r="B94" s="171"/>
      <c r="C94" s="186"/>
      <c r="D94" s="210" t="s">
        <v>225</v>
      </c>
      <c r="E94" s="209"/>
      <c r="F94" s="209"/>
      <c r="G94" s="209"/>
      <c r="H94" s="187"/>
      <c r="I94" s="183"/>
      <c r="J94" s="188"/>
      <c r="K94" s="189"/>
      <c r="L94" s="172"/>
      <c r="M94" s="170"/>
    </row>
    <row r="95" spans="1:13" ht="24" customHeight="1">
      <c r="A95" s="170"/>
      <c r="B95" s="171"/>
      <c r="C95" s="180">
        <v>70</v>
      </c>
      <c r="D95" s="181" t="s">
        <v>226</v>
      </c>
      <c r="E95" s="181" t="s">
        <v>73</v>
      </c>
      <c r="F95" s="181" t="s">
        <v>74</v>
      </c>
      <c r="G95" s="182" t="s">
        <v>227</v>
      </c>
      <c r="H95" s="181" t="s">
        <v>137</v>
      </c>
      <c r="I95" s="183">
        <v>80</v>
      </c>
      <c r="J95" s="184"/>
      <c r="K95" s="185">
        <f t="shared" ref="K95:K133" si="4">I95*J95</f>
        <v>0</v>
      </c>
      <c r="L95" s="172"/>
      <c r="M95" s="170"/>
    </row>
    <row r="96" spans="1:13" ht="24" customHeight="1">
      <c r="A96" s="170"/>
      <c r="B96" s="171"/>
      <c r="C96" s="180">
        <v>71</v>
      </c>
      <c r="D96" s="181" t="s">
        <v>228</v>
      </c>
      <c r="E96" s="181" t="s">
        <v>73</v>
      </c>
      <c r="F96" s="181" t="s">
        <v>74</v>
      </c>
      <c r="G96" s="182" t="s">
        <v>229</v>
      </c>
      <c r="H96" s="181" t="s">
        <v>93</v>
      </c>
      <c r="I96" s="183">
        <v>1353.9</v>
      </c>
      <c r="J96" s="184"/>
      <c r="K96" s="185">
        <f t="shared" si="4"/>
        <v>0</v>
      </c>
      <c r="L96" s="172"/>
      <c r="M96" s="170"/>
    </row>
    <row r="97" spans="1:13" ht="24" customHeight="1">
      <c r="A97" s="170"/>
      <c r="B97" s="171"/>
      <c r="C97" s="180">
        <v>72</v>
      </c>
      <c r="D97" s="181" t="s">
        <v>230</v>
      </c>
      <c r="E97" s="181" t="s">
        <v>73</v>
      </c>
      <c r="F97" s="181" t="s">
        <v>74</v>
      </c>
      <c r="G97" s="182" t="s">
        <v>231</v>
      </c>
      <c r="H97" s="181" t="s">
        <v>137</v>
      </c>
      <c r="I97" s="183">
        <v>5</v>
      </c>
      <c r="J97" s="184"/>
      <c r="K97" s="185">
        <f t="shared" si="4"/>
        <v>0</v>
      </c>
      <c r="L97" s="172"/>
      <c r="M97" s="170"/>
    </row>
    <row r="98" spans="1:13" ht="24" customHeight="1">
      <c r="A98" s="170"/>
      <c r="B98" s="171"/>
      <c r="C98" s="180">
        <v>73</v>
      </c>
      <c r="D98" s="181" t="s">
        <v>232</v>
      </c>
      <c r="E98" s="181" t="s">
        <v>73</v>
      </c>
      <c r="F98" s="181" t="s">
        <v>74</v>
      </c>
      <c r="G98" s="182" t="s">
        <v>233</v>
      </c>
      <c r="H98" s="181" t="s">
        <v>137</v>
      </c>
      <c r="I98" s="183">
        <v>1</v>
      </c>
      <c r="J98" s="184"/>
      <c r="K98" s="185">
        <f t="shared" si="4"/>
        <v>0</v>
      </c>
      <c r="L98" s="172"/>
      <c r="M98" s="170"/>
    </row>
    <row r="99" spans="1:13" ht="24" customHeight="1">
      <c r="A99" s="170"/>
      <c r="B99" s="171"/>
      <c r="C99" s="180">
        <v>74</v>
      </c>
      <c r="D99" s="181" t="s">
        <v>234</v>
      </c>
      <c r="E99" s="181" t="s">
        <v>73</v>
      </c>
      <c r="F99" s="181" t="s">
        <v>74</v>
      </c>
      <c r="G99" s="182" t="s">
        <v>235</v>
      </c>
      <c r="H99" s="181" t="s">
        <v>137</v>
      </c>
      <c r="I99" s="183">
        <v>80</v>
      </c>
      <c r="J99" s="184"/>
      <c r="K99" s="185">
        <f t="shared" si="4"/>
        <v>0</v>
      </c>
      <c r="L99" s="172"/>
      <c r="M99" s="170"/>
    </row>
    <row r="100" spans="1:13" ht="24" customHeight="1">
      <c r="A100" s="170"/>
      <c r="B100" s="171"/>
      <c r="C100" s="180">
        <v>75</v>
      </c>
      <c r="D100" s="181" t="s">
        <v>236</v>
      </c>
      <c r="E100" s="181" t="s">
        <v>73</v>
      </c>
      <c r="F100" s="181" t="s">
        <v>74</v>
      </c>
      <c r="G100" s="182" t="s">
        <v>237</v>
      </c>
      <c r="H100" s="181" t="s">
        <v>137</v>
      </c>
      <c r="I100" s="183">
        <v>4</v>
      </c>
      <c r="J100" s="184"/>
      <c r="K100" s="185">
        <f t="shared" si="4"/>
        <v>0</v>
      </c>
      <c r="L100" s="172"/>
      <c r="M100" s="170"/>
    </row>
    <row r="101" spans="1:13" ht="24" customHeight="1">
      <c r="A101" s="170"/>
      <c r="B101" s="171"/>
      <c r="C101" s="180">
        <v>76</v>
      </c>
      <c r="D101" s="181" t="s">
        <v>238</v>
      </c>
      <c r="E101" s="181" t="s">
        <v>73</v>
      </c>
      <c r="F101" s="181" t="s">
        <v>74</v>
      </c>
      <c r="G101" s="182" t="s">
        <v>239</v>
      </c>
      <c r="H101" s="181" t="s">
        <v>137</v>
      </c>
      <c r="I101" s="183">
        <v>1</v>
      </c>
      <c r="J101" s="184"/>
      <c r="K101" s="185">
        <f t="shared" si="4"/>
        <v>0</v>
      </c>
      <c r="L101" s="172"/>
      <c r="M101" s="170"/>
    </row>
    <row r="102" spans="1:13" ht="24" customHeight="1">
      <c r="A102" s="170"/>
      <c r="B102" s="171"/>
      <c r="C102" s="180">
        <v>77</v>
      </c>
      <c r="D102" s="181" t="s">
        <v>240</v>
      </c>
      <c r="E102" s="181" t="s">
        <v>73</v>
      </c>
      <c r="F102" s="181" t="s">
        <v>74</v>
      </c>
      <c r="G102" s="182" t="s">
        <v>241</v>
      </c>
      <c r="H102" s="181" t="s">
        <v>137</v>
      </c>
      <c r="I102" s="183">
        <v>280</v>
      </c>
      <c r="J102" s="184"/>
      <c r="K102" s="185">
        <f t="shared" si="4"/>
        <v>0</v>
      </c>
      <c r="L102" s="172"/>
      <c r="M102" s="170"/>
    </row>
    <row r="103" spans="1:13" ht="24" customHeight="1">
      <c r="A103" s="170"/>
      <c r="B103" s="171"/>
      <c r="C103" s="180">
        <v>78</v>
      </c>
      <c r="D103" s="181" t="s">
        <v>242</v>
      </c>
      <c r="E103" s="181" t="s">
        <v>73</v>
      </c>
      <c r="F103" s="181" t="s">
        <v>74</v>
      </c>
      <c r="G103" s="182" t="s">
        <v>243</v>
      </c>
      <c r="H103" s="181" t="s">
        <v>93</v>
      </c>
      <c r="I103" s="183">
        <v>220.1</v>
      </c>
      <c r="J103" s="184"/>
      <c r="K103" s="185">
        <f t="shared" si="4"/>
        <v>0</v>
      </c>
      <c r="L103" s="172"/>
      <c r="M103" s="170"/>
    </row>
    <row r="104" spans="1:13" ht="24" customHeight="1">
      <c r="A104" s="170"/>
      <c r="B104" s="171"/>
      <c r="C104" s="180">
        <v>79</v>
      </c>
      <c r="D104" s="181" t="s">
        <v>244</v>
      </c>
      <c r="E104" s="181" t="s">
        <v>73</v>
      </c>
      <c r="F104" s="181" t="s">
        <v>74</v>
      </c>
      <c r="G104" s="182" t="s">
        <v>245</v>
      </c>
      <c r="H104" s="181" t="s">
        <v>93</v>
      </c>
      <c r="I104" s="183">
        <v>8.1999999999999993</v>
      </c>
      <c r="J104" s="184"/>
      <c r="K104" s="185">
        <f t="shared" si="4"/>
        <v>0</v>
      </c>
      <c r="L104" s="172"/>
      <c r="M104" s="170"/>
    </row>
    <row r="105" spans="1:13" ht="24" customHeight="1">
      <c r="A105" s="170"/>
      <c r="B105" s="171"/>
      <c r="C105" s="180">
        <v>80</v>
      </c>
      <c r="D105" s="181" t="s">
        <v>246</v>
      </c>
      <c r="E105" s="181" t="s">
        <v>73</v>
      </c>
      <c r="F105" s="181" t="s">
        <v>74</v>
      </c>
      <c r="G105" s="182" t="s">
        <v>247</v>
      </c>
      <c r="H105" s="181" t="s">
        <v>93</v>
      </c>
      <c r="I105" s="183">
        <v>128.5</v>
      </c>
      <c r="J105" s="184"/>
      <c r="K105" s="185">
        <f t="shared" si="4"/>
        <v>0</v>
      </c>
      <c r="L105" s="172"/>
      <c r="M105" s="170"/>
    </row>
    <row r="106" spans="1:13" ht="24" customHeight="1">
      <c r="A106" s="170"/>
      <c r="B106" s="171"/>
      <c r="C106" s="180">
        <v>81</v>
      </c>
      <c r="D106" s="181" t="s">
        <v>248</v>
      </c>
      <c r="E106" s="181" t="s">
        <v>73</v>
      </c>
      <c r="F106" s="181" t="s">
        <v>74</v>
      </c>
      <c r="G106" s="182" t="s">
        <v>249</v>
      </c>
      <c r="H106" s="181" t="s">
        <v>93</v>
      </c>
      <c r="I106" s="183">
        <v>123.35</v>
      </c>
      <c r="J106" s="184"/>
      <c r="K106" s="185">
        <f t="shared" si="4"/>
        <v>0</v>
      </c>
      <c r="L106" s="172"/>
      <c r="M106" s="170"/>
    </row>
    <row r="107" spans="1:13" ht="24" customHeight="1">
      <c r="A107" s="170"/>
      <c r="B107" s="171"/>
      <c r="C107" s="180">
        <v>82</v>
      </c>
      <c r="D107" s="181" t="s">
        <v>250</v>
      </c>
      <c r="E107" s="181" t="s">
        <v>73</v>
      </c>
      <c r="F107" s="181" t="s">
        <v>74</v>
      </c>
      <c r="G107" s="182" t="s">
        <v>251</v>
      </c>
      <c r="H107" s="181" t="s">
        <v>93</v>
      </c>
      <c r="I107" s="183">
        <v>29.65</v>
      </c>
      <c r="J107" s="184"/>
      <c r="K107" s="185">
        <f t="shared" si="4"/>
        <v>0</v>
      </c>
      <c r="L107" s="172"/>
      <c r="M107" s="170"/>
    </row>
    <row r="108" spans="1:13" ht="24" customHeight="1">
      <c r="A108" s="170"/>
      <c r="B108" s="171"/>
      <c r="C108" s="180">
        <v>83</v>
      </c>
      <c r="D108" s="181" t="s">
        <v>252</v>
      </c>
      <c r="E108" s="181" t="s">
        <v>73</v>
      </c>
      <c r="F108" s="181" t="s">
        <v>74</v>
      </c>
      <c r="G108" s="182" t="s">
        <v>253</v>
      </c>
      <c r="H108" s="181" t="s">
        <v>93</v>
      </c>
      <c r="I108" s="183">
        <v>92.4</v>
      </c>
      <c r="J108" s="184"/>
      <c r="K108" s="185">
        <f t="shared" si="4"/>
        <v>0</v>
      </c>
      <c r="L108" s="172"/>
      <c r="M108" s="170"/>
    </row>
    <row r="109" spans="1:13" ht="24" customHeight="1">
      <c r="A109" s="170"/>
      <c r="B109" s="171"/>
      <c r="C109" s="180">
        <v>84</v>
      </c>
      <c r="D109" s="181" t="s">
        <v>254</v>
      </c>
      <c r="E109" s="181" t="s">
        <v>73</v>
      </c>
      <c r="F109" s="181" t="s">
        <v>74</v>
      </c>
      <c r="G109" s="182" t="s">
        <v>255</v>
      </c>
      <c r="H109" s="181" t="s">
        <v>93</v>
      </c>
      <c r="I109" s="183">
        <v>3.2</v>
      </c>
      <c r="J109" s="184"/>
      <c r="K109" s="185">
        <f t="shared" si="4"/>
        <v>0</v>
      </c>
      <c r="L109" s="172"/>
      <c r="M109" s="170"/>
    </row>
    <row r="110" spans="1:13" ht="24" customHeight="1">
      <c r="A110" s="170"/>
      <c r="B110" s="171"/>
      <c r="C110" s="180">
        <v>85</v>
      </c>
      <c r="D110" s="181" t="s">
        <v>256</v>
      </c>
      <c r="E110" s="181" t="s">
        <v>73</v>
      </c>
      <c r="F110" s="181" t="s">
        <v>74</v>
      </c>
      <c r="G110" s="182" t="s">
        <v>257</v>
      </c>
      <c r="H110" s="181" t="s">
        <v>93</v>
      </c>
      <c r="I110" s="183">
        <v>296.39999999999998</v>
      </c>
      <c r="J110" s="184"/>
      <c r="K110" s="185">
        <f t="shared" si="4"/>
        <v>0</v>
      </c>
      <c r="L110" s="172"/>
      <c r="M110" s="170"/>
    </row>
    <row r="111" spans="1:13" ht="24" customHeight="1">
      <c r="A111" s="170"/>
      <c r="B111" s="171"/>
      <c r="C111" s="180">
        <v>86</v>
      </c>
      <c r="D111" s="181" t="s">
        <v>258</v>
      </c>
      <c r="E111" s="181" t="s">
        <v>73</v>
      </c>
      <c r="F111" s="181" t="s">
        <v>74</v>
      </c>
      <c r="G111" s="182" t="s">
        <v>259</v>
      </c>
      <c r="H111" s="181" t="s">
        <v>137</v>
      </c>
      <c r="I111" s="183">
        <v>1610</v>
      </c>
      <c r="J111" s="184"/>
      <c r="K111" s="185">
        <f t="shared" si="4"/>
        <v>0</v>
      </c>
      <c r="L111" s="172"/>
      <c r="M111" s="170"/>
    </row>
    <row r="112" spans="1:13" ht="24" customHeight="1">
      <c r="A112" s="170"/>
      <c r="B112" s="171"/>
      <c r="C112" s="180">
        <v>87</v>
      </c>
      <c r="D112" s="181" t="s">
        <v>260</v>
      </c>
      <c r="E112" s="181" t="s">
        <v>73</v>
      </c>
      <c r="F112" s="181" t="s">
        <v>74</v>
      </c>
      <c r="G112" s="182" t="s">
        <v>261</v>
      </c>
      <c r="H112" s="181" t="s">
        <v>137</v>
      </c>
      <c r="I112" s="183">
        <v>314</v>
      </c>
      <c r="J112" s="184"/>
      <c r="K112" s="185">
        <f t="shared" si="4"/>
        <v>0</v>
      </c>
      <c r="L112" s="172"/>
      <c r="M112" s="170"/>
    </row>
    <row r="113" spans="1:13" ht="24" customHeight="1">
      <c r="A113" s="170"/>
      <c r="B113" s="171"/>
      <c r="C113" s="180">
        <v>88</v>
      </c>
      <c r="D113" s="181" t="s">
        <v>262</v>
      </c>
      <c r="E113" s="181" t="s">
        <v>73</v>
      </c>
      <c r="F113" s="181" t="s">
        <v>74</v>
      </c>
      <c r="G113" s="182" t="s">
        <v>263</v>
      </c>
      <c r="H113" s="181" t="s">
        <v>137</v>
      </c>
      <c r="I113" s="183">
        <v>80</v>
      </c>
      <c r="J113" s="184"/>
      <c r="K113" s="185">
        <f t="shared" si="4"/>
        <v>0</v>
      </c>
      <c r="L113" s="172"/>
      <c r="M113" s="170"/>
    </row>
    <row r="114" spans="1:13" ht="24" customHeight="1">
      <c r="A114" s="170"/>
      <c r="B114" s="171"/>
      <c r="C114" s="180">
        <v>89</v>
      </c>
      <c r="D114" s="181" t="s">
        <v>264</v>
      </c>
      <c r="E114" s="181" t="s">
        <v>73</v>
      </c>
      <c r="F114" s="181" t="s">
        <v>74</v>
      </c>
      <c r="G114" s="182" t="s">
        <v>265</v>
      </c>
      <c r="H114" s="181" t="s">
        <v>137</v>
      </c>
      <c r="I114" s="183">
        <v>14</v>
      </c>
      <c r="J114" s="184"/>
      <c r="K114" s="185">
        <f t="shared" si="4"/>
        <v>0</v>
      </c>
      <c r="L114" s="172"/>
      <c r="M114" s="170"/>
    </row>
    <row r="115" spans="1:13" ht="24" customHeight="1">
      <c r="A115" s="170"/>
      <c r="B115" s="171"/>
      <c r="C115" s="180">
        <v>90</v>
      </c>
      <c r="D115" s="181" t="s">
        <v>266</v>
      </c>
      <c r="E115" s="181" t="s">
        <v>73</v>
      </c>
      <c r="F115" s="181" t="s">
        <v>74</v>
      </c>
      <c r="G115" s="182" t="s">
        <v>267</v>
      </c>
      <c r="H115" s="181" t="s">
        <v>137</v>
      </c>
      <c r="I115" s="183">
        <v>58</v>
      </c>
      <c r="J115" s="184"/>
      <c r="K115" s="185">
        <f t="shared" si="4"/>
        <v>0</v>
      </c>
      <c r="L115" s="172"/>
      <c r="M115" s="170"/>
    </row>
    <row r="116" spans="1:13" ht="24" customHeight="1">
      <c r="A116" s="170"/>
      <c r="B116" s="171"/>
      <c r="C116" s="180">
        <v>91</v>
      </c>
      <c r="D116" s="181" t="s">
        <v>268</v>
      </c>
      <c r="E116" s="181" t="s">
        <v>73</v>
      </c>
      <c r="F116" s="181" t="s">
        <v>74</v>
      </c>
      <c r="G116" s="182" t="s">
        <v>269</v>
      </c>
      <c r="H116" s="181" t="s">
        <v>137</v>
      </c>
      <c r="I116" s="183">
        <v>22</v>
      </c>
      <c r="J116" s="184"/>
      <c r="K116" s="185">
        <f t="shared" si="4"/>
        <v>0</v>
      </c>
      <c r="L116" s="172"/>
      <c r="M116" s="170"/>
    </row>
    <row r="117" spans="1:13" ht="24" customHeight="1">
      <c r="A117" s="170"/>
      <c r="B117" s="171"/>
      <c r="C117" s="180">
        <v>92</v>
      </c>
      <c r="D117" s="181" t="s">
        <v>270</v>
      </c>
      <c r="E117" s="181" t="s">
        <v>73</v>
      </c>
      <c r="F117" s="181" t="s">
        <v>74</v>
      </c>
      <c r="G117" s="182" t="s">
        <v>271</v>
      </c>
      <c r="H117" s="181" t="s">
        <v>137</v>
      </c>
      <c r="I117" s="183">
        <v>12</v>
      </c>
      <c r="J117" s="184"/>
      <c r="K117" s="185">
        <f t="shared" si="4"/>
        <v>0</v>
      </c>
      <c r="L117" s="172"/>
      <c r="M117" s="170"/>
    </row>
    <row r="118" spans="1:13" ht="24" customHeight="1">
      <c r="A118" s="170"/>
      <c r="B118" s="171"/>
      <c r="C118" s="180">
        <v>93</v>
      </c>
      <c r="D118" s="181" t="s">
        <v>272</v>
      </c>
      <c r="E118" s="181" t="s">
        <v>73</v>
      </c>
      <c r="F118" s="181" t="s">
        <v>74</v>
      </c>
      <c r="G118" s="182" t="s">
        <v>273</v>
      </c>
      <c r="H118" s="181" t="s">
        <v>137</v>
      </c>
      <c r="I118" s="183">
        <v>8</v>
      </c>
      <c r="J118" s="184"/>
      <c r="K118" s="185">
        <f t="shared" si="4"/>
        <v>0</v>
      </c>
      <c r="L118" s="172"/>
      <c r="M118" s="170"/>
    </row>
    <row r="119" spans="1:13" ht="24" customHeight="1">
      <c r="A119" s="170"/>
      <c r="B119" s="171"/>
      <c r="C119" s="180">
        <v>94</v>
      </c>
      <c r="D119" s="181" t="s">
        <v>274</v>
      </c>
      <c r="E119" s="181" t="s">
        <v>73</v>
      </c>
      <c r="F119" s="181" t="s">
        <v>74</v>
      </c>
      <c r="G119" s="182" t="s">
        <v>275</v>
      </c>
      <c r="H119" s="181" t="s">
        <v>137</v>
      </c>
      <c r="I119" s="183">
        <v>4</v>
      </c>
      <c r="J119" s="184"/>
      <c r="K119" s="185">
        <f t="shared" si="4"/>
        <v>0</v>
      </c>
      <c r="L119" s="172"/>
      <c r="M119" s="170"/>
    </row>
    <row r="120" spans="1:13" ht="24" customHeight="1">
      <c r="A120" s="170"/>
      <c r="B120" s="171"/>
      <c r="C120" s="180">
        <v>95</v>
      </c>
      <c r="D120" s="181" t="s">
        <v>276</v>
      </c>
      <c r="E120" s="181" t="s">
        <v>73</v>
      </c>
      <c r="F120" s="181" t="s">
        <v>74</v>
      </c>
      <c r="G120" s="182" t="s">
        <v>277</v>
      </c>
      <c r="H120" s="181" t="s">
        <v>137</v>
      </c>
      <c r="I120" s="183">
        <v>19</v>
      </c>
      <c r="J120" s="184"/>
      <c r="K120" s="185">
        <f t="shared" si="4"/>
        <v>0</v>
      </c>
      <c r="L120" s="172"/>
      <c r="M120" s="170"/>
    </row>
    <row r="121" spans="1:13" ht="24" customHeight="1">
      <c r="A121" s="170"/>
      <c r="B121" s="171"/>
      <c r="C121" s="180">
        <v>96</v>
      </c>
      <c r="D121" s="181" t="s">
        <v>278</v>
      </c>
      <c r="E121" s="181" t="s">
        <v>73</v>
      </c>
      <c r="F121" s="181" t="s">
        <v>74</v>
      </c>
      <c r="G121" s="182" t="s">
        <v>279</v>
      </c>
      <c r="H121" s="181" t="s">
        <v>137</v>
      </c>
      <c r="I121" s="183">
        <v>24</v>
      </c>
      <c r="J121" s="184"/>
      <c r="K121" s="185">
        <f t="shared" si="4"/>
        <v>0</v>
      </c>
      <c r="L121" s="172"/>
      <c r="M121" s="170"/>
    </row>
    <row r="122" spans="1:13" ht="24" customHeight="1">
      <c r="A122" s="170"/>
      <c r="B122" s="171"/>
      <c r="C122" s="180">
        <v>97</v>
      </c>
      <c r="D122" s="181" t="s">
        <v>280</v>
      </c>
      <c r="E122" s="181" t="s">
        <v>73</v>
      </c>
      <c r="F122" s="181" t="s">
        <v>74</v>
      </c>
      <c r="G122" s="182" t="s">
        <v>281</v>
      </c>
      <c r="H122" s="181" t="s">
        <v>137</v>
      </c>
      <c r="I122" s="183">
        <v>2</v>
      </c>
      <c r="J122" s="184"/>
      <c r="K122" s="185">
        <f t="shared" si="4"/>
        <v>0</v>
      </c>
      <c r="L122" s="172"/>
      <c r="M122" s="170"/>
    </row>
    <row r="123" spans="1:13" ht="24" customHeight="1">
      <c r="A123" s="170"/>
      <c r="B123" s="171"/>
      <c r="C123" s="180">
        <v>98</v>
      </c>
      <c r="D123" s="181" t="s">
        <v>282</v>
      </c>
      <c r="E123" s="181" t="s">
        <v>73</v>
      </c>
      <c r="F123" s="181" t="s">
        <v>74</v>
      </c>
      <c r="G123" s="182" t="s">
        <v>283</v>
      </c>
      <c r="H123" s="181" t="s">
        <v>137</v>
      </c>
      <c r="I123" s="183">
        <v>25</v>
      </c>
      <c r="J123" s="184"/>
      <c r="K123" s="185">
        <f t="shared" si="4"/>
        <v>0</v>
      </c>
      <c r="L123" s="172"/>
      <c r="M123" s="170"/>
    </row>
    <row r="124" spans="1:13" ht="24" customHeight="1">
      <c r="A124" s="170"/>
      <c r="B124" s="171"/>
      <c r="C124" s="180">
        <v>99</v>
      </c>
      <c r="D124" s="181" t="s">
        <v>284</v>
      </c>
      <c r="E124" s="181" t="s">
        <v>73</v>
      </c>
      <c r="F124" s="181" t="s">
        <v>74</v>
      </c>
      <c r="G124" s="182" t="s">
        <v>285</v>
      </c>
      <c r="H124" s="181" t="s">
        <v>137</v>
      </c>
      <c r="I124" s="183">
        <v>21</v>
      </c>
      <c r="J124" s="184"/>
      <c r="K124" s="185">
        <f t="shared" si="4"/>
        <v>0</v>
      </c>
      <c r="L124" s="172"/>
      <c r="M124" s="170"/>
    </row>
    <row r="125" spans="1:13" ht="24" customHeight="1">
      <c r="A125" s="170"/>
      <c r="B125" s="171"/>
      <c r="C125" s="180">
        <v>100</v>
      </c>
      <c r="D125" s="181" t="s">
        <v>286</v>
      </c>
      <c r="E125" s="181" t="s">
        <v>73</v>
      </c>
      <c r="F125" s="181" t="s">
        <v>74</v>
      </c>
      <c r="G125" s="182" t="s">
        <v>287</v>
      </c>
      <c r="H125" s="181" t="s">
        <v>137</v>
      </c>
      <c r="I125" s="183">
        <v>5</v>
      </c>
      <c r="J125" s="184"/>
      <c r="K125" s="185">
        <f t="shared" si="4"/>
        <v>0</v>
      </c>
      <c r="L125" s="172"/>
      <c r="M125" s="170"/>
    </row>
    <row r="126" spans="1:13" ht="24" customHeight="1">
      <c r="A126" s="170"/>
      <c r="B126" s="171"/>
      <c r="C126" s="180">
        <v>101</v>
      </c>
      <c r="D126" s="181" t="s">
        <v>288</v>
      </c>
      <c r="E126" s="181" t="s">
        <v>73</v>
      </c>
      <c r="F126" s="181" t="s">
        <v>74</v>
      </c>
      <c r="G126" s="182" t="s">
        <v>289</v>
      </c>
      <c r="H126" s="181" t="s">
        <v>137</v>
      </c>
      <c r="I126" s="183">
        <v>25</v>
      </c>
      <c r="J126" s="184"/>
      <c r="K126" s="185">
        <f t="shared" si="4"/>
        <v>0</v>
      </c>
      <c r="L126" s="172"/>
      <c r="M126" s="170"/>
    </row>
    <row r="127" spans="1:13" ht="24" customHeight="1">
      <c r="A127" s="170"/>
      <c r="B127" s="171"/>
      <c r="C127" s="180">
        <v>102</v>
      </c>
      <c r="D127" s="181" t="s">
        <v>290</v>
      </c>
      <c r="E127" s="181" t="s">
        <v>73</v>
      </c>
      <c r="F127" s="181" t="s">
        <v>74</v>
      </c>
      <c r="G127" s="182" t="s">
        <v>291</v>
      </c>
      <c r="H127" s="181" t="s">
        <v>137</v>
      </c>
      <c r="I127" s="183">
        <v>5</v>
      </c>
      <c r="J127" s="184"/>
      <c r="K127" s="185">
        <f t="shared" si="4"/>
        <v>0</v>
      </c>
      <c r="L127" s="172"/>
      <c r="M127" s="170"/>
    </row>
    <row r="128" spans="1:13" ht="24" customHeight="1">
      <c r="A128" s="170"/>
      <c r="B128" s="171"/>
      <c r="C128" s="180">
        <v>103</v>
      </c>
      <c r="D128" s="181" t="s">
        <v>292</v>
      </c>
      <c r="E128" s="181" t="s">
        <v>73</v>
      </c>
      <c r="F128" s="181" t="s">
        <v>74</v>
      </c>
      <c r="G128" s="182" t="s">
        <v>293</v>
      </c>
      <c r="H128" s="181" t="s">
        <v>137</v>
      </c>
      <c r="I128" s="183">
        <v>6</v>
      </c>
      <c r="J128" s="184"/>
      <c r="K128" s="185">
        <f t="shared" si="4"/>
        <v>0</v>
      </c>
      <c r="L128" s="172"/>
      <c r="M128" s="170"/>
    </row>
    <row r="129" spans="1:13" ht="24" customHeight="1">
      <c r="A129" s="170"/>
      <c r="B129" s="171"/>
      <c r="C129" s="180">
        <v>104</v>
      </c>
      <c r="D129" s="181" t="s">
        <v>294</v>
      </c>
      <c r="E129" s="181" t="s">
        <v>73</v>
      </c>
      <c r="F129" s="181" t="s">
        <v>74</v>
      </c>
      <c r="G129" s="182" t="s">
        <v>295</v>
      </c>
      <c r="H129" s="181" t="s">
        <v>137</v>
      </c>
      <c r="I129" s="183">
        <v>6</v>
      </c>
      <c r="J129" s="184"/>
      <c r="K129" s="185">
        <f t="shared" si="4"/>
        <v>0</v>
      </c>
      <c r="L129" s="172"/>
      <c r="M129" s="170"/>
    </row>
    <row r="130" spans="1:13" ht="24" customHeight="1">
      <c r="A130" s="170"/>
      <c r="B130" s="171"/>
      <c r="C130" s="180">
        <v>105</v>
      </c>
      <c r="D130" s="181" t="s">
        <v>296</v>
      </c>
      <c r="E130" s="181" t="s">
        <v>73</v>
      </c>
      <c r="F130" s="181" t="s">
        <v>74</v>
      </c>
      <c r="G130" s="182" t="s">
        <v>297</v>
      </c>
      <c r="H130" s="181" t="s">
        <v>137</v>
      </c>
      <c r="I130" s="183">
        <v>80</v>
      </c>
      <c r="J130" s="184"/>
      <c r="K130" s="185">
        <f t="shared" si="4"/>
        <v>0</v>
      </c>
      <c r="L130" s="172"/>
      <c r="M130" s="170"/>
    </row>
    <row r="131" spans="1:13" ht="24" customHeight="1">
      <c r="A131" s="170"/>
      <c r="B131" s="171"/>
      <c r="C131" s="180">
        <v>106</v>
      </c>
      <c r="D131" s="181" t="s">
        <v>298</v>
      </c>
      <c r="E131" s="181" t="s">
        <v>73</v>
      </c>
      <c r="F131" s="181" t="s">
        <v>74</v>
      </c>
      <c r="G131" s="182" t="s">
        <v>299</v>
      </c>
      <c r="H131" s="181" t="s">
        <v>90</v>
      </c>
      <c r="I131" s="183">
        <v>22</v>
      </c>
      <c r="J131" s="184"/>
      <c r="K131" s="185">
        <f t="shared" si="4"/>
        <v>0</v>
      </c>
      <c r="L131" s="172"/>
      <c r="M131" s="170"/>
    </row>
    <row r="132" spans="1:13" ht="24" customHeight="1">
      <c r="A132" s="170"/>
      <c r="B132" s="171"/>
      <c r="C132" s="180">
        <v>107</v>
      </c>
      <c r="D132" s="181" t="s">
        <v>300</v>
      </c>
      <c r="E132" s="181" t="s">
        <v>73</v>
      </c>
      <c r="F132" s="181" t="s">
        <v>74</v>
      </c>
      <c r="G132" s="182" t="s">
        <v>301</v>
      </c>
      <c r="H132" s="181" t="s">
        <v>90</v>
      </c>
      <c r="I132" s="183">
        <v>4</v>
      </c>
      <c r="J132" s="184"/>
      <c r="K132" s="185">
        <f t="shared" si="4"/>
        <v>0</v>
      </c>
      <c r="L132" s="172"/>
      <c r="M132" s="170"/>
    </row>
    <row r="133" spans="1:13" ht="24" customHeight="1">
      <c r="A133" s="170"/>
      <c r="B133" s="171"/>
      <c r="C133" s="180">
        <v>108</v>
      </c>
      <c r="D133" s="181" t="s">
        <v>302</v>
      </c>
      <c r="E133" s="181" t="s">
        <v>73</v>
      </c>
      <c r="F133" s="181" t="s">
        <v>74</v>
      </c>
      <c r="G133" s="182" t="s">
        <v>303</v>
      </c>
      <c r="H133" s="181" t="s">
        <v>90</v>
      </c>
      <c r="I133" s="183">
        <v>2</v>
      </c>
      <c r="J133" s="184"/>
      <c r="K133" s="185">
        <f t="shared" si="4"/>
        <v>0</v>
      </c>
      <c r="L133" s="172"/>
      <c r="M133" s="170"/>
    </row>
    <row r="134" spans="1:13" ht="24" customHeight="1">
      <c r="A134" s="170"/>
      <c r="B134" s="171"/>
      <c r="C134" s="225" t="s">
        <v>106</v>
      </c>
      <c r="D134" s="209"/>
      <c r="E134" s="209"/>
      <c r="F134" s="209"/>
      <c r="G134" s="209"/>
      <c r="H134" s="209"/>
      <c r="I134" s="209"/>
      <c r="J134" s="226"/>
      <c r="K134" s="189">
        <f>SUM(K95:K133)</f>
        <v>0</v>
      </c>
      <c r="L134" s="172"/>
      <c r="M134" s="170"/>
    </row>
    <row r="135" spans="1:13" ht="24" customHeight="1">
      <c r="A135" s="170"/>
      <c r="B135" s="171"/>
      <c r="C135" s="186"/>
      <c r="D135" s="210" t="s">
        <v>304</v>
      </c>
      <c r="E135" s="209"/>
      <c r="F135" s="209"/>
      <c r="G135" s="209"/>
      <c r="H135" s="187"/>
      <c r="I135" s="183"/>
      <c r="J135" s="188"/>
      <c r="K135" s="189"/>
      <c r="L135" s="172"/>
      <c r="M135" s="170"/>
    </row>
    <row r="136" spans="1:13" ht="24" customHeight="1">
      <c r="A136" s="170"/>
      <c r="B136" s="171"/>
      <c r="C136" s="180">
        <v>109</v>
      </c>
      <c r="D136" s="181" t="s">
        <v>305</v>
      </c>
      <c r="E136" s="181" t="s">
        <v>73</v>
      </c>
      <c r="F136" s="181" t="s">
        <v>74</v>
      </c>
      <c r="G136" s="182" t="s">
        <v>306</v>
      </c>
      <c r="H136" s="181" t="s">
        <v>93</v>
      </c>
      <c r="I136" s="183">
        <v>561.1</v>
      </c>
      <c r="J136" s="184"/>
      <c r="K136" s="185">
        <f t="shared" ref="K136:K167" si="5">I136*J136</f>
        <v>0</v>
      </c>
      <c r="L136" s="172"/>
      <c r="M136" s="170"/>
    </row>
    <row r="137" spans="1:13" ht="24" customHeight="1">
      <c r="A137" s="170"/>
      <c r="B137" s="171"/>
      <c r="C137" s="180">
        <v>110</v>
      </c>
      <c r="D137" s="181" t="s">
        <v>307</v>
      </c>
      <c r="E137" s="181" t="s">
        <v>73</v>
      </c>
      <c r="F137" s="181" t="s">
        <v>74</v>
      </c>
      <c r="G137" s="182" t="s">
        <v>308</v>
      </c>
      <c r="H137" s="181" t="s">
        <v>137</v>
      </c>
      <c r="I137" s="183">
        <v>540</v>
      </c>
      <c r="J137" s="184"/>
      <c r="K137" s="185">
        <f t="shared" si="5"/>
        <v>0</v>
      </c>
      <c r="L137" s="172"/>
      <c r="M137" s="170"/>
    </row>
    <row r="138" spans="1:13" ht="24" customHeight="1">
      <c r="A138" s="170"/>
      <c r="B138" s="171"/>
      <c r="C138" s="180">
        <v>111</v>
      </c>
      <c r="D138" s="181" t="s">
        <v>309</v>
      </c>
      <c r="E138" s="181" t="s">
        <v>73</v>
      </c>
      <c r="F138" s="181" t="s">
        <v>74</v>
      </c>
      <c r="G138" s="182" t="s">
        <v>310</v>
      </c>
      <c r="H138" s="181" t="s">
        <v>137</v>
      </c>
      <c r="I138" s="183">
        <v>50</v>
      </c>
      <c r="J138" s="184"/>
      <c r="K138" s="185">
        <f t="shared" si="5"/>
        <v>0</v>
      </c>
      <c r="L138" s="172"/>
      <c r="M138" s="170"/>
    </row>
    <row r="139" spans="1:13" ht="24" customHeight="1">
      <c r="A139" s="170"/>
      <c r="B139" s="171"/>
      <c r="C139" s="180">
        <v>112</v>
      </c>
      <c r="D139" s="181" t="s">
        <v>311</v>
      </c>
      <c r="E139" s="181" t="s">
        <v>73</v>
      </c>
      <c r="F139" s="181" t="s">
        <v>74</v>
      </c>
      <c r="G139" s="182" t="s">
        <v>312</v>
      </c>
      <c r="H139" s="181" t="s">
        <v>137</v>
      </c>
      <c r="I139" s="183">
        <v>110</v>
      </c>
      <c r="J139" s="184"/>
      <c r="K139" s="185">
        <f t="shared" si="5"/>
        <v>0</v>
      </c>
      <c r="L139" s="172"/>
      <c r="M139" s="170"/>
    </row>
    <row r="140" spans="1:13" ht="24" customHeight="1">
      <c r="A140" s="170"/>
      <c r="B140" s="171"/>
      <c r="C140" s="180">
        <v>113</v>
      </c>
      <c r="D140" s="181" t="s">
        <v>313</v>
      </c>
      <c r="E140" s="181" t="s">
        <v>73</v>
      </c>
      <c r="F140" s="181" t="s">
        <v>74</v>
      </c>
      <c r="G140" s="182" t="s">
        <v>314</v>
      </c>
      <c r="H140" s="181" t="s">
        <v>137</v>
      </c>
      <c r="I140" s="183">
        <v>40</v>
      </c>
      <c r="J140" s="184"/>
      <c r="K140" s="185">
        <f t="shared" si="5"/>
        <v>0</v>
      </c>
      <c r="L140" s="172"/>
      <c r="M140" s="170"/>
    </row>
    <row r="141" spans="1:13" ht="24" customHeight="1">
      <c r="A141" s="170"/>
      <c r="B141" s="171"/>
      <c r="C141" s="180">
        <v>114</v>
      </c>
      <c r="D141" s="181" t="s">
        <v>315</v>
      </c>
      <c r="E141" s="181" t="s">
        <v>73</v>
      </c>
      <c r="F141" s="181" t="s">
        <v>74</v>
      </c>
      <c r="G141" s="182" t="s">
        <v>316</v>
      </c>
      <c r="H141" s="181" t="s">
        <v>137</v>
      </c>
      <c r="I141" s="183">
        <v>24</v>
      </c>
      <c r="J141" s="184"/>
      <c r="K141" s="185">
        <f t="shared" si="5"/>
        <v>0</v>
      </c>
      <c r="L141" s="172"/>
      <c r="M141" s="170"/>
    </row>
    <row r="142" spans="1:13" ht="24" customHeight="1">
      <c r="A142" s="170"/>
      <c r="B142" s="171"/>
      <c r="C142" s="180">
        <v>115</v>
      </c>
      <c r="D142" s="181" t="s">
        <v>317</v>
      </c>
      <c r="E142" s="181" t="s">
        <v>73</v>
      </c>
      <c r="F142" s="181" t="s">
        <v>74</v>
      </c>
      <c r="G142" s="182" t="s">
        <v>318</v>
      </c>
      <c r="H142" s="181" t="s">
        <v>137</v>
      </c>
      <c r="I142" s="183">
        <v>41</v>
      </c>
      <c r="J142" s="184"/>
      <c r="K142" s="185">
        <f t="shared" si="5"/>
        <v>0</v>
      </c>
      <c r="L142" s="172"/>
      <c r="M142" s="170"/>
    </row>
    <row r="143" spans="1:13" ht="24" customHeight="1">
      <c r="A143" s="170"/>
      <c r="B143" s="171"/>
      <c r="C143" s="180">
        <v>116</v>
      </c>
      <c r="D143" s="181" t="s">
        <v>319</v>
      </c>
      <c r="E143" s="181" t="s">
        <v>73</v>
      </c>
      <c r="F143" s="181" t="s">
        <v>74</v>
      </c>
      <c r="G143" s="182" t="s">
        <v>320</v>
      </c>
      <c r="H143" s="181" t="s">
        <v>137</v>
      </c>
      <c r="I143" s="183">
        <v>90</v>
      </c>
      <c r="J143" s="184"/>
      <c r="K143" s="185">
        <f t="shared" si="5"/>
        <v>0</v>
      </c>
      <c r="L143" s="172"/>
      <c r="M143" s="170"/>
    </row>
    <row r="144" spans="1:13" ht="24" customHeight="1">
      <c r="A144" s="170"/>
      <c r="B144" s="171"/>
      <c r="C144" s="180">
        <v>117</v>
      </c>
      <c r="D144" s="181" t="s">
        <v>321</v>
      </c>
      <c r="E144" s="181" t="s">
        <v>73</v>
      </c>
      <c r="F144" s="181" t="s">
        <v>74</v>
      </c>
      <c r="G144" s="182" t="s">
        <v>322</v>
      </c>
      <c r="H144" s="181" t="s">
        <v>137</v>
      </c>
      <c r="I144" s="183">
        <v>50</v>
      </c>
      <c r="J144" s="184"/>
      <c r="K144" s="185">
        <f t="shared" si="5"/>
        <v>0</v>
      </c>
      <c r="L144" s="172"/>
      <c r="M144" s="170"/>
    </row>
    <row r="145" spans="1:13" ht="24" customHeight="1">
      <c r="A145" s="170"/>
      <c r="B145" s="171"/>
      <c r="C145" s="180">
        <v>118</v>
      </c>
      <c r="D145" s="181" t="s">
        <v>323</v>
      </c>
      <c r="E145" s="181" t="s">
        <v>73</v>
      </c>
      <c r="F145" s="181" t="s">
        <v>74</v>
      </c>
      <c r="G145" s="182" t="s">
        <v>324</v>
      </c>
      <c r="H145" s="181" t="s">
        <v>137</v>
      </c>
      <c r="I145" s="183">
        <v>1</v>
      </c>
      <c r="J145" s="184"/>
      <c r="K145" s="185">
        <f t="shared" si="5"/>
        <v>0</v>
      </c>
      <c r="L145" s="172"/>
      <c r="M145" s="170"/>
    </row>
    <row r="146" spans="1:13" ht="24" customHeight="1">
      <c r="A146" s="170"/>
      <c r="B146" s="171"/>
      <c r="C146" s="180">
        <v>119</v>
      </c>
      <c r="D146" s="181" t="s">
        <v>325</v>
      </c>
      <c r="E146" s="181" t="s">
        <v>73</v>
      </c>
      <c r="F146" s="181" t="s">
        <v>74</v>
      </c>
      <c r="G146" s="182" t="s">
        <v>326</v>
      </c>
      <c r="H146" s="181" t="s">
        <v>137</v>
      </c>
      <c r="I146" s="183">
        <v>130</v>
      </c>
      <c r="J146" s="184"/>
      <c r="K146" s="185">
        <f t="shared" si="5"/>
        <v>0</v>
      </c>
      <c r="L146" s="172"/>
      <c r="M146" s="170"/>
    </row>
    <row r="147" spans="1:13" ht="24" customHeight="1">
      <c r="A147" s="170"/>
      <c r="B147" s="171"/>
      <c r="C147" s="180">
        <v>120</v>
      </c>
      <c r="D147" s="181" t="s">
        <v>327</v>
      </c>
      <c r="E147" s="181" t="s">
        <v>73</v>
      </c>
      <c r="F147" s="181" t="s">
        <v>74</v>
      </c>
      <c r="G147" s="182" t="s">
        <v>328</v>
      </c>
      <c r="H147" s="181" t="s">
        <v>137</v>
      </c>
      <c r="I147" s="183">
        <v>18</v>
      </c>
      <c r="J147" s="184"/>
      <c r="K147" s="185">
        <f t="shared" si="5"/>
        <v>0</v>
      </c>
      <c r="L147" s="172"/>
      <c r="M147" s="170"/>
    </row>
    <row r="148" spans="1:13" ht="24" customHeight="1">
      <c r="A148" s="170"/>
      <c r="B148" s="171"/>
      <c r="C148" s="180">
        <v>121</v>
      </c>
      <c r="D148" s="181" t="s">
        <v>329</v>
      </c>
      <c r="E148" s="181" t="s">
        <v>73</v>
      </c>
      <c r="F148" s="181" t="s">
        <v>74</v>
      </c>
      <c r="G148" s="182" t="s">
        <v>330</v>
      </c>
      <c r="H148" s="181" t="s">
        <v>137</v>
      </c>
      <c r="I148" s="183">
        <v>22</v>
      </c>
      <c r="J148" s="184"/>
      <c r="K148" s="185">
        <f t="shared" si="5"/>
        <v>0</v>
      </c>
      <c r="L148" s="172"/>
      <c r="M148" s="170"/>
    </row>
    <row r="149" spans="1:13" ht="24" customHeight="1">
      <c r="A149" s="170"/>
      <c r="B149" s="171"/>
      <c r="C149" s="180">
        <v>122</v>
      </c>
      <c r="D149" s="181" t="s">
        <v>331</v>
      </c>
      <c r="E149" s="181" t="s">
        <v>73</v>
      </c>
      <c r="F149" s="181" t="s">
        <v>74</v>
      </c>
      <c r="G149" s="182" t="s">
        <v>332</v>
      </c>
      <c r="H149" s="181" t="s">
        <v>137</v>
      </c>
      <c r="I149" s="183">
        <v>417</v>
      </c>
      <c r="J149" s="184"/>
      <c r="K149" s="185">
        <f t="shared" si="5"/>
        <v>0</v>
      </c>
      <c r="L149" s="172"/>
      <c r="M149" s="170"/>
    </row>
    <row r="150" spans="1:13" ht="24" customHeight="1">
      <c r="A150" s="170"/>
      <c r="B150" s="171"/>
      <c r="C150" s="180">
        <v>123</v>
      </c>
      <c r="D150" s="181" t="s">
        <v>333</v>
      </c>
      <c r="E150" s="181" t="s">
        <v>73</v>
      </c>
      <c r="F150" s="181" t="s">
        <v>74</v>
      </c>
      <c r="G150" s="182" t="s">
        <v>334</v>
      </c>
      <c r="H150" s="181" t="s">
        <v>93</v>
      </c>
      <c r="I150" s="183">
        <v>1054</v>
      </c>
      <c r="J150" s="184"/>
      <c r="K150" s="185">
        <f t="shared" si="5"/>
        <v>0</v>
      </c>
      <c r="L150" s="172"/>
      <c r="M150" s="170"/>
    </row>
    <row r="151" spans="1:13" ht="24" customHeight="1">
      <c r="A151" s="170"/>
      <c r="B151" s="171"/>
      <c r="C151" s="180">
        <v>124</v>
      </c>
      <c r="D151" s="181" t="s">
        <v>335</v>
      </c>
      <c r="E151" s="181" t="s">
        <v>73</v>
      </c>
      <c r="F151" s="181" t="s">
        <v>74</v>
      </c>
      <c r="G151" s="182" t="s">
        <v>336</v>
      </c>
      <c r="H151" s="181" t="s">
        <v>93</v>
      </c>
      <c r="I151" s="183">
        <v>835.2</v>
      </c>
      <c r="J151" s="184"/>
      <c r="K151" s="185">
        <f t="shared" si="5"/>
        <v>0</v>
      </c>
      <c r="L151" s="172"/>
      <c r="M151" s="170"/>
    </row>
    <row r="152" spans="1:13" ht="24" customHeight="1">
      <c r="A152" s="170"/>
      <c r="B152" s="171"/>
      <c r="C152" s="180">
        <v>125</v>
      </c>
      <c r="D152" s="181" t="s">
        <v>337</v>
      </c>
      <c r="E152" s="181" t="s">
        <v>73</v>
      </c>
      <c r="F152" s="181" t="s">
        <v>74</v>
      </c>
      <c r="G152" s="182" t="s">
        <v>338</v>
      </c>
      <c r="H152" s="181" t="s">
        <v>137</v>
      </c>
      <c r="I152" s="183">
        <v>2</v>
      </c>
      <c r="J152" s="184"/>
      <c r="K152" s="185">
        <f t="shared" si="5"/>
        <v>0</v>
      </c>
      <c r="L152" s="172"/>
      <c r="M152" s="170"/>
    </row>
    <row r="153" spans="1:13" ht="24" customHeight="1">
      <c r="A153" s="170"/>
      <c r="B153" s="171"/>
      <c r="C153" s="180">
        <v>126</v>
      </c>
      <c r="D153" s="181" t="s">
        <v>339</v>
      </c>
      <c r="E153" s="181" t="s">
        <v>73</v>
      </c>
      <c r="F153" s="181" t="s">
        <v>74</v>
      </c>
      <c r="G153" s="182" t="s">
        <v>340</v>
      </c>
      <c r="H153" s="181" t="s">
        <v>137</v>
      </c>
      <c r="I153" s="183">
        <v>1</v>
      </c>
      <c r="J153" s="184"/>
      <c r="K153" s="185">
        <f t="shared" si="5"/>
        <v>0</v>
      </c>
      <c r="L153" s="172"/>
      <c r="M153" s="170"/>
    </row>
    <row r="154" spans="1:13" ht="24" customHeight="1">
      <c r="A154" s="170"/>
      <c r="B154" s="171"/>
      <c r="C154" s="180">
        <v>127</v>
      </c>
      <c r="D154" s="181" t="s">
        <v>341</v>
      </c>
      <c r="E154" s="181" t="s">
        <v>73</v>
      </c>
      <c r="F154" s="181" t="s">
        <v>74</v>
      </c>
      <c r="G154" s="182" t="s">
        <v>342</v>
      </c>
      <c r="H154" s="181" t="s">
        <v>137</v>
      </c>
      <c r="I154" s="183">
        <v>2</v>
      </c>
      <c r="J154" s="184"/>
      <c r="K154" s="185">
        <f t="shared" si="5"/>
        <v>0</v>
      </c>
      <c r="L154" s="172"/>
      <c r="M154" s="170"/>
    </row>
    <row r="155" spans="1:13" ht="24" customHeight="1">
      <c r="A155" s="170"/>
      <c r="B155" s="171"/>
      <c r="C155" s="180">
        <v>128</v>
      </c>
      <c r="D155" s="181" t="s">
        <v>343</v>
      </c>
      <c r="E155" s="181" t="s">
        <v>73</v>
      </c>
      <c r="F155" s="181" t="s">
        <v>74</v>
      </c>
      <c r="G155" s="182" t="s">
        <v>344</v>
      </c>
      <c r="H155" s="181" t="s">
        <v>93</v>
      </c>
      <c r="I155" s="183">
        <v>24</v>
      </c>
      <c r="J155" s="184"/>
      <c r="K155" s="185">
        <f t="shared" si="5"/>
        <v>0</v>
      </c>
      <c r="L155" s="172"/>
      <c r="M155" s="170"/>
    </row>
    <row r="156" spans="1:13" ht="24" customHeight="1">
      <c r="A156" s="170"/>
      <c r="B156" s="171"/>
      <c r="C156" s="180">
        <v>129</v>
      </c>
      <c r="D156" s="181" t="s">
        <v>345</v>
      </c>
      <c r="E156" s="181" t="s">
        <v>73</v>
      </c>
      <c r="F156" s="181" t="s">
        <v>74</v>
      </c>
      <c r="G156" s="182" t="s">
        <v>346</v>
      </c>
      <c r="H156" s="181" t="s">
        <v>93</v>
      </c>
      <c r="I156" s="183">
        <v>44</v>
      </c>
      <c r="J156" s="184"/>
      <c r="K156" s="185">
        <f t="shared" si="5"/>
        <v>0</v>
      </c>
      <c r="L156" s="172"/>
      <c r="M156" s="170"/>
    </row>
    <row r="157" spans="1:13" ht="24" customHeight="1">
      <c r="A157" s="170"/>
      <c r="B157" s="171"/>
      <c r="C157" s="180">
        <v>130</v>
      </c>
      <c r="D157" s="181" t="s">
        <v>347</v>
      </c>
      <c r="E157" s="181" t="s">
        <v>73</v>
      </c>
      <c r="F157" s="181" t="s">
        <v>74</v>
      </c>
      <c r="G157" s="182" t="s">
        <v>348</v>
      </c>
      <c r="H157" s="181" t="s">
        <v>93</v>
      </c>
      <c r="I157" s="183">
        <v>357.3</v>
      </c>
      <c r="J157" s="184"/>
      <c r="K157" s="185">
        <f t="shared" si="5"/>
        <v>0</v>
      </c>
      <c r="L157" s="172"/>
      <c r="M157" s="170"/>
    </row>
    <row r="158" spans="1:13" ht="24" customHeight="1">
      <c r="A158" s="170"/>
      <c r="B158" s="171"/>
      <c r="C158" s="180">
        <v>131</v>
      </c>
      <c r="D158" s="181" t="s">
        <v>349</v>
      </c>
      <c r="E158" s="181" t="s">
        <v>73</v>
      </c>
      <c r="F158" s="181" t="s">
        <v>74</v>
      </c>
      <c r="G158" s="182" t="s">
        <v>350</v>
      </c>
      <c r="H158" s="181" t="s">
        <v>351</v>
      </c>
      <c r="I158" s="183">
        <v>1800</v>
      </c>
      <c r="J158" s="184"/>
      <c r="K158" s="185">
        <f t="shared" si="5"/>
        <v>0</v>
      </c>
      <c r="L158" s="172"/>
      <c r="M158" s="170"/>
    </row>
    <row r="159" spans="1:13" ht="24" customHeight="1">
      <c r="A159" s="170"/>
      <c r="B159" s="171"/>
      <c r="C159" s="180">
        <v>132</v>
      </c>
      <c r="D159" s="181" t="s">
        <v>352</v>
      </c>
      <c r="E159" s="181" t="s">
        <v>73</v>
      </c>
      <c r="F159" s="181" t="s">
        <v>74</v>
      </c>
      <c r="G159" s="182" t="s">
        <v>353</v>
      </c>
      <c r="H159" s="181" t="s">
        <v>137</v>
      </c>
      <c r="I159" s="183">
        <v>1</v>
      </c>
      <c r="J159" s="184"/>
      <c r="K159" s="185">
        <f t="shared" si="5"/>
        <v>0</v>
      </c>
      <c r="L159" s="172"/>
      <c r="M159" s="170"/>
    </row>
    <row r="160" spans="1:13" ht="24" customHeight="1">
      <c r="A160" s="170"/>
      <c r="B160" s="171"/>
      <c r="C160" s="180">
        <v>133</v>
      </c>
      <c r="D160" s="181" t="s">
        <v>354</v>
      </c>
      <c r="E160" s="181" t="s">
        <v>73</v>
      </c>
      <c r="F160" s="181" t="s">
        <v>74</v>
      </c>
      <c r="G160" s="182" t="s">
        <v>355</v>
      </c>
      <c r="H160" s="181" t="s">
        <v>93</v>
      </c>
      <c r="I160" s="183">
        <v>30</v>
      </c>
      <c r="J160" s="184"/>
      <c r="K160" s="185">
        <f t="shared" si="5"/>
        <v>0</v>
      </c>
      <c r="L160" s="172"/>
      <c r="M160" s="170"/>
    </row>
    <row r="161" spans="1:13" ht="24" customHeight="1">
      <c r="A161" s="170"/>
      <c r="B161" s="171"/>
      <c r="C161" s="180">
        <v>134</v>
      </c>
      <c r="D161" s="181" t="s">
        <v>356</v>
      </c>
      <c r="E161" s="181" t="s">
        <v>73</v>
      </c>
      <c r="F161" s="181" t="s">
        <v>74</v>
      </c>
      <c r="G161" s="182" t="s">
        <v>357</v>
      </c>
      <c r="H161" s="181" t="s">
        <v>93</v>
      </c>
      <c r="I161" s="183">
        <v>164</v>
      </c>
      <c r="J161" s="184"/>
      <c r="K161" s="185">
        <f t="shared" si="5"/>
        <v>0</v>
      </c>
      <c r="L161" s="172"/>
      <c r="M161" s="170"/>
    </row>
    <row r="162" spans="1:13" ht="24" customHeight="1">
      <c r="A162" s="170"/>
      <c r="B162" s="171"/>
      <c r="C162" s="180">
        <v>135</v>
      </c>
      <c r="D162" s="181" t="s">
        <v>358</v>
      </c>
      <c r="E162" s="181" t="s">
        <v>73</v>
      </c>
      <c r="F162" s="181" t="s">
        <v>74</v>
      </c>
      <c r="G162" s="182" t="s">
        <v>359</v>
      </c>
      <c r="H162" s="181" t="s">
        <v>93</v>
      </c>
      <c r="I162" s="183">
        <v>23</v>
      </c>
      <c r="J162" s="184"/>
      <c r="K162" s="185">
        <f t="shared" si="5"/>
        <v>0</v>
      </c>
      <c r="L162" s="172"/>
      <c r="M162" s="170"/>
    </row>
    <row r="163" spans="1:13" ht="24" customHeight="1">
      <c r="A163" s="170"/>
      <c r="B163" s="171"/>
      <c r="C163" s="180">
        <v>136</v>
      </c>
      <c r="D163" s="181" t="s">
        <v>360</v>
      </c>
      <c r="E163" s="181" t="s">
        <v>73</v>
      </c>
      <c r="F163" s="181" t="s">
        <v>74</v>
      </c>
      <c r="G163" s="182" t="s">
        <v>361</v>
      </c>
      <c r="H163" s="181" t="s">
        <v>93</v>
      </c>
      <c r="I163" s="183">
        <v>34</v>
      </c>
      <c r="J163" s="184"/>
      <c r="K163" s="185">
        <f t="shared" si="5"/>
        <v>0</v>
      </c>
      <c r="L163" s="172"/>
      <c r="M163" s="170"/>
    </row>
    <row r="164" spans="1:13" ht="24" customHeight="1">
      <c r="A164" s="170"/>
      <c r="B164" s="171"/>
      <c r="C164" s="180">
        <v>137</v>
      </c>
      <c r="D164" s="181" t="s">
        <v>362</v>
      </c>
      <c r="E164" s="181" t="s">
        <v>73</v>
      </c>
      <c r="F164" s="181" t="s">
        <v>74</v>
      </c>
      <c r="G164" s="182" t="s">
        <v>363</v>
      </c>
      <c r="H164" s="181" t="s">
        <v>90</v>
      </c>
      <c r="I164" s="183">
        <v>4</v>
      </c>
      <c r="J164" s="184"/>
      <c r="K164" s="185">
        <f t="shared" si="5"/>
        <v>0</v>
      </c>
      <c r="L164" s="172"/>
      <c r="M164" s="170"/>
    </row>
    <row r="165" spans="1:13" ht="24" customHeight="1">
      <c r="A165" s="170"/>
      <c r="B165" s="171"/>
      <c r="C165" s="180">
        <v>138</v>
      </c>
      <c r="D165" s="181" t="s">
        <v>364</v>
      </c>
      <c r="E165" s="181" t="s">
        <v>73</v>
      </c>
      <c r="F165" s="181" t="s">
        <v>74</v>
      </c>
      <c r="G165" s="182" t="s">
        <v>365</v>
      </c>
      <c r="H165" s="181" t="s">
        <v>90</v>
      </c>
      <c r="I165" s="183">
        <v>6</v>
      </c>
      <c r="J165" s="184"/>
      <c r="K165" s="185">
        <f t="shared" si="5"/>
        <v>0</v>
      </c>
      <c r="L165" s="172"/>
      <c r="M165" s="170"/>
    </row>
    <row r="166" spans="1:13" ht="24" customHeight="1">
      <c r="A166" s="170"/>
      <c r="B166" s="171"/>
      <c r="C166" s="180">
        <v>139</v>
      </c>
      <c r="D166" s="181" t="s">
        <v>366</v>
      </c>
      <c r="E166" s="181" t="s">
        <v>73</v>
      </c>
      <c r="F166" s="181" t="s">
        <v>74</v>
      </c>
      <c r="G166" s="182" t="s">
        <v>367</v>
      </c>
      <c r="H166" s="181" t="s">
        <v>90</v>
      </c>
      <c r="I166" s="183">
        <v>35</v>
      </c>
      <c r="J166" s="184"/>
      <c r="K166" s="185">
        <f t="shared" si="5"/>
        <v>0</v>
      </c>
      <c r="L166" s="172"/>
      <c r="M166" s="170"/>
    </row>
    <row r="167" spans="1:13" ht="24" customHeight="1">
      <c r="A167" s="170"/>
      <c r="B167" s="171"/>
      <c r="C167" s="180">
        <v>140</v>
      </c>
      <c r="D167" s="181" t="s">
        <v>368</v>
      </c>
      <c r="E167" s="181" t="s">
        <v>73</v>
      </c>
      <c r="F167" s="181" t="s">
        <v>74</v>
      </c>
      <c r="G167" s="182" t="s">
        <v>369</v>
      </c>
      <c r="H167" s="181" t="s">
        <v>90</v>
      </c>
      <c r="I167" s="183">
        <v>30</v>
      </c>
      <c r="J167" s="184"/>
      <c r="K167" s="185">
        <f t="shared" si="5"/>
        <v>0</v>
      </c>
      <c r="L167" s="172"/>
      <c r="M167" s="170"/>
    </row>
    <row r="168" spans="1:13" ht="24" customHeight="1">
      <c r="A168" s="170"/>
      <c r="B168" s="171"/>
      <c r="C168" s="180">
        <v>141</v>
      </c>
      <c r="D168" s="181" t="s">
        <v>370</v>
      </c>
      <c r="E168" s="181" t="s">
        <v>73</v>
      </c>
      <c r="F168" s="181" t="s">
        <v>74</v>
      </c>
      <c r="G168" s="182" t="s">
        <v>371</v>
      </c>
      <c r="H168" s="181" t="s">
        <v>90</v>
      </c>
      <c r="I168" s="183">
        <v>274</v>
      </c>
      <c r="J168" s="184"/>
      <c r="K168" s="185">
        <f t="shared" ref="K168:K193" si="6">I168*J168</f>
        <v>0</v>
      </c>
      <c r="L168" s="172"/>
      <c r="M168" s="170"/>
    </row>
    <row r="169" spans="1:13" ht="24" customHeight="1">
      <c r="A169" s="170"/>
      <c r="B169" s="171"/>
      <c r="C169" s="180">
        <v>142</v>
      </c>
      <c r="D169" s="181" t="s">
        <v>372</v>
      </c>
      <c r="E169" s="181" t="s">
        <v>73</v>
      </c>
      <c r="F169" s="181" t="s">
        <v>74</v>
      </c>
      <c r="G169" s="182" t="s">
        <v>373</v>
      </c>
      <c r="H169" s="181" t="s">
        <v>90</v>
      </c>
      <c r="I169" s="183">
        <v>40</v>
      </c>
      <c r="J169" s="184"/>
      <c r="K169" s="185">
        <f t="shared" si="6"/>
        <v>0</v>
      </c>
      <c r="L169" s="172"/>
      <c r="M169" s="170"/>
    </row>
    <row r="170" spans="1:13" ht="24" customHeight="1">
      <c r="A170" s="170"/>
      <c r="B170" s="171"/>
      <c r="C170" s="180">
        <v>143</v>
      </c>
      <c r="D170" s="181" t="s">
        <v>374</v>
      </c>
      <c r="E170" s="181" t="s">
        <v>73</v>
      </c>
      <c r="F170" s="181" t="s">
        <v>74</v>
      </c>
      <c r="G170" s="182" t="s">
        <v>375</v>
      </c>
      <c r="H170" s="181" t="s">
        <v>90</v>
      </c>
      <c r="I170" s="183">
        <v>7</v>
      </c>
      <c r="J170" s="184"/>
      <c r="K170" s="185">
        <f t="shared" si="6"/>
        <v>0</v>
      </c>
      <c r="L170" s="172"/>
      <c r="M170" s="170"/>
    </row>
    <row r="171" spans="1:13" ht="24" customHeight="1">
      <c r="A171" s="170"/>
      <c r="B171" s="171"/>
      <c r="C171" s="180">
        <v>144</v>
      </c>
      <c r="D171" s="181" t="s">
        <v>376</v>
      </c>
      <c r="E171" s="181" t="s">
        <v>73</v>
      </c>
      <c r="F171" s="181" t="s">
        <v>74</v>
      </c>
      <c r="G171" s="182" t="s">
        <v>377</v>
      </c>
      <c r="H171" s="181" t="s">
        <v>90</v>
      </c>
      <c r="I171" s="183">
        <v>1</v>
      </c>
      <c r="J171" s="184"/>
      <c r="K171" s="185">
        <f t="shared" si="6"/>
        <v>0</v>
      </c>
      <c r="L171" s="172"/>
      <c r="M171" s="170"/>
    </row>
    <row r="172" spans="1:13" ht="24" customHeight="1">
      <c r="A172" s="170"/>
      <c r="B172" s="171"/>
      <c r="C172" s="180">
        <v>145</v>
      </c>
      <c r="D172" s="181" t="s">
        <v>378</v>
      </c>
      <c r="E172" s="181" t="s">
        <v>73</v>
      </c>
      <c r="F172" s="181" t="s">
        <v>74</v>
      </c>
      <c r="G172" s="182" t="s">
        <v>379</v>
      </c>
      <c r="H172" s="181" t="s">
        <v>90</v>
      </c>
      <c r="I172" s="183">
        <v>18</v>
      </c>
      <c r="J172" s="184"/>
      <c r="K172" s="185">
        <f t="shared" si="6"/>
        <v>0</v>
      </c>
      <c r="L172" s="172"/>
      <c r="M172" s="170"/>
    </row>
    <row r="173" spans="1:13" ht="24" customHeight="1">
      <c r="A173" s="170"/>
      <c r="B173" s="171"/>
      <c r="C173" s="180">
        <v>146</v>
      </c>
      <c r="D173" s="181" t="s">
        <v>380</v>
      </c>
      <c r="E173" s="181" t="s">
        <v>73</v>
      </c>
      <c r="F173" s="181" t="s">
        <v>74</v>
      </c>
      <c r="G173" s="182" t="s">
        <v>381</v>
      </c>
      <c r="H173" s="181" t="s">
        <v>90</v>
      </c>
      <c r="I173" s="183">
        <v>22</v>
      </c>
      <c r="J173" s="184"/>
      <c r="K173" s="185">
        <f t="shared" si="6"/>
        <v>0</v>
      </c>
      <c r="L173" s="172"/>
      <c r="M173" s="170"/>
    </row>
    <row r="174" spans="1:13" ht="24" customHeight="1">
      <c r="A174" s="170"/>
      <c r="B174" s="171"/>
      <c r="C174" s="180">
        <v>147</v>
      </c>
      <c r="D174" s="181" t="s">
        <v>382</v>
      </c>
      <c r="E174" s="181" t="s">
        <v>73</v>
      </c>
      <c r="F174" s="181" t="s">
        <v>74</v>
      </c>
      <c r="G174" s="182" t="s">
        <v>383</v>
      </c>
      <c r="H174" s="181" t="s">
        <v>90</v>
      </c>
      <c r="I174" s="183">
        <v>18</v>
      </c>
      <c r="J174" s="184"/>
      <c r="K174" s="185">
        <f t="shared" si="6"/>
        <v>0</v>
      </c>
      <c r="L174" s="172"/>
      <c r="M174" s="170"/>
    </row>
    <row r="175" spans="1:13" ht="24" customHeight="1">
      <c r="A175" s="170"/>
      <c r="B175" s="171"/>
      <c r="C175" s="180">
        <v>148</v>
      </c>
      <c r="D175" s="181" t="s">
        <v>384</v>
      </c>
      <c r="E175" s="181" t="s">
        <v>73</v>
      </c>
      <c r="F175" s="181" t="s">
        <v>74</v>
      </c>
      <c r="G175" s="182" t="s">
        <v>385</v>
      </c>
      <c r="H175" s="181" t="s">
        <v>90</v>
      </c>
      <c r="I175" s="183">
        <v>22</v>
      </c>
      <c r="J175" s="184"/>
      <c r="K175" s="185">
        <f t="shared" si="6"/>
        <v>0</v>
      </c>
      <c r="L175" s="172"/>
      <c r="M175" s="170"/>
    </row>
    <row r="176" spans="1:13" ht="24" customHeight="1">
      <c r="A176" s="170"/>
      <c r="B176" s="171"/>
      <c r="C176" s="180">
        <v>149</v>
      </c>
      <c r="D176" s="181" t="s">
        <v>386</v>
      </c>
      <c r="E176" s="181" t="s">
        <v>73</v>
      </c>
      <c r="F176" s="181" t="s">
        <v>74</v>
      </c>
      <c r="G176" s="182" t="s">
        <v>387</v>
      </c>
      <c r="H176" s="181" t="s">
        <v>90</v>
      </c>
      <c r="I176" s="183">
        <v>22</v>
      </c>
      <c r="J176" s="184"/>
      <c r="K176" s="185">
        <f t="shared" si="6"/>
        <v>0</v>
      </c>
      <c r="L176" s="172"/>
      <c r="M176" s="170"/>
    </row>
    <row r="177" spans="1:13" ht="24" customHeight="1">
      <c r="A177" s="170"/>
      <c r="B177" s="171"/>
      <c r="C177" s="180">
        <v>150</v>
      </c>
      <c r="D177" s="181" t="s">
        <v>388</v>
      </c>
      <c r="E177" s="181" t="s">
        <v>73</v>
      </c>
      <c r="F177" s="181" t="s">
        <v>74</v>
      </c>
      <c r="G177" s="182" t="s">
        <v>389</v>
      </c>
      <c r="H177" s="181" t="s">
        <v>90</v>
      </c>
      <c r="I177" s="183">
        <v>14</v>
      </c>
      <c r="J177" s="184"/>
      <c r="K177" s="185">
        <f t="shared" si="6"/>
        <v>0</v>
      </c>
      <c r="L177" s="172"/>
      <c r="M177" s="170"/>
    </row>
    <row r="178" spans="1:13" ht="24" customHeight="1">
      <c r="A178" s="170"/>
      <c r="B178" s="171"/>
      <c r="C178" s="180">
        <v>151</v>
      </c>
      <c r="D178" s="181" t="s">
        <v>390</v>
      </c>
      <c r="E178" s="181" t="s">
        <v>73</v>
      </c>
      <c r="F178" s="181" t="s">
        <v>74</v>
      </c>
      <c r="G178" s="182" t="s">
        <v>299</v>
      </c>
      <c r="H178" s="181" t="s">
        <v>90</v>
      </c>
      <c r="I178" s="183">
        <v>22</v>
      </c>
      <c r="J178" s="184"/>
      <c r="K178" s="185">
        <f t="shared" si="6"/>
        <v>0</v>
      </c>
      <c r="L178" s="172"/>
      <c r="M178" s="170"/>
    </row>
    <row r="179" spans="1:13" ht="24" customHeight="1">
      <c r="A179" s="170"/>
      <c r="B179" s="171"/>
      <c r="C179" s="180">
        <v>152</v>
      </c>
      <c r="D179" s="181" t="s">
        <v>391</v>
      </c>
      <c r="E179" s="181" t="s">
        <v>73</v>
      </c>
      <c r="F179" s="181" t="s">
        <v>74</v>
      </c>
      <c r="G179" s="182" t="s">
        <v>301</v>
      </c>
      <c r="H179" s="181" t="s">
        <v>90</v>
      </c>
      <c r="I179" s="183">
        <v>4</v>
      </c>
      <c r="J179" s="184"/>
      <c r="K179" s="185">
        <f t="shared" si="6"/>
        <v>0</v>
      </c>
      <c r="L179" s="172"/>
      <c r="M179" s="170"/>
    </row>
    <row r="180" spans="1:13" ht="24" customHeight="1">
      <c r="A180" s="170"/>
      <c r="B180" s="171"/>
      <c r="C180" s="180">
        <v>153</v>
      </c>
      <c r="D180" s="181" t="s">
        <v>392</v>
      </c>
      <c r="E180" s="181" t="s">
        <v>73</v>
      </c>
      <c r="F180" s="181" t="s">
        <v>74</v>
      </c>
      <c r="G180" s="182" t="s">
        <v>393</v>
      </c>
      <c r="H180" s="181" t="s">
        <v>90</v>
      </c>
      <c r="I180" s="183">
        <v>1</v>
      </c>
      <c r="J180" s="184"/>
      <c r="K180" s="185">
        <f t="shared" si="6"/>
        <v>0</v>
      </c>
      <c r="L180" s="172"/>
      <c r="M180" s="170"/>
    </row>
    <row r="181" spans="1:13" ht="24" customHeight="1">
      <c r="A181" s="170"/>
      <c r="B181" s="171"/>
      <c r="C181" s="180">
        <v>154</v>
      </c>
      <c r="D181" s="181" t="s">
        <v>394</v>
      </c>
      <c r="E181" s="181" t="s">
        <v>73</v>
      </c>
      <c r="F181" s="181" t="s">
        <v>74</v>
      </c>
      <c r="G181" s="182" t="s">
        <v>395</v>
      </c>
      <c r="H181" s="181" t="s">
        <v>137</v>
      </c>
      <c r="I181" s="183">
        <v>1</v>
      </c>
      <c r="J181" s="184"/>
      <c r="K181" s="185">
        <f t="shared" si="6"/>
        <v>0</v>
      </c>
      <c r="L181" s="172"/>
      <c r="M181" s="170"/>
    </row>
    <row r="182" spans="1:13" ht="24" customHeight="1">
      <c r="A182" s="170"/>
      <c r="B182" s="171"/>
      <c r="C182" s="180">
        <v>155</v>
      </c>
      <c r="D182" s="181" t="s">
        <v>396</v>
      </c>
      <c r="E182" s="181" t="s">
        <v>73</v>
      </c>
      <c r="F182" s="181" t="s">
        <v>74</v>
      </c>
      <c r="G182" s="182" t="s">
        <v>397</v>
      </c>
      <c r="H182" s="181" t="s">
        <v>137</v>
      </c>
      <c r="I182" s="183">
        <v>417</v>
      </c>
      <c r="J182" s="184"/>
      <c r="K182" s="185">
        <f t="shared" si="6"/>
        <v>0</v>
      </c>
      <c r="L182" s="172"/>
      <c r="M182" s="170"/>
    </row>
    <row r="183" spans="1:13" ht="24" customHeight="1">
      <c r="A183" s="170"/>
      <c r="B183" s="171"/>
      <c r="C183" s="180">
        <v>156</v>
      </c>
      <c r="D183" s="181" t="s">
        <v>398</v>
      </c>
      <c r="E183" s="181" t="s">
        <v>73</v>
      </c>
      <c r="F183" s="181" t="s">
        <v>74</v>
      </c>
      <c r="G183" s="182" t="s">
        <v>399</v>
      </c>
      <c r="H183" s="181" t="s">
        <v>93</v>
      </c>
      <c r="I183" s="183">
        <v>67.599999999999994</v>
      </c>
      <c r="J183" s="184"/>
      <c r="K183" s="185">
        <f t="shared" si="6"/>
        <v>0</v>
      </c>
      <c r="L183" s="172"/>
      <c r="M183" s="170"/>
    </row>
    <row r="184" spans="1:13" ht="24" customHeight="1">
      <c r="A184" s="170"/>
      <c r="B184" s="171"/>
      <c r="C184" s="180">
        <v>157</v>
      </c>
      <c r="D184" s="181" t="s">
        <v>400</v>
      </c>
      <c r="E184" s="181" t="s">
        <v>73</v>
      </c>
      <c r="F184" s="181" t="s">
        <v>74</v>
      </c>
      <c r="G184" s="182" t="s">
        <v>401</v>
      </c>
      <c r="H184" s="181" t="s">
        <v>93</v>
      </c>
      <c r="I184" s="183">
        <v>809.6</v>
      </c>
      <c r="J184" s="184"/>
      <c r="K184" s="185">
        <f t="shared" si="6"/>
        <v>0</v>
      </c>
      <c r="L184" s="172"/>
      <c r="M184" s="170"/>
    </row>
    <row r="185" spans="1:13" ht="24" customHeight="1">
      <c r="A185" s="170"/>
      <c r="B185" s="171"/>
      <c r="C185" s="180">
        <v>158</v>
      </c>
      <c r="D185" s="181" t="s">
        <v>402</v>
      </c>
      <c r="E185" s="181" t="s">
        <v>73</v>
      </c>
      <c r="F185" s="181" t="s">
        <v>74</v>
      </c>
      <c r="G185" s="182" t="s">
        <v>403</v>
      </c>
      <c r="H185" s="181" t="s">
        <v>93</v>
      </c>
      <c r="I185" s="183">
        <v>10.6</v>
      </c>
      <c r="J185" s="184"/>
      <c r="K185" s="185">
        <f t="shared" si="6"/>
        <v>0</v>
      </c>
      <c r="L185" s="172"/>
      <c r="M185" s="170"/>
    </row>
    <row r="186" spans="1:13" ht="24" customHeight="1">
      <c r="A186" s="170"/>
      <c r="B186" s="171"/>
      <c r="C186" s="180">
        <v>159</v>
      </c>
      <c r="D186" s="181" t="s">
        <v>404</v>
      </c>
      <c r="E186" s="181" t="s">
        <v>73</v>
      </c>
      <c r="F186" s="181" t="s">
        <v>74</v>
      </c>
      <c r="G186" s="182" t="s">
        <v>405</v>
      </c>
      <c r="H186" s="181" t="s">
        <v>137</v>
      </c>
      <c r="I186" s="183">
        <v>10</v>
      </c>
      <c r="J186" s="184"/>
      <c r="K186" s="185">
        <f t="shared" si="6"/>
        <v>0</v>
      </c>
      <c r="L186" s="172"/>
      <c r="M186" s="170"/>
    </row>
    <row r="187" spans="1:13" ht="24" customHeight="1">
      <c r="A187" s="170"/>
      <c r="B187" s="171"/>
      <c r="C187" s="180">
        <v>160</v>
      </c>
      <c r="D187" s="181" t="s">
        <v>406</v>
      </c>
      <c r="E187" s="181" t="s">
        <v>73</v>
      </c>
      <c r="F187" s="181" t="s">
        <v>74</v>
      </c>
      <c r="G187" s="182" t="s">
        <v>407</v>
      </c>
      <c r="H187" s="181" t="s">
        <v>137</v>
      </c>
      <c r="I187" s="183">
        <v>44</v>
      </c>
      <c r="J187" s="184"/>
      <c r="K187" s="185">
        <f t="shared" si="6"/>
        <v>0</v>
      </c>
      <c r="L187" s="172"/>
      <c r="M187" s="170"/>
    </row>
    <row r="188" spans="1:13" ht="24" customHeight="1">
      <c r="A188" s="170"/>
      <c r="B188" s="171"/>
      <c r="C188" s="180">
        <v>161</v>
      </c>
      <c r="D188" s="181" t="s">
        <v>408</v>
      </c>
      <c r="E188" s="181" t="s">
        <v>73</v>
      </c>
      <c r="F188" s="181" t="s">
        <v>74</v>
      </c>
      <c r="G188" s="182" t="s">
        <v>409</v>
      </c>
      <c r="H188" s="181" t="s">
        <v>137</v>
      </c>
      <c r="I188" s="183">
        <v>8</v>
      </c>
      <c r="J188" s="184"/>
      <c r="K188" s="185">
        <f t="shared" si="6"/>
        <v>0</v>
      </c>
      <c r="L188" s="172"/>
      <c r="M188" s="170"/>
    </row>
    <row r="189" spans="1:13" ht="24" customHeight="1">
      <c r="A189" s="170"/>
      <c r="B189" s="171"/>
      <c r="C189" s="180">
        <v>162</v>
      </c>
      <c r="D189" s="181" t="s">
        <v>410</v>
      </c>
      <c r="E189" s="181" t="s">
        <v>73</v>
      </c>
      <c r="F189" s="181" t="s">
        <v>74</v>
      </c>
      <c r="G189" s="182" t="s">
        <v>411</v>
      </c>
      <c r="H189" s="181" t="s">
        <v>93</v>
      </c>
      <c r="I189" s="183">
        <v>15</v>
      </c>
      <c r="J189" s="184"/>
      <c r="K189" s="185">
        <f t="shared" si="6"/>
        <v>0</v>
      </c>
      <c r="L189" s="172"/>
      <c r="M189" s="170"/>
    </row>
    <row r="190" spans="1:13" ht="24" customHeight="1">
      <c r="A190" s="170"/>
      <c r="B190" s="171"/>
      <c r="C190" s="180">
        <v>163</v>
      </c>
      <c r="D190" s="181" t="s">
        <v>412</v>
      </c>
      <c r="E190" s="181" t="s">
        <v>73</v>
      </c>
      <c r="F190" s="181" t="s">
        <v>74</v>
      </c>
      <c r="G190" s="182" t="s">
        <v>413</v>
      </c>
      <c r="H190" s="181" t="s">
        <v>137</v>
      </c>
      <c r="I190" s="183">
        <v>12</v>
      </c>
      <c r="J190" s="184"/>
      <c r="K190" s="185">
        <f t="shared" si="6"/>
        <v>0</v>
      </c>
      <c r="L190" s="172"/>
      <c r="M190" s="170"/>
    </row>
    <row r="191" spans="1:13" ht="24" customHeight="1">
      <c r="A191" s="170"/>
      <c r="B191" s="171"/>
      <c r="C191" s="180">
        <v>164</v>
      </c>
      <c r="D191" s="181" t="s">
        <v>414</v>
      </c>
      <c r="E191" s="181" t="s">
        <v>73</v>
      </c>
      <c r="F191" s="181" t="s">
        <v>74</v>
      </c>
      <c r="G191" s="182" t="s">
        <v>415</v>
      </c>
      <c r="H191" s="181" t="s">
        <v>137</v>
      </c>
      <c r="I191" s="183">
        <v>6</v>
      </c>
      <c r="J191" s="184"/>
      <c r="K191" s="185">
        <f t="shared" si="6"/>
        <v>0</v>
      </c>
      <c r="L191" s="172"/>
      <c r="M191" s="170"/>
    </row>
    <row r="192" spans="1:13" ht="24" customHeight="1">
      <c r="A192" s="170"/>
      <c r="B192" s="171"/>
      <c r="C192" s="180">
        <v>165</v>
      </c>
      <c r="D192" s="181" t="s">
        <v>416</v>
      </c>
      <c r="E192" s="181" t="s">
        <v>73</v>
      </c>
      <c r="F192" s="181" t="s">
        <v>74</v>
      </c>
      <c r="G192" s="182" t="s">
        <v>417</v>
      </c>
      <c r="H192" s="181" t="s">
        <v>137</v>
      </c>
      <c r="I192" s="183">
        <v>6</v>
      </c>
      <c r="J192" s="184"/>
      <c r="K192" s="185">
        <f t="shared" si="6"/>
        <v>0</v>
      </c>
      <c r="L192" s="172"/>
      <c r="M192" s="170"/>
    </row>
    <row r="193" spans="1:13" ht="24" customHeight="1">
      <c r="A193" s="170"/>
      <c r="B193" s="171"/>
      <c r="C193" s="180">
        <v>166</v>
      </c>
      <c r="D193" s="181" t="s">
        <v>418</v>
      </c>
      <c r="E193" s="181" t="s">
        <v>73</v>
      </c>
      <c r="F193" s="181" t="s">
        <v>74</v>
      </c>
      <c r="G193" s="182" t="s">
        <v>419</v>
      </c>
      <c r="H193" s="181" t="s">
        <v>137</v>
      </c>
      <c r="I193" s="183">
        <v>730</v>
      </c>
      <c r="J193" s="184"/>
      <c r="K193" s="185">
        <f t="shared" si="6"/>
        <v>0</v>
      </c>
      <c r="L193" s="172"/>
      <c r="M193" s="170"/>
    </row>
    <row r="194" spans="1:13" ht="24" customHeight="1">
      <c r="A194" s="170"/>
      <c r="B194" s="171"/>
      <c r="C194" s="225" t="s">
        <v>106</v>
      </c>
      <c r="D194" s="209"/>
      <c r="E194" s="209"/>
      <c r="F194" s="209"/>
      <c r="G194" s="209"/>
      <c r="H194" s="209"/>
      <c r="I194" s="209"/>
      <c r="J194" s="226"/>
      <c r="K194" s="189">
        <f>SUM(K136:K193)</f>
        <v>0</v>
      </c>
      <c r="L194" s="172"/>
      <c r="M194" s="170"/>
    </row>
    <row r="195" spans="1:13" ht="24" customHeight="1">
      <c r="A195" s="170"/>
      <c r="B195" s="171"/>
      <c r="C195" s="186"/>
      <c r="D195" s="210" t="s">
        <v>420</v>
      </c>
      <c r="E195" s="209"/>
      <c r="F195" s="209"/>
      <c r="G195" s="209"/>
      <c r="H195" s="187"/>
      <c r="I195" s="183"/>
      <c r="J195" s="188"/>
      <c r="K195" s="189"/>
      <c r="L195" s="172"/>
      <c r="M195" s="170"/>
    </row>
    <row r="196" spans="1:13" ht="24" customHeight="1">
      <c r="A196" s="170"/>
      <c r="B196" s="171"/>
      <c r="C196" s="180">
        <v>167</v>
      </c>
      <c r="D196" s="181" t="s">
        <v>421</v>
      </c>
      <c r="E196" s="181" t="s">
        <v>73</v>
      </c>
      <c r="F196" s="181" t="s">
        <v>74</v>
      </c>
      <c r="G196" s="182" t="s">
        <v>422</v>
      </c>
      <c r="H196" s="181" t="s">
        <v>90</v>
      </c>
      <c r="I196" s="183">
        <v>1</v>
      </c>
      <c r="J196" s="184"/>
      <c r="K196" s="185">
        <f t="shared" ref="K196:K227" si="7">I196*J196</f>
        <v>0</v>
      </c>
      <c r="L196" s="172"/>
      <c r="M196" s="170"/>
    </row>
    <row r="197" spans="1:13" ht="24" customHeight="1">
      <c r="A197" s="170"/>
      <c r="B197" s="171"/>
      <c r="C197" s="180">
        <v>168</v>
      </c>
      <c r="D197" s="181" t="s">
        <v>423</v>
      </c>
      <c r="E197" s="181" t="s">
        <v>73</v>
      </c>
      <c r="F197" s="181" t="s">
        <v>74</v>
      </c>
      <c r="G197" s="182" t="s">
        <v>424</v>
      </c>
      <c r="H197" s="181" t="s">
        <v>90</v>
      </c>
      <c r="I197" s="183">
        <v>2</v>
      </c>
      <c r="J197" s="184"/>
      <c r="K197" s="185">
        <f t="shared" si="7"/>
        <v>0</v>
      </c>
      <c r="L197" s="172"/>
      <c r="M197" s="170"/>
    </row>
    <row r="198" spans="1:13" ht="24" customHeight="1">
      <c r="A198" s="170"/>
      <c r="B198" s="171"/>
      <c r="C198" s="180">
        <v>169</v>
      </c>
      <c r="D198" s="181" t="s">
        <v>425</v>
      </c>
      <c r="E198" s="181" t="s">
        <v>73</v>
      </c>
      <c r="F198" s="181" t="s">
        <v>74</v>
      </c>
      <c r="G198" s="182" t="s">
        <v>426</v>
      </c>
      <c r="H198" s="181" t="s">
        <v>90</v>
      </c>
      <c r="I198" s="183">
        <v>1</v>
      </c>
      <c r="J198" s="184"/>
      <c r="K198" s="185">
        <f t="shared" si="7"/>
        <v>0</v>
      </c>
      <c r="L198" s="172"/>
      <c r="M198" s="170"/>
    </row>
    <row r="199" spans="1:13" ht="24" customHeight="1">
      <c r="A199" s="170"/>
      <c r="B199" s="171"/>
      <c r="C199" s="180">
        <v>170</v>
      </c>
      <c r="D199" s="181" t="s">
        <v>427</v>
      </c>
      <c r="E199" s="181" t="s">
        <v>73</v>
      </c>
      <c r="F199" s="181" t="s">
        <v>74</v>
      </c>
      <c r="G199" s="182" t="s">
        <v>428</v>
      </c>
      <c r="H199" s="181" t="s">
        <v>90</v>
      </c>
      <c r="I199" s="183">
        <v>1</v>
      </c>
      <c r="J199" s="184"/>
      <c r="K199" s="185">
        <f t="shared" si="7"/>
        <v>0</v>
      </c>
      <c r="L199" s="172"/>
      <c r="M199" s="170"/>
    </row>
    <row r="200" spans="1:13" ht="24" customHeight="1">
      <c r="A200" s="170"/>
      <c r="B200" s="171"/>
      <c r="C200" s="180">
        <v>171</v>
      </c>
      <c r="D200" s="181" t="s">
        <v>429</v>
      </c>
      <c r="E200" s="181" t="s">
        <v>73</v>
      </c>
      <c r="F200" s="181" t="s">
        <v>74</v>
      </c>
      <c r="G200" s="182" t="s">
        <v>430</v>
      </c>
      <c r="H200" s="181" t="s">
        <v>90</v>
      </c>
      <c r="I200" s="183">
        <v>1</v>
      </c>
      <c r="J200" s="184"/>
      <c r="K200" s="185">
        <f t="shared" si="7"/>
        <v>0</v>
      </c>
      <c r="L200" s="172"/>
      <c r="M200" s="170"/>
    </row>
    <row r="201" spans="1:13" ht="24" customHeight="1">
      <c r="A201" s="170"/>
      <c r="B201" s="171"/>
      <c r="C201" s="180">
        <v>172</v>
      </c>
      <c r="D201" s="181" t="s">
        <v>431</v>
      </c>
      <c r="E201" s="181" t="s">
        <v>73</v>
      </c>
      <c r="F201" s="181" t="s">
        <v>74</v>
      </c>
      <c r="G201" s="182" t="s">
        <v>432</v>
      </c>
      <c r="H201" s="181" t="s">
        <v>90</v>
      </c>
      <c r="I201" s="183">
        <v>1</v>
      </c>
      <c r="J201" s="184"/>
      <c r="K201" s="185">
        <f t="shared" si="7"/>
        <v>0</v>
      </c>
      <c r="L201" s="172"/>
      <c r="M201" s="170"/>
    </row>
    <row r="202" spans="1:13" ht="24" customHeight="1">
      <c r="A202" s="170"/>
      <c r="B202" s="171"/>
      <c r="C202" s="180">
        <v>173</v>
      </c>
      <c r="D202" s="181" t="s">
        <v>433</v>
      </c>
      <c r="E202" s="181" t="s">
        <v>73</v>
      </c>
      <c r="F202" s="181" t="s">
        <v>74</v>
      </c>
      <c r="G202" s="182" t="s">
        <v>434</v>
      </c>
      <c r="H202" s="181" t="s">
        <v>90</v>
      </c>
      <c r="I202" s="183">
        <v>1</v>
      </c>
      <c r="J202" s="184"/>
      <c r="K202" s="185">
        <f t="shared" si="7"/>
        <v>0</v>
      </c>
      <c r="L202" s="172"/>
      <c r="M202" s="170"/>
    </row>
    <row r="203" spans="1:13" ht="24" customHeight="1">
      <c r="A203" s="170"/>
      <c r="B203" s="171"/>
      <c r="C203" s="180">
        <v>174</v>
      </c>
      <c r="D203" s="181" t="s">
        <v>435</v>
      </c>
      <c r="E203" s="181" t="s">
        <v>73</v>
      </c>
      <c r="F203" s="181" t="s">
        <v>74</v>
      </c>
      <c r="G203" s="182" t="s">
        <v>436</v>
      </c>
      <c r="H203" s="181" t="s">
        <v>90</v>
      </c>
      <c r="I203" s="183">
        <v>44</v>
      </c>
      <c r="J203" s="184"/>
      <c r="K203" s="185">
        <f t="shared" si="7"/>
        <v>0</v>
      </c>
      <c r="L203" s="172"/>
      <c r="M203" s="170"/>
    </row>
    <row r="204" spans="1:13" ht="24" customHeight="1">
      <c r="A204" s="170"/>
      <c r="B204" s="171"/>
      <c r="C204" s="180">
        <v>175</v>
      </c>
      <c r="D204" s="181" t="s">
        <v>437</v>
      </c>
      <c r="E204" s="181" t="s">
        <v>73</v>
      </c>
      <c r="F204" s="181" t="s">
        <v>74</v>
      </c>
      <c r="G204" s="182" t="s">
        <v>438</v>
      </c>
      <c r="H204" s="181" t="s">
        <v>90</v>
      </c>
      <c r="I204" s="183">
        <v>1</v>
      </c>
      <c r="J204" s="184"/>
      <c r="K204" s="185">
        <f t="shared" si="7"/>
        <v>0</v>
      </c>
      <c r="L204" s="172"/>
      <c r="M204" s="170"/>
    </row>
    <row r="205" spans="1:13" ht="24" customHeight="1">
      <c r="A205" s="170"/>
      <c r="B205" s="171"/>
      <c r="C205" s="180">
        <v>176</v>
      </c>
      <c r="D205" s="181" t="s">
        <v>439</v>
      </c>
      <c r="E205" s="181" t="s">
        <v>73</v>
      </c>
      <c r="F205" s="181" t="s">
        <v>74</v>
      </c>
      <c r="G205" s="182" t="s">
        <v>440</v>
      </c>
      <c r="H205" s="181" t="s">
        <v>90</v>
      </c>
      <c r="I205" s="183">
        <v>1</v>
      </c>
      <c r="J205" s="184"/>
      <c r="K205" s="185">
        <f t="shared" si="7"/>
        <v>0</v>
      </c>
      <c r="L205" s="172"/>
      <c r="M205" s="170"/>
    </row>
    <row r="206" spans="1:13" ht="24" customHeight="1">
      <c r="A206" s="170"/>
      <c r="B206" s="171"/>
      <c r="C206" s="180">
        <v>177</v>
      </c>
      <c r="D206" s="181" t="s">
        <v>441</v>
      </c>
      <c r="E206" s="181" t="s">
        <v>73</v>
      </c>
      <c r="F206" s="181" t="s">
        <v>74</v>
      </c>
      <c r="G206" s="182" t="s">
        <v>442</v>
      </c>
      <c r="H206" s="181" t="s">
        <v>90</v>
      </c>
      <c r="I206" s="183">
        <v>1</v>
      </c>
      <c r="J206" s="184"/>
      <c r="K206" s="185">
        <f t="shared" si="7"/>
        <v>0</v>
      </c>
      <c r="L206" s="172"/>
      <c r="M206" s="170"/>
    </row>
    <row r="207" spans="1:13" ht="24" customHeight="1">
      <c r="A207" s="170"/>
      <c r="B207" s="171"/>
      <c r="C207" s="180">
        <v>178</v>
      </c>
      <c r="D207" s="181" t="s">
        <v>443</v>
      </c>
      <c r="E207" s="181" t="s">
        <v>73</v>
      </c>
      <c r="F207" s="181" t="s">
        <v>74</v>
      </c>
      <c r="G207" s="182" t="s">
        <v>444</v>
      </c>
      <c r="H207" s="181" t="s">
        <v>93</v>
      </c>
      <c r="I207" s="183">
        <v>80.400000000000006</v>
      </c>
      <c r="J207" s="184"/>
      <c r="K207" s="185">
        <f t="shared" si="7"/>
        <v>0</v>
      </c>
      <c r="L207" s="172"/>
      <c r="M207" s="170"/>
    </row>
    <row r="208" spans="1:13" ht="24" customHeight="1">
      <c r="A208" s="170"/>
      <c r="B208" s="171"/>
      <c r="C208" s="180">
        <v>179</v>
      </c>
      <c r="D208" s="181" t="s">
        <v>445</v>
      </c>
      <c r="E208" s="181" t="s">
        <v>73</v>
      </c>
      <c r="F208" s="181" t="s">
        <v>74</v>
      </c>
      <c r="G208" s="182" t="s">
        <v>446</v>
      </c>
      <c r="H208" s="181" t="s">
        <v>447</v>
      </c>
      <c r="I208" s="183">
        <v>9.3800000000000008</v>
      </c>
      <c r="J208" s="184"/>
      <c r="K208" s="185">
        <f t="shared" si="7"/>
        <v>0</v>
      </c>
      <c r="L208" s="172"/>
      <c r="M208" s="170"/>
    </row>
    <row r="209" spans="1:13" ht="24" customHeight="1">
      <c r="A209" s="170"/>
      <c r="B209" s="171"/>
      <c r="C209" s="180">
        <v>180</v>
      </c>
      <c r="D209" s="181" t="s">
        <v>448</v>
      </c>
      <c r="E209" s="181" t="s">
        <v>73</v>
      </c>
      <c r="F209" s="181" t="s">
        <v>74</v>
      </c>
      <c r="G209" s="182" t="s">
        <v>449</v>
      </c>
      <c r="H209" s="181" t="s">
        <v>90</v>
      </c>
      <c r="I209" s="183">
        <v>3</v>
      </c>
      <c r="J209" s="184"/>
      <c r="K209" s="185">
        <f t="shared" si="7"/>
        <v>0</v>
      </c>
      <c r="L209" s="172"/>
      <c r="M209" s="170"/>
    </row>
    <row r="210" spans="1:13" ht="24" customHeight="1">
      <c r="A210" s="170"/>
      <c r="B210" s="171"/>
      <c r="C210" s="180">
        <v>181</v>
      </c>
      <c r="D210" s="181" t="s">
        <v>450</v>
      </c>
      <c r="E210" s="181" t="s">
        <v>73</v>
      </c>
      <c r="F210" s="181" t="s">
        <v>74</v>
      </c>
      <c r="G210" s="182" t="s">
        <v>451</v>
      </c>
      <c r="H210" s="181" t="s">
        <v>90</v>
      </c>
      <c r="I210" s="183">
        <v>1</v>
      </c>
      <c r="J210" s="184"/>
      <c r="K210" s="185">
        <f t="shared" si="7"/>
        <v>0</v>
      </c>
      <c r="L210" s="172"/>
      <c r="M210" s="170"/>
    </row>
    <row r="211" spans="1:13" ht="24" customHeight="1">
      <c r="A211" s="170"/>
      <c r="B211" s="171"/>
      <c r="C211" s="180">
        <v>182</v>
      </c>
      <c r="D211" s="181" t="s">
        <v>452</v>
      </c>
      <c r="E211" s="181" t="s">
        <v>73</v>
      </c>
      <c r="F211" s="181" t="s">
        <v>74</v>
      </c>
      <c r="G211" s="182" t="s">
        <v>453</v>
      </c>
      <c r="H211" s="181" t="s">
        <v>90</v>
      </c>
      <c r="I211" s="183">
        <v>1</v>
      </c>
      <c r="J211" s="184"/>
      <c r="K211" s="185">
        <f t="shared" si="7"/>
        <v>0</v>
      </c>
      <c r="L211" s="172"/>
      <c r="M211" s="170"/>
    </row>
    <row r="212" spans="1:13" ht="24" customHeight="1">
      <c r="A212" s="170"/>
      <c r="B212" s="171"/>
      <c r="C212" s="180">
        <v>183</v>
      </c>
      <c r="D212" s="181" t="s">
        <v>454</v>
      </c>
      <c r="E212" s="181" t="s">
        <v>73</v>
      </c>
      <c r="F212" s="181" t="s">
        <v>74</v>
      </c>
      <c r="G212" s="182" t="s">
        <v>455</v>
      </c>
      <c r="H212" s="181" t="s">
        <v>90</v>
      </c>
      <c r="I212" s="183">
        <v>1</v>
      </c>
      <c r="J212" s="184"/>
      <c r="K212" s="185">
        <f t="shared" si="7"/>
        <v>0</v>
      </c>
      <c r="L212" s="172"/>
      <c r="M212" s="170"/>
    </row>
    <row r="213" spans="1:13" ht="24" customHeight="1">
      <c r="A213" s="170"/>
      <c r="B213" s="171"/>
      <c r="C213" s="180">
        <v>184</v>
      </c>
      <c r="D213" s="181" t="s">
        <v>456</v>
      </c>
      <c r="E213" s="181" t="s">
        <v>73</v>
      </c>
      <c r="F213" s="181" t="s">
        <v>74</v>
      </c>
      <c r="G213" s="182" t="s">
        <v>457</v>
      </c>
      <c r="H213" s="181" t="s">
        <v>90</v>
      </c>
      <c r="I213" s="183">
        <v>1</v>
      </c>
      <c r="J213" s="184"/>
      <c r="K213" s="185">
        <f t="shared" si="7"/>
        <v>0</v>
      </c>
      <c r="L213" s="172"/>
      <c r="M213" s="170"/>
    </row>
    <row r="214" spans="1:13" ht="24" customHeight="1">
      <c r="A214" s="170"/>
      <c r="B214" s="171"/>
      <c r="C214" s="180">
        <v>185</v>
      </c>
      <c r="D214" s="181" t="s">
        <v>458</v>
      </c>
      <c r="E214" s="181" t="s">
        <v>73</v>
      </c>
      <c r="F214" s="181" t="s">
        <v>74</v>
      </c>
      <c r="G214" s="182" t="s">
        <v>459</v>
      </c>
      <c r="H214" s="181" t="s">
        <v>90</v>
      </c>
      <c r="I214" s="183">
        <v>1</v>
      </c>
      <c r="J214" s="184"/>
      <c r="K214" s="185">
        <f t="shared" si="7"/>
        <v>0</v>
      </c>
      <c r="L214" s="172"/>
      <c r="M214" s="170"/>
    </row>
    <row r="215" spans="1:13" ht="24" customHeight="1">
      <c r="A215" s="170"/>
      <c r="B215" s="171"/>
      <c r="C215" s="180">
        <v>186</v>
      </c>
      <c r="D215" s="181" t="s">
        <v>460</v>
      </c>
      <c r="E215" s="181" t="s">
        <v>73</v>
      </c>
      <c r="F215" s="181" t="s">
        <v>74</v>
      </c>
      <c r="G215" s="182" t="s">
        <v>461</v>
      </c>
      <c r="H215" s="181" t="s">
        <v>90</v>
      </c>
      <c r="I215" s="183">
        <v>1</v>
      </c>
      <c r="J215" s="184"/>
      <c r="K215" s="185">
        <f t="shared" si="7"/>
        <v>0</v>
      </c>
      <c r="L215" s="172"/>
      <c r="M215" s="170"/>
    </row>
    <row r="216" spans="1:13" ht="24" customHeight="1">
      <c r="A216" s="170"/>
      <c r="B216" s="171"/>
      <c r="C216" s="180">
        <v>187</v>
      </c>
      <c r="D216" s="181" t="s">
        <v>462</v>
      </c>
      <c r="E216" s="181" t="s">
        <v>73</v>
      </c>
      <c r="F216" s="181" t="s">
        <v>74</v>
      </c>
      <c r="G216" s="182" t="s">
        <v>463</v>
      </c>
      <c r="H216" s="181" t="s">
        <v>90</v>
      </c>
      <c r="I216" s="183">
        <v>1</v>
      </c>
      <c r="J216" s="184"/>
      <c r="K216" s="185">
        <f t="shared" si="7"/>
        <v>0</v>
      </c>
      <c r="L216" s="172"/>
      <c r="M216" s="170"/>
    </row>
    <row r="217" spans="1:13" ht="24" customHeight="1">
      <c r="A217" s="170"/>
      <c r="B217" s="171"/>
      <c r="C217" s="180">
        <v>188</v>
      </c>
      <c r="D217" s="181" t="s">
        <v>464</v>
      </c>
      <c r="E217" s="181" t="s">
        <v>73</v>
      </c>
      <c r="F217" s="181" t="s">
        <v>74</v>
      </c>
      <c r="G217" s="182" t="s">
        <v>465</v>
      </c>
      <c r="H217" s="181" t="s">
        <v>90</v>
      </c>
      <c r="I217" s="183">
        <v>1</v>
      </c>
      <c r="J217" s="184"/>
      <c r="K217" s="185">
        <f t="shared" si="7"/>
        <v>0</v>
      </c>
      <c r="L217" s="172"/>
      <c r="M217" s="170"/>
    </row>
    <row r="218" spans="1:13" ht="24" customHeight="1">
      <c r="A218" s="170"/>
      <c r="B218" s="171"/>
      <c r="C218" s="180">
        <v>189</v>
      </c>
      <c r="D218" s="181" t="s">
        <v>466</v>
      </c>
      <c r="E218" s="181" t="s">
        <v>73</v>
      </c>
      <c r="F218" s="181" t="s">
        <v>74</v>
      </c>
      <c r="G218" s="182" t="s">
        <v>467</v>
      </c>
      <c r="H218" s="181" t="s">
        <v>93</v>
      </c>
      <c r="I218" s="183">
        <v>4.75</v>
      </c>
      <c r="J218" s="184"/>
      <c r="K218" s="185">
        <f t="shared" si="7"/>
        <v>0</v>
      </c>
      <c r="L218" s="172"/>
      <c r="M218" s="170"/>
    </row>
    <row r="219" spans="1:13" ht="24" customHeight="1">
      <c r="A219" s="170"/>
      <c r="B219" s="171"/>
      <c r="C219" s="180">
        <v>190</v>
      </c>
      <c r="D219" s="181" t="s">
        <v>468</v>
      </c>
      <c r="E219" s="181" t="s">
        <v>73</v>
      </c>
      <c r="F219" s="181" t="s">
        <v>74</v>
      </c>
      <c r="G219" s="182" t="s">
        <v>469</v>
      </c>
      <c r="H219" s="181" t="s">
        <v>93</v>
      </c>
      <c r="I219" s="183">
        <v>2.31</v>
      </c>
      <c r="J219" s="184"/>
      <c r="K219" s="185">
        <f t="shared" si="7"/>
        <v>0</v>
      </c>
      <c r="L219" s="172"/>
      <c r="M219" s="170"/>
    </row>
    <row r="220" spans="1:13" ht="24" customHeight="1">
      <c r="A220" s="170"/>
      <c r="B220" s="171"/>
      <c r="C220" s="180">
        <v>191</v>
      </c>
      <c r="D220" s="181" t="s">
        <v>470</v>
      </c>
      <c r="E220" s="181" t="s">
        <v>73</v>
      </c>
      <c r="F220" s="181" t="s">
        <v>74</v>
      </c>
      <c r="G220" s="182" t="s">
        <v>471</v>
      </c>
      <c r="H220" s="181" t="s">
        <v>93</v>
      </c>
      <c r="I220" s="183">
        <v>10.19</v>
      </c>
      <c r="J220" s="184"/>
      <c r="K220" s="185">
        <f t="shared" si="7"/>
        <v>0</v>
      </c>
      <c r="L220" s="172"/>
      <c r="M220" s="170"/>
    </row>
    <row r="221" spans="1:13" ht="24" customHeight="1">
      <c r="A221" s="170"/>
      <c r="B221" s="171"/>
      <c r="C221" s="180">
        <v>192</v>
      </c>
      <c r="D221" s="181" t="s">
        <v>472</v>
      </c>
      <c r="E221" s="181" t="s">
        <v>73</v>
      </c>
      <c r="F221" s="181" t="s">
        <v>74</v>
      </c>
      <c r="G221" s="182" t="s">
        <v>473</v>
      </c>
      <c r="H221" s="181" t="s">
        <v>93</v>
      </c>
      <c r="I221" s="183">
        <v>12.63</v>
      </c>
      <c r="J221" s="184"/>
      <c r="K221" s="185">
        <f t="shared" si="7"/>
        <v>0</v>
      </c>
      <c r="L221" s="172"/>
      <c r="M221" s="170"/>
    </row>
    <row r="222" spans="1:13" ht="24" customHeight="1">
      <c r="A222" s="170"/>
      <c r="B222" s="171"/>
      <c r="C222" s="180">
        <v>193</v>
      </c>
      <c r="D222" s="181" t="s">
        <v>474</v>
      </c>
      <c r="E222" s="181" t="s">
        <v>73</v>
      </c>
      <c r="F222" s="181" t="s">
        <v>74</v>
      </c>
      <c r="G222" s="182" t="s">
        <v>475</v>
      </c>
      <c r="H222" s="181" t="s">
        <v>93</v>
      </c>
      <c r="I222" s="183">
        <v>352.56</v>
      </c>
      <c r="J222" s="184"/>
      <c r="K222" s="185">
        <f t="shared" si="7"/>
        <v>0</v>
      </c>
      <c r="L222" s="172"/>
      <c r="M222" s="170"/>
    </row>
    <row r="223" spans="1:13" ht="24" customHeight="1">
      <c r="A223" s="170"/>
      <c r="B223" s="171"/>
      <c r="C223" s="180">
        <v>194</v>
      </c>
      <c r="D223" s="181" t="s">
        <v>476</v>
      </c>
      <c r="E223" s="181" t="s">
        <v>73</v>
      </c>
      <c r="F223" s="181" t="s">
        <v>74</v>
      </c>
      <c r="G223" s="182" t="s">
        <v>477</v>
      </c>
      <c r="H223" s="181" t="s">
        <v>93</v>
      </c>
      <c r="I223" s="183">
        <v>302.63</v>
      </c>
      <c r="J223" s="184"/>
      <c r="K223" s="185">
        <f t="shared" si="7"/>
        <v>0</v>
      </c>
      <c r="L223" s="172"/>
      <c r="M223" s="170"/>
    </row>
    <row r="224" spans="1:13" ht="24" customHeight="1">
      <c r="A224" s="170"/>
      <c r="B224" s="171"/>
      <c r="C224" s="180">
        <v>195</v>
      </c>
      <c r="D224" s="181" t="s">
        <v>478</v>
      </c>
      <c r="E224" s="181" t="s">
        <v>73</v>
      </c>
      <c r="F224" s="181" t="s">
        <v>74</v>
      </c>
      <c r="G224" s="182" t="s">
        <v>479</v>
      </c>
      <c r="H224" s="181" t="s">
        <v>93</v>
      </c>
      <c r="I224" s="183">
        <v>96.88</v>
      </c>
      <c r="J224" s="184"/>
      <c r="K224" s="185">
        <f t="shared" si="7"/>
        <v>0</v>
      </c>
      <c r="L224" s="172"/>
      <c r="M224" s="170"/>
    </row>
    <row r="225" spans="1:13" ht="24" customHeight="1">
      <c r="A225" s="170"/>
      <c r="B225" s="171"/>
      <c r="C225" s="180">
        <v>196</v>
      </c>
      <c r="D225" s="181" t="s">
        <v>480</v>
      </c>
      <c r="E225" s="181" t="s">
        <v>73</v>
      </c>
      <c r="F225" s="181" t="s">
        <v>74</v>
      </c>
      <c r="G225" s="182" t="s">
        <v>481</v>
      </c>
      <c r="H225" s="181" t="s">
        <v>93</v>
      </c>
      <c r="I225" s="183">
        <v>244.94</v>
      </c>
      <c r="J225" s="184"/>
      <c r="K225" s="185">
        <f t="shared" si="7"/>
        <v>0</v>
      </c>
      <c r="L225" s="172"/>
      <c r="M225" s="170"/>
    </row>
    <row r="226" spans="1:13" ht="24" customHeight="1">
      <c r="A226" s="170"/>
      <c r="B226" s="171"/>
      <c r="C226" s="180">
        <v>197</v>
      </c>
      <c r="D226" s="181" t="s">
        <v>482</v>
      </c>
      <c r="E226" s="181" t="s">
        <v>73</v>
      </c>
      <c r="F226" s="181" t="s">
        <v>74</v>
      </c>
      <c r="G226" s="182" t="s">
        <v>483</v>
      </c>
      <c r="H226" s="181" t="s">
        <v>93</v>
      </c>
      <c r="I226" s="183">
        <v>962</v>
      </c>
      <c r="J226" s="184"/>
      <c r="K226" s="185">
        <f t="shared" si="7"/>
        <v>0</v>
      </c>
      <c r="L226" s="172"/>
      <c r="M226" s="170"/>
    </row>
    <row r="227" spans="1:13" ht="24" customHeight="1">
      <c r="A227" s="170"/>
      <c r="B227" s="171"/>
      <c r="C227" s="180">
        <v>198</v>
      </c>
      <c r="D227" s="181" t="s">
        <v>484</v>
      </c>
      <c r="E227" s="181" t="s">
        <v>73</v>
      </c>
      <c r="F227" s="181" t="s">
        <v>74</v>
      </c>
      <c r="G227" s="182" t="s">
        <v>485</v>
      </c>
      <c r="H227" s="181" t="s">
        <v>93</v>
      </c>
      <c r="I227" s="183">
        <v>100.2</v>
      </c>
      <c r="J227" s="184"/>
      <c r="K227" s="185">
        <f t="shared" si="7"/>
        <v>0</v>
      </c>
      <c r="L227" s="172"/>
      <c r="M227" s="170"/>
    </row>
    <row r="228" spans="1:13" ht="24" customHeight="1">
      <c r="A228" s="170"/>
      <c r="B228" s="171"/>
      <c r="C228" s="225" t="s">
        <v>106</v>
      </c>
      <c r="D228" s="209"/>
      <c r="E228" s="209"/>
      <c r="F228" s="209"/>
      <c r="G228" s="209"/>
      <c r="H228" s="209"/>
      <c r="I228" s="209"/>
      <c r="J228" s="226"/>
      <c r="K228" s="189">
        <f>SUM(K196:K227)</f>
        <v>0</v>
      </c>
      <c r="L228" s="172"/>
      <c r="M228" s="170"/>
    </row>
    <row r="229" spans="1:13" ht="24" customHeight="1">
      <c r="A229" s="170"/>
      <c r="B229" s="171"/>
      <c r="C229" s="186"/>
      <c r="D229" s="210" t="s">
        <v>486</v>
      </c>
      <c r="E229" s="209"/>
      <c r="F229" s="209"/>
      <c r="G229" s="209"/>
      <c r="H229" s="187"/>
      <c r="I229" s="183"/>
      <c r="J229" s="188"/>
      <c r="K229" s="189"/>
      <c r="L229" s="172"/>
      <c r="M229" s="170"/>
    </row>
    <row r="230" spans="1:13" ht="24" customHeight="1">
      <c r="A230" s="170"/>
      <c r="B230" s="171"/>
      <c r="C230" s="180">
        <v>199</v>
      </c>
      <c r="D230" s="181" t="s">
        <v>487</v>
      </c>
      <c r="E230" s="181" t="s">
        <v>73</v>
      </c>
      <c r="F230" s="181" t="s">
        <v>74</v>
      </c>
      <c r="G230" s="182" t="s">
        <v>488</v>
      </c>
      <c r="H230" s="181" t="s">
        <v>137</v>
      </c>
      <c r="I230" s="183">
        <v>2</v>
      </c>
      <c r="J230" s="184"/>
      <c r="K230" s="185">
        <f t="shared" ref="K230:K261" si="8">I230*J230</f>
        <v>0</v>
      </c>
      <c r="L230" s="172"/>
      <c r="M230" s="170"/>
    </row>
    <row r="231" spans="1:13" ht="24" customHeight="1">
      <c r="A231" s="170"/>
      <c r="B231" s="171"/>
      <c r="C231" s="180">
        <v>200</v>
      </c>
      <c r="D231" s="181" t="s">
        <v>489</v>
      </c>
      <c r="E231" s="181" t="s">
        <v>73</v>
      </c>
      <c r="F231" s="181" t="s">
        <v>74</v>
      </c>
      <c r="G231" s="182" t="s">
        <v>490</v>
      </c>
      <c r="H231" s="181" t="s">
        <v>137</v>
      </c>
      <c r="I231" s="183">
        <v>6</v>
      </c>
      <c r="J231" s="184"/>
      <c r="K231" s="185">
        <f t="shared" si="8"/>
        <v>0</v>
      </c>
      <c r="L231" s="172"/>
      <c r="M231" s="170"/>
    </row>
    <row r="232" spans="1:13" ht="24" customHeight="1">
      <c r="A232" s="170"/>
      <c r="B232" s="171"/>
      <c r="C232" s="180">
        <v>201</v>
      </c>
      <c r="D232" s="181" t="s">
        <v>491</v>
      </c>
      <c r="E232" s="181" t="s">
        <v>73</v>
      </c>
      <c r="F232" s="181" t="s">
        <v>74</v>
      </c>
      <c r="G232" s="182" t="s">
        <v>492</v>
      </c>
      <c r="H232" s="181" t="s">
        <v>137</v>
      </c>
      <c r="I232" s="183">
        <v>380</v>
      </c>
      <c r="J232" s="184"/>
      <c r="K232" s="185">
        <f t="shared" si="8"/>
        <v>0</v>
      </c>
      <c r="L232" s="172"/>
      <c r="M232" s="170"/>
    </row>
    <row r="233" spans="1:13" ht="24" customHeight="1">
      <c r="A233" s="170"/>
      <c r="B233" s="171"/>
      <c r="C233" s="180">
        <v>202</v>
      </c>
      <c r="D233" s="181" t="s">
        <v>493</v>
      </c>
      <c r="E233" s="181" t="s">
        <v>73</v>
      </c>
      <c r="F233" s="181" t="s">
        <v>74</v>
      </c>
      <c r="G233" s="182" t="s">
        <v>494</v>
      </c>
      <c r="H233" s="181" t="s">
        <v>137</v>
      </c>
      <c r="I233" s="183">
        <v>159</v>
      </c>
      <c r="J233" s="184"/>
      <c r="K233" s="185">
        <f t="shared" si="8"/>
        <v>0</v>
      </c>
      <c r="L233" s="172"/>
      <c r="M233" s="170"/>
    </row>
    <row r="234" spans="1:13" ht="24" customHeight="1">
      <c r="A234" s="170"/>
      <c r="B234" s="171"/>
      <c r="C234" s="180">
        <v>203</v>
      </c>
      <c r="D234" s="181" t="s">
        <v>495</v>
      </c>
      <c r="E234" s="181" t="s">
        <v>73</v>
      </c>
      <c r="F234" s="181" t="s">
        <v>74</v>
      </c>
      <c r="G234" s="182" t="s">
        <v>496</v>
      </c>
      <c r="H234" s="181" t="s">
        <v>137</v>
      </c>
      <c r="I234" s="183">
        <v>6</v>
      </c>
      <c r="J234" s="184"/>
      <c r="K234" s="185">
        <f t="shared" si="8"/>
        <v>0</v>
      </c>
      <c r="L234" s="172"/>
      <c r="M234" s="170"/>
    </row>
    <row r="235" spans="1:13" ht="24" customHeight="1">
      <c r="A235" s="170"/>
      <c r="B235" s="171"/>
      <c r="C235" s="180">
        <v>204</v>
      </c>
      <c r="D235" s="181" t="s">
        <v>497</v>
      </c>
      <c r="E235" s="181" t="s">
        <v>73</v>
      </c>
      <c r="F235" s="181" t="s">
        <v>74</v>
      </c>
      <c r="G235" s="182" t="s">
        <v>498</v>
      </c>
      <c r="H235" s="181" t="s">
        <v>137</v>
      </c>
      <c r="I235" s="183">
        <v>145</v>
      </c>
      <c r="J235" s="184"/>
      <c r="K235" s="185">
        <f t="shared" si="8"/>
        <v>0</v>
      </c>
      <c r="L235" s="172"/>
      <c r="M235" s="170"/>
    </row>
    <row r="236" spans="1:13" ht="24" customHeight="1">
      <c r="A236" s="170"/>
      <c r="B236" s="171"/>
      <c r="C236" s="180">
        <v>205</v>
      </c>
      <c r="D236" s="181" t="s">
        <v>499</v>
      </c>
      <c r="E236" s="181" t="s">
        <v>73</v>
      </c>
      <c r="F236" s="181" t="s">
        <v>74</v>
      </c>
      <c r="G236" s="182" t="s">
        <v>500</v>
      </c>
      <c r="H236" s="181" t="s">
        <v>137</v>
      </c>
      <c r="I236" s="183">
        <v>4</v>
      </c>
      <c r="J236" s="184"/>
      <c r="K236" s="185">
        <f t="shared" si="8"/>
        <v>0</v>
      </c>
      <c r="L236" s="172"/>
      <c r="M236" s="170"/>
    </row>
    <row r="237" spans="1:13" ht="24" customHeight="1">
      <c r="A237" s="170"/>
      <c r="B237" s="171"/>
      <c r="C237" s="180">
        <v>206</v>
      </c>
      <c r="D237" s="181" t="s">
        <v>501</v>
      </c>
      <c r="E237" s="181" t="s">
        <v>73</v>
      </c>
      <c r="F237" s="181" t="s">
        <v>74</v>
      </c>
      <c r="G237" s="182" t="s">
        <v>502</v>
      </c>
      <c r="H237" s="181" t="s">
        <v>137</v>
      </c>
      <c r="I237" s="183">
        <v>1</v>
      </c>
      <c r="J237" s="184"/>
      <c r="K237" s="185">
        <f t="shared" si="8"/>
        <v>0</v>
      </c>
      <c r="L237" s="172"/>
      <c r="M237" s="170"/>
    </row>
    <row r="238" spans="1:13" ht="24" customHeight="1">
      <c r="A238" s="170"/>
      <c r="B238" s="171"/>
      <c r="C238" s="180">
        <v>207</v>
      </c>
      <c r="D238" s="181" t="s">
        <v>503</v>
      </c>
      <c r="E238" s="181" t="s">
        <v>73</v>
      </c>
      <c r="F238" s="181" t="s">
        <v>74</v>
      </c>
      <c r="G238" s="182" t="s">
        <v>504</v>
      </c>
      <c r="H238" s="181" t="s">
        <v>137</v>
      </c>
      <c r="I238" s="183">
        <v>7</v>
      </c>
      <c r="J238" s="184"/>
      <c r="K238" s="185">
        <f t="shared" si="8"/>
        <v>0</v>
      </c>
      <c r="L238" s="172"/>
      <c r="M238" s="170"/>
    </row>
    <row r="239" spans="1:13" ht="24" customHeight="1">
      <c r="A239" s="170"/>
      <c r="B239" s="171"/>
      <c r="C239" s="180">
        <v>208</v>
      </c>
      <c r="D239" s="181" t="s">
        <v>505</v>
      </c>
      <c r="E239" s="181" t="s">
        <v>73</v>
      </c>
      <c r="F239" s="181" t="s">
        <v>74</v>
      </c>
      <c r="G239" s="182" t="s">
        <v>490</v>
      </c>
      <c r="H239" s="181" t="s">
        <v>137</v>
      </c>
      <c r="I239" s="183">
        <v>9</v>
      </c>
      <c r="J239" s="184"/>
      <c r="K239" s="185">
        <f t="shared" si="8"/>
        <v>0</v>
      </c>
      <c r="L239" s="172"/>
      <c r="M239" s="170"/>
    </row>
    <row r="240" spans="1:13" ht="24" customHeight="1">
      <c r="A240" s="170"/>
      <c r="B240" s="171"/>
      <c r="C240" s="180">
        <v>209</v>
      </c>
      <c r="D240" s="181" t="s">
        <v>506</v>
      </c>
      <c r="E240" s="181" t="s">
        <v>73</v>
      </c>
      <c r="F240" s="181" t="s">
        <v>74</v>
      </c>
      <c r="G240" s="182" t="s">
        <v>507</v>
      </c>
      <c r="H240" s="181" t="s">
        <v>137</v>
      </c>
      <c r="I240" s="183">
        <v>22</v>
      </c>
      <c r="J240" s="184"/>
      <c r="K240" s="185">
        <f t="shared" si="8"/>
        <v>0</v>
      </c>
      <c r="L240" s="172"/>
      <c r="M240" s="170"/>
    </row>
    <row r="241" spans="1:13" ht="24" customHeight="1">
      <c r="A241" s="170"/>
      <c r="B241" s="171"/>
      <c r="C241" s="180">
        <v>210</v>
      </c>
      <c r="D241" s="181" t="s">
        <v>508</v>
      </c>
      <c r="E241" s="181" t="s">
        <v>73</v>
      </c>
      <c r="F241" s="181" t="s">
        <v>74</v>
      </c>
      <c r="G241" s="182" t="s">
        <v>509</v>
      </c>
      <c r="H241" s="181" t="s">
        <v>137</v>
      </c>
      <c r="I241" s="183">
        <v>11</v>
      </c>
      <c r="J241" s="184"/>
      <c r="K241" s="185">
        <f t="shared" si="8"/>
        <v>0</v>
      </c>
      <c r="L241" s="172"/>
      <c r="M241" s="170"/>
    </row>
    <row r="242" spans="1:13" ht="24" customHeight="1">
      <c r="A242" s="170"/>
      <c r="B242" s="171"/>
      <c r="C242" s="180">
        <v>211</v>
      </c>
      <c r="D242" s="181" t="s">
        <v>510</v>
      </c>
      <c r="E242" s="181" t="s">
        <v>73</v>
      </c>
      <c r="F242" s="181" t="s">
        <v>74</v>
      </c>
      <c r="G242" s="182" t="s">
        <v>511</v>
      </c>
      <c r="H242" s="181" t="s">
        <v>137</v>
      </c>
      <c r="I242" s="183">
        <v>86</v>
      </c>
      <c r="J242" s="184"/>
      <c r="K242" s="185">
        <f t="shared" si="8"/>
        <v>0</v>
      </c>
      <c r="L242" s="172"/>
      <c r="M242" s="170"/>
    </row>
    <row r="243" spans="1:13" ht="24" customHeight="1">
      <c r="A243" s="170"/>
      <c r="B243" s="171"/>
      <c r="C243" s="180">
        <v>212</v>
      </c>
      <c r="D243" s="181" t="s">
        <v>512</v>
      </c>
      <c r="E243" s="181" t="s">
        <v>73</v>
      </c>
      <c r="F243" s="181" t="s">
        <v>74</v>
      </c>
      <c r="G243" s="182" t="s">
        <v>513</v>
      </c>
      <c r="H243" s="181" t="s">
        <v>137</v>
      </c>
      <c r="I243" s="183">
        <v>40</v>
      </c>
      <c r="J243" s="184"/>
      <c r="K243" s="185">
        <f t="shared" si="8"/>
        <v>0</v>
      </c>
      <c r="L243" s="172"/>
      <c r="M243" s="170"/>
    </row>
    <row r="244" spans="1:13" ht="24" customHeight="1">
      <c r="A244" s="170"/>
      <c r="B244" s="171"/>
      <c r="C244" s="180">
        <v>213</v>
      </c>
      <c r="D244" s="181" t="s">
        <v>514</v>
      </c>
      <c r="E244" s="181" t="s">
        <v>73</v>
      </c>
      <c r="F244" s="181" t="s">
        <v>74</v>
      </c>
      <c r="G244" s="182" t="s">
        <v>515</v>
      </c>
      <c r="H244" s="181" t="s">
        <v>137</v>
      </c>
      <c r="I244" s="183">
        <v>20</v>
      </c>
      <c r="J244" s="184"/>
      <c r="K244" s="185">
        <f t="shared" si="8"/>
        <v>0</v>
      </c>
      <c r="L244" s="172"/>
      <c r="M244" s="170"/>
    </row>
    <row r="245" spans="1:13" ht="24" customHeight="1">
      <c r="A245" s="170"/>
      <c r="B245" s="171"/>
      <c r="C245" s="180">
        <v>214</v>
      </c>
      <c r="D245" s="181" t="s">
        <v>516</v>
      </c>
      <c r="E245" s="181" t="s">
        <v>73</v>
      </c>
      <c r="F245" s="181" t="s">
        <v>74</v>
      </c>
      <c r="G245" s="182" t="s">
        <v>517</v>
      </c>
      <c r="H245" s="181" t="s">
        <v>137</v>
      </c>
      <c r="I245" s="183">
        <v>3</v>
      </c>
      <c r="J245" s="184"/>
      <c r="K245" s="185">
        <f t="shared" si="8"/>
        <v>0</v>
      </c>
      <c r="L245" s="172"/>
      <c r="M245" s="170"/>
    </row>
    <row r="246" spans="1:13" ht="24" customHeight="1">
      <c r="A246" s="170"/>
      <c r="B246" s="171"/>
      <c r="C246" s="180">
        <v>215</v>
      </c>
      <c r="D246" s="181" t="s">
        <v>518</v>
      </c>
      <c r="E246" s="181" t="s">
        <v>73</v>
      </c>
      <c r="F246" s="181" t="s">
        <v>74</v>
      </c>
      <c r="G246" s="182" t="s">
        <v>519</v>
      </c>
      <c r="H246" s="181" t="s">
        <v>137</v>
      </c>
      <c r="I246" s="183">
        <v>11</v>
      </c>
      <c r="J246" s="184"/>
      <c r="K246" s="185">
        <f t="shared" si="8"/>
        <v>0</v>
      </c>
      <c r="L246" s="172"/>
      <c r="M246" s="170"/>
    </row>
    <row r="247" spans="1:13" ht="24" customHeight="1">
      <c r="A247" s="170"/>
      <c r="B247" s="171"/>
      <c r="C247" s="180">
        <v>216</v>
      </c>
      <c r="D247" s="181" t="s">
        <v>520</v>
      </c>
      <c r="E247" s="181" t="s">
        <v>73</v>
      </c>
      <c r="F247" s="181" t="s">
        <v>74</v>
      </c>
      <c r="G247" s="182" t="s">
        <v>521</v>
      </c>
      <c r="H247" s="181" t="s">
        <v>137</v>
      </c>
      <c r="I247" s="183">
        <v>6</v>
      </c>
      <c r="J247" s="184"/>
      <c r="K247" s="185">
        <f t="shared" si="8"/>
        <v>0</v>
      </c>
      <c r="L247" s="172"/>
      <c r="M247" s="170"/>
    </row>
    <row r="248" spans="1:13" ht="24" customHeight="1">
      <c r="A248" s="170"/>
      <c r="B248" s="171"/>
      <c r="C248" s="180">
        <v>217</v>
      </c>
      <c r="D248" s="181" t="s">
        <v>522</v>
      </c>
      <c r="E248" s="181" t="s">
        <v>73</v>
      </c>
      <c r="F248" s="181" t="s">
        <v>74</v>
      </c>
      <c r="G248" s="182" t="s">
        <v>523</v>
      </c>
      <c r="H248" s="181" t="s">
        <v>137</v>
      </c>
      <c r="I248" s="183">
        <v>1</v>
      </c>
      <c r="J248" s="184"/>
      <c r="K248" s="185">
        <f t="shared" si="8"/>
        <v>0</v>
      </c>
      <c r="L248" s="172"/>
      <c r="M248" s="170"/>
    </row>
    <row r="249" spans="1:13" ht="24" customHeight="1">
      <c r="A249" s="170"/>
      <c r="B249" s="171"/>
      <c r="C249" s="180">
        <v>218</v>
      </c>
      <c r="D249" s="181" t="s">
        <v>524</v>
      </c>
      <c r="E249" s="181" t="s">
        <v>73</v>
      </c>
      <c r="F249" s="181" t="s">
        <v>74</v>
      </c>
      <c r="G249" s="182" t="s">
        <v>525</v>
      </c>
      <c r="H249" s="181" t="s">
        <v>137</v>
      </c>
      <c r="I249" s="183">
        <v>15</v>
      </c>
      <c r="J249" s="184"/>
      <c r="K249" s="185">
        <f t="shared" si="8"/>
        <v>0</v>
      </c>
      <c r="L249" s="172"/>
      <c r="M249" s="170"/>
    </row>
    <row r="250" spans="1:13" ht="24" customHeight="1">
      <c r="A250" s="170"/>
      <c r="B250" s="171"/>
      <c r="C250" s="180">
        <v>219</v>
      </c>
      <c r="D250" s="181" t="s">
        <v>526</v>
      </c>
      <c r="E250" s="181" t="s">
        <v>73</v>
      </c>
      <c r="F250" s="181" t="s">
        <v>74</v>
      </c>
      <c r="G250" s="182" t="s">
        <v>527</v>
      </c>
      <c r="H250" s="181" t="s">
        <v>93</v>
      </c>
      <c r="I250" s="183">
        <v>200</v>
      </c>
      <c r="J250" s="184"/>
      <c r="K250" s="185">
        <f t="shared" si="8"/>
        <v>0</v>
      </c>
      <c r="L250" s="172"/>
      <c r="M250" s="170"/>
    </row>
    <row r="251" spans="1:13" ht="24" customHeight="1">
      <c r="A251" s="170"/>
      <c r="B251" s="171"/>
      <c r="C251" s="180">
        <v>220</v>
      </c>
      <c r="D251" s="181" t="s">
        <v>528</v>
      </c>
      <c r="E251" s="181" t="s">
        <v>73</v>
      </c>
      <c r="F251" s="181" t="s">
        <v>74</v>
      </c>
      <c r="G251" s="182" t="s">
        <v>529</v>
      </c>
      <c r="H251" s="181" t="s">
        <v>90</v>
      </c>
      <c r="I251" s="183">
        <v>12</v>
      </c>
      <c r="J251" s="184"/>
      <c r="K251" s="185">
        <f t="shared" si="8"/>
        <v>0</v>
      </c>
      <c r="L251" s="172"/>
      <c r="M251" s="170"/>
    </row>
    <row r="252" spans="1:13" ht="24" customHeight="1">
      <c r="A252" s="170"/>
      <c r="B252" s="171"/>
      <c r="C252" s="180">
        <v>221</v>
      </c>
      <c r="D252" s="181" t="s">
        <v>530</v>
      </c>
      <c r="E252" s="181" t="s">
        <v>73</v>
      </c>
      <c r="F252" s="181" t="s">
        <v>74</v>
      </c>
      <c r="G252" s="182" t="s">
        <v>531</v>
      </c>
      <c r="H252" s="181" t="s">
        <v>93</v>
      </c>
      <c r="I252" s="183">
        <v>250</v>
      </c>
      <c r="J252" s="184"/>
      <c r="K252" s="185">
        <f t="shared" si="8"/>
        <v>0</v>
      </c>
      <c r="L252" s="172"/>
      <c r="M252" s="170"/>
    </row>
    <row r="253" spans="1:13" ht="24" customHeight="1">
      <c r="A253" s="170"/>
      <c r="B253" s="171"/>
      <c r="C253" s="180">
        <v>222</v>
      </c>
      <c r="D253" s="181" t="s">
        <v>532</v>
      </c>
      <c r="E253" s="181" t="s">
        <v>73</v>
      </c>
      <c r="F253" s="181" t="s">
        <v>74</v>
      </c>
      <c r="G253" s="182" t="s">
        <v>533</v>
      </c>
      <c r="H253" s="181" t="s">
        <v>90</v>
      </c>
      <c r="I253" s="183">
        <v>10</v>
      </c>
      <c r="J253" s="184"/>
      <c r="K253" s="185">
        <f t="shared" si="8"/>
        <v>0</v>
      </c>
      <c r="L253" s="172"/>
      <c r="M253" s="170"/>
    </row>
    <row r="254" spans="1:13" ht="24" customHeight="1">
      <c r="A254" s="170"/>
      <c r="B254" s="171"/>
      <c r="C254" s="180">
        <v>223</v>
      </c>
      <c r="D254" s="181" t="s">
        <v>534</v>
      </c>
      <c r="E254" s="181" t="s">
        <v>73</v>
      </c>
      <c r="F254" s="181" t="s">
        <v>74</v>
      </c>
      <c r="G254" s="182" t="s">
        <v>535</v>
      </c>
      <c r="H254" s="181" t="s">
        <v>90</v>
      </c>
      <c r="I254" s="183">
        <v>10</v>
      </c>
      <c r="J254" s="184"/>
      <c r="K254" s="185">
        <f t="shared" si="8"/>
        <v>0</v>
      </c>
      <c r="L254" s="172"/>
      <c r="M254" s="170"/>
    </row>
    <row r="255" spans="1:13" ht="24" customHeight="1">
      <c r="A255" s="170"/>
      <c r="B255" s="171"/>
      <c r="C255" s="180">
        <v>224</v>
      </c>
      <c r="D255" s="181" t="s">
        <v>536</v>
      </c>
      <c r="E255" s="181" t="s">
        <v>73</v>
      </c>
      <c r="F255" s="181" t="s">
        <v>74</v>
      </c>
      <c r="G255" s="182" t="s">
        <v>537</v>
      </c>
      <c r="H255" s="181" t="s">
        <v>93</v>
      </c>
      <c r="I255" s="183">
        <v>250</v>
      </c>
      <c r="J255" s="184"/>
      <c r="K255" s="185">
        <f t="shared" si="8"/>
        <v>0</v>
      </c>
      <c r="L255" s="172"/>
      <c r="M255" s="170"/>
    </row>
    <row r="256" spans="1:13" ht="24" customHeight="1">
      <c r="A256" s="170"/>
      <c r="B256" s="171"/>
      <c r="C256" s="180">
        <v>225</v>
      </c>
      <c r="D256" s="181" t="s">
        <v>538</v>
      </c>
      <c r="E256" s="181" t="s">
        <v>73</v>
      </c>
      <c r="F256" s="181" t="s">
        <v>74</v>
      </c>
      <c r="G256" s="182" t="s">
        <v>539</v>
      </c>
      <c r="H256" s="181" t="s">
        <v>90</v>
      </c>
      <c r="I256" s="183">
        <v>250</v>
      </c>
      <c r="J256" s="184"/>
      <c r="K256" s="185">
        <f t="shared" si="8"/>
        <v>0</v>
      </c>
      <c r="L256" s="172"/>
      <c r="M256" s="170"/>
    </row>
    <row r="257" spans="1:13" ht="24" customHeight="1">
      <c r="A257" s="170"/>
      <c r="B257" s="171"/>
      <c r="C257" s="180">
        <v>226</v>
      </c>
      <c r="D257" s="181" t="s">
        <v>540</v>
      </c>
      <c r="E257" s="181" t="s">
        <v>73</v>
      </c>
      <c r="F257" s="181" t="s">
        <v>74</v>
      </c>
      <c r="G257" s="182" t="s">
        <v>541</v>
      </c>
      <c r="H257" s="181" t="s">
        <v>137</v>
      </c>
      <c r="I257" s="183">
        <v>8</v>
      </c>
      <c r="J257" s="184"/>
      <c r="K257" s="185">
        <f t="shared" si="8"/>
        <v>0</v>
      </c>
      <c r="L257" s="172"/>
      <c r="M257" s="170"/>
    </row>
    <row r="258" spans="1:13" ht="24" customHeight="1">
      <c r="A258" s="170"/>
      <c r="B258" s="171"/>
      <c r="C258" s="180">
        <v>227</v>
      </c>
      <c r="D258" s="181" t="s">
        <v>542</v>
      </c>
      <c r="E258" s="181" t="s">
        <v>73</v>
      </c>
      <c r="F258" s="181" t="s">
        <v>74</v>
      </c>
      <c r="G258" s="182" t="s">
        <v>543</v>
      </c>
      <c r="H258" s="181" t="s">
        <v>137</v>
      </c>
      <c r="I258" s="183">
        <v>5</v>
      </c>
      <c r="J258" s="184"/>
      <c r="K258" s="185">
        <f t="shared" si="8"/>
        <v>0</v>
      </c>
      <c r="L258" s="172"/>
      <c r="M258" s="170"/>
    </row>
    <row r="259" spans="1:13" ht="24" customHeight="1">
      <c r="A259" s="170"/>
      <c r="B259" s="171"/>
      <c r="C259" s="180">
        <v>228</v>
      </c>
      <c r="D259" s="181" t="s">
        <v>544</v>
      </c>
      <c r="E259" s="181" t="s">
        <v>73</v>
      </c>
      <c r="F259" s="181" t="s">
        <v>74</v>
      </c>
      <c r="G259" s="182" t="s">
        <v>545</v>
      </c>
      <c r="H259" s="181" t="s">
        <v>137</v>
      </c>
      <c r="I259" s="183">
        <v>4</v>
      </c>
      <c r="J259" s="184"/>
      <c r="K259" s="185">
        <f t="shared" si="8"/>
        <v>0</v>
      </c>
      <c r="L259" s="172"/>
      <c r="M259" s="170"/>
    </row>
    <row r="260" spans="1:13" ht="24" customHeight="1">
      <c r="A260" s="170"/>
      <c r="B260" s="171"/>
      <c r="C260" s="180">
        <v>229</v>
      </c>
      <c r="D260" s="181" t="s">
        <v>546</v>
      </c>
      <c r="E260" s="181" t="s">
        <v>73</v>
      </c>
      <c r="F260" s="181" t="s">
        <v>74</v>
      </c>
      <c r="G260" s="182" t="s">
        <v>547</v>
      </c>
      <c r="H260" s="181" t="s">
        <v>137</v>
      </c>
      <c r="I260" s="183">
        <v>4</v>
      </c>
      <c r="J260" s="184"/>
      <c r="K260" s="185">
        <f t="shared" si="8"/>
        <v>0</v>
      </c>
      <c r="L260" s="172"/>
      <c r="M260" s="170"/>
    </row>
    <row r="261" spans="1:13" ht="24" customHeight="1">
      <c r="A261" s="170"/>
      <c r="B261" s="171"/>
      <c r="C261" s="180">
        <v>230</v>
      </c>
      <c r="D261" s="181" t="s">
        <v>548</v>
      </c>
      <c r="E261" s="181" t="s">
        <v>73</v>
      </c>
      <c r="F261" s="181" t="s">
        <v>74</v>
      </c>
      <c r="G261" s="182" t="s">
        <v>549</v>
      </c>
      <c r="H261" s="181" t="s">
        <v>137</v>
      </c>
      <c r="I261" s="183">
        <v>4</v>
      </c>
      <c r="J261" s="184"/>
      <c r="K261" s="185">
        <f t="shared" si="8"/>
        <v>0</v>
      </c>
      <c r="L261" s="172"/>
      <c r="M261" s="170"/>
    </row>
    <row r="262" spans="1:13" ht="24" customHeight="1">
      <c r="A262" s="170"/>
      <c r="B262" s="171"/>
      <c r="C262" s="180">
        <v>231</v>
      </c>
      <c r="D262" s="181" t="s">
        <v>550</v>
      </c>
      <c r="E262" s="181" t="s">
        <v>73</v>
      </c>
      <c r="F262" s="181" t="s">
        <v>74</v>
      </c>
      <c r="G262" s="182" t="s">
        <v>551</v>
      </c>
      <c r="H262" s="181" t="s">
        <v>137</v>
      </c>
      <c r="I262" s="183">
        <v>4</v>
      </c>
      <c r="J262" s="184"/>
      <c r="K262" s="185">
        <f t="shared" ref="K262:K293" si="9">I262*J262</f>
        <v>0</v>
      </c>
      <c r="L262" s="172"/>
      <c r="M262" s="170"/>
    </row>
    <row r="263" spans="1:13" ht="24" customHeight="1">
      <c r="A263" s="170"/>
      <c r="B263" s="171"/>
      <c r="C263" s="180">
        <v>232</v>
      </c>
      <c r="D263" s="181" t="s">
        <v>552</v>
      </c>
      <c r="E263" s="181" t="s">
        <v>73</v>
      </c>
      <c r="F263" s="181" t="s">
        <v>74</v>
      </c>
      <c r="G263" s="182" t="s">
        <v>553</v>
      </c>
      <c r="H263" s="181" t="s">
        <v>137</v>
      </c>
      <c r="I263" s="183">
        <v>8</v>
      </c>
      <c r="J263" s="184"/>
      <c r="K263" s="185">
        <f t="shared" si="9"/>
        <v>0</v>
      </c>
      <c r="L263" s="172"/>
      <c r="M263" s="170"/>
    </row>
    <row r="264" spans="1:13" ht="24" customHeight="1">
      <c r="A264" s="170"/>
      <c r="B264" s="171"/>
      <c r="C264" s="180">
        <v>233</v>
      </c>
      <c r="D264" s="181" t="s">
        <v>554</v>
      </c>
      <c r="E264" s="181" t="s">
        <v>73</v>
      </c>
      <c r="F264" s="181" t="s">
        <v>74</v>
      </c>
      <c r="G264" s="182" t="s">
        <v>555</v>
      </c>
      <c r="H264" s="181" t="s">
        <v>137</v>
      </c>
      <c r="I264" s="183">
        <v>3</v>
      </c>
      <c r="J264" s="184"/>
      <c r="K264" s="185">
        <f t="shared" si="9"/>
        <v>0</v>
      </c>
      <c r="L264" s="172"/>
      <c r="M264" s="170"/>
    </row>
    <row r="265" spans="1:13" ht="24" customHeight="1">
      <c r="A265" s="170"/>
      <c r="B265" s="171"/>
      <c r="C265" s="180">
        <v>234</v>
      </c>
      <c r="D265" s="181" t="s">
        <v>556</v>
      </c>
      <c r="E265" s="181" t="s">
        <v>73</v>
      </c>
      <c r="F265" s="181" t="s">
        <v>74</v>
      </c>
      <c r="G265" s="182" t="s">
        <v>557</v>
      </c>
      <c r="H265" s="181" t="s">
        <v>137</v>
      </c>
      <c r="I265" s="183">
        <v>3</v>
      </c>
      <c r="J265" s="184"/>
      <c r="K265" s="185">
        <f t="shared" si="9"/>
        <v>0</v>
      </c>
      <c r="L265" s="172"/>
      <c r="M265" s="170"/>
    </row>
    <row r="266" spans="1:13" ht="24" customHeight="1">
      <c r="A266" s="170"/>
      <c r="B266" s="171"/>
      <c r="C266" s="180">
        <v>235</v>
      </c>
      <c r="D266" s="181" t="s">
        <v>558</v>
      </c>
      <c r="E266" s="181" t="s">
        <v>73</v>
      </c>
      <c r="F266" s="181" t="s">
        <v>74</v>
      </c>
      <c r="G266" s="182" t="s">
        <v>559</v>
      </c>
      <c r="H266" s="181" t="s">
        <v>137</v>
      </c>
      <c r="I266" s="183">
        <v>8</v>
      </c>
      <c r="J266" s="184"/>
      <c r="K266" s="185">
        <f t="shared" si="9"/>
        <v>0</v>
      </c>
      <c r="L266" s="172"/>
      <c r="M266" s="170"/>
    </row>
    <row r="267" spans="1:13" ht="24" customHeight="1">
      <c r="A267" s="170"/>
      <c r="B267" s="171"/>
      <c r="C267" s="180">
        <v>236</v>
      </c>
      <c r="D267" s="181" t="s">
        <v>560</v>
      </c>
      <c r="E267" s="181" t="s">
        <v>73</v>
      </c>
      <c r="F267" s="181" t="s">
        <v>74</v>
      </c>
      <c r="G267" s="182" t="s">
        <v>561</v>
      </c>
      <c r="H267" s="181" t="s">
        <v>137</v>
      </c>
      <c r="I267" s="183">
        <v>2</v>
      </c>
      <c r="J267" s="184"/>
      <c r="K267" s="185">
        <f t="shared" si="9"/>
        <v>0</v>
      </c>
      <c r="L267" s="172"/>
      <c r="M267" s="170"/>
    </row>
    <row r="268" spans="1:13" ht="24" customHeight="1">
      <c r="A268" s="170"/>
      <c r="B268" s="171"/>
      <c r="C268" s="180">
        <v>237</v>
      </c>
      <c r="D268" s="181" t="s">
        <v>562</v>
      </c>
      <c r="E268" s="181" t="s">
        <v>73</v>
      </c>
      <c r="F268" s="181" t="s">
        <v>74</v>
      </c>
      <c r="G268" s="182" t="s">
        <v>563</v>
      </c>
      <c r="H268" s="181" t="s">
        <v>137</v>
      </c>
      <c r="I268" s="183">
        <v>6</v>
      </c>
      <c r="J268" s="184"/>
      <c r="K268" s="185">
        <f t="shared" si="9"/>
        <v>0</v>
      </c>
      <c r="L268" s="172"/>
      <c r="M268" s="170"/>
    </row>
    <row r="269" spans="1:13" ht="24" customHeight="1">
      <c r="A269" s="170"/>
      <c r="B269" s="171"/>
      <c r="C269" s="180">
        <v>238</v>
      </c>
      <c r="D269" s="181" t="s">
        <v>564</v>
      </c>
      <c r="E269" s="181" t="s">
        <v>73</v>
      </c>
      <c r="F269" s="181" t="s">
        <v>74</v>
      </c>
      <c r="G269" s="182" t="s">
        <v>565</v>
      </c>
      <c r="H269" s="181" t="s">
        <v>137</v>
      </c>
      <c r="I269" s="183">
        <v>1</v>
      </c>
      <c r="J269" s="184"/>
      <c r="K269" s="185">
        <f t="shared" si="9"/>
        <v>0</v>
      </c>
      <c r="L269" s="172"/>
      <c r="M269" s="170"/>
    </row>
    <row r="270" spans="1:13" ht="24" customHeight="1">
      <c r="A270" s="170"/>
      <c r="B270" s="171"/>
      <c r="C270" s="180">
        <v>239</v>
      </c>
      <c r="D270" s="181" t="s">
        <v>566</v>
      </c>
      <c r="E270" s="181" t="s">
        <v>73</v>
      </c>
      <c r="F270" s="181" t="s">
        <v>74</v>
      </c>
      <c r="G270" s="182" t="s">
        <v>567</v>
      </c>
      <c r="H270" s="181" t="s">
        <v>137</v>
      </c>
      <c r="I270" s="183">
        <v>1</v>
      </c>
      <c r="J270" s="184"/>
      <c r="K270" s="185">
        <f t="shared" si="9"/>
        <v>0</v>
      </c>
      <c r="L270" s="172"/>
      <c r="M270" s="170"/>
    </row>
    <row r="271" spans="1:13" ht="24" customHeight="1">
      <c r="A271" s="170"/>
      <c r="B271" s="171"/>
      <c r="C271" s="180">
        <v>240</v>
      </c>
      <c r="D271" s="181" t="s">
        <v>568</v>
      </c>
      <c r="E271" s="181" t="s">
        <v>73</v>
      </c>
      <c r="F271" s="181" t="s">
        <v>74</v>
      </c>
      <c r="G271" s="182" t="s">
        <v>569</v>
      </c>
      <c r="H271" s="181" t="s">
        <v>93</v>
      </c>
      <c r="I271" s="183">
        <v>8</v>
      </c>
      <c r="J271" s="184"/>
      <c r="K271" s="185">
        <f t="shared" si="9"/>
        <v>0</v>
      </c>
      <c r="L271" s="172"/>
      <c r="M271" s="170"/>
    </row>
    <row r="272" spans="1:13" ht="24" customHeight="1">
      <c r="A272" s="170"/>
      <c r="B272" s="171"/>
      <c r="C272" s="180">
        <v>241</v>
      </c>
      <c r="D272" s="181" t="s">
        <v>570</v>
      </c>
      <c r="E272" s="181" t="s">
        <v>73</v>
      </c>
      <c r="F272" s="181" t="s">
        <v>74</v>
      </c>
      <c r="G272" s="182" t="s">
        <v>571</v>
      </c>
      <c r="H272" s="181" t="s">
        <v>93</v>
      </c>
      <c r="I272" s="183">
        <v>12</v>
      </c>
      <c r="J272" s="184"/>
      <c r="K272" s="185">
        <f t="shared" si="9"/>
        <v>0</v>
      </c>
      <c r="L272" s="172"/>
      <c r="M272" s="170"/>
    </row>
    <row r="273" spans="1:13" ht="24" customHeight="1">
      <c r="A273" s="170"/>
      <c r="B273" s="171"/>
      <c r="C273" s="180">
        <v>242</v>
      </c>
      <c r="D273" s="181" t="s">
        <v>572</v>
      </c>
      <c r="E273" s="181" t="s">
        <v>73</v>
      </c>
      <c r="F273" s="181" t="s">
        <v>74</v>
      </c>
      <c r="G273" s="182" t="s">
        <v>573</v>
      </c>
      <c r="H273" s="181" t="s">
        <v>93</v>
      </c>
      <c r="I273" s="183">
        <v>12</v>
      </c>
      <c r="J273" s="184"/>
      <c r="K273" s="185">
        <f t="shared" si="9"/>
        <v>0</v>
      </c>
      <c r="L273" s="172"/>
      <c r="M273" s="170"/>
    </row>
    <row r="274" spans="1:13" ht="24" customHeight="1">
      <c r="A274" s="170"/>
      <c r="B274" s="171"/>
      <c r="C274" s="180">
        <v>243</v>
      </c>
      <c r="D274" s="181" t="s">
        <v>574</v>
      </c>
      <c r="E274" s="181" t="s">
        <v>73</v>
      </c>
      <c r="F274" s="181" t="s">
        <v>74</v>
      </c>
      <c r="G274" s="182" t="s">
        <v>575</v>
      </c>
      <c r="H274" s="181" t="s">
        <v>93</v>
      </c>
      <c r="I274" s="183">
        <v>16</v>
      </c>
      <c r="J274" s="184"/>
      <c r="K274" s="185">
        <f t="shared" si="9"/>
        <v>0</v>
      </c>
      <c r="L274" s="172"/>
      <c r="M274" s="170"/>
    </row>
    <row r="275" spans="1:13" ht="24" customHeight="1">
      <c r="A275" s="170"/>
      <c r="B275" s="171"/>
      <c r="C275" s="180">
        <v>244</v>
      </c>
      <c r="D275" s="181" t="s">
        <v>576</v>
      </c>
      <c r="E275" s="181" t="s">
        <v>73</v>
      </c>
      <c r="F275" s="181" t="s">
        <v>74</v>
      </c>
      <c r="G275" s="182" t="s">
        <v>577</v>
      </c>
      <c r="H275" s="181" t="s">
        <v>93</v>
      </c>
      <c r="I275" s="183">
        <v>16</v>
      </c>
      <c r="J275" s="184"/>
      <c r="K275" s="185">
        <f t="shared" si="9"/>
        <v>0</v>
      </c>
      <c r="L275" s="172"/>
      <c r="M275" s="170"/>
    </row>
    <row r="276" spans="1:13" ht="24" customHeight="1">
      <c r="A276" s="170"/>
      <c r="B276" s="171"/>
      <c r="C276" s="180">
        <v>245</v>
      </c>
      <c r="D276" s="181" t="s">
        <v>578</v>
      </c>
      <c r="E276" s="181" t="s">
        <v>73</v>
      </c>
      <c r="F276" s="181" t="s">
        <v>74</v>
      </c>
      <c r="G276" s="182" t="s">
        <v>579</v>
      </c>
      <c r="H276" s="181" t="s">
        <v>93</v>
      </c>
      <c r="I276" s="183">
        <v>20</v>
      </c>
      <c r="J276" s="184"/>
      <c r="K276" s="185">
        <f t="shared" si="9"/>
        <v>0</v>
      </c>
      <c r="L276" s="172"/>
      <c r="M276" s="170"/>
    </row>
    <row r="277" spans="1:13" ht="24" customHeight="1">
      <c r="A277" s="170"/>
      <c r="B277" s="171"/>
      <c r="C277" s="180">
        <v>246</v>
      </c>
      <c r="D277" s="181" t="s">
        <v>580</v>
      </c>
      <c r="E277" s="181" t="s">
        <v>73</v>
      </c>
      <c r="F277" s="181" t="s">
        <v>74</v>
      </c>
      <c r="G277" s="182" t="s">
        <v>581</v>
      </c>
      <c r="H277" s="181" t="s">
        <v>93</v>
      </c>
      <c r="I277" s="183">
        <v>20</v>
      </c>
      <c r="J277" s="184"/>
      <c r="K277" s="185">
        <f t="shared" si="9"/>
        <v>0</v>
      </c>
      <c r="L277" s="172"/>
      <c r="M277" s="170"/>
    </row>
    <row r="278" spans="1:13" ht="24" customHeight="1">
      <c r="A278" s="170"/>
      <c r="B278" s="171"/>
      <c r="C278" s="180">
        <v>247</v>
      </c>
      <c r="D278" s="181" t="s">
        <v>582</v>
      </c>
      <c r="E278" s="181" t="s">
        <v>73</v>
      </c>
      <c r="F278" s="181" t="s">
        <v>74</v>
      </c>
      <c r="G278" s="182" t="s">
        <v>583</v>
      </c>
      <c r="H278" s="181" t="s">
        <v>93</v>
      </c>
      <c r="I278" s="183">
        <v>26</v>
      </c>
      <c r="J278" s="184"/>
      <c r="K278" s="185">
        <f t="shared" si="9"/>
        <v>0</v>
      </c>
      <c r="L278" s="172"/>
      <c r="M278" s="170"/>
    </row>
    <row r="279" spans="1:13" ht="24" customHeight="1">
      <c r="A279" s="170"/>
      <c r="B279" s="171"/>
      <c r="C279" s="180">
        <v>248</v>
      </c>
      <c r="D279" s="181" t="s">
        <v>584</v>
      </c>
      <c r="E279" s="181" t="s">
        <v>73</v>
      </c>
      <c r="F279" s="181" t="s">
        <v>74</v>
      </c>
      <c r="G279" s="182" t="s">
        <v>585</v>
      </c>
      <c r="H279" s="181" t="s">
        <v>93</v>
      </c>
      <c r="I279" s="183">
        <v>8</v>
      </c>
      <c r="J279" s="184"/>
      <c r="K279" s="185">
        <f t="shared" si="9"/>
        <v>0</v>
      </c>
      <c r="L279" s="172"/>
      <c r="M279" s="170"/>
    </row>
    <row r="280" spans="1:13" ht="24" customHeight="1">
      <c r="A280" s="170"/>
      <c r="B280" s="171"/>
      <c r="C280" s="180">
        <v>249</v>
      </c>
      <c r="D280" s="181" t="s">
        <v>586</v>
      </c>
      <c r="E280" s="181" t="s">
        <v>73</v>
      </c>
      <c r="F280" s="181" t="s">
        <v>74</v>
      </c>
      <c r="G280" s="182" t="s">
        <v>587</v>
      </c>
      <c r="H280" s="181" t="s">
        <v>93</v>
      </c>
      <c r="I280" s="183">
        <v>12</v>
      </c>
      <c r="J280" s="184"/>
      <c r="K280" s="185">
        <f t="shared" si="9"/>
        <v>0</v>
      </c>
      <c r="L280" s="172"/>
      <c r="M280" s="170"/>
    </row>
    <row r="281" spans="1:13" ht="24" customHeight="1">
      <c r="A281" s="170"/>
      <c r="B281" s="171"/>
      <c r="C281" s="180">
        <v>250</v>
      </c>
      <c r="D281" s="181" t="s">
        <v>588</v>
      </c>
      <c r="E281" s="181" t="s">
        <v>73</v>
      </c>
      <c r="F281" s="181" t="s">
        <v>74</v>
      </c>
      <c r="G281" s="182" t="s">
        <v>589</v>
      </c>
      <c r="H281" s="181" t="s">
        <v>93</v>
      </c>
      <c r="I281" s="183">
        <v>12</v>
      </c>
      <c r="J281" s="184"/>
      <c r="K281" s="185">
        <f t="shared" si="9"/>
        <v>0</v>
      </c>
      <c r="L281" s="172"/>
      <c r="M281" s="170"/>
    </row>
    <row r="282" spans="1:13" ht="24" customHeight="1">
      <c r="A282" s="170"/>
      <c r="B282" s="171"/>
      <c r="C282" s="180">
        <v>251</v>
      </c>
      <c r="D282" s="181" t="s">
        <v>590</v>
      </c>
      <c r="E282" s="181" t="s">
        <v>73</v>
      </c>
      <c r="F282" s="181" t="s">
        <v>74</v>
      </c>
      <c r="G282" s="182" t="s">
        <v>591</v>
      </c>
      <c r="H282" s="181" t="s">
        <v>93</v>
      </c>
      <c r="I282" s="183">
        <v>14</v>
      </c>
      <c r="J282" s="184"/>
      <c r="K282" s="185">
        <f t="shared" si="9"/>
        <v>0</v>
      </c>
      <c r="L282" s="172"/>
      <c r="M282" s="170"/>
    </row>
    <row r="283" spans="1:13" ht="24" customHeight="1">
      <c r="A283" s="170"/>
      <c r="B283" s="171"/>
      <c r="C283" s="180">
        <v>252</v>
      </c>
      <c r="D283" s="181" t="s">
        <v>592</v>
      </c>
      <c r="E283" s="181" t="s">
        <v>73</v>
      </c>
      <c r="F283" s="181" t="s">
        <v>74</v>
      </c>
      <c r="G283" s="182" t="s">
        <v>593</v>
      </c>
      <c r="H283" s="181" t="s">
        <v>93</v>
      </c>
      <c r="I283" s="183">
        <v>14</v>
      </c>
      <c r="J283" s="184"/>
      <c r="K283" s="185">
        <f t="shared" si="9"/>
        <v>0</v>
      </c>
      <c r="L283" s="172"/>
      <c r="M283" s="170"/>
    </row>
    <row r="284" spans="1:13" ht="24" customHeight="1">
      <c r="A284" s="170"/>
      <c r="B284" s="171"/>
      <c r="C284" s="180">
        <v>253</v>
      </c>
      <c r="D284" s="181" t="s">
        <v>594</v>
      </c>
      <c r="E284" s="181" t="s">
        <v>73</v>
      </c>
      <c r="F284" s="181" t="s">
        <v>74</v>
      </c>
      <c r="G284" s="182" t="s">
        <v>595</v>
      </c>
      <c r="H284" s="181" t="s">
        <v>93</v>
      </c>
      <c r="I284" s="183">
        <v>20</v>
      </c>
      <c r="J284" s="184"/>
      <c r="K284" s="185">
        <f t="shared" si="9"/>
        <v>0</v>
      </c>
      <c r="L284" s="172"/>
      <c r="M284" s="170"/>
    </row>
    <row r="285" spans="1:13" ht="24" customHeight="1">
      <c r="A285" s="170"/>
      <c r="B285" s="171"/>
      <c r="C285" s="180">
        <v>254</v>
      </c>
      <c r="D285" s="181" t="s">
        <v>596</v>
      </c>
      <c r="E285" s="181" t="s">
        <v>73</v>
      </c>
      <c r="F285" s="181" t="s">
        <v>74</v>
      </c>
      <c r="G285" s="182" t="s">
        <v>597</v>
      </c>
      <c r="H285" s="181" t="s">
        <v>93</v>
      </c>
      <c r="I285" s="183">
        <v>20</v>
      </c>
      <c r="J285" s="184"/>
      <c r="K285" s="185">
        <f t="shared" si="9"/>
        <v>0</v>
      </c>
      <c r="L285" s="172"/>
      <c r="M285" s="170"/>
    </row>
    <row r="286" spans="1:13" ht="24" customHeight="1">
      <c r="A286" s="170"/>
      <c r="B286" s="171"/>
      <c r="C286" s="180">
        <v>255</v>
      </c>
      <c r="D286" s="181" t="s">
        <v>598</v>
      </c>
      <c r="E286" s="181" t="s">
        <v>73</v>
      </c>
      <c r="F286" s="181" t="s">
        <v>74</v>
      </c>
      <c r="G286" s="182" t="s">
        <v>599</v>
      </c>
      <c r="H286" s="181" t="s">
        <v>93</v>
      </c>
      <c r="I286" s="183">
        <v>26</v>
      </c>
      <c r="J286" s="184"/>
      <c r="K286" s="185">
        <f t="shared" si="9"/>
        <v>0</v>
      </c>
      <c r="L286" s="172"/>
      <c r="M286" s="170"/>
    </row>
    <row r="287" spans="1:13" ht="24" customHeight="1">
      <c r="A287" s="170"/>
      <c r="B287" s="171"/>
      <c r="C287" s="180">
        <v>256</v>
      </c>
      <c r="D287" s="181" t="s">
        <v>600</v>
      </c>
      <c r="E287" s="181" t="s">
        <v>73</v>
      </c>
      <c r="F287" s="181" t="s">
        <v>74</v>
      </c>
      <c r="G287" s="182" t="s">
        <v>601</v>
      </c>
      <c r="H287" s="181" t="s">
        <v>93</v>
      </c>
      <c r="I287" s="183">
        <v>8</v>
      </c>
      <c r="J287" s="184"/>
      <c r="K287" s="185">
        <f t="shared" si="9"/>
        <v>0</v>
      </c>
      <c r="L287" s="172"/>
      <c r="M287" s="170"/>
    </row>
    <row r="288" spans="1:13" ht="24" customHeight="1">
      <c r="A288" s="170"/>
      <c r="B288" s="171"/>
      <c r="C288" s="180">
        <v>257</v>
      </c>
      <c r="D288" s="181" t="s">
        <v>602</v>
      </c>
      <c r="E288" s="181" t="s">
        <v>73</v>
      </c>
      <c r="F288" s="181" t="s">
        <v>74</v>
      </c>
      <c r="G288" s="182" t="s">
        <v>603</v>
      </c>
      <c r="H288" s="181" t="s">
        <v>93</v>
      </c>
      <c r="I288" s="183">
        <v>12</v>
      </c>
      <c r="J288" s="184"/>
      <c r="K288" s="185">
        <f t="shared" si="9"/>
        <v>0</v>
      </c>
      <c r="L288" s="172"/>
      <c r="M288" s="170"/>
    </row>
    <row r="289" spans="1:13" ht="24" customHeight="1">
      <c r="A289" s="170"/>
      <c r="B289" s="171"/>
      <c r="C289" s="180">
        <v>258</v>
      </c>
      <c r="D289" s="181" t="s">
        <v>604</v>
      </c>
      <c r="E289" s="181" t="s">
        <v>73</v>
      </c>
      <c r="F289" s="181" t="s">
        <v>74</v>
      </c>
      <c r="G289" s="182" t="s">
        <v>605</v>
      </c>
      <c r="H289" s="181" t="s">
        <v>93</v>
      </c>
      <c r="I289" s="183">
        <v>16</v>
      </c>
      <c r="J289" s="184"/>
      <c r="K289" s="185">
        <f t="shared" si="9"/>
        <v>0</v>
      </c>
      <c r="L289" s="172"/>
      <c r="M289" s="170"/>
    </row>
    <row r="290" spans="1:13" ht="24" customHeight="1">
      <c r="A290" s="170"/>
      <c r="B290" s="171"/>
      <c r="C290" s="180">
        <v>259</v>
      </c>
      <c r="D290" s="181" t="s">
        <v>606</v>
      </c>
      <c r="E290" s="181" t="s">
        <v>73</v>
      </c>
      <c r="F290" s="181" t="s">
        <v>74</v>
      </c>
      <c r="G290" s="182" t="s">
        <v>607</v>
      </c>
      <c r="H290" s="181" t="s">
        <v>93</v>
      </c>
      <c r="I290" s="183">
        <v>20</v>
      </c>
      <c r="J290" s="184"/>
      <c r="K290" s="185">
        <f t="shared" si="9"/>
        <v>0</v>
      </c>
      <c r="L290" s="172"/>
      <c r="M290" s="170"/>
    </row>
    <row r="291" spans="1:13" ht="24" customHeight="1">
      <c r="A291" s="170"/>
      <c r="B291" s="171"/>
      <c r="C291" s="180">
        <v>260</v>
      </c>
      <c r="D291" s="181" t="s">
        <v>608</v>
      </c>
      <c r="E291" s="181" t="s">
        <v>73</v>
      </c>
      <c r="F291" s="181" t="s">
        <v>74</v>
      </c>
      <c r="G291" s="182" t="s">
        <v>609</v>
      </c>
      <c r="H291" s="181" t="s">
        <v>93</v>
      </c>
      <c r="I291" s="183">
        <v>26</v>
      </c>
      <c r="J291" s="184"/>
      <c r="K291" s="185">
        <f t="shared" si="9"/>
        <v>0</v>
      </c>
      <c r="L291" s="172"/>
      <c r="M291" s="170"/>
    </row>
    <row r="292" spans="1:13" ht="24" customHeight="1">
      <c r="A292" s="170"/>
      <c r="B292" s="171"/>
      <c r="C292" s="180">
        <v>261</v>
      </c>
      <c r="D292" s="181" t="s">
        <v>610</v>
      </c>
      <c r="E292" s="181" t="s">
        <v>73</v>
      </c>
      <c r="F292" s="181" t="s">
        <v>74</v>
      </c>
      <c r="G292" s="182" t="s">
        <v>611</v>
      </c>
      <c r="H292" s="181" t="s">
        <v>93</v>
      </c>
      <c r="I292" s="183">
        <v>45</v>
      </c>
      <c r="J292" s="184"/>
      <c r="K292" s="185">
        <f t="shared" si="9"/>
        <v>0</v>
      </c>
      <c r="L292" s="172"/>
      <c r="M292" s="170"/>
    </row>
    <row r="293" spans="1:13" ht="24" customHeight="1">
      <c r="A293" s="170"/>
      <c r="B293" s="171"/>
      <c r="C293" s="180">
        <v>262</v>
      </c>
      <c r="D293" s="181" t="s">
        <v>612</v>
      </c>
      <c r="E293" s="181" t="s">
        <v>73</v>
      </c>
      <c r="F293" s="181" t="s">
        <v>74</v>
      </c>
      <c r="G293" s="182" t="s">
        <v>611</v>
      </c>
      <c r="H293" s="181" t="s">
        <v>93</v>
      </c>
      <c r="I293" s="183">
        <v>45</v>
      </c>
      <c r="J293" s="184"/>
      <c r="K293" s="185">
        <f t="shared" si="9"/>
        <v>0</v>
      </c>
      <c r="L293" s="172"/>
      <c r="M293" s="170"/>
    </row>
    <row r="294" spans="1:13" ht="24" customHeight="1">
      <c r="A294" s="170"/>
      <c r="B294" s="171"/>
      <c r="C294" s="180">
        <v>263</v>
      </c>
      <c r="D294" s="181" t="s">
        <v>613</v>
      </c>
      <c r="E294" s="181" t="s">
        <v>73</v>
      </c>
      <c r="F294" s="181" t="s">
        <v>74</v>
      </c>
      <c r="G294" s="182" t="s">
        <v>614</v>
      </c>
      <c r="H294" s="181" t="s">
        <v>93</v>
      </c>
      <c r="I294" s="183">
        <v>30</v>
      </c>
      <c r="J294" s="184"/>
      <c r="K294" s="185">
        <f t="shared" ref="K294:K299" si="10">I294*J294</f>
        <v>0</v>
      </c>
      <c r="L294" s="172"/>
      <c r="M294" s="170"/>
    </row>
    <row r="295" spans="1:13" ht="24" customHeight="1">
      <c r="A295" s="170"/>
      <c r="B295" s="171"/>
      <c r="C295" s="180">
        <v>264</v>
      </c>
      <c r="D295" s="181" t="s">
        <v>615</v>
      </c>
      <c r="E295" s="181" t="s">
        <v>73</v>
      </c>
      <c r="F295" s="181" t="s">
        <v>74</v>
      </c>
      <c r="G295" s="182" t="s">
        <v>616</v>
      </c>
      <c r="H295" s="181" t="s">
        <v>90</v>
      </c>
      <c r="I295" s="183">
        <v>1</v>
      </c>
      <c r="J295" s="184"/>
      <c r="K295" s="185">
        <f t="shared" si="10"/>
        <v>0</v>
      </c>
      <c r="L295" s="172"/>
      <c r="M295" s="170"/>
    </row>
    <row r="296" spans="1:13" ht="24" customHeight="1">
      <c r="A296" s="170"/>
      <c r="B296" s="171"/>
      <c r="C296" s="180">
        <v>265</v>
      </c>
      <c r="D296" s="181" t="s">
        <v>617</v>
      </c>
      <c r="E296" s="181" t="s">
        <v>73</v>
      </c>
      <c r="F296" s="181" t="s">
        <v>74</v>
      </c>
      <c r="G296" s="182" t="s">
        <v>618</v>
      </c>
      <c r="H296" s="181" t="s">
        <v>90</v>
      </c>
      <c r="I296" s="183">
        <v>1</v>
      </c>
      <c r="J296" s="184"/>
      <c r="K296" s="185">
        <f t="shared" si="10"/>
        <v>0</v>
      </c>
      <c r="L296" s="172"/>
      <c r="M296" s="170"/>
    </row>
    <row r="297" spans="1:13" ht="24" customHeight="1">
      <c r="A297" s="170"/>
      <c r="B297" s="171"/>
      <c r="C297" s="180">
        <v>266</v>
      </c>
      <c r="D297" s="181" t="s">
        <v>619</v>
      </c>
      <c r="E297" s="181" t="s">
        <v>73</v>
      </c>
      <c r="F297" s="181" t="s">
        <v>74</v>
      </c>
      <c r="G297" s="182" t="s">
        <v>620</v>
      </c>
      <c r="H297" s="181" t="s">
        <v>90</v>
      </c>
      <c r="I297" s="183">
        <v>1</v>
      </c>
      <c r="J297" s="184"/>
      <c r="K297" s="185">
        <f t="shared" si="10"/>
        <v>0</v>
      </c>
      <c r="L297" s="172"/>
      <c r="M297" s="170"/>
    </row>
    <row r="298" spans="1:13" ht="24" customHeight="1">
      <c r="A298" s="170"/>
      <c r="B298" s="171"/>
      <c r="C298" s="180">
        <v>267</v>
      </c>
      <c r="D298" s="181" t="s">
        <v>621</v>
      </c>
      <c r="E298" s="181" t="s">
        <v>73</v>
      </c>
      <c r="F298" s="181" t="s">
        <v>74</v>
      </c>
      <c r="G298" s="182" t="s">
        <v>622</v>
      </c>
      <c r="H298" s="181" t="s">
        <v>76</v>
      </c>
      <c r="I298" s="183">
        <v>350</v>
      </c>
      <c r="J298" s="184"/>
      <c r="K298" s="185">
        <f t="shared" si="10"/>
        <v>0</v>
      </c>
      <c r="L298" s="172"/>
      <c r="M298" s="170"/>
    </row>
    <row r="299" spans="1:13" ht="24" customHeight="1">
      <c r="A299" s="170"/>
      <c r="B299" s="171"/>
      <c r="C299" s="180">
        <v>268</v>
      </c>
      <c r="D299" s="181" t="s">
        <v>623</v>
      </c>
      <c r="E299" s="181" t="s">
        <v>73</v>
      </c>
      <c r="F299" s="181" t="s">
        <v>74</v>
      </c>
      <c r="G299" s="182" t="s">
        <v>624</v>
      </c>
      <c r="H299" s="181" t="s">
        <v>93</v>
      </c>
      <c r="I299" s="183">
        <v>1300</v>
      </c>
      <c r="J299" s="184"/>
      <c r="K299" s="185">
        <f t="shared" si="10"/>
        <v>0</v>
      </c>
      <c r="L299" s="172"/>
      <c r="M299" s="170"/>
    </row>
    <row r="300" spans="1:13" ht="24" customHeight="1">
      <c r="A300" s="170"/>
      <c r="B300" s="171"/>
      <c r="C300" s="225" t="s">
        <v>106</v>
      </c>
      <c r="D300" s="209"/>
      <c r="E300" s="209"/>
      <c r="F300" s="209"/>
      <c r="G300" s="209"/>
      <c r="H300" s="209"/>
      <c r="I300" s="209"/>
      <c r="J300" s="226"/>
      <c r="K300" s="189">
        <f>SUM(K230:K299)</f>
        <v>0</v>
      </c>
      <c r="L300" s="172"/>
      <c r="M300" s="170"/>
    </row>
    <row r="301" spans="1:13" ht="24" customHeight="1">
      <c r="A301" s="170"/>
      <c r="B301" s="171"/>
      <c r="C301" s="186"/>
      <c r="D301" s="210" t="s">
        <v>625</v>
      </c>
      <c r="E301" s="209"/>
      <c r="F301" s="209"/>
      <c r="G301" s="209"/>
      <c r="H301" s="187"/>
      <c r="I301" s="183"/>
      <c r="J301" s="188"/>
      <c r="K301" s="189"/>
      <c r="L301" s="172"/>
      <c r="M301" s="170"/>
    </row>
    <row r="302" spans="1:13" ht="24" customHeight="1">
      <c r="A302" s="170"/>
      <c r="B302" s="171"/>
      <c r="C302" s="180">
        <v>269</v>
      </c>
      <c r="D302" s="181" t="s">
        <v>626</v>
      </c>
      <c r="E302" s="181" t="s">
        <v>73</v>
      </c>
      <c r="F302" s="181" t="s">
        <v>74</v>
      </c>
      <c r="G302" s="182" t="s">
        <v>627</v>
      </c>
      <c r="H302" s="181" t="s">
        <v>90</v>
      </c>
      <c r="I302" s="183">
        <v>11</v>
      </c>
      <c r="J302" s="184"/>
      <c r="K302" s="185">
        <f t="shared" ref="K302:K314" si="11">I302*J302</f>
        <v>0</v>
      </c>
      <c r="L302" s="172"/>
      <c r="M302" s="170"/>
    </row>
    <row r="303" spans="1:13" ht="24" customHeight="1">
      <c r="A303" s="170"/>
      <c r="B303" s="171"/>
      <c r="C303" s="180">
        <v>270</v>
      </c>
      <c r="D303" s="181" t="s">
        <v>628</v>
      </c>
      <c r="E303" s="181" t="s">
        <v>73</v>
      </c>
      <c r="F303" s="181" t="s">
        <v>74</v>
      </c>
      <c r="G303" s="182" t="s">
        <v>629</v>
      </c>
      <c r="H303" s="181" t="s">
        <v>90</v>
      </c>
      <c r="I303" s="183">
        <v>4</v>
      </c>
      <c r="J303" s="184"/>
      <c r="K303" s="185">
        <f t="shared" si="11"/>
        <v>0</v>
      </c>
      <c r="L303" s="172"/>
      <c r="M303" s="170"/>
    </row>
    <row r="304" spans="1:13" ht="24" customHeight="1">
      <c r="A304" s="170"/>
      <c r="B304" s="171"/>
      <c r="C304" s="180">
        <v>271</v>
      </c>
      <c r="D304" s="181" t="s">
        <v>630</v>
      </c>
      <c r="E304" s="181" t="s">
        <v>73</v>
      </c>
      <c r="F304" s="181" t="s">
        <v>74</v>
      </c>
      <c r="G304" s="182" t="s">
        <v>631</v>
      </c>
      <c r="H304" s="181" t="s">
        <v>90</v>
      </c>
      <c r="I304" s="183">
        <v>159</v>
      </c>
      <c r="J304" s="184"/>
      <c r="K304" s="185">
        <f t="shared" si="11"/>
        <v>0</v>
      </c>
      <c r="L304" s="172"/>
      <c r="M304" s="170"/>
    </row>
    <row r="305" spans="1:13" ht="24" customHeight="1">
      <c r="A305" s="170"/>
      <c r="B305" s="171"/>
      <c r="C305" s="180">
        <v>272</v>
      </c>
      <c r="D305" s="181" t="s">
        <v>632</v>
      </c>
      <c r="E305" s="181" t="s">
        <v>73</v>
      </c>
      <c r="F305" s="181" t="s">
        <v>74</v>
      </c>
      <c r="G305" s="182" t="s">
        <v>633</v>
      </c>
      <c r="H305" s="181" t="s">
        <v>120</v>
      </c>
      <c r="I305" s="183">
        <v>1</v>
      </c>
      <c r="J305" s="184"/>
      <c r="K305" s="185">
        <f t="shared" si="11"/>
        <v>0</v>
      </c>
      <c r="L305" s="172"/>
      <c r="M305" s="170"/>
    </row>
    <row r="306" spans="1:13" ht="24" customHeight="1">
      <c r="A306" s="170"/>
      <c r="B306" s="171"/>
      <c r="C306" s="180">
        <v>273</v>
      </c>
      <c r="D306" s="181" t="s">
        <v>634</v>
      </c>
      <c r="E306" s="181" t="s">
        <v>73</v>
      </c>
      <c r="F306" s="181" t="s">
        <v>74</v>
      </c>
      <c r="G306" s="182" t="s">
        <v>635</v>
      </c>
      <c r="H306" s="181" t="s">
        <v>90</v>
      </c>
      <c r="I306" s="183">
        <v>22</v>
      </c>
      <c r="J306" s="184"/>
      <c r="K306" s="185">
        <f t="shared" si="11"/>
        <v>0</v>
      </c>
      <c r="L306" s="172"/>
      <c r="M306" s="170"/>
    </row>
    <row r="307" spans="1:13" ht="24" customHeight="1">
      <c r="A307" s="170"/>
      <c r="B307" s="171"/>
      <c r="C307" s="180">
        <v>274</v>
      </c>
      <c r="D307" s="181" t="s">
        <v>636</v>
      </c>
      <c r="E307" s="181" t="s">
        <v>73</v>
      </c>
      <c r="F307" s="181" t="s">
        <v>74</v>
      </c>
      <c r="G307" s="182" t="s">
        <v>637</v>
      </c>
      <c r="H307" s="181" t="s">
        <v>90</v>
      </c>
      <c r="I307" s="183">
        <v>86</v>
      </c>
      <c r="J307" s="184"/>
      <c r="K307" s="185">
        <f t="shared" si="11"/>
        <v>0</v>
      </c>
      <c r="L307" s="172"/>
      <c r="M307" s="170"/>
    </row>
    <row r="308" spans="1:13" ht="24" customHeight="1">
      <c r="A308" s="170"/>
      <c r="B308" s="171"/>
      <c r="C308" s="180">
        <v>275</v>
      </c>
      <c r="D308" s="181" t="s">
        <v>638</v>
      </c>
      <c r="E308" s="181" t="s">
        <v>73</v>
      </c>
      <c r="F308" s="181" t="s">
        <v>74</v>
      </c>
      <c r="G308" s="182" t="s">
        <v>639</v>
      </c>
      <c r="H308" s="181" t="s">
        <v>90</v>
      </c>
      <c r="I308" s="183">
        <v>226</v>
      </c>
      <c r="J308" s="184"/>
      <c r="K308" s="185">
        <f t="shared" si="11"/>
        <v>0</v>
      </c>
      <c r="L308" s="172"/>
      <c r="M308" s="170"/>
    </row>
    <row r="309" spans="1:13" ht="24" customHeight="1">
      <c r="A309" s="170"/>
      <c r="B309" s="171"/>
      <c r="C309" s="180">
        <v>276</v>
      </c>
      <c r="D309" s="181" t="s">
        <v>640</v>
      </c>
      <c r="E309" s="181" t="s">
        <v>73</v>
      </c>
      <c r="F309" s="181" t="s">
        <v>74</v>
      </c>
      <c r="G309" s="182" t="s">
        <v>641</v>
      </c>
      <c r="H309" s="181" t="s">
        <v>137</v>
      </c>
      <c r="I309" s="183">
        <v>8</v>
      </c>
      <c r="J309" s="184"/>
      <c r="K309" s="185">
        <f t="shared" si="11"/>
        <v>0</v>
      </c>
      <c r="L309" s="172"/>
      <c r="M309" s="170"/>
    </row>
    <row r="310" spans="1:13" ht="24" customHeight="1">
      <c r="A310" s="170"/>
      <c r="B310" s="171"/>
      <c r="C310" s="180">
        <v>277</v>
      </c>
      <c r="D310" s="181" t="s">
        <v>642</v>
      </c>
      <c r="E310" s="181" t="s">
        <v>73</v>
      </c>
      <c r="F310" s="181" t="s">
        <v>74</v>
      </c>
      <c r="G310" s="182" t="s">
        <v>643</v>
      </c>
      <c r="H310" s="181" t="s">
        <v>90</v>
      </c>
      <c r="I310" s="183">
        <v>7</v>
      </c>
      <c r="J310" s="184"/>
      <c r="K310" s="185">
        <f t="shared" si="11"/>
        <v>0</v>
      </c>
      <c r="L310" s="172"/>
      <c r="M310" s="170"/>
    </row>
    <row r="311" spans="1:13" ht="24" customHeight="1">
      <c r="A311" s="170"/>
      <c r="B311" s="171"/>
      <c r="C311" s="180">
        <v>278</v>
      </c>
      <c r="D311" s="181" t="s">
        <v>644</v>
      </c>
      <c r="E311" s="181" t="s">
        <v>73</v>
      </c>
      <c r="F311" s="181" t="s">
        <v>74</v>
      </c>
      <c r="G311" s="182" t="s">
        <v>645</v>
      </c>
      <c r="H311" s="181" t="s">
        <v>137</v>
      </c>
      <c r="I311" s="183">
        <v>35</v>
      </c>
      <c r="J311" s="184"/>
      <c r="K311" s="185">
        <f t="shared" si="11"/>
        <v>0</v>
      </c>
      <c r="L311" s="172"/>
      <c r="M311" s="170"/>
    </row>
    <row r="312" spans="1:13" ht="24" customHeight="1">
      <c r="A312" s="170"/>
      <c r="B312" s="171"/>
      <c r="C312" s="180">
        <v>279</v>
      </c>
      <c r="D312" s="181" t="s">
        <v>646</v>
      </c>
      <c r="E312" s="181" t="s">
        <v>73</v>
      </c>
      <c r="F312" s="181" t="s">
        <v>74</v>
      </c>
      <c r="G312" s="182" t="s">
        <v>647</v>
      </c>
      <c r="H312" s="181" t="s">
        <v>90</v>
      </c>
      <c r="I312" s="183">
        <v>13</v>
      </c>
      <c r="J312" s="184"/>
      <c r="K312" s="185">
        <f t="shared" si="11"/>
        <v>0</v>
      </c>
      <c r="L312" s="172"/>
      <c r="M312" s="170"/>
    </row>
    <row r="313" spans="1:13" ht="24" customHeight="1">
      <c r="A313" s="170"/>
      <c r="B313" s="171"/>
      <c r="C313" s="180">
        <v>280</v>
      </c>
      <c r="D313" s="181" t="s">
        <v>648</v>
      </c>
      <c r="E313" s="181" t="s">
        <v>73</v>
      </c>
      <c r="F313" s="181" t="s">
        <v>74</v>
      </c>
      <c r="G313" s="182" t="s">
        <v>649</v>
      </c>
      <c r="H313" s="181" t="s">
        <v>90</v>
      </c>
      <c r="I313" s="183">
        <v>2</v>
      </c>
      <c r="J313" s="184"/>
      <c r="K313" s="185">
        <f t="shared" si="11"/>
        <v>0</v>
      </c>
      <c r="L313" s="172"/>
      <c r="M313" s="170"/>
    </row>
    <row r="314" spans="1:13" ht="24" customHeight="1">
      <c r="A314" s="170"/>
      <c r="B314" s="171"/>
      <c r="C314" s="180">
        <v>281</v>
      </c>
      <c r="D314" s="181" t="s">
        <v>650</v>
      </c>
      <c r="E314" s="181" t="s">
        <v>73</v>
      </c>
      <c r="F314" s="181" t="s">
        <v>74</v>
      </c>
      <c r="G314" s="182" t="s">
        <v>651</v>
      </c>
      <c r="H314" s="181" t="s">
        <v>90</v>
      </c>
      <c r="I314" s="183">
        <v>6</v>
      </c>
      <c r="J314" s="184"/>
      <c r="K314" s="185">
        <f t="shared" si="11"/>
        <v>0</v>
      </c>
      <c r="L314" s="172"/>
      <c r="M314" s="170"/>
    </row>
    <row r="315" spans="1:13" ht="24" customHeight="1">
      <c r="A315" s="170"/>
      <c r="B315" s="171"/>
      <c r="C315" s="225" t="s">
        <v>106</v>
      </c>
      <c r="D315" s="209"/>
      <c r="E315" s="209"/>
      <c r="F315" s="209"/>
      <c r="G315" s="209"/>
      <c r="H315" s="209"/>
      <c r="I315" s="209"/>
      <c r="J315" s="226"/>
      <c r="K315" s="189">
        <f>SUM(K302:K314)</f>
        <v>0</v>
      </c>
      <c r="L315" s="172"/>
      <c r="M315" s="170"/>
    </row>
    <row r="316" spans="1:13" ht="24" customHeight="1">
      <c r="A316" s="170"/>
      <c r="B316" s="171"/>
      <c r="C316" s="186"/>
      <c r="D316" s="210" t="s">
        <v>652</v>
      </c>
      <c r="E316" s="209"/>
      <c r="F316" s="209"/>
      <c r="G316" s="209"/>
      <c r="H316" s="187"/>
      <c r="I316" s="183"/>
      <c r="J316" s="188"/>
      <c r="K316" s="189"/>
      <c r="L316" s="172"/>
      <c r="M316" s="170"/>
    </row>
    <row r="317" spans="1:13" ht="24" customHeight="1">
      <c r="A317" s="170"/>
      <c r="B317" s="171"/>
      <c r="C317" s="180">
        <v>282</v>
      </c>
      <c r="D317" s="181" t="s">
        <v>653</v>
      </c>
      <c r="E317" s="181" t="s">
        <v>73</v>
      </c>
      <c r="F317" s="181" t="s">
        <v>74</v>
      </c>
      <c r="G317" s="182" t="s">
        <v>654</v>
      </c>
      <c r="H317" s="181" t="s">
        <v>76</v>
      </c>
      <c r="I317" s="183">
        <v>720</v>
      </c>
      <c r="J317" s="184"/>
      <c r="K317" s="185">
        <f>I317*J317</f>
        <v>0</v>
      </c>
      <c r="L317" s="172"/>
      <c r="M317" s="170"/>
    </row>
    <row r="318" spans="1:13" ht="24" customHeight="1">
      <c r="A318" s="170"/>
      <c r="B318" s="171"/>
      <c r="C318" s="180">
        <v>283</v>
      </c>
      <c r="D318" s="181" t="s">
        <v>655</v>
      </c>
      <c r="E318" s="181" t="s">
        <v>73</v>
      </c>
      <c r="F318" s="181" t="s">
        <v>74</v>
      </c>
      <c r="G318" s="182" t="s">
        <v>656</v>
      </c>
      <c r="H318" s="181" t="s">
        <v>93</v>
      </c>
      <c r="I318" s="183">
        <v>180</v>
      </c>
      <c r="J318" s="184"/>
      <c r="K318" s="185">
        <f>I318*J318</f>
        <v>0</v>
      </c>
      <c r="L318" s="172"/>
      <c r="M318" s="170"/>
    </row>
    <row r="319" spans="1:13" ht="24" customHeight="1">
      <c r="A319" s="170"/>
      <c r="B319" s="171"/>
      <c r="C319" s="180">
        <v>284</v>
      </c>
      <c r="D319" s="181" t="s">
        <v>657</v>
      </c>
      <c r="E319" s="181" t="s">
        <v>73</v>
      </c>
      <c r="F319" s="181" t="s">
        <v>74</v>
      </c>
      <c r="G319" s="182" t="s">
        <v>658</v>
      </c>
      <c r="H319" s="181" t="s">
        <v>76</v>
      </c>
      <c r="I319" s="183">
        <v>246.2</v>
      </c>
      <c r="J319" s="184"/>
      <c r="K319" s="185">
        <f>I319*J319</f>
        <v>0</v>
      </c>
      <c r="L319" s="172"/>
      <c r="M319" s="170"/>
    </row>
    <row r="320" spans="1:13" ht="24" customHeight="1">
      <c r="A320" s="170"/>
      <c r="B320" s="171"/>
      <c r="C320" s="225" t="s">
        <v>106</v>
      </c>
      <c r="D320" s="209"/>
      <c r="E320" s="209"/>
      <c r="F320" s="209"/>
      <c r="G320" s="209"/>
      <c r="H320" s="209"/>
      <c r="I320" s="209"/>
      <c r="J320" s="226"/>
      <c r="K320" s="189">
        <f>SUM(K317:K319)</f>
        <v>0</v>
      </c>
      <c r="L320" s="172"/>
      <c r="M320" s="170"/>
    </row>
    <row r="321" spans="1:13" ht="24" customHeight="1">
      <c r="A321" s="170"/>
      <c r="B321" s="171"/>
      <c r="C321" s="186"/>
      <c r="D321" s="210" t="s">
        <v>659</v>
      </c>
      <c r="E321" s="209"/>
      <c r="F321" s="209"/>
      <c r="G321" s="209"/>
      <c r="H321" s="187"/>
      <c r="I321" s="183"/>
      <c r="J321" s="188"/>
      <c r="K321" s="189"/>
      <c r="L321" s="172"/>
      <c r="M321" s="170"/>
    </row>
    <row r="322" spans="1:13" ht="24" customHeight="1">
      <c r="A322" s="170"/>
      <c r="B322" s="171"/>
      <c r="C322" s="180">
        <v>285</v>
      </c>
      <c r="D322" s="181" t="s">
        <v>660</v>
      </c>
      <c r="E322" s="181" t="s">
        <v>73</v>
      </c>
      <c r="F322" s="181" t="s">
        <v>74</v>
      </c>
      <c r="G322" s="182" t="s">
        <v>661</v>
      </c>
      <c r="H322" s="181" t="s">
        <v>76</v>
      </c>
      <c r="I322" s="183">
        <v>120</v>
      </c>
      <c r="J322" s="184"/>
      <c r="K322" s="185">
        <f>I322*J322</f>
        <v>0</v>
      </c>
      <c r="L322" s="172"/>
      <c r="M322" s="170"/>
    </row>
    <row r="323" spans="1:13" ht="24" customHeight="1">
      <c r="A323" s="170"/>
      <c r="B323" s="171"/>
      <c r="C323" s="180">
        <v>286</v>
      </c>
      <c r="D323" s="181" t="s">
        <v>662</v>
      </c>
      <c r="E323" s="181" t="s">
        <v>73</v>
      </c>
      <c r="F323" s="181" t="s">
        <v>74</v>
      </c>
      <c r="G323" s="182" t="s">
        <v>663</v>
      </c>
      <c r="H323" s="181" t="s">
        <v>93</v>
      </c>
      <c r="I323" s="183">
        <v>85</v>
      </c>
      <c r="J323" s="184"/>
      <c r="K323" s="185">
        <f>I323*J323</f>
        <v>0</v>
      </c>
      <c r="L323" s="172"/>
      <c r="M323" s="170"/>
    </row>
    <row r="324" spans="1:13" ht="24" customHeight="1">
      <c r="A324" s="170"/>
      <c r="B324" s="171"/>
      <c r="C324" s="180">
        <v>287</v>
      </c>
      <c r="D324" s="181" t="s">
        <v>664</v>
      </c>
      <c r="E324" s="181" t="s">
        <v>73</v>
      </c>
      <c r="F324" s="181" t="s">
        <v>74</v>
      </c>
      <c r="G324" s="182" t="s">
        <v>665</v>
      </c>
      <c r="H324" s="181" t="s">
        <v>76</v>
      </c>
      <c r="I324" s="183">
        <v>164.16</v>
      </c>
      <c r="J324" s="184"/>
      <c r="K324" s="185">
        <f>I324*J324</f>
        <v>0</v>
      </c>
      <c r="L324" s="172"/>
      <c r="M324" s="170"/>
    </row>
    <row r="325" spans="1:13" ht="24" customHeight="1">
      <c r="A325" s="170"/>
      <c r="B325" s="171"/>
      <c r="C325" s="225" t="s">
        <v>106</v>
      </c>
      <c r="D325" s="209"/>
      <c r="E325" s="209"/>
      <c r="F325" s="209"/>
      <c r="G325" s="209"/>
      <c r="H325" s="209"/>
      <c r="I325" s="209"/>
      <c r="J325" s="226"/>
      <c r="K325" s="189">
        <f>SUM(K322:K324)</f>
        <v>0</v>
      </c>
      <c r="L325" s="172"/>
      <c r="M325" s="170"/>
    </row>
    <row r="326" spans="1:13" ht="24" customHeight="1">
      <c r="A326" s="170"/>
      <c r="B326" s="171"/>
      <c r="C326" s="186"/>
      <c r="D326" s="210" t="s">
        <v>666</v>
      </c>
      <c r="E326" s="209"/>
      <c r="F326" s="209"/>
      <c r="G326" s="209"/>
      <c r="H326" s="187"/>
      <c r="I326" s="183"/>
      <c r="J326" s="188"/>
      <c r="K326" s="189"/>
      <c r="L326" s="172"/>
      <c r="M326" s="170"/>
    </row>
    <row r="327" spans="1:13" ht="24" customHeight="1">
      <c r="A327" s="170"/>
      <c r="B327" s="171"/>
      <c r="C327" s="180">
        <v>288</v>
      </c>
      <c r="D327" s="181" t="s">
        <v>667</v>
      </c>
      <c r="E327" s="181" t="s">
        <v>73</v>
      </c>
      <c r="F327" s="181" t="s">
        <v>74</v>
      </c>
      <c r="G327" s="182" t="s">
        <v>668</v>
      </c>
      <c r="H327" s="181" t="s">
        <v>76</v>
      </c>
      <c r="I327" s="183">
        <v>50</v>
      </c>
      <c r="J327" s="184"/>
      <c r="K327" s="185">
        <f>I327*J327</f>
        <v>0</v>
      </c>
      <c r="L327" s="172"/>
      <c r="M327" s="170"/>
    </row>
    <row r="328" spans="1:13" ht="24" customHeight="1">
      <c r="A328" s="170"/>
      <c r="B328" s="171"/>
      <c r="C328" s="180">
        <v>289</v>
      </c>
      <c r="D328" s="181" t="s">
        <v>669</v>
      </c>
      <c r="E328" s="181" t="s">
        <v>73</v>
      </c>
      <c r="F328" s="181" t="s">
        <v>74</v>
      </c>
      <c r="G328" s="182" t="s">
        <v>670</v>
      </c>
      <c r="H328" s="181" t="s">
        <v>76</v>
      </c>
      <c r="I328" s="183">
        <v>70</v>
      </c>
      <c r="J328" s="184"/>
      <c r="K328" s="185">
        <f>I328*J328</f>
        <v>0</v>
      </c>
      <c r="L328" s="172"/>
      <c r="M328" s="170"/>
    </row>
    <row r="329" spans="1:13" ht="24" customHeight="1">
      <c r="A329" s="170"/>
      <c r="B329" s="171"/>
      <c r="C329" s="180">
        <v>290</v>
      </c>
      <c r="D329" s="181" t="s">
        <v>671</v>
      </c>
      <c r="E329" s="181" t="s">
        <v>73</v>
      </c>
      <c r="F329" s="181" t="s">
        <v>74</v>
      </c>
      <c r="G329" s="182" t="s">
        <v>672</v>
      </c>
      <c r="H329" s="181" t="s">
        <v>76</v>
      </c>
      <c r="I329" s="183">
        <v>460.38</v>
      </c>
      <c r="J329" s="184"/>
      <c r="K329" s="185">
        <f>I329*J329</f>
        <v>0</v>
      </c>
      <c r="L329" s="172"/>
      <c r="M329" s="170"/>
    </row>
    <row r="330" spans="1:13" ht="24" customHeight="1">
      <c r="A330" s="170"/>
      <c r="B330" s="171"/>
      <c r="C330" s="180">
        <v>291</v>
      </c>
      <c r="D330" s="181" t="s">
        <v>673</v>
      </c>
      <c r="E330" s="181" t="s">
        <v>73</v>
      </c>
      <c r="F330" s="181" t="s">
        <v>74</v>
      </c>
      <c r="G330" s="182" t="s">
        <v>674</v>
      </c>
      <c r="H330" s="181" t="s">
        <v>76</v>
      </c>
      <c r="I330" s="183">
        <v>350</v>
      </c>
      <c r="J330" s="184"/>
      <c r="K330" s="185">
        <f>I330*J330</f>
        <v>0</v>
      </c>
      <c r="L330" s="172"/>
      <c r="M330" s="170"/>
    </row>
    <row r="331" spans="1:13" ht="24" customHeight="1">
      <c r="A331" s="170"/>
      <c r="B331" s="171"/>
      <c r="C331" s="180">
        <v>292</v>
      </c>
      <c r="D331" s="181" t="s">
        <v>675</v>
      </c>
      <c r="E331" s="181" t="s">
        <v>73</v>
      </c>
      <c r="F331" s="181" t="s">
        <v>74</v>
      </c>
      <c r="G331" s="182" t="s">
        <v>676</v>
      </c>
      <c r="H331" s="181" t="s">
        <v>76</v>
      </c>
      <c r="I331" s="183">
        <v>441.96</v>
      </c>
      <c r="J331" s="184"/>
      <c r="K331" s="185">
        <f>I331*J331</f>
        <v>0</v>
      </c>
      <c r="L331" s="172"/>
      <c r="M331" s="170"/>
    </row>
    <row r="332" spans="1:13" ht="24" customHeight="1">
      <c r="A332" s="170"/>
      <c r="B332" s="171"/>
      <c r="C332" s="225" t="s">
        <v>106</v>
      </c>
      <c r="D332" s="209"/>
      <c r="E332" s="209"/>
      <c r="F332" s="209"/>
      <c r="G332" s="209"/>
      <c r="H332" s="209"/>
      <c r="I332" s="209"/>
      <c r="J332" s="226"/>
      <c r="K332" s="189">
        <f>SUM(K327:K331)</f>
        <v>0</v>
      </c>
      <c r="L332" s="172"/>
      <c r="M332" s="170"/>
    </row>
    <row r="333" spans="1:13" ht="24" customHeight="1">
      <c r="A333" s="170"/>
      <c r="B333" s="171"/>
      <c r="C333" s="186"/>
      <c r="D333" s="210" t="s">
        <v>677</v>
      </c>
      <c r="E333" s="209"/>
      <c r="F333" s="209"/>
      <c r="G333" s="209"/>
      <c r="H333" s="187"/>
      <c r="I333" s="183"/>
      <c r="J333" s="188"/>
      <c r="K333" s="189"/>
      <c r="L333" s="172"/>
      <c r="M333" s="170"/>
    </row>
    <row r="334" spans="1:13" ht="24" customHeight="1">
      <c r="A334" s="170"/>
      <c r="B334" s="171"/>
      <c r="C334" s="180">
        <v>293</v>
      </c>
      <c r="D334" s="181" t="s">
        <v>678</v>
      </c>
      <c r="E334" s="181" t="s">
        <v>73</v>
      </c>
      <c r="F334" s="181" t="s">
        <v>74</v>
      </c>
      <c r="G334" s="182" t="s">
        <v>679</v>
      </c>
      <c r="H334" s="181" t="s">
        <v>76</v>
      </c>
      <c r="I334" s="183">
        <v>806.63</v>
      </c>
      <c r="J334" s="184"/>
      <c r="K334" s="185">
        <f t="shared" ref="K334:K339" si="12">I334*J334</f>
        <v>0</v>
      </c>
      <c r="L334" s="172"/>
      <c r="M334" s="170"/>
    </row>
    <row r="335" spans="1:13" ht="24" customHeight="1">
      <c r="A335" s="170"/>
      <c r="B335" s="171"/>
      <c r="C335" s="180">
        <v>294</v>
      </c>
      <c r="D335" s="181" t="s">
        <v>680</v>
      </c>
      <c r="E335" s="181" t="s">
        <v>73</v>
      </c>
      <c r="F335" s="181" t="s">
        <v>74</v>
      </c>
      <c r="G335" s="182" t="s">
        <v>681</v>
      </c>
      <c r="H335" s="181" t="s">
        <v>76</v>
      </c>
      <c r="I335" s="183">
        <v>333.59</v>
      </c>
      <c r="J335" s="184"/>
      <c r="K335" s="185">
        <f t="shared" si="12"/>
        <v>0</v>
      </c>
      <c r="L335" s="172"/>
      <c r="M335" s="170"/>
    </row>
    <row r="336" spans="1:13" ht="24" customHeight="1">
      <c r="A336" s="170"/>
      <c r="B336" s="171"/>
      <c r="C336" s="180">
        <v>295</v>
      </c>
      <c r="D336" s="181" t="s">
        <v>682</v>
      </c>
      <c r="E336" s="181" t="s">
        <v>73</v>
      </c>
      <c r="F336" s="181" t="s">
        <v>74</v>
      </c>
      <c r="G336" s="182" t="s">
        <v>683</v>
      </c>
      <c r="H336" s="181" t="s">
        <v>76</v>
      </c>
      <c r="I336" s="183">
        <v>1751.53</v>
      </c>
      <c r="J336" s="184"/>
      <c r="K336" s="185">
        <f t="shared" si="12"/>
        <v>0</v>
      </c>
      <c r="L336" s="172"/>
      <c r="M336" s="170"/>
    </row>
    <row r="337" spans="1:13" ht="24" customHeight="1">
      <c r="A337" s="170"/>
      <c r="B337" s="171"/>
      <c r="C337" s="180">
        <v>296</v>
      </c>
      <c r="D337" s="181" t="s">
        <v>684</v>
      </c>
      <c r="E337" s="181" t="s">
        <v>73</v>
      </c>
      <c r="F337" s="181" t="s">
        <v>74</v>
      </c>
      <c r="G337" s="182" t="s">
        <v>685</v>
      </c>
      <c r="H337" s="181" t="s">
        <v>76</v>
      </c>
      <c r="I337" s="183">
        <v>240.22</v>
      </c>
      <c r="J337" s="184"/>
      <c r="K337" s="185">
        <f t="shared" si="12"/>
        <v>0</v>
      </c>
      <c r="L337" s="172"/>
      <c r="M337" s="170"/>
    </row>
    <row r="338" spans="1:13" ht="24" customHeight="1">
      <c r="A338" s="170"/>
      <c r="B338" s="171"/>
      <c r="C338" s="180">
        <v>297</v>
      </c>
      <c r="D338" s="181" t="s">
        <v>686</v>
      </c>
      <c r="E338" s="181" t="s">
        <v>73</v>
      </c>
      <c r="F338" s="181" t="s">
        <v>74</v>
      </c>
      <c r="G338" s="182" t="s">
        <v>687</v>
      </c>
      <c r="H338" s="181" t="s">
        <v>76</v>
      </c>
      <c r="I338" s="183">
        <v>46.31</v>
      </c>
      <c r="J338" s="184"/>
      <c r="K338" s="185">
        <f t="shared" si="12"/>
        <v>0</v>
      </c>
      <c r="L338" s="172"/>
      <c r="M338" s="170"/>
    </row>
    <row r="339" spans="1:13" ht="24" customHeight="1">
      <c r="A339" s="170"/>
      <c r="B339" s="171"/>
      <c r="C339" s="180">
        <v>298</v>
      </c>
      <c r="D339" s="181" t="s">
        <v>688</v>
      </c>
      <c r="E339" s="181" t="s">
        <v>73</v>
      </c>
      <c r="F339" s="181" t="s">
        <v>74</v>
      </c>
      <c r="G339" s="182" t="s">
        <v>689</v>
      </c>
      <c r="H339" s="181" t="s">
        <v>137</v>
      </c>
      <c r="I339" s="183">
        <v>3</v>
      </c>
      <c r="J339" s="184"/>
      <c r="K339" s="185">
        <f t="shared" si="12"/>
        <v>0</v>
      </c>
      <c r="L339" s="172"/>
      <c r="M339" s="170"/>
    </row>
    <row r="340" spans="1:13" ht="24" customHeight="1">
      <c r="A340" s="170"/>
      <c r="B340" s="171"/>
      <c r="C340" s="225" t="s">
        <v>106</v>
      </c>
      <c r="D340" s="209"/>
      <c r="E340" s="209"/>
      <c r="F340" s="209"/>
      <c r="G340" s="209"/>
      <c r="H340" s="209"/>
      <c r="I340" s="209"/>
      <c r="J340" s="226"/>
      <c r="K340" s="189">
        <f>SUM(K334:K339)</f>
        <v>0</v>
      </c>
      <c r="L340" s="172"/>
      <c r="M340" s="170"/>
    </row>
    <row r="341" spans="1:13" ht="24" customHeight="1">
      <c r="A341" s="170"/>
      <c r="B341" s="171"/>
      <c r="C341" s="186"/>
      <c r="D341" s="210" t="s">
        <v>690</v>
      </c>
      <c r="E341" s="209"/>
      <c r="F341" s="209"/>
      <c r="G341" s="209"/>
      <c r="H341" s="187"/>
      <c r="I341" s="183"/>
      <c r="J341" s="188"/>
      <c r="K341" s="189"/>
      <c r="L341" s="172"/>
      <c r="M341" s="170"/>
    </row>
    <row r="342" spans="1:13" ht="24" customHeight="1">
      <c r="A342" s="170"/>
      <c r="B342" s="171"/>
      <c r="C342" s="180">
        <v>299</v>
      </c>
      <c r="D342" s="181" t="s">
        <v>691</v>
      </c>
      <c r="E342" s="181" t="s">
        <v>73</v>
      </c>
      <c r="F342" s="181" t="s">
        <v>74</v>
      </c>
      <c r="G342" s="182" t="s">
        <v>692</v>
      </c>
      <c r="H342" s="181" t="s">
        <v>137</v>
      </c>
      <c r="I342" s="183">
        <v>50</v>
      </c>
      <c r="J342" s="184"/>
      <c r="K342" s="185">
        <f>I342*J342</f>
        <v>0</v>
      </c>
      <c r="L342" s="172"/>
      <c r="M342" s="170"/>
    </row>
    <row r="343" spans="1:13" ht="24" customHeight="1">
      <c r="A343" s="170"/>
      <c r="B343" s="171"/>
      <c r="C343" s="180">
        <v>300</v>
      </c>
      <c r="D343" s="181" t="s">
        <v>693</v>
      </c>
      <c r="E343" s="181" t="s">
        <v>73</v>
      </c>
      <c r="F343" s="181" t="s">
        <v>74</v>
      </c>
      <c r="G343" s="182" t="s">
        <v>694</v>
      </c>
      <c r="H343" s="181" t="s">
        <v>137</v>
      </c>
      <c r="I343" s="183">
        <v>4</v>
      </c>
      <c r="J343" s="184"/>
      <c r="K343" s="185">
        <f>I343*J343</f>
        <v>0</v>
      </c>
      <c r="L343" s="172"/>
      <c r="M343" s="170"/>
    </row>
    <row r="344" spans="1:13" ht="24" customHeight="1">
      <c r="A344" s="170"/>
      <c r="B344" s="171"/>
      <c r="C344" s="180">
        <v>301</v>
      </c>
      <c r="D344" s="181" t="s">
        <v>695</v>
      </c>
      <c r="E344" s="181" t="s">
        <v>73</v>
      </c>
      <c r="F344" s="181" t="s">
        <v>74</v>
      </c>
      <c r="G344" s="182" t="s">
        <v>696</v>
      </c>
      <c r="H344" s="181" t="s">
        <v>137</v>
      </c>
      <c r="I344" s="183">
        <v>1</v>
      </c>
      <c r="J344" s="184"/>
      <c r="K344" s="185">
        <f>I344*J344</f>
        <v>0</v>
      </c>
      <c r="L344" s="172"/>
      <c r="M344" s="170"/>
    </row>
    <row r="345" spans="1:13" ht="24" customHeight="1">
      <c r="A345" s="170"/>
      <c r="B345" s="171"/>
      <c r="C345" s="180">
        <v>302</v>
      </c>
      <c r="D345" s="181" t="s">
        <v>697</v>
      </c>
      <c r="E345" s="181" t="s">
        <v>73</v>
      </c>
      <c r="F345" s="181" t="s">
        <v>74</v>
      </c>
      <c r="G345" s="182" t="s">
        <v>698</v>
      </c>
      <c r="H345" s="181" t="s">
        <v>90</v>
      </c>
      <c r="I345" s="183">
        <v>50</v>
      </c>
      <c r="J345" s="184"/>
      <c r="K345" s="185">
        <f>I345*J345</f>
        <v>0</v>
      </c>
      <c r="L345" s="172"/>
      <c r="M345" s="170"/>
    </row>
    <row r="346" spans="1:13" ht="24" customHeight="1">
      <c r="A346" s="170"/>
      <c r="B346" s="171"/>
      <c r="C346" s="225" t="s">
        <v>106</v>
      </c>
      <c r="D346" s="209"/>
      <c r="E346" s="209"/>
      <c r="F346" s="209"/>
      <c r="G346" s="209"/>
      <c r="H346" s="209"/>
      <c r="I346" s="209"/>
      <c r="J346" s="226"/>
      <c r="K346" s="189">
        <f>SUM(K342:K345)</f>
        <v>0</v>
      </c>
      <c r="L346" s="172"/>
      <c r="M346" s="170"/>
    </row>
    <row r="347" spans="1:13" ht="24" customHeight="1">
      <c r="A347" s="170"/>
      <c r="B347" s="171"/>
      <c r="C347" s="186"/>
      <c r="D347" s="210" t="s">
        <v>699</v>
      </c>
      <c r="E347" s="209"/>
      <c r="F347" s="209"/>
      <c r="G347" s="209"/>
      <c r="H347" s="187"/>
      <c r="I347" s="183"/>
      <c r="J347" s="188"/>
      <c r="K347" s="189"/>
      <c r="L347" s="172"/>
      <c r="M347" s="170"/>
    </row>
    <row r="348" spans="1:13" ht="24" customHeight="1">
      <c r="A348" s="170"/>
      <c r="B348" s="171"/>
      <c r="C348" s="180">
        <v>303</v>
      </c>
      <c r="D348" s="181" t="s">
        <v>700</v>
      </c>
      <c r="E348" s="181" t="s">
        <v>73</v>
      </c>
      <c r="F348" s="181" t="s">
        <v>74</v>
      </c>
      <c r="G348" s="182" t="s">
        <v>701</v>
      </c>
      <c r="H348" s="181" t="s">
        <v>137</v>
      </c>
      <c r="I348" s="183">
        <v>50</v>
      </c>
      <c r="J348" s="184"/>
      <c r="K348" s="185">
        <f t="shared" ref="K348:K363" si="13">I348*J348</f>
        <v>0</v>
      </c>
      <c r="L348" s="172"/>
      <c r="M348" s="170"/>
    </row>
    <row r="349" spans="1:13" ht="24" customHeight="1">
      <c r="A349" s="170"/>
      <c r="B349" s="171"/>
      <c r="C349" s="180">
        <v>304</v>
      </c>
      <c r="D349" s="181" t="s">
        <v>702</v>
      </c>
      <c r="E349" s="181" t="s">
        <v>73</v>
      </c>
      <c r="F349" s="181" t="s">
        <v>74</v>
      </c>
      <c r="G349" s="182" t="s">
        <v>703</v>
      </c>
      <c r="H349" s="181" t="s">
        <v>137</v>
      </c>
      <c r="I349" s="183">
        <v>50</v>
      </c>
      <c r="J349" s="184"/>
      <c r="K349" s="185">
        <f t="shared" si="13"/>
        <v>0</v>
      </c>
      <c r="L349" s="172"/>
      <c r="M349" s="170"/>
    </row>
    <row r="350" spans="1:13" ht="24" customHeight="1">
      <c r="A350" s="170"/>
      <c r="B350" s="171"/>
      <c r="C350" s="180">
        <v>305</v>
      </c>
      <c r="D350" s="181" t="s">
        <v>704</v>
      </c>
      <c r="E350" s="181" t="s">
        <v>73</v>
      </c>
      <c r="F350" s="181" t="s">
        <v>74</v>
      </c>
      <c r="G350" s="182" t="s">
        <v>705</v>
      </c>
      <c r="H350" s="181" t="s">
        <v>137</v>
      </c>
      <c r="I350" s="183">
        <v>5</v>
      </c>
      <c r="J350" s="184"/>
      <c r="K350" s="185">
        <f t="shared" si="13"/>
        <v>0</v>
      </c>
      <c r="L350" s="172"/>
      <c r="M350" s="170"/>
    </row>
    <row r="351" spans="1:13" ht="24" customHeight="1">
      <c r="A351" s="170"/>
      <c r="B351" s="171"/>
      <c r="C351" s="180">
        <v>306</v>
      </c>
      <c r="D351" s="181" t="s">
        <v>706</v>
      </c>
      <c r="E351" s="181" t="s">
        <v>73</v>
      </c>
      <c r="F351" s="181" t="s">
        <v>74</v>
      </c>
      <c r="G351" s="182" t="s">
        <v>707</v>
      </c>
      <c r="H351" s="181" t="s">
        <v>137</v>
      </c>
      <c r="I351" s="183">
        <v>8</v>
      </c>
      <c r="J351" s="184"/>
      <c r="K351" s="185">
        <f t="shared" si="13"/>
        <v>0</v>
      </c>
      <c r="L351" s="172"/>
      <c r="M351" s="170"/>
    </row>
    <row r="352" spans="1:13" ht="24" customHeight="1">
      <c r="A352" s="170"/>
      <c r="B352" s="171"/>
      <c r="C352" s="180">
        <v>307</v>
      </c>
      <c r="D352" s="181" t="s">
        <v>708</v>
      </c>
      <c r="E352" s="181" t="s">
        <v>73</v>
      </c>
      <c r="F352" s="181" t="s">
        <v>74</v>
      </c>
      <c r="G352" s="182" t="s">
        <v>709</v>
      </c>
      <c r="H352" s="181" t="s">
        <v>137</v>
      </c>
      <c r="I352" s="183">
        <v>8</v>
      </c>
      <c r="J352" s="184"/>
      <c r="K352" s="185">
        <f t="shared" si="13"/>
        <v>0</v>
      </c>
      <c r="L352" s="172"/>
      <c r="M352" s="170"/>
    </row>
    <row r="353" spans="1:13" ht="24" customHeight="1">
      <c r="A353" s="170"/>
      <c r="B353" s="171"/>
      <c r="C353" s="180">
        <v>308</v>
      </c>
      <c r="D353" s="181" t="s">
        <v>710</v>
      </c>
      <c r="E353" s="181" t="s">
        <v>73</v>
      </c>
      <c r="F353" s="181" t="s">
        <v>74</v>
      </c>
      <c r="G353" s="182" t="s">
        <v>711</v>
      </c>
      <c r="H353" s="181" t="s">
        <v>137</v>
      </c>
      <c r="I353" s="183">
        <v>3</v>
      </c>
      <c r="J353" s="184"/>
      <c r="K353" s="185">
        <f t="shared" si="13"/>
        <v>0</v>
      </c>
      <c r="L353" s="172"/>
      <c r="M353" s="170"/>
    </row>
    <row r="354" spans="1:13" ht="24" customHeight="1">
      <c r="A354" s="170"/>
      <c r="B354" s="171"/>
      <c r="C354" s="180">
        <v>309</v>
      </c>
      <c r="D354" s="181" t="s">
        <v>712</v>
      </c>
      <c r="E354" s="181" t="s">
        <v>73</v>
      </c>
      <c r="F354" s="181" t="s">
        <v>74</v>
      </c>
      <c r="G354" s="182" t="s">
        <v>713</v>
      </c>
      <c r="H354" s="181" t="s">
        <v>137</v>
      </c>
      <c r="I354" s="183">
        <v>48</v>
      </c>
      <c r="J354" s="184"/>
      <c r="K354" s="185">
        <f t="shared" si="13"/>
        <v>0</v>
      </c>
      <c r="L354" s="172"/>
      <c r="M354" s="170"/>
    </row>
    <row r="355" spans="1:13" ht="24" customHeight="1">
      <c r="A355" s="170"/>
      <c r="B355" s="171"/>
      <c r="C355" s="180">
        <v>310</v>
      </c>
      <c r="D355" s="181" t="s">
        <v>714</v>
      </c>
      <c r="E355" s="181" t="s">
        <v>73</v>
      </c>
      <c r="F355" s="181" t="s">
        <v>74</v>
      </c>
      <c r="G355" s="182" t="s">
        <v>715</v>
      </c>
      <c r="H355" s="181" t="s">
        <v>137</v>
      </c>
      <c r="I355" s="183">
        <v>48</v>
      </c>
      <c r="J355" s="184"/>
      <c r="K355" s="185">
        <f t="shared" si="13"/>
        <v>0</v>
      </c>
      <c r="L355" s="172"/>
      <c r="M355" s="170"/>
    </row>
    <row r="356" spans="1:13" ht="24" customHeight="1">
      <c r="A356" s="170"/>
      <c r="B356" s="171"/>
      <c r="C356" s="180">
        <v>311</v>
      </c>
      <c r="D356" s="181" t="s">
        <v>716</v>
      </c>
      <c r="E356" s="181" t="s">
        <v>73</v>
      </c>
      <c r="F356" s="181" t="s">
        <v>74</v>
      </c>
      <c r="G356" s="182" t="s">
        <v>717</v>
      </c>
      <c r="H356" s="181" t="s">
        <v>137</v>
      </c>
      <c r="I356" s="183">
        <v>3</v>
      </c>
      <c r="J356" s="184"/>
      <c r="K356" s="185">
        <f t="shared" si="13"/>
        <v>0</v>
      </c>
      <c r="L356" s="172"/>
      <c r="M356" s="170"/>
    </row>
    <row r="357" spans="1:13" ht="24" customHeight="1">
      <c r="A357" s="170"/>
      <c r="B357" s="171"/>
      <c r="C357" s="180">
        <v>312</v>
      </c>
      <c r="D357" s="181" t="s">
        <v>718</v>
      </c>
      <c r="E357" s="181" t="s">
        <v>73</v>
      </c>
      <c r="F357" s="181" t="s">
        <v>74</v>
      </c>
      <c r="G357" s="182" t="s">
        <v>719</v>
      </c>
      <c r="H357" s="181" t="s">
        <v>137</v>
      </c>
      <c r="I357" s="183">
        <v>4</v>
      </c>
      <c r="J357" s="184"/>
      <c r="K357" s="185">
        <f t="shared" si="13"/>
        <v>0</v>
      </c>
      <c r="L357" s="172"/>
      <c r="M357" s="170"/>
    </row>
    <row r="358" spans="1:13" ht="24" customHeight="1">
      <c r="A358" s="170"/>
      <c r="B358" s="171"/>
      <c r="C358" s="180">
        <v>313</v>
      </c>
      <c r="D358" s="181" t="s">
        <v>720</v>
      </c>
      <c r="E358" s="181" t="s">
        <v>73</v>
      </c>
      <c r="F358" s="181" t="s">
        <v>74</v>
      </c>
      <c r="G358" s="182" t="s">
        <v>721</v>
      </c>
      <c r="H358" s="181" t="s">
        <v>137</v>
      </c>
      <c r="I358" s="183">
        <v>50</v>
      </c>
      <c r="J358" s="184"/>
      <c r="K358" s="185">
        <f t="shared" si="13"/>
        <v>0</v>
      </c>
      <c r="L358" s="172"/>
      <c r="M358" s="170"/>
    </row>
    <row r="359" spans="1:13" ht="24" customHeight="1">
      <c r="A359" s="170"/>
      <c r="B359" s="171"/>
      <c r="C359" s="180">
        <v>314</v>
      </c>
      <c r="D359" s="181" t="s">
        <v>722</v>
      </c>
      <c r="E359" s="181" t="s">
        <v>73</v>
      </c>
      <c r="F359" s="181" t="s">
        <v>74</v>
      </c>
      <c r="G359" s="182" t="s">
        <v>723</v>
      </c>
      <c r="H359" s="181" t="s">
        <v>137</v>
      </c>
      <c r="I359" s="183">
        <v>56</v>
      </c>
      <c r="J359" s="184"/>
      <c r="K359" s="185">
        <f t="shared" si="13"/>
        <v>0</v>
      </c>
      <c r="L359" s="172"/>
      <c r="M359" s="170"/>
    </row>
    <row r="360" spans="1:13" ht="24" customHeight="1">
      <c r="A360" s="170"/>
      <c r="B360" s="171"/>
      <c r="C360" s="180">
        <v>315</v>
      </c>
      <c r="D360" s="181" t="s">
        <v>724</v>
      </c>
      <c r="E360" s="181" t="s">
        <v>73</v>
      </c>
      <c r="F360" s="181" t="s">
        <v>74</v>
      </c>
      <c r="G360" s="182" t="s">
        <v>725</v>
      </c>
      <c r="H360" s="181" t="s">
        <v>137</v>
      </c>
      <c r="I360" s="183">
        <v>1</v>
      </c>
      <c r="J360" s="184"/>
      <c r="K360" s="185">
        <f t="shared" si="13"/>
        <v>0</v>
      </c>
      <c r="L360" s="172"/>
      <c r="M360" s="170"/>
    </row>
    <row r="361" spans="1:13" ht="24" customHeight="1">
      <c r="A361" s="170"/>
      <c r="B361" s="171"/>
      <c r="C361" s="180">
        <v>316</v>
      </c>
      <c r="D361" s="181" t="s">
        <v>726</v>
      </c>
      <c r="E361" s="181" t="s">
        <v>73</v>
      </c>
      <c r="F361" s="181" t="s">
        <v>74</v>
      </c>
      <c r="G361" s="182" t="s">
        <v>727</v>
      </c>
      <c r="H361" s="181" t="s">
        <v>137</v>
      </c>
      <c r="I361" s="183">
        <v>1</v>
      </c>
      <c r="J361" s="184"/>
      <c r="K361" s="185">
        <f t="shared" si="13"/>
        <v>0</v>
      </c>
      <c r="L361" s="172"/>
      <c r="M361" s="170"/>
    </row>
    <row r="362" spans="1:13" ht="24" customHeight="1">
      <c r="A362" s="170"/>
      <c r="B362" s="171"/>
      <c r="C362" s="180">
        <v>317</v>
      </c>
      <c r="D362" s="181" t="s">
        <v>728</v>
      </c>
      <c r="E362" s="181" t="s">
        <v>73</v>
      </c>
      <c r="F362" s="181" t="s">
        <v>74</v>
      </c>
      <c r="G362" s="182" t="s">
        <v>729</v>
      </c>
      <c r="H362" s="181" t="s">
        <v>137</v>
      </c>
      <c r="I362" s="183">
        <v>1</v>
      </c>
      <c r="J362" s="184"/>
      <c r="K362" s="185">
        <f t="shared" si="13"/>
        <v>0</v>
      </c>
      <c r="L362" s="172"/>
      <c r="M362" s="170"/>
    </row>
    <row r="363" spans="1:13" ht="24" customHeight="1">
      <c r="A363" s="170"/>
      <c r="B363" s="171"/>
      <c r="C363" s="180">
        <v>318</v>
      </c>
      <c r="D363" s="181" t="s">
        <v>730</v>
      </c>
      <c r="E363" s="181" t="s">
        <v>73</v>
      </c>
      <c r="F363" s="181" t="s">
        <v>74</v>
      </c>
      <c r="G363" s="182" t="s">
        <v>731</v>
      </c>
      <c r="H363" s="181" t="s">
        <v>76</v>
      </c>
      <c r="I363" s="183">
        <v>6.25</v>
      </c>
      <c r="J363" s="184"/>
      <c r="K363" s="185">
        <f t="shared" si="13"/>
        <v>0</v>
      </c>
      <c r="L363" s="172"/>
      <c r="M363" s="170"/>
    </row>
    <row r="364" spans="1:13" ht="24" customHeight="1">
      <c r="A364" s="170"/>
      <c r="B364" s="171"/>
      <c r="C364" s="225" t="s">
        <v>106</v>
      </c>
      <c r="D364" s="209"/>
      <c r="E364" s="209"/>
      <c r="F364" s="209"/>
      <c r="G364" s="209"/>
      <c r="H364" s="209"/>
      <c r="I364" s="209"/>
      <c r="J364" s="226"/>
      <c r="K364" s="189">
        <f>SUM(K348:K363)</f>
        <v>0</v>
      </c>
      <c r="L364" s="172"/>
      <c r="M364" s="170"/>
    </row>
    <row r="365" spans="1:13" ht="24" customHeight="1">
      <c r="A365" s="170"/>
      <c r="B365" s="171"/>
      <c r="C365" s="186"/>
      <c r="D365" s="210" t="s">
        <v>732</v>
      </c>
      <c r="E365" s="209"/>
      <c r="F365" s="209"/>
      <c r="G365" s="209"/>
      <c r="H365" s="187"/>
      <c r="I365" s="183"/>
      <c r="J365" s="188"/>
      <c r="K365" s="189"/>
      <c r="L365" s="172"/>
      <c r="M365" s="170"/>
    </row>
    <row r="366" spans="1:13" ht="24" customHeight="1">
      <c r="A366" s="170"/>
      <c r="B366" s="171"/>
      <c r="C366" s="180">
        <v>319</v>
      </c>
      <c r="D366" s="181" t="s">
        <v>733</v>
      </c>
      <c r="E366" s="181" t="s">
        <v>73</v>
      </c>
      <c r="F366" s="181" t="s">
        <v>74</v>
      </c>
      <c r="G366" s="182" t="s">
        <v>734</v>
      </c>
      <c r="H366" s="181" t="s">
        <v>137</v>
      </c>
      <c r="I366" s="183">
        <v>48</v>
      </c>
      <c r="J366" s="184"/>
      <c r="K366" s="185">
        <f>I366*J366</f>
        <v>0</v>
      </c>
      <c r="L366" s="172"/>
      <c r="M366" s="170"/>
    </row>
    <row r="367" spans="1:13" ht="24" customHeight="1">
      <c r="A367" s="170"/>
      <c r="B367" s="171"/>
      <c r="C367" s="180">
        <v>320</v>
      </c>
      <c r="D367" s="181" t="s">
        <v>735</v>
      </c>
      <c r="E367" s="181" t="s">
        <v>73</v>
      </c>
      <c r="F367" s="181" t="s">
        <v>74</v>
      </c>
      <c r="G367" s="182" t="s">
        <v>736</v>
      </c>
      <c r="H367" s="181" t="s">
        <v>137</v>
      </c>
      <c r="I367" s="183">
        <v>50</v>
      </c>
      <c r="J367" s="184"/>
      <c r="K367" s="185">
        <f>I367*J367</f>
        <v>0</v>
      </c>
      <c r="L367" s="172"/>
      <c r="M367" s="170"/>
    </row>
    <row r="368" spans="1:13" ht="24" customHeight="1">
      <c r="A368" s="170"/>
      <c r="B368" s="171"/>
      <c r="C368" s="180">
        <v>321</v>
      </c>
      <c r="D368" s="181" t="s">
        <v>737</v>
      </c>
      <c r="E368" s="181" t="s">
        <v>73</v>
      </c>
      <c r="F368" s="181" t="s">
        <v>74</v>
      </c>
      <c r="G368" s="182" t="s">
        <v>738</v>
      </c>
      <c r="H368" s="181" t="s">
        <v>137</v>
      </c>
      <c r="I368" s="183">
        <v>50</v>
      </c>
      <c r="J368" s="184"/>
      <c r="K368" s="185">
        <f>I368*J368</f>
        <v>0</v>
      </c>
      <c r="L368" s="172"/>
      <c r="M368" s="170"/>
    </row>
    <row r="369" spans="1:13" ht="24" customHeight="1">
      <c r="A369" s="170"/>
      <c r="B369" s="171"/>
      <c r="C369" s="180">
        <v>322</v>
      </c>
      <c r="D369" s="181" t="s">
        <v>739</v>
      </c>
      <c r="E369" s="181" t="s">
        <v>73</v>
      </c>
      <c r="F369" s="181" t="s">
        <v>74</v>
      </c>
      <c r="G369" s="182" t="s">
        <v>740</v>
      </c>
      <c r="H369" s="181" t="s">
        <v>351</v>
      </c>
      <c r="I369" s="183">
        <v>5</v>
      </c>
      <c r="J369" s="184"/>
      <c r="K369" s="185">
        <f>I369*J369</f>
        <v>0</v>
      </c>
      <c r="L369" s="172"/>
      <c r="M369" s="170"/>
    </row>
    <row r="370" spans="1:13" ht="24" customHeight="1">
      <c r="A370" s="170"/>
      <c r="B370" s="171"/>
      <c r="C370" s="180">
        <v>323</v>
      </c>
      <c r="D370" s="181" t="s">
        <v>741</v>
      </c>
      <c r="E370" s="181" t="s">
        <v>73</v>
      </c>
      <c r="F370" s="181" t="s">
        <v>74</v>
      </c>
      <c r="G370" s="182" t="s">
        <v>742</v>
      </c>
      <c r="H370" s="181" t="s">
        <v>351</v>
      </c>
      <c r="I370" s="183">
        <v>8</v>
      </c>
      <c r="J370" s="184"/>
      <c r="K370" s="185">
        <f>I370*J370</f>
        <v>0</v>
      </c>
      <c r="L370" s="172"/>
      <c r="M370" s="170"/>
    </row>
    <row r="371" spans="1:13" ht="24" customHeight="1">
      <c r="A371" s="170"/>
      <c r="B371" s="171"/>
      <c r="C371" s="225" t="s">
        <v>106</v>
      </c>
      <c r="D371" s="209"/>
      <c r="E371" s="209"/>
      <c r="F371" s="209"/>
      <c r="G371" s="209"/>
      <c r="H371" s="209"/>
      <c r="I371" s="209"/>
      <c r="J371" s="226"/>
      <c r="K371" s="189">
        <f>SUM(K366:K370)</f>
        <v>0</v>
      </c>
      <c r="L371" s="172"/>
      <c r="M371" s="170"/>
    </row>
    <row r="372" spans="1:13" ht="24" customHeight="1">
      <c r="A372" s="170"/>
      <c r="B372" s="171"/>
      <c r="C372" s="186"/>
      <c r="D372" s="210" t="s">
        <v>743</v>
      </c>
      <c r="E372" s="209"/>
      <c r="F372" s="209"/>
      <c r="G372" s="209"/>
      <c r="H372" s="187"/>
      <c r="I372" s="183"/>
      <c r="J372" s="188"/>
      <c r="K372" s="189"/>
      <c r="L372" s="172"/>
      <c r="M372" s="170"/>
    </row>
    <row r="373" spans="1:13" ht="24" customHeight="1">
      <c r="A373" s="170"/>
      <c r="B373" s="171"/>
      <c r="C373" s="180">
        <v>324</v>
      </c>
      <c r="D373" s="181" t="s">
        <v>744</v>
      </c>
      <c r="E373" s="181" t="s">
        <v>73</v>
      </c>
      <c r="F373" s="181" t="s">
        <v>74</v>
      </c>
      <c r="G373" s="182" t="s">
        <v>745</v>
      </c>
      <c r="H373" s="181" t="s">
        <v>76</v>
      </c>
      <c r="I373" s="183">
        <v>12</v>
      </c>
      <c r="J373" s="184"/>
      <c r="K373" s="185">
        <f t="shared" ref="K373:K385" si="14">I373*J373</f>
        <v>0</v>
      </c>
      <c r="L373" s="172"/>
      <c r="M373" s="170"/>
    </row>
    <row r="374" spans="1:13" ht="24" customHeight="1">
      <c r="A374" s="170"/>
      <c r="B374" s="171"/>
      <c r="C374" s="180">
        <v>325</v>
      </c>
      <c r="D374" s="181" t="s">
        <v>746</v>
      </c>
      <c r="E374" s="181" t="s">
        <v>73</v>
      </c>
      <c r="F374" s="181" t="s">
        <v>74</v>
      </c>
      <c r="G374" s="182" t="s">
        <v>747</v>
      </c>
      <c r="H374" s="181" t="s">
        <v>137</v>
      </c>
      <c r="I374" s="183">
        <v>94</v>
      </c>
      <c r="J374" s="184"/>
      <c r="K374" s="185">
        <f t="shared" si="14"/>
        <v>0</v>
      </c>
      <c r="L374" s="172"/>
      <c r="M374" s="170"/>
    </row>
    <row r="375" spans="1:13" ht="24" customHeight="1">
      <c r="A375" s="170"/>
      <c r="B375" s="171"/>
      <c r="C375" s="180">
        <v>326</v>
      </c>
      <c r="D375" s="181" t="s">
        <v>748</v>
      </c>
      <c r="E375" s="181" t="s">
        <v>73</v>
      </c>
      <c r="F375" s="181" t="s">
        <v>74</v>
      </c>
      <c r="G375" s="182" t="s">
        <v>749</v>
      </c>
      <c r="H375" s="181" t="s">
        <v>137</v>
      </c>
      <c r="I375" s="183">
        <v>26</v>
      </c>
      <c r="J375" s="184"/>
      <c r="K375" s="185">
        <f t="shared" si="14"/>
        <v>0</v>
      </c>
      <c r="L375" s="172"/>
      <c r="M375" s="170"/>
    </row>
    <row r="376" spans="1:13" ht="24" customHeight="1">
      <c r="A376" s="170"/>
      <c r="B376" s="171"/>
      <c r="C376" s="180">
        <v>327</v>
      </c>
      <c r="D376" s="181" t="s">
        <v>750</v>
      </c>
      <c r="E376" s="181" t="s">
        <v>73</v>
      </c>
      <c r="F376" s="181" t="s">
        <v>74</v>
      </c>
      <c r="G376" s="182" t="s">
        <v>751</v>
      </c>
      <c r="H376" s="181" t="s">
        <v>137</v>
      </c>
      <c r="I376" s="183">
        <v>10</v>
      </c>
      <c r="J376" s="184"/>
      <c r="K376" s="185">
        <f t="shared" si="14"/>
        <v>0</v>
      </c>
      <c r="L376" s="172"/>
      <c r="M376" s="170"/>
    </row>
    <row r="377" spans="1:13" ht="24" customHeight="1">
      <c r="A377" s="170"/>
      <c r="B377" s="171"/>
      <c r="C377" s="180">
        <v>328</v>
      </c>
      <c r="D377" s="181" t="s">
        <v>752</v>
      </c>
      <c r="E377" s="181" t="s">
        <v>73</v>
      </c>
      <c r="F377" s="181" t="s">
        <v>74</v>
      </c>
      <c r="G377" s="182" t="s">
        <v>753</v>
      </c>
      <c r="H377" s="181" t="s">
        <v>137</v>
      </c>
      <c r="I377" s="183">
        <v>2</v>
      </c>
      <c r="J377" s="184"/>
      <c r="K377" s="185">
        <f t="shared" si="14"/>
        <v>0</v>
      </c>
      <c r="L377" s="172"/>
      <c r="M377" s="170"/>
    </row>
    <row r="378" spans="1:13" ht="24" customHeight="1">
      <c r="A378" s="170"/>
      <c r="B378" s="171"/>
      <c r="C378" s="180">
        <v>329</v>
      </c>
      <c r="D378" s="181" t="s">
        <v>754</v>
      </c>
      <c r="E378" s="181" t="s">
        <v>73</v>
      </c>
      <c r="F378" s="181" t="s">
        <v>74</v>
      </c>
      <c r="G378" s="182" t="s">
        <v>755</v>
      </c>
      <c r="H378" s="181" t="s">
        <v>137</v>
      </c>
      <c r="I378" s="183">
        <v>86</v>
      </c>
      <c r="J378" s="184"/>
      <c r="K378" s="185">
        <f t="shared" si="14"/>
        <v>0</v>
      </c>
      <c r="L378" s="172"/>
      <c r="M378" s="170"/>
    </row>
    <row r="379" spans="1:13" ht="24" customHeight="1">
      <c r="A379" s="170"/>
      <c r="B379" s="171"/>
      <c r="C379" s="180">
        <v>330</v>
      </c>
      <c r="D379" s="181" t="s">
        <v>756</v>
      </c>
      <c r="E379" s="181" t="s">
        <v>73</v>
      </c>
      <c r="F379" s="181" t="s">
        <v>74</v>
      </c>
      <c r="G379" s="182" t="s">
        <v>757</v>
      </c>
      <c r="H379" s="181" t="s">
        <v>137</v>
      </c>
      <c r="I379" s="183">
        <v>26</v>
      </c>
      <c r="J379" s="184"/>
      <c r="K379" s="185">
        <f t="shared" si="14"/>
        <v>0</v>
      </c>
      <c r="L379" s="172"/>
      <c r="M379" s="170"/>
    </row>
    <row r="380" spans="1:13" ht="24" customHeight="1">
      <c r="A380" s="170"/>
      <c r="B380" s="171"/>
      <c r="C380" s="180">
        <v>331</v>
      </c>
      <c r="D380" s="181" t="s">
        <v>758</v>
      </c>
      <c r="E380" s="181" t="s">
        <v>73</v>
      </c>
      <c r="F380" s="181" t="s">
        <v>74</v>
      </c>
      <c r="G380" s="182" t="s">
        <v>759</v>
      </c>
      <c r="H380" s="181" t="s">
        <v>137</v>
      </c>
      <c r="I380" s="183">
        <v>6</v>
      </c>
      <c r="J380" s="184"/>
      <c r="K380" s="185">
        <f t="shared" si="14"/>
        <v>0</v>
      </c>
      <c r="L380" s="172"/>
      <c r="M380" s="170"/>
    </row>
    <row r="381" spans="1:13" ht="24" customHeight="1">
      <c r="A381" s="170"/>
      <c r="B381" s="171"/>
      <c r="C381" s="180">
        <v>332</v>
      </c>
      <c r="D381" s="181" t="s">
        <v>760</v>
      </c>
      <c r="E381" s="181" t="s">
        <v>73</v>
      </c>
      <c r="F381" s="181" t="s">
        <v>74</v>
      </c>
      <c r="G381" s="182" t="s">
        <v>761</v>
      </c>
      <c r="H381" s="181" t="s">
        <v>137</v>
      </c>
      <c r="I381" s="183">
        <v>10</v>
      </c>
      <c r="J381" s="184"/>
      <c r="K381" s="185">
        <f t="shared" si="14"/>
        <v>0</v>
      </c>
      <c r="L381" s="172"/>
      <c r="M381" s="170"/>
    </row>
    <row r="382" spans="1:13" ht="24" customHeight="1">
      <c r="A382" s="170"/>
      <c r="B382" s="171"/>
      <c r="C382" s="180">
        <v>333</v>
      </c>
      <c r="D382" s="181" t="s">
        <v>762</v>
      </c>
      <c r="E382" s="181" t="s">
        <v>73</v>
      </c>
      <c r="F382" s="181" t="s">
        <v>74</v>
      </c>
      <c r="G382" s="182" t="s">
        <v>763</v>
      </c>
      <c r="H382" s="181" t="s">
        <v>137</v>
      </c>
      <c r="I382" s="183">
        <v>8</v>
      </c>
      <c r="J382" s="184"/>
      <c r="K382" s="185">
        <f t="shared" si="14"/>
        <v>0</v>
      </c>
      <c r="L382" s="172"/>
      <c r="M382" s="170"/>
    </row>
    <row r="383" spans="1:13" ht="24" customHeight="1">
      <c r="A383" s="170"/>
      <c r="B383" s="171"/>
      <c r="C383" s="180">
        <v>334</v>
      </c>
      <c r="D383" s="181" t="s">
        <v>764</v>
      </c>
      <c r="E383" s="181" t="s">
        <v>73</v>
      </c>
      <c r="F383" s="181" t="s">
        <v>74</v>
      </c>
      <c r="G383" s="182" t="s">
        <v>765</v>
      </c>
      <c r="H383" s="181" t="s">
        <v>137</v>
      </c>
      <c r="I383" s="183">
        <v>24</v>
      </c>
      <c r="J383" s="184"/>
      <c r="K383" s="185">
        <f t="shared" si="14"/>
        <v>0</v>
      </c>
      <c r="L383" s="172"/>
      <c r="M383" s="170"/>
    </row>
    <row r="384" spans="1:13" ht="24" customHeight="1">
      <c r="A384" s="170"/>
      <c r="B384" s="171"/>
      <c r="C384" s="180">
        <v>335</v>
      </c>
      <c r="D384" s="181" t="s">
        <v>766</v>
      </c>
      <c r="E384" s="181" t="s">
        <v>73</v>
      </c>
      <c r="F384" s="181" t="s">
        <v>74</v>
      </c>
      <c r="G384" s="182" t="s">
        <v>767</v>
      </c>
      <c r="H384" s="181" t="s">
        <v>93</v>
      </c>
      <c r="I384" s="183">
        <v>177.85</v>
      </c>
      <c r="J384" s="184"/>
      <c r="K384" s="185">
        <f t="shared" si="14"/>
        <v>0</v>
      </c>
      <c r="L384" s="172"/>
      <c r="M384" s="170"/>
    </row>
    <row r="385" spans="1:13" ht="24" customHeight="1">
      <c r="A385" s="170"/>
      <c r="B385" s="171"/>
      <c r="C385" s="180">
        <v>336</v>
      </c>
      <c r="D385" s="181" t="s">
        <v>768</v>
      </c>
      <c r="E385" s="181" t="s">
        <v>73</v>
      </c>
      <c r="F385" s="181" t="s">
        <v>74</v>
      </c>
      <c r="G385" s="182" t="s">
        <v>769</v>
      </c>
      <c r="H385" s="181" t="s">
        <v>137</v>
      </c>
      <c r="I385" s="183">
        <v>80</v>
      </c>
      <c r="J385" s="184"/>
      <c r="K385" s="185">
        <f t="shared" si="14"/>
        <v>0</v>
      </c>
      <c r="L385" s="172"/>
      <c r="M385" s="170"/>
    </row>
    <row r="386" spans="1:13" ht="24" customHeight="1">
      <c r="A386" s="170"/>
      <c r="B386" s="171"/>
      <c r="C386" s="225" t="s">
        <v>106</v>
      </c>
      <c r="D386" s="209"/>
      <c r="E386" s="209"/>
      <c r="F386" s="209"/>
      <c r="G386" s="209"/>
      <c r="H386" s="209"/>
      <c r="I386" s="209"/>
      <c r="J386" s="226"/>
      <c r="K386" s="189">
        <f>SUM(K373:K385)</f>
        <v>0</v>
      </c>
      <c r="L386" s="172"/>
      <c r="M386" s="170"/>
    </row>
    <row r="387" spans="1:13" ht="24" customHeight="1">
      <c r="A387" s="170"/>
      <c r="B387" s="171"/>
      <c r="C387" s="186"/>
      <c r="D387" s="210" t="s">
        <v>770</v>
      </c>
      <c r="E387" s="209"/>
      <c r="F387" s="209"/>
      <c r="G387" s="209"/>
      <c r="H387" s="187"/>
      <c r="I387" s="183"/>
      <c r="J387" s="188"/>
      <c r="K387" s="189"/>
      <c r="L387" s="172"/>
      <c r="M387" s="170"/>
    </row>
    <row r="388" spans="1:13" ht="24" customHeight="1">
      <c r="A388" s="170"/>
      <c r="B388" s="171"/>
      <c r="C388" s="180">
        <v>337</v>
      </c>
      <c r="D388" s="181" t="s">
        <v>771</v>
      </c>
      <c r="E388" s="181" t="s">
        <v>73</v>
      </c>
      <c r="F388" s="181" t="s">
        <v>74</v>
      </c>
      <c r="G388" s="182" t="s">
        <v>772</v>
      </c>
      <c r="H388" s="181" t="s">
        <v>76</v>
      </c>
      <c r="I388" s="183">
        <v>28</v>
      </c>
      <c r="J388" s="184"/>
      <c r="K388" s="185">
        <f>I388*J388</f>
        <v>0</v>
      </c>
      <c r="L388" s="172"/>
      <c r="M388" s="170"/>
    </row>
    <row r="389" spans="1:13" ht="24" customHeight="1">
      <c r="A389" s="170"/>
      <c r="B389" s="171"/>
      <c r="C389" s="180">
        <v>338</v>
      </c>
      <c r="D389" s="181" t="s">
        <v>773</v>
      </c>
      <c r="E389" s="181" t="s">
        <v>73</v>
      </c>
      <c r="F389" s="181" t="s">
        <v>74</v>
      </c>
      <c r="G389" s="182" t="s">
        <v>774</v>
      </c>
      <c r="H389" s="181" t="s">
        <v>76</v>
      </c>
      <c r="I389" s="183">
        <v>825</v>
      </c>
      <c r="J389" s="184"/>
      <c r="K389" s="185">
        <f>I389*J389</f>
        <v>0</v>
      </c>
      <c r="L389" s="172"/>
      <c r="M389" s="170"/>
    </row>
    <row r="390" spans="1:13" ht="24" customHeight="1">
      <c r="A390" s="170"/>
      <c r="B390" s="171"/>
      <c r="C390" s="180">
        <v>339</v>
      </c>
      <c r="D390" s="181" t="s">
        <v>775</v>
      </c>
      <c r="E390" s="181" t="s">
        <v>73</v>
      </c>
      <c r="F390" s="181" t="s">
        <v>74</v>
      </c>
      <c r="G390" s="182" t="s">
        <v>776</v>
      </c>
      <c r="H390" s="181" t="s">
        <v>76</v>
      </c>
      <c r="I390" s="183">
        <v>350</v>
      </c>
      <c r="J390" s="184"/>
      <c r="K390" s="185">
        <f>I390*J390</f>
        <v>0</v>
      </c>
      <c r="L390" s="172"/>
      <c r="M390" s="170"/>
    </row>
    <row r="391" spans="1:13" ht="24" customHeight="1">
      <c r="A391" s="170"/>
      <c r="B391" s="171"/>
      <c r="C391" s="180">
        <v>340</v>
      </c>
      <c r="D391" s="181" t="s">
        <v>777</v>
      </c>
      <c r="E391" s="181" t="s">
        <v>73</v>
      </c>
      <c r="F391" s="181" t="s">
        <v>74</v>
      </c>
      <c r="G391" s="182" t="s">
        <v>778</v>
      </c>
      <c r="H391" s="181" t="s">
        <v>76</v>
      </c>
      <c r="I391" s="183">
        <v>760.56</v>
      </c>
      <c r="J391" s="184"/>
      <c r="K391" s="185">
        <f>I391*J391</f>
        <v>0</v>
      </c>
      <c r="L391" s="172"/>
      <c r="M391" s="170"/>
    </row>
    <row r="392" spans="1:13" ht="24" customHeight="1">
      <c r="A392" s="170"/>
      <c r="B392" s="171"/>
      <c r="C392" s="225" t="s">
        <v>106</v>
      </c>
      <c r="D392" s="209"/>
      <c r="E392" s="209"/>
      <c r="F392" s="209"/>
      <c r="G392" s="209"/>
      <c r="H392" s="209"/>
      <c r="I392" s="209"/>
      <c r="J392" s="226"/>
      <c r="K392" s="189">
        <f>SUM(K388:K391)</f>
        <v>0</v>
      </c>
      <c r="L392" s="172"/>
      <c r="M392" s="170"/>
    </row>
    <row r="393" spans="1:13" ht="24" customHeight="1">
      <c r="A393" s="170"/>
      <c r="B393" s="171"/>
      <c r="C393" s="186"/>
      <c r="D393" s="210" t="s">
        <v>779</v>
      </c>
      <c r="E393" s="209"/>
      <c r="F393" s="209"/>
      <c r="G393" s="209"/>
      <c r="H393" s="187"/>
      <c r="I393" s="183"/>
      <c r="J393" s="188"/>
      <c r="K393" s="189"/>
      <c r="L393" s="172"/>
      <c r="M393" s="170"/>
    </row>
    <row r="394" spans="1:13" ht="24" customHeight="1">
      <c r="A394" s="170"/>
      <c r="B394" s="171"/>
      <c r="C394" s="180">
        <v>341</v>
      </c>
      <c r="D394" s="181" t="s">
        <v>780</v>
      </c>
      <c r="E394" s="181" t="s">
        <v>73</v>
      </c>
      <c r="F394" s="181" t="s">
        <v>74</v>
      </c>
      <c r="G394" s="182" t="s">
        <v>781</v>
      </c>
      <c r="H394" s="181" t="s">
        <v>90</v>
      </c>
      <c r="I394" s="183">
        <v>1</v>
      </c>
      <c r="J394" s="184"/>
      <c r="K394" s="185">
        <f t="shared" ref="K394:K414" si="15">I394*J394</f>
        <v>0</v>
      </c>
      <c r="L394" s="172"/>
      <c r="M394" s="170"/>
    </row>
    <row r="395" spans="1:13" ht="24" customHeight="1">
      <c r="A395" s="170"/>
      <c r="B395" s="171"/>
      <c r="C395" s="180">
        <v>342</v>
      </c>
      <c r="D395" s="181" t="s">
        <v>782</v>
      </c>
      <c r="E395" s="181" t="s">
        <v>73</v>
      </c>
      <c r="F395" s="181" t="s">
        <v>74</v>
      </c>
      <c r="G395" s="182" t="s">
        <v>783</v>
      </c>
      <c r="H395" s="181" t="s">
        <v>90</v>
      </c>
      <c r="I395" s="183">
        <v>1</v>
      </c>
      <c r="J395" s="184"/>
      <c r="K395" s="185">
        <f t="shared" si="15"/>
        <v>0</v>
      </c>
      <c r="L395" s="172"/>
      <c r="M395" s="170"/>
    </row>
    <row r="396" spans="1:13" ht="24" customHeight="1">
      <c r="A396" s="170"/>
      <c r="B396" s="171"/>
      <c r="C396" s="180">
        <v>343</v>
      </c>
      <c r="D396" s="181" t="s">
        <v>784</v>
      </c>
      <c r="E396" s="181" t="s">
        <v>73</v>
      </c>
      <c r="F396" s="181" t="s">
        <v>74</v>
      </c>
      <c r="G396" s="182" t="s">
        <v>785</v>
      </c>
      <c r="H396" s="181" t="s">
        <v>90</v>
      </c>
      <c r="I396" s="183">
        <v>1</v>
      </c>
      <c r="J396" s="184"/>
      <c r="K396" s="185">
        <f t="shared" si="15"/>
        <v>0</v>
      </c>
      <c r="L396" s="172"/>
      <c r="M396" s="170"/>
    </row>
    <row r="397" spans="1:13" ht="24" customHeight="1">
      <c r="A397" s="170"/>
      <c r="B397" s="171"/>
      <c r="C397" s="180">
        <v>344</v>
      </c>
      <c r="D397" s="181" t="s">
        <v>786</v>
      </c>
      <c r="E397" s="181" t="s">
        <v>73</v>
      </c>
      <c r="F397" s="181" t="s">
        <v>74</v>
      </c>
      <c r="G397" s="182" t="s">
        <v>787</v>
      </c>
      <c r="H397" s="181" t="s">
        <v>120</v>
      </c>
      <c r="I397" s="183">
        <v>1</v>
      </c>
      <c r="J397" s="184"/>
      <c r="K397" s="185">
        <f t="shared" si="15"/>
        <v>0</v>
      </c>
      <c r="L397" s="172"/>
      <c r="M397" s="170"/>
    </row>
    <row r="398" spans="1:13" ht="24" customHeight="1">
      <c r="A398" s="170"/>
      <c r="B398" s="171"/>
      <c r="C398" s="180">
        <v>345</v>
      </c>
      <c r="D398" s="181" t="s">
        <v>788</v>
      </c>
      <c r="E398" s="181" t="s">
        <v>73</v>
      </c>
      <c r="F398" s="181" t="s">
        <v>74</v>
      </c>
      <c r="G398" s="182" t="s">
        <v>789</v>
      </c>
      <c r="H398" s="181" t="s">
        <v>90</v>
      </c>
      <c r="I398" s="183">
        <v>1</v>
      </c>
      <c r="J398" s="184"/>
      <c r="K398" s="185">
        <f t="shared" si="15"/>
        <v>0</v>
      </c>
      <c r="L398" s="172"/>
      <c r="M398" s="170"/>
    </row>
    <row r="399" spans="1:13" ht="24" customHeight="1">
      <c r="A399" s="170"/>
      <c r="B399" s="171"/>
      <c r="C399" s="180">
        <v>346</v>
      </c>
      <c r="D399" s="181" t="s">
        <v>790</v>
      </c>
      <c r="E399" s="181" t="s">
        <v>73</v>
      </c>
      <c r="F399" s="181" t="s">
        <v>74</v>
      </c>
      <c r="G399" s="182" t="s">
        <v>791</v>
      </c>
      <c r="H399" s="181" t="s">
        <v>90</v>
      </c>
      <c r="I399" s="183">
        <v>1</v>
      </c>
      <c r="J399" s="184"/>
      <c r="K399" s="185">
        <f t="shared" si="15"/>
        <v>0</v>
      </c>
      <c r="L399" s="172"/>
      <c r="M399" s="170"/>
    </row>
    <row r="400" spans="1:13" ht="24" customHeight="1">
      <c r="A400" s="170"/>
      <c r="B400" s="171"/>
      <c r="C400" s="180">
        <v>347</v>
      </c>
      <c r="D400" s="181" t="s">
        <v>792</v>
      </c>
      <c r="E400" s="181" t="s">
        <v>73</v>
      </c>
      <c r="F400" s="181" t="s">
        <v>74</v>
      </c>
      <c r="G400" s="182" t="s">
        <v>793</v>
      </c>
      <c r="H400" s="181" t="s">
        <v>90</v>
      </c>
      <c r="I400" s="183">
        <v>1</v>
      </c>
      <c r="J400" s="184"/>
      <c r="K400" s="185">
        <f t="shared" si="15"/>
        <v>0</v>
      </c>
      <c r="L400" s="172"/>
      <c r="M400" s="170"/>
    </row>
    <row r="401" spans="1:13" ht="24" customHeight="1">
      <c r="A401" s="170"/>
      <c r="B401" s="171"/>
      <c r="C401" s="180">
        <v>348</v>
      </c>
      <c r="D401" s="181" t="s">
        <v>794</v>
      </c>
      <c r="E401" s="181" t="s">
        <v>73</v>
      </c>
      <c r="F401" s="181" t="s">
        <v>74</v>
      </c>
      <c r="G401" s="182" t="s">
        <v>795</v>
      </c>
      <c r="H401" s="181" t="s">
        <v>90</v>
      </c>
      <c r="I401" s="183">
        <v>1</v>
      </c>
      <c r="J401" s="184"/>
      <c r="K401" s="185">
        <f t="shared" si="15"/>
        <v>0</v>
      </c>
      <c r="L401" s="172"/>
      <c r="M401" s="170"/>
    </row>
    <row r="402" spans="1:13" ht="24" customHeight="1">
      <c r="A402" s="170"/>
      <c r="B402" s="171"/>
      <c r="C402" s="180">
        <v>349</v>
      </c>
      <c r="D402" s="181" t="s">
        <v>796</v>
      </c>
      <c r="E402" s="181" t="s">
        <v>73</v>
      </c>
      <c r="F402" s="181" t="s">
        <v>74</v>
      </c>
      <c r="G402" s="182" t="s">
        <v>797</v>
      </c>
      <c r="H402" s="181" t="s">
        <v>90</v>
      </c>
      <c r="I402" s="183">
        <v>3</v>
      </c>
      <c r="J402" s="184"/>
      <c r="K402" s="185">
        <f t="shared" si="15"/>
        <v>0</v>
      </c>
      <c r="L402" s="172"/>
      <c r="M402" s="170"/>
    </row>
    <row r="403" spans="1:13" ht="24" customHeight="1">
      <c r="A403" s="170"/>
      <c r="B403" s="171"/>
      <c r="C403" s="180">
        <v>350</v>
      </c>
      <c r="D403" s="181" t="s">
        <v>798</v>
      </c>
      <c r="E403" s="181" t="s">
        <v>73</v>
      </c>
      <c r="F403" s="181" t="s">
        <v>74</v>
      </c>
      <c r="G403" s="182" t="s">
        <v>799</v>
      </c>
      <c r="H403" s="181" t="s">
        <v>90</v>
      </c>
      <c r="I403" s="183">
        <v>1</v>
      </c>
      <c r="J403" s="184"/>
      <c r="K403" s="185">
        <f t="shared" si="15"/>
        <v>0</v>
      </c>
      <c r="L403" s="172"/>
      <c r="M403" s="170"/>
    </row>
    <row r="404" spans="1:13" ht="24" customHeight="1">
      <c r="A404" s="170"/>
      <c r="B404" s="171"/>
      <c r="C404" s="180">
        <v>351</v>
      </c>
      <c r="D404" s="181" t="s">
        <v>800</v>
      </c>
      <c r="E404" s="181" t="s">
        <v>73</v>
      </c>
      <c r="F404" s="181" t="s">
        <v>74</v>
      </c>
      <c r="G404" s="182" t="s">
        <v>801</v>
      </c>
      <c r="H404" s="181" t="s">
        <v>90</v>
      </c>
      <c r="I404" s="183">
        <v>4</v>
      </c>
      <c r="J404" s="184"/>
      <c r="K404" s="185">
        <f t="shared" si="15"/>
        <v>0</v>
      </c>
      <c r="L404" s="172"/>
      <c r="M404" s="170"/>
    </row>
    <row r="405" spans="1:13" ht="24" customHeight="1">
      <c r="A405" s="170"/>
      <c r="B405" s="171"/>
      <c r="C405" s="180">
        <v>352</v>
      </c>
      <c r="D405" s="181" t="s">
        <v>802</v>
      </c>
      <c r="E405" s="181" t="s">
        <v>73</v>
      </c>
      <c r="F405" s="181" t="s">
        <v>74</v>
      </c>
      <c r="G405" s="182" t="s">
        <v>803</v>
      </c>
      <c r="H405" s="181" t="s">
        <v>90</v>
      </c>
      <c r="I405" s="183">
        <v>1</v>
      </c>
      <c r="J405" s="184"/>
      <c r="K405" s="185">
        <f t="shared" si="15"/>
        <v>0</v>
      </c>
      <c r="L405" s="172"/>
      <c r="M405" s="170"/>
    </row>
    <row r="406" spans="1:13" ht="24" customHeight="1">
      <c r="A406" s="170"/>
      <c r="B406" s="171"/>
      <c r="C406" s="180">
        <v>353</v>
      </c>
      <c r="D406" s="181" t="s">
        <v>804</v>
      </c>
      <c r="E406" s="181" t="s">
        <v>73</v>
      </c>
      <c r="F406" s="181" t="s">
        <v>74</v>
      </c>
      <c r="G406" s="182" t="s">
        <v>805</v>
      </c>
      <c r="H406" s="181" t="s">
        <v>90</v>
      </c>
      <c r="I406" s="183">
        <v>4</v>
      </c>
      <c r="J406" s="184"/>
      <c r="K406" s="185">
        <f t="shared" si="15"/>
        <v>0</v>
      </c>
      <c r="L406" s="172"/>
      <c r="M406" s="170"/>
    </row>
    <row r="407" spans="1:13" ht="24" customHeight="1">
      <c r="A407" s="170"/>
      <c r="B407" s="171"/>
      <c r="C407" s="180">
        <v>354</v>
      </c>
      <c r="D407" s="181" t="s">
        <v>806</v>
      </c>
      <c r="E407" s="181" t="s">
        <v>73</v>
      </c>
      <c r="F407" s="181" t="s">
        <v>74</v>
      </c>
      <c r="G407" s="182" t="s">
        <v>807</v>
      </c>
      <c r="H407" s="181" t="s">
        <v>90</v>
      </c>
      <c r="I407" s="183">
        <v>1</v>
      </c>
      <c r="J407" s="184"/>
      <c r="K407" s="185">
        <f t="shared" si="15"/>
        <v>0</v>
      </c>
      <c r="L407" s="172"/>
      <c r="M407" s="170"/>
    </row>
    <row r="408" spans="1:13" ht="24" customHeight="1">
      <c r="A408" s="170"/>
      <c r="B408" s="171"/>
      <c r="C408" s="180">
        <v>355</v>
      </c>
      <c r="D408" s="181" t="s">
        <v>808</v>
      </c>
      <c r="E408" s="181" t="s">
        <v>73</v>
      </c>
      <c r="F408" s="181" t="s">
        <v>74</v>
      </c>
      <c r="G408" s="182" t="s">
        <v>809</v>
      </c>
      <c r="H408" s="181" t="s">
        <v>90</v>
      </c>
      <c r="I408" s="183">
        <v>1</v>
      </c>
      <c r="J408" s="184"/>
      <c r="K408" s="185">
        <f t="shared" si="15"/>
        <v>0</v>
      </c>
      <c r="L408" s="172"/>
      <c r="M408" s="170"/>
    </row>
    <row r="409" spans="1:13" ht="24" customHeight="1">
      <c r="A409" s="170"/>
      <c r="B409" s="171"/>
      <c r="C409" s="180">
        <v>356</v>
      </c>
      <c r="D409" s="181" t="s">
        <v>810</v>
      </c>
      <c r="E409" s="181" t="s">
        <v>73</v>
      </c>
      <c r="F409" s="181" t="s">
        <v>74</v>
      </c>
      <c r="G409" s="182" t="s">
        <v>811</v>
      </c>
      <c r="H409" s="181" t="s">
        <v>137</v>
      </c>
      <c r="I409" s="183">
        <v>24</v>
      </c>
      <c r="J409" s="184"/>
      <c r="K409" s="185">
        <f t="shared" si="15"/>
        <v>0</v>
      </c>
      <c r="L409" s="172"/>
      <c r="M409" s="170"/>
    </row>
    <row r="410" spans="1:13" ht="24" customHeight="1">
      <c r="A410" s="170"/>
      <c r="B410" s="171"/>
      <c r="C410" s="180">
        <v>357</v>
      </c>
      <c r="D410" s="181" t="s">
        <v>812</v>
      </c>
      <c r="E410" s="181" t="s">
        <v>73</v>
      </c>
      <c r="F410" s="181" t="s">
        <v>74</v>
      </c>
      <c r="G410" s="182" t="s">
        <v>813</v>
      </c>
      <c r="H410" s="181" t="s">
        <v>93</v>
      </c>
      <c r="I410" s="183">
        <v>45</v>
      </c>
      <c r="J410" s="184"/>
      <c r="K410" s="185">
        <f t="shared" si="15"/>
        <v>0</v>
      </c>
      <c r="L410" s="172"/>
      <c r="M410" s="170"/>
    </row>
    <row r="411" spans="1:13" ht="24" customHeight="1">
      <c r="A411" s="170"/>
      <c r="B411" s="171"/>
      <c r="C411" s="180">
        <v>358</v>
      </c>
      <c r="D411" s="181" t="s">
        <v>814</v>
      </c>
      <c r="E411" s="181" t="s">
        <v>73</v>
      </c>
      <c r="F411" s="181" t="s">
        <v>74</v>
      </c>
      <c r="G411" s="182" t="s">
        <v>815</v>
      </c>
      <c r="H411" s="181" t="s">
        <v>90</v>
      </c>
      <c r="I411" s="183">
        <v>1</v>
      </c>
      <c r="J411" s="184"/>
      <c r="K411" s="185">
        <f t="shared" si="15"/>
        <v>0</v>
      </c>
      <c r="L411" s="172"/>
      <c r="M411" s="170"/>
    </row>
    <row r="412" spans="1:13" ht="24" customHeight="1">
      <c r="A412" s="170"/>
      <c r="B412" s="171"/>
      <c r="C412" s="180">
        <v>359</v>
      </c>
      <c r="D412" s="181" t="s">
        <v>816</v>
      </c>
      <c r="E412" s="181" t="s">
        <v>73</v>
      </c>
      <c r="F412" s="181" t="s">
        <v>74</v>
      </c>
      <c r="G412" s="182" t="s">
        <v>817</v>
      </c>
      <c r="H412" s="181" t="s">
        <v>90</v>
      </c>
      <c r="I412" s="183">
        <v>4</v>
      </c>
      <c r="J412" s="184"/>
      <c r="K412" s="185">
        <f t="shared" si="15"/>
        <v>0</v>
      </c>
      <c r="L412" s="172"/>
      <c r="M412" s="170"/>
    </row>
    <row r="413" spans="1:13" ht="24" customHeight="1">
      <c r="A413" s="170"/>
      <c r="B413" s="171"/>
      <c r="C413" s="180">
        <v>360</v>
      </c>
      <c r="D413" s="181" t="s">
        <v>818</v>
      </c>
      <c r="E413" s="181" t="s">
        <v>73</v>
      </c>
      <c r="F413" s="181" t="s">
        <v>74</v>
      </c>
      <c r="G413" s="182" t="s">
        <v>819</v>
      </c>
      <c r="H413" s="181" t="s">
        <v>93</v>
      </c>
      <c r="I413" s="183">
        <v>120</v>
      </c>
      <c r="J413" s="184"/>
      <c r="K413" s="185">
        <f t="shared" si="15"/>
        <v>0</v>
      </c>
      <c r="L413" s="172"/>
      <c r="M413" s="170"/>
    </row>
    <row r="414" spans="1:13" ht="24" customHeight="1">
      <c r="A414" s="170"/>
      <c r="B414" s="171"/>
      <c r="C414" s="180">
        <v>361</v>
      </c>
      <c r="D414" s="181" t="s">
        <v>820</v>
      </c>
      <c r="E414" s="181" t="s">
        <v>73</v>
      </c>
      <c r="F414" s="181" t="s">
        <v>74</v>
      </c>
      <c r="G414" s="182" t="s">
        <v>821</v>
      </c>
      <c r="H414" s="181" t="s">
        <v>93</v>
      </c>
      <c r="I414" s="183">
        <v>120</v>
      </c>
      <c r="J414" s="184"/>
      <c r="K414" s="185">
        <f t="shared" si="15"/>
        <v>0</v>
      </c>
      <c r="L414" s="172"/>
      <c r="M414" s="170"/>
    </row>
    <row r="415" spans="1:13" ht="24" customHeight="1">
      <c r="A415" s="170"/>
      <c r="B415" s="171"/>
      <c r="C415" s="225" t="s">
        <v>106</v>
      </c>
      <c r="D415" s="209"/>
      <c r="E415" s="209"/>
      <c r="F415" s="209"/>
      <c r="G415" s="209"/>
      <c r="H415" s="209"/>
      <c r="I415" s="209"/>
      <c r="J415" s="226"/>
      <c r="K415" s="189">
        <f>SUM(K394:K414)</f>
        <v>0</v>
      </c>
      <c r="L415" s="172"/>
      <c r="M415" s="170"/>
    </row>
    <row r="416" spans="1:13" ht="24" customHeight="1">
      <c r="A416" s="170"/>
      <c r="B416" s="171"/>
      <c r="C416" s="186"/>
      <c r="D416" s="210" t="s">
        <v>822</v>
      </c>
      <c r="E416" s="209"/>
      <c r="F416" s="209"/>
      <c r="G416" s="209"/>
      <c r="H416" s="187"/>
      <c r="I416" s="183"/>
      <c r="J416" s="188"/>
      <c r="K416" s="189"/>
      <c r="L416" s="172"/>
      <c r="M416" s="170"/>
    </row>
    <row r="417" spans="1:13" ht="24" customHeight="1">
      <c r="A417" s="170"/>
      <c r="B417" s="171"/>
      <c r="C417" s="180">
        <v>362</v>
      </c>
      <c r="D417" s="181" t="s">
        <v>823</v>
      </c>
      <c r="E417" s="181" t="s">
        <v>73</v>
      </c>
      <c r="F417" s="181" t="s">
        <v>74</v>
      </c>
      <c r="G417" s="182" t="s">
        <v>824</v>
      </c>
      <c r="H417" s="181" t="s">
        <v>76</v>
      </c>
      <c r="I417" s="183">
        <v>4450</v>
      </c>
      <c r="J417" s="184"/>
      <c r="K417" s="185">
        <f>I417*J417</f>
        <v>0</v>
      </c>
      <c r="L417" s="172"/>
      <c r="M417" s="170"/>
    </row>
    <row r="418" spans="1:13" ht="24" customHeight="1">
      <c r="A418" s="170"/>
      <c r="B418" s="171"/>
      <c r="C418" s="225" t="s">
        <v>106</v>
      </c>
      <c r="D418" s="209"/>
      <c r="E418" s="209"/>
      <c r="F418" s="209"/>
      <c r="G418" s="209"/>
      <c r="H418" s="209"/>
      <c r="I418" s="209"/>
      <c r="J418" s="226"/>
      <c r="K418" s="189">
        <f>SUM(K417:K417)</f>
        <v>0</v>
      </c>
      <c r="L418" s="172"/>
      <c r="M418" s="170"/>
    </row>
    <row r="419" spans="1:13" ht="24" customHeight="1">
      <c r="A419" s="170"/>
      <c r="B419" s="171"/>
      <c r="C419" s="186"/>
      <c r="D419" s="210" t="s">
        <v>825</v>
      </c>
      <c r="E419" s="209"/>
      <c r="F419" s="209"/>
      <c r="G419" s="209"/>
      <c r="H419" s="187"/>
      <c r="I419" s="183"/>
      <c r="J419" s="188"/>
      <c r="K419" s="189"/>
      <c r="L419" s="172"/>
      <c r="M419" s="170"/>
    </row>
    <row r="420" spans="1:13" ht="24" customHeight="1">
      <c r="A420" s="170"/>
      <c r="B420" s="171"/>
      <c r="C420" s="180">
        <v>363</v>
      </c>
      <c r="D420" s="181" t="s">
        <v>826</v>
      </c>
      <c r="E420" s="181" t="s">
        <v>73</v>
      </c>
      <c r="F420" s="181" t="s">
        <v>74</v>
      </c>
      <c r="G420" s="182" t="s">
        <v>827</v>
      </c>
      <c r="H420" s="181" t="s">
        <v>120</v>
      </c>
      <c r="I420" s="183">
        <v>1</v>
      </c>
      <c r="J420" s="184"/>
      <c r="K420" s="185">
        <f t="shared" ref="K420:K432" si="16">I420*J420</f>
        <v>0</v>
      </c>
      <c r="L420" s="172"/>
      <c r="M420" s="170"/>
    </row>
    <row r="421" spans="1:13" ht="24" customHeight="1">
      <c r="A421" s="170"/>
      <c r="B421" s="171"/>
      <c r="C421" s="180">
        <v>364</v>
      </c>
      <c r="D421" s="181" t="s">
        <v>828</v>
      </c>
      <c r="E421" s="181" t="s">
        <v>73</v>
      </c>
      <c r="F421" s="181" t="s">
        <v>74</v>
      </c>
      <c r="G421" s="182" t="s">
        <v>829</v>
      </c>
      <c r="H421" s="181" t="s">
        <v>120</v>
      </c>
      <c r="I421" s="183">
        <v>1</v>
      </c>
      <c r="J421" s="184"/>
      <c r="K421" s="185">
        <f t="shared" si="16"/>
        <v>0</v>
      </c>
      <c r="L421" s="172"/>
      <c r="M421" s="170"/>
    </row>
    <row r="422" spans="1:13" ht="24" customHeight="1">
      <c r="A422" s="170"/>
      <c r="B422" s="171"/>
      <c r="C422" s="180">
        <v>365</v>
      </c>
      <c r="D422" s="181" t="s">
        <v>830</v>
      </c>
      <c r="E422" s="181" t="s">
        <v>73</v>
      </c>
      <c r="F422" s="181" t="s">
        <v>74</v>
      </c>
      <c r="G422" s="182" t="s">
        <v>831</v>
      </c>
      <c r="H422" s="181" t="s">
        <v>120</v>
      </c>
      <c r="I422" s="183">
        <v>1</v>
      </c>
      <c r="J422" s="184"/>
      <c r="K422" s="185">
        <f t="shared" si="16"/>
        <v>0</v>
      </c>
      <c r="L422" s="172"/>
      <c r="M422" s="170"/>
    </row>
    <row r="423" spans="1:13" ht="24" customHeight="1">
      <c r="A423" s="170"/>
      <c r="B423" s="171"/>
      <c r="C423" s="180">
        <v>366</v>
      </c>
      <c r="D423" s="181" t="s">
        <v>832</v>
      </c>
      <c r="E423" s="181" t="s">
        <v>73</v>
      </c>
      <c r="F423" s="181" t="s">
        <v>74</v>
      </c>
      <c r="G423" s="182" t="s">
        <v>833</v>
      </c>
      <c r="H423" s="181" t="s">
        <v>120</v>
      </c>
      <c r="I423" s="183">
        <v>1</v>
      </c>
      <c r="J423" s="184"/>
      <c r="K423" s="185">
        <f t="shared" si="16"/>
        <v>0</v>
      </c>
      <c r="L423" s="172"/>
      <c r="M423" s="170"/>
    </row>
    <row r="424" spans="1:13" ht="24" customHeight="1">
      <c r="A424" s="170"/>
      <c r="B424" s="171"/>
      <c r="C424" s="180">
        <v>367</v>
      </c>
      <c r="D424" s="181" t="s">
        <v>834</v>
      </c>
      <c r="E424" s="181" t="s">
        <v>73</v>
      </c>
      <c r="F424" s="181" t="s">
        <v>74</v>
      </c>
      <c r="G424" s="182" t="s">
        <v>835</v>
      </c>
      <c r="H424" s="181" t="s">
        <v>120</v>
      </c>
      <c r="I424" s="183">
        <v>1</v>
      </c>
      <c r="J424" s="184"/>
      <c r="K424" s="185">
        <f t="shared" si="16"/>
        <v>0</v>
      </c>
      <c r="L424" s="172"/>
      <c r="M424" s="170"/>
    </row>
    <row r="425" spans="1:13" ht="24" customHeight="1">
      <c r="A425" s="170"/>
      <c r="B425" s="171"/>
      <c r="C425" s="180">
        <v>368</v>
      </c>
      <c r="D425" s="181" t="s">
        <v>836</v>
      </c>
      <c r="E425" s="181" t="s">
        <v>73</v>
      </c>
      <c r="F425" s="181" t="s">
        <v>74</v>
      </c>
      <c r="G425" s="182" t="s">
        <v>837</v>
      </c>
      <c r="H425" s="181" t="s">
        <v>120</v>
      </c>
      <c r="I425" s="183">
        <v>1</v>
      </c>
      <c r="J425" s="184"/>
      <c r="K425" s="185">
        <f t="shared" si="16"/>
        <v>0</v>
      </c>
      <c r="L425" s="172"/>
      <c r="M425" s="170"/>
    </row>
    <row r="426" spans="1:13" ht="24" customHeight="1">
      <c r="A426" s="170"/>
      <c r="B426" s="171"/>
      <c r="C426" s="180">
        <v>369</v>
      </c>
      <c r="D426" s="181" t="s">
        <v>838</v>
      </c>
      <c r="E426" s="181" t="s">
        <v>73</v>
      </c>
      <c r="F426" s="181" t="s">
        <v>74</v>
      </c>
      <c r="G426" s="182" t="s">
        <v>839</v>
      </c>
      <c r="H426" s="181" t="s">
        <v>120</v>
      </c>
      <c r="I426" s="183">
        <v>1</v>
      </c>
      <c r="J426" s="184"/>
      <c r="K426" s="185">
        <f t="shared" si="16"/>
        <v>0</v>
      </c>
      <c r="L426" s="172"/>
      <c r="M426" s="170"/>
    </row>
    <row r="427" spans="1:13" ht="24" customHeight="1">
      <c r="A427" s="170"/>
      <c r="B427" s="171"/>
      <c r="C427" s="180">
        <v>370</v>
      </c>
      <c r="D427" s="181" t="s">
        <v>840</v>
      </c>
      <c r="E427" s="181" t="s">
        <v>73</v>
      </c>
      <c r="F427" s="181" t="s">
        <v>74</v>
      </c>
      <c r="G427" s="182" t="s">
        <v>841</v>
      </c>
      <c r="H427" s="181" t="s">
        <v>90</v>
      </c>
      <c r="I427" s="183">
        <v>88</v>
      </c>
      <c r="J427" s="184"/>
      <c r="K427" s="185">
        <f t="shared" si="16"/>
        <v>0</v>
      </c>
      <c r="L427" s="172"/>
      <c r="M427" s="170"/>
    </row>
    <row r="428" spans="1:13" ht="24" customHeight="1">
      <c r="A428" s="170"/>
      <c r="B428" s="171"/>
      <c r="C428" s="180">
        <v>371</v>
      </c>
      <c r="D428" s="181" t="s">
        <v>842</v>
      </c>
      <c r="E428" s="181" t="s">
        <v>73</v>
      </c>
      <c r="F428" s="181" t="s">
        <v>74</v>
      </c>
      <c r="G428" s="182" t="s">
        <v>843</v>
      </c>
      <c r="H428" s="181" t="s">
        <v>90</v>
      </c>
      <c r="I428" s="183">
        <v>22</v>
      </c>
      <c r="J428" s="184"/>
      <c r="K428" s="185">
        <f t="shared" si="16"/>
        <v>0</v>
      </c>
      <c r="L428" s="172"/>
      <c r="M428" s="170"/>
    </row>
    <row r="429" spans="1:13" ht="24" customHeight="1">
      <c r="A429" s="170"/>
      <c r="B429" s="171"/>
      <c r="C429" s="180">
        <v>372</v>
      </c>
      <c r="D429" s="181" t="s">
        <v>844</v>
      </c>
      <c r="E429" s="181" t="s">
        <v>73</v>
      </c>
      <c r="F429" s="181" t="s">
        <v>74</v>
      </c>
      <c r="G429" s="182" t="s">
        <v>845</v>
      </c>
      <c r="H429" s="181" t="s">
        <v>90</v>
      </c>
      <c r="I429" s="183">
        <v>3</v>
      </c>
      <c r="J429" s="184"/>
      <c r="K429" s="185">
        <f t="shared" si="16"/>
        <v>0</v>
      </c>
      <c r="L429" s="172"/>
      <c r="M429" s="170"/>
    </row>
    <row r="430" spans="1:13" ht="24" customHeight="1">
      <c r="A430" s="170"/>
      <c r="B430" s="171"/>
      <c r="C430" s="180">
        <v>373</v>
      </c>
      <c r="D430" s="181" t="s">
        <v>846</v>
      </c>
      <c r="E430" s="181" t="s">
        <v>73</v>
      </c>
      <c r="F430" s="181" t="s">
        <v>74</v>
      </c>
      <c r="G430" s="182" t="s">
        <v>847</v>
      </c>
      <c r="H430" s="181" t="s">
        <v>93</v>
      </c>
      <c r="I430" s="183">
        <v>2880</v>
      </c>
      <c r="J430" s="184"/>
      <c r="K430" s="185">
        <f t="shared" si="16"/>
        <v>0</v>
      </c>
      <c r="L430" s="172"/>
      <c r="M430" s="170"/>
    </row>
    <row r="431" spans="1:13" ht="24" customHeight="1">
      <c r="A431" s="170"/>
      <c r="B431" s="171"/>
      <c r="C431" s="180">
        <v>374</v>
      </c>
      <c r="D431" s="181" t="s">
        <v>848</v>
      </c>
      <c r="E431" s="181" t="s">
        <v>73</v>
      </c>
      <c r="F431" s="181" t="s">
        <v>74</v>
      </c>
      <c r="G431" s="182" t="s">
        <v>849</v>
      </c>
      <c r="H431" s="181" t="s">
        <v>93</v>
      </c>
      <c r="I431" s="183">
        <v>512</v>
      </c>
      <c r="J431" s="184"/>
      <c r="K431" s="185">
        <f t="shared" si="16"/>
        <v>0</v>
      </c>
      <c r="L431" s="172"/>
      <c r="M431" s="170"/>
    </row>
    <row r="432" spans="1:13" ht="24" customHeight="1">
      <c r="A432" s="170"/>
      <c r="B432" s="171"/>
      <c r="C432" s="180">
        <v>375</v>
      </c>
      <c r="D432" s="181" t="s">
        <v>850</v>
      </c>
      <c r="E432" s="181" t="s">
        <v>73</v>
      </c>
      <c r="F432" s="181" t="s">
        <v>74</v>
      </c>
      <c r="G432" s="182" t="s">
        <v>851</v>
      </c>
      <c r="H432" s="181" t="s">
        <v>120</v>
      </c>
      <c r="I432" s="183">
        <v>1</v>
      </c>
      <c r="J432" s="184"/>
      <c r="K432" s="185">
        <f t="shared" si="16"/>
        <v>0</v>
      </c>
      <c r="L432" s="172"/>
      <c r="M432" s="170"/>
    </row>
    <row r="433" spans="1:13" ht="24" customHeight="1">
      <c r="A433" s="170"/>
      <c r="B433" s="171"/>
      <c r="C433" s="225" t="s">
        <v>106</v>
      </c>
      <c r="D433" s="209"/>
      <c r="E433" s="209"/>
      <c r="F433" s="209"/>
      <c r="G433" s="209"/>
      <c r="H433" s="209"/>
      <c r="I433" s="209"/>
      <c r="J433" s="226"/>
      <c r="K433" s="189">
        <f>SUM(K420:K432)</f>
        <v>0</v>
      </c>
      <c r="L433" s="172"/>
      <c r="M433" s="170"/>
    </row>
    <row r="434" spans="1:13" ht="24" customHeight="1">
      <c r="A434" s="170"/>
      <c r="B434" s="171"/>
      <c r="C434" s="186"/>
      <c r="D434" s="210" t="s">
        <v>852</v>
      </c>
      <c r="E434" s="209"/>
      <c r="F434" s="209"/>
      <c r="G434" s="209"/>
      <c r="H434" s="187"/>
      <c r="I434" s="183"/>
      <c r="J434" s="188"/>
      <c r="K434" s="189"/>
      <c r="L434" s="172"/>
      <c r="M434" s="170"/>
    </row>
    <row r="435" spans="1:13" ht="24" customHeight="1">
      <c r="A435" s="170"/>
      <c r="B435" s="171"/>
      <c r="C435" s="180">
        <v>376</v>
      </c>
      <c r="D435" s="181" t="s">
        <v>853</v>
      </c>
      <c r="E435" s="181" t="s">
        <v>73</v>
      </c>
      <c r="F435" s="181" t="s">
        <v>74</v>
      </c>
      <c r="G435" s="182" t="s">
        <v>854</v>
      </c>
      <c r="H435" s="181" t="s">
        <v>137</v>
      </c>
      <c r="I435" s="183">
        <v>1</v>
      </c>
      <c r="J435" s="184"/>
      <c r="K435" s="185">
        <f t="shared" ref="K435:K443" si="17">I435*J435</f>
        <v>0</v>
      </c>
      <c r="L435" s="172"/>
      <c r="M435" s="170"/>
    </row>
    <row r="436" spans="1:13" ht="24" customHeight="1">
      <c r="A436" s="170"/>
      <c r="B436" s="171"/>
      <c r="C436" s="180">
        <v>377</v>
      </c>
      <c r="D436" s="181" t="s">
        <v>855</v>
      </c>
      <c r="E436" s="181" t="s">
        <v>73</v>
      </c>
      <c r="F436" s="181" t="s">
        <v>74</v>
      </c>
      <c r="G436" s="182" t="s">
        <v>856</v>
      </c>
      <c r="H436" s="181" t="s">
        <v>137</v>
      </c>
      <c r="I436" s="183">
        <v>96</v>
      </c>
      <c r="J436" s="184"/>
      <c r="K436" s="185">
        <f t="shared" si="17"/>
        <v>0</v>
      </c>
      <c r="L436" s="172"/>
      <c r="M436" s="170"/>
    </row>
    <row r="437" spans="1:13" ht="24" customHeight="1">
      <c r="A437" s="170"/>
      <c r="B437" s="171"/>
      <c r="C437" s="180">
        <v>378</v>
      </c>
      <c r="D437" s="181" t="s">
        <v>857</v>
      </c>
      <c r="E437" s="181" t="s">
        <v>73</v>
      </c>
      <c r="F437" s="181" t="s">
        <v>74</v>
      </c>
      <c r="G437" s="182" t="s">
        <v>858</v>
      </c>
      <c r="H437" s="181" t="s">
        <v>137</v>
      </c>
      <c r="I437" s="183">
        <v>10</v>
      </c>
      <c r="J437" s="184"/>
      <c r="K437" s="185">
        <f t="shared" si="17"/>
        <v>0</v>
      </c>
      <c r="L437" s="172"/>
      <c r="M437" s="170"/>
    </row>
    <row r="438" spans="1:13" ht="24" customHeight="1">
      <c r="A438" s="170"/>
      <c r="B438" s="171"/>
      <c r="C438" s="180">
        <v>379</v>
      </c>
      <c r="D438" s="181" t="s">
        <v>859</v>
      </c>
      <c r="E438" s="181" t="s">
        <v>73</v>
      </c>
      <c r="F438" s="181" t="s">
        <v>74</v>
      </c>
      <c r="G438" s="182" t="s">
        <v>860</v>
      </c>
      <c r="H438" s="181" t="s">
        <v>137</v>
      </c>
      <c r="I438" s="183">
        <v>13</v>
      </c>
      <c r="J438" s="184"/>
      <c r="K438" s="185">
        <f t="shared" si="17"/>
        <v>0</v>
      </c>
      <c r="L438" s="172"/>
      <c r="M438" s="170"/>
    </row>
    <row r="439" spans="1:13" ht="24" customHeight="1">
      <c r="A439" s="170"/>
      <c r="B439" s="171"/>
      <c r="C439" s="180">
        <v>380</v>
      </c>
      <c r="D439" s="181" t="s">
        <v>861</v>
      </c>
      <c r="E439" s="181" t="s">
        <v>73</v>
      </c>
      <c r="F439" s="181" t="s">
        <v>74</v>
      </c>
      <c r="G439" s="182" t="s">
        <v>862</v>
      </c>
      <c r="H439" s="181" t="s">
        <v>137</v>
      </c>
      <c r="I439" s="183">
        <v>20</v>
      </c>
      <c r="J439" s="184"/>
      <c r="K439" s="185">
        <f t="shared" si="17"/>
        <v>0</v>
      </c>
      <c r="L439" s="172"/>
      <c r="M439" s="170"/>
    </row>
    <row r="440" spans="1:13" ht="24" customHeight="1">
      <c r="A440" s="170"/>
      <c r="B440" s="171"/>
      <c r="C440" s="180">
        <v>381</v>
      </c>
      <c r="D440" s="181" t="s">
        <v>863</v>
      </c>
      <c r="E440" s="181" t="s">
        <v>73</v>
      </c>
      <c r="F440" s="181" t="s">
        <v>74</v>
      </c>
      <c r="G440" s="182" t="s">
        <v>864</v>
      </c>
      <c r="H440" s="181" t="s">
        <v>137</v>
      </c>
      <c r="I440" s="183">
        <v>2</v>
      </c>
      <c r="J440" s="184"/>
      <c r="K440" s="185">
        <f t="shared" si="17"/>
        <v>0</v>
      </c>
      <c r="L440" s="172"/>
      <c r="M440" s="170"/>
    </row>
    <row r="441" spans="1:13" ht="24" customHeight="1">
      <c r="A441" s="170"/>
      <c r="B441" s="171"/>
      <c r="C441" s="180">
        <v>382</v>
      </c>
      <c r="D441" s="181" t="s">
        <v>865</v>
      </c>
      <c r="E441" s="181" t="s">
        <v>73</v>
      </c>
      <c r="F441" s="181" t="s">
        <v>74</v>
      </c>
      <c r="G441" s="182" t="s">
        <v>866</v>
      </c>
      <c r="H441" s="181" t="s">
        <v>351</v>
      </c>
      <c r="I441" s="183">
        <v>2560</v>
      </c>
      <c r="J441" s="184"/>
      <c r="K441" s="185">
        <f t="shared" si="17"/>
        <v>0</v>
      </c>
      <c r="L441" s="172"/>
      <c r="M441" s="170"/>
    </row>
    <row r="442" spans="1:13" ht="24" customHeight="1">
      <c r="A442" s="170"/>
      <c r="B442" s="171"/>
      <c r="C442" s="180">
        <v>383</v>
      </c>
      <c r="D442" s="181" t="s">
        <v>867</v>
      </c>
      <c r="E442" s="181" t="s">
        <v>73</v>
      </c>
      <c r="F442" s="181" t="s">
        <v>74</v>
      </c>
      <c r="G442" s="182" t="s">
        <v>868</v>
      </c>
      <c r="H442" s="181" t="s">
        <v>120</v>
      </c>
      <c r="I442" s="183">
        <v>1</v>
      </c>
      <c r="J442" s="184"/>
      <c r="K442" s="185">
        <f t="shared" si="17"/>
        <v>0</v>
      </c>
      <c r="L442" s="172"/>
      <c r="M442" s="170"/>
    </row>
    <row r="443" spans="1:13" ht="24" customHeight="1">
      <c r="A443" s="170"/>
      <c r="B443" s="171"/>
      <c r="C443" s="180">
        <v>384</v>
      </c>
      <c r="D443" s="181" t="s">
        <v>869</v>
      </c>
      <c r="E443" s="181" t="s">
        <v>73</v>
      </c>
      <c r="F443" s="181" t="s">
        <v>74</v>
      </c>
      <c r="G443" s="182" t="s">
        <v>870</v>
      </c>
      <c r="H443" s="181" t="s">
        <v>120</v>
      </c>
      <c r="I443" s="183">
        <v>1</v>
      </c>
      <c r="J443" s="184"/>
      <c r="K443" s="185">
        <f t="shared" si="17"/>
        <v>0</v>
      </c>
      <c r="L443" s="172"/>
      <c r="M443" s="170"/>
    </row>
    <row r="444" spans="1:13" ht="24" customHeight="1">
      <c r="A444" s="170"/>
      <c r="B444" s="171"/>
      <c r="C444" s="225" t="s">
        <v>106</v>
      </c>
      <c r="D444" s="209"/>
      <c r="E444" s="209"/>
      <c r="F444" s="209"/>
      <c r="G444" s="209"/>
      <c r="H444" s="209"/>
      <c r="I444" s="209"/>
      <c r="J444" s="226"/>
      <c r="K444" s="189">
        <f>SUM(K435:K443)</f>
        <v>0</v>
      </c>
      <c r="L444" s="172"/>
      <c r="M444" s="170"/>
    </row>
    <row r="445" spans="1:13" ht="24" customHeight="1">
      <c r="A445" s="170"/>
      <c r="B445" s="171"/>
      <c r="C445" s="186"/>
      <c r="D445" s="210" t="s">
        <v>871</v>
      </c>
      <c r="E445" s="209"/>
      <c r="F445" s="209"/>
      <c r="G445" s="209"/>
      <c r="H445" s="187"/>
      <c r="I445" s="183"/>
      <c r="J445" s="188"/>
      <c r="K445" s="189"/>
      <c r="L445" s="172"/>
      <c r="M445" s="170"/>
    </row>
    <row r="446" spans="1:13" ht="24" customHeight="1">
      <c r="A446" s="170"/>
      <c r="B446" s="171"/>
      <c r="C446" s="180">
        <v>385</v>
      </c>
      <c r="D446" s="181" t="s">
        <v>872</v>
      </c>
      <c r="E446" s="181" t="s">
        <v>73</v>
      </c>
      <c r="F446" s="181" t="s">
        <v>74</v>
      </c>
      <c r="G446" s="182" t="s">
        <v>873</v>
      </c>
      <c r="H446" s="181" t="s">
        <v>93</v>
      </c>
      <c r="I446" s="183">
        <v>360</v>
      </c>
      <c r="J446" s="184"/>
      <c r="K446" s="185">
        <f t="shared" ref="K446:K485" si="18">I446*J446</f>
        <v>0</v>
      </c>
      <c r="L446" s="172"/>
      <c r="M446" s="170"/>
    </row>
    <row r="447" spans="1:13" ht="24" customHeight="1">
      <c r="A447" s="170"/>
      <c r="B447" s="171"/>
      <c r="C447" s="180">
        <v>386</v>
      </c>
      <c r="D447" s="181" t="s">
        <v>874</v>
      </c>
      <c r="E447" s="181" t="s">
        <v>73</v>
      </c>
      <c r="F447" s="181" t="s">
        <v>74</v>
      </c>
      <c r="G447" s="182" t="s">
        <v>875</v>
      </c>
      <c r="H447" s="181" t="s">
        <v>93</v>
      </c>
      <c r="I447" s="183">
        <v>90</v>
      </c>
      <c r="J447" s="184"/>
      <c r="K447" s="185">
        <f t="shared" si="18"/>
        <v>0</v>
      </c>
      <c r="L447" s="172"/>
      <c r="M447" s="170"/>
    </row>
    <row r="448" spans="1:13" ht="24" customHeight="1">
      <c r="A448" s="170"/>
      <c r="B448" s="171"/>
      <c r="C448" s="180">
        <v>387</v>
      </c>
      <c r="D448" s="181" t="s">
        <v>876</v>
      </c>
      <c r="E448" s="181" t="s">
        <v>73</v>
      </c>
      <c r="F448" s="181" t="s">
        <v>74</v>
      </c>
      <c r="G448" s="182" t="s">
        <v>877</v>
      </c>
      <c r="H448" s="181" t="s">
        <v>93</v>
      </c>
      <c r="I448" s="183">
        <v>50</v>
      </c>
      <c r="J448" s="184"/>
      <c r="K448" s="185">
        <f t="shared" si="18"/>
        <v>0</v>
      </c>
      <c r="L448" s="172"/>
      <c r="M448" s="170"/>
    </row>
    <row r="449" spans="1:13" ht="24" customHeight="1">
      <c r="A449" s="170"/>
      <c r="B449" s="171"/>
      <c r="C449" s="180">
        <v>388</v>
      </c>
      <c r="D449" s="181" t="s">
        <v>878</v>
      </c>
      <c r="E449" s="181" t="s">
        <v>73</v>
      </c>
      <c r="F449" s="181" t="s">
        <v>74</v>
      </c>
      <c r="G449" s="182" t="s">
        <v>229</v>
      </c>
      <c r="H449" s="181" t="s">
        <v>93</v>
      </c>
      <c r="I449" s="183">
        <v>65.599999999999994</v>
      </c>
      <c r="J449" s="184"/>
      <c r="K449" s="185">
        <f t="shared" si="18"/>
        <v>0</v>
      </c>
      <c r="L449" s="172"/>
      <c r="M449" s="170"/>
    </row>
    <row r="450" spans="1:13" ht="24" customHeight="1">
      <c r="A450" s="170"/>
      <c r="B450" s="171"/>
      <c r="C450" s="180">
        <v>389</v>
      </c>
      <c r="D450" s="181" t="s">
        <v>879</v>
      </c>
      <c r="E450" s="181" t="s">
        <v>73</v>
      </c>
      <c r="F450" s="181" t="s">
        <v>74</v>
      </c>
      <c r="G450" s="182" t="s">
        <v>880</v>
      </c>
      <c r="H450" s="181" t="s">
        <v>93</v>
      </c>
      <c r="I450" s="183">
        <v>186</v>
      </c>
      <c r="J450" s="184"/>
      <c r="K450" s="185">
        <f t="shared" si="18"/>
        <v>0</v>
      </c>
      <c r="L450" s="172"/>
      <c r="M450" s="170"/>
    </row>
    <row r="451" spans="1:13" ht="24" customHeight="1">
      <c r="A451" s="170"/>
      <c r="B451" s="171"/>
      <c r="C451" s="180">
        <v>390</v>
      </c>
      <c r="D451" s="181" t="s">
        <v>881</v>
      </c>
      <c r="E451" s="181" t="s">
        <v>73</v>
      </c>
      <c r="F451" s="181" t="s">
        <v>74</v>
      </c>
      <c r="G451" s="182" t="s">
        <v>243</v>
      </c>
      <c r="H451" s="181" t="s">
        <v>93</v>
      </c>
      <c r="I451" s="183">
        <v>56.6</v>
      </c>
      <c r="J451" s="184"/>
      <c r="K451" s="185">
        <f t="shared" si="18"/>
        <v>0</v>
      </c>
      <c r="L451" s="172"/>
      <c r="M451" s="170"/>
    </row>
    <row r="452" spans="1:13" ht="24" customHeight="1">
      <c r="A452" s="170"/>
      <c r="B452" s="171"/>
      <c r="C452" s="180">
        <v>391</v>
      </c>
      <c r="D452" s="181" t="s">
        <v>882</v>
      </c>
      <c r="E452" s="181" t="s">
        <v>73</v>
      </c>
      <c r="F452" s="181" t="s">
        <v>74</v>
      </c>
      <c r="G452" s="182" t="s">
        <v>247</v>
      </c>
      <c r="H452" s="181" t="s">
        <v>93</v>
      </c>
      <c r="I452" s="183">
        <v>31.9</v>
      </c>
      <c r="J452" s="184"/>
      <c r="K452" s="185">
        <f t="shared" si="18"/>
        <v>0</v>
      </c>
      <c r="L452" s="172"/>
      <c r="M452" s="170"/>
    </row>
    <row r="453" spans="1:13" ht="24" customHeight="1">
      <c r="A453" s="170"/>
      <c r="B453" s="171"/>
      <c r="C453" s="180">
        <v>392</v>
      </c>
      <c r="D453" s="181" t="s">
        <v>883</v>
      </c>
      <c r="E453" s="181" t="s">
        <v>73</v>
      </c>
      <c r="F453" s="181" t="s">
        <v>74</v>
      </c>
      <c r="G453" s="182" t="s">
        <v>249</v>
      </c>
      <c r="H453" s="181" t="s">
        <v>93</v>
      </c>
      <c r="I453" s="183">
        <v>78.2</v>
      </c>
      <c r="J453" s="184"/>
      <c r="K453" s="185">
        <f t="shared" si="18"/>
        <v>0</v>
      </c>
      <c r="L453" s="172"/>
      <c r="M453" s="170"/>
    </row>
    <row r="454" spans="1:13" ht="24" customHeight="1">
      <c r="A454" s="170"/>
      <c r="B454" s="171"/>
      <c r="C454" s="180">
        <v>393</v>
      </c>
      <c r="D454" s="181" t="s">
        <v>884</v>
      </c>
      <c r="E454" s="181" t="s">
        <v>73</v>
      </c>
      <c r="F454" s="181" t="s">
        <v>74</v>
      </c>
      <c r="G454" s="182" t="s">
        <v>253</v>
      </c>
      <c r="H454" s="181" t="s">
        <v>93</v>
      </c>
      <c r="I454" s="183">
        <v>88.9</v>
      </c>
      <c r="J454" s="184"/>
      <c r="K454" s="185">
        <f t="shared" si="18"/>
        <v>0</v>
      </c>
      <c r="L454" s="172"/>
      <c r="M454" s="170"/>
    </row>
    <row r="455" spans="1:13" ht="24" customHeight="1">
      <c r="A455" s="170"/>
      <c r="B455" s="171"/>
      <c r="C455" s="180">
        <v>394</v>
      </c>
      <c r="D455" s="181" t="s">
        <v>885</v>
      </c>
      <c r="E455" s="181" t="s">
        <v>73</v>
      </c>
      <c r="F455" s="181" t="s">
        <v>74</v>
      </c>
      <c r="G455" s="182" t="s">
        <v>257</v>
      </c>
      <c r="H455" s="181" t="s">
        <v>93</v>
      </c>
      <c r="I455" s="183">
        <v>105</v>
      </c>
      <c r="J455" s="184"/>
      <c r="K455" s="185">
        <f t="shared" si="18"/>
        <v>0</v>
      </c>
      <c r="L455" s="172"/>
      <c r="M455" s="170"/>
    </row>
    <row r="456" spans="1:13" ht="24" customHeight="1">
      <c r="A456" s="170"/>
      <c r="B456" s="171"/>
      <c r="C456" s="180">
        <v>395</v>
      </c>
      <c r="D456" s="181" t="s">
        <v>886</v>
      </c>
      <c r="E456" s="181" t="s">
        <v>73</v>
      </c>
      <c r="F456" s="181" t="s">
        <v>74</v>
      </c>
      <c r="G456" s="182" t="s">
        <v>259</v>
      </c>
      <c r="H456" s="181" t="s">
        <v>137</v>
      </c>
      <c r="I456" s="183">
        <v>23</v>
      </c>
      <c r="J456" s="184"/>
      <c r="K456" s="185">
        <f t="shared" si="18"/>
        <v>0</v>
      </c>
      <c r="L456" s="172"/>
      <c r="M456" s="170"/>
    </row>
    <row r="457" spans="1:13" ht="24" customHeight="1">
      <c r="A457" s="170"/>
      <c r="B457" s="171"/>
      <c r="C457" s="180">
        <v>396</v>
      </c>
      <c r="D457" s="181" t="s">
        <v>887</v>
      </c>
      <c r="E457" s="181" t="s">
        <v>73</v>
      </c>
      <c r="F457" s="181" t="s">
        <v>74</v>
      </c>
      <c r="G457" s="182" t="s">
        <v>261</v>
      </c>
      <c r="H457" s="181" t="s">
        <v>137</v>
      </c>
      <c r="I457" s="183">
        <v>22</v>
      </c>
      <c r="J457" s="184"/>
      <c r="K457" s="185">
        <f t="shared" si="18"/>
        <v>0</v>
      </c>
      <c r="L457" s="172"/>
      <c r="M457" s="170"/>
    </row>
    <row r="458" spans="1:13" ht="24" customHeight="1">
      <c r="A458" s="170"/>
      <c r="B458" s="171"/>
      <c r="C458" s="180">
        <v>397</v>
      </c>
      <c r="D458" s="181" t="s">
        <v>888</v>
      </c>
      <c r="E458" s="181" t="s">
        <v>73</v>
      </c>
      <c r="F458" s="181" t="s">
        <v>74</v>
      </c>
      <c r="G458" s="182" t="s">
        <v>263</v>
      </c>
      <c r="H458" s="181" t="s">
        <v>137</v>
      </c>
      <c r="I458" s="183">
        <v>18</v>
      </c>
      <c r="J458" s="184"/>
      <c r="K458" s="185">
        <f t="shared" si="18"/>
        <v>0</v>
      </c>
      <c r="L458" s="172"/>
      <c r="M458" s="170"/>
    </row>
    <row r="459" spans="1:13" ht="24" customHeight="1">
      <c r="A459" s="170"/>
      <c r="B459" s="171"/>
      <c r="C459" s="180">
        <v>398</v>
      </c>
      <c r="D459" s="181" t="s">
        <v>889</v>
      </c>
      <c r="E459" s="181" t="s">
        <v>73</v>
      </c>
      <c r="F459" s="181" t="s">
        <v>74</v>
      </c>
      <c r="G459" s="182" t="s">
        <v>265</v>
      </c>
      <c r="H459" s="181" t="s">
        <v>137</v>
      </c>
      <c r="I459" s="183">
        <v>4</v>
      </c>
      <c r="J459" s="184"/>
      <c r="K459" s="185">
        <f t="shared" si="18"/>
        <v>0</v>
      </c>
      <c r="L459" s="172"/>
      <c r="M459" s="170"/>
    </row>
    <row r="460" spans="1:13" ht="24" customHeight="1">
      <c r="A460" s="170"/>
      <c r="B460" s="171"/>
      <c r="C460" s="180">
        <v>399</v>
      </c>
      <c r="D460" s="181" t="s">
        <v>890</v>
      </c>
      <c r="E460" s="181" t="s">
        <v>73</v>
      </c>
      <c r="F460" s="181" t="s">
        <v>74</v>
      </c>
      <c r="G460" s="182" t="s">
        <v>267</v>
      </c>
      <c r="H460" s="181" t="s">
        <v>137</v>
      </c>
      <c r="I460" s="183">
        <v>24</v>
      </c>
      <c r="J460" s="184"/>
      <c r="K460" s="185">
        <f t="shared" si="18"/>
        <v>0</v>
      </c>
      <c r="L460" s="172"/>
      <c r="M460" s="170"/>
    </row>
    <row r="461" spans="1:13" ht="24" customHeight="1">
      <c r="A461" s="170"/>
      <c r="B461" s="171"/>
      <c r="C461" s="180">
        <v>400</v>
      </c>
      <c r="D461" s="181" t="s">
        <v>891</v>
      </c>
      <c r="E461" s="181" t="s">
        <v>73</v>
      </c>
      <c r="F461" s="181" t="s">
        <v>74</v>
      </c>
      <c r="G461" s="182" t="s">
        <v>269</v>
      </c>
      <c r="H461" s="181" t="s">
        <v>137</v>
      </c>
      <c r="I461" s="183">
        <v>12</v>
      </c>
      <c r="J461" s="184"/>
      <c r="K461" s="185">
        <f t="shared" si="18"/>
        <v>0</v>
      </c>
      <c r="L461" s="172"/>
      <c r="M461" s="170"/>
    </row>
    <row r="462" spans="1:13" ht="24" customHeight="1">
      <c r="A462" s="170"/>
      <c r="B462" s="171"/>
      <c r="C462" s="180">
        <v>401</v>
      </c>
      <c r="D462" s="181" t="s">
        <v>892</v>
      </c>
      <c r="E462" s="181" t="s">
        <v>73</v>
      </c>
      <c r="F462" s="181" t="s">
        <v>74</v>
      </c>
      <c r="G462" s="182" t="s">
        <v>271</v>
      </c>
      <c r="H462" s="181" t="s">
        <v>137</v>
      </c>
      <c r="I462" s="183">
        <v>8</v>
      </c>
      <c r="J462" s="184"/>
      <c r="K462" s="185">
        <f t="shared" si="18"/>
        <v>0</v>
      </c>
      <c r="L462" s="172"/>
      <c r="M462" s="170"/>
    </row>
    <row r="463" spans="1:13" ht="24" customHeight="1">
      <c r="A463" s="170"/>
      <c r="B463" s="171"/>
      <c r="C463" s="180">
        <v>402</v>
      </c>
      <c r="D463" s="181" t="s">
        <v>893</v>
      </c>
      <c r="E463" s="181" t="s">
        <v>73</v>
      </c>
      <c r="F463" s="181" t="s">
        <v>74</v>
      </c>
      <c r="G463" s="182" t="s">
        <v>273</v>
      </c>
      <c r="H463" s="181" t="s">
        <v>137</v>
      </c>
      <c r="I463" s="183">
        <v>28</v>
      </c>
      <c r="J463" s="184"/>
      <c r="K463" s="185">
        <f t="shared" si="18"/>
        <v>0</v>
      </c>
      <c r="L463" s="172"/>
      <c r="M463" s="170"/>
    </row>
    <row r="464" spans="1:13" ht="24" customHeight="1">
      <c r="A464" s="170"/>
      <c r="B464" s="171"/>
      <c r="C464" s="180">
        <v>403</v>
      </c>
      <c r="D464" s="181" t="s">
        <v>894</v>
      </c>
      <c r="E464" s="181" t="s">
        <v>73</v>
      </c>
      <c r="F464" s="181" t="s">
        <v>74</v>
      </c>
      <c r="G464" s="182" t="s">
        <v>275</v>
      </c>
      <c r="H464" s="181" t="s">
        <v>137</v>
      </c>
      <c r="I464" s="183">
        <v>4</v>
      </c>
      <c r="J464" s="184"/>
      <c r="K464" s="185">
        <f t="shared" si="18"/>
        <v>0</v>
      </c>
      <c r="L464" s="172"/>
      <c r="M464" s="170"/>
    </row>
    <row r="465" spans="1:13" ht="24" customHeight="1">
      <c r="A465" s="170"/>
      <c r="B465" s="171"/>
      <c r="C465" s="180">
        <v>404</v>
      </c>
      <c r="D465" s="181" t="s">
        <v>895</v>
      </c>
      <c r="E465" s="181" t="s">
        <v>73</v>
      </c>
      <c r="F465" s="181" t="s">
        <v>74</v>
      </c>
      <c r="G465" s="182" t="s">
        <v>283</v>
      </c>
      <c r="H465" s="181" t="s">
        <v>137</v>
      </c>
      <c r="I465" s="183">
        <v>5</v>
      </c>
      <c r="J465" s="184"/>
      <c r="K465" s="185">
        <f t="shared" si="18"/>
        <v>0</v>
      </c>
      <c r="L465" s="172"/>
      <c r="M465" s="170"/>
    </row>
    <row r="466" spans="1:13" ht="24" customHeight="1">
      <c r="A466" s="170"/>
      <c r="B466" s="171"/>
      <c r="C466" s="180">
        <v>405</v>
      </c>
      <c r="D466" s="181" t="s">
        <v>896</v>
      </c>
      <c r="E466" s="181" t="s">
        <v>73</v>
      </c>
      <c r="F466" s="181" t="s">
        <v>74</v>
      </c>
      <c r="G466" s="182" t="s">
        <v>285</v>
      </c>
      <c r="H466" s="181" t="s">
        <v>137</v>
      </c>
      <c r="I466" s="183">
        <v>5</v>
      </c>
      <c r="J466" s="184"/>
      <c r="K466" s="185">
        <f t="shared" si="18"/>
        <v>0</v>
      </c>
      <c r="L466" s="172"/>
      <c r="M466" s="170"/>
    </row>
    <row r="467" spans="1:13" ht="24" customHeight="1">
      <c r="A467" s="170"/>
      <c r="B467" s="171"/>
      <c r="C467" s="180">
        <v>406</v>
      </c>
      <c r="D467" s="181" t="s">
        <v>897</v>
      </c>
      <c r="E467" s="181" t="s">
        <v>73</v>
      </c>
      <c r="F467" s="181" t="s">
        <v>74</v>
      </c>
      <c r="G467" s="182" t="s">
        <v>287</v>
      </c>
      <c r="H467" s="181" t="s">
        <v>137</v>
      </c>
      <c r="I467" s="183">
        <v>1</v>
      </c>
      <c r="J467" s="184"/>
      <c r="K467" s="185">
        <f t="shared" si="18"/>
        <v>0</v>
      </c>
      <c r="L467" s="172"/>
      <c r="M467" s="170"/>
    </row>
    <row r="468" spans="1:13" ht="24" customHeight="1">
      <c r="A468" s="170"/>
      <c r="B468" s="171"/>
      <c r="C468" s="180">
        <v>407</v>
      </c>
      <c r="D468" s="181" t="s">
        <v>898</v>
      </c>
      <c r="E468" s="181" t="s">
        <v>73</v>
      </c>
      <c r="F468" s="181" t="s">
        <v>74</v>
      </c>
      <c r="G468" s="182" t="s">
        <v>289</v>
      </c>
      <c r="H468" s="181" t="s">
        <v>137</v>
      </c>
      <c r="I468" s="183">
        <v>2</v>
      </c>
      <c r="J468" s="184"/>
      <c r="K468" s="185">
        <f t="shared" si="18"/>
        <v>0</v>
      </c>
      <c r="L468" s="172"/>
      <c r="M468" s="170"/>
    </row>
    <row r="469" spans="1:13" ht="24" customHeight="1">
      <c r="A469" s="170"/>
      <c r="B469" s="171"/>
      <c r="C469" s="180">
        <v>408</v>
      </c>
      <c r="D469" s="181" t="s">
        <v>899</v>
      </c>
      <c r="E469" s="181" t="s">
        <v>73</v>
      </c>
      <c r="F469" s="181" t="s">
        <v>74</v>
      </c>
      <c r="G469" s="182" t="s">
        <v>291</v>
      </c>
      <c r="H469" s="181" t="s">
        <v>137</v>
      </c>
      <c r="I469" s="183">
        <v>2</v>
      </c>
      <c r="J469" s="184"/>
      <c r="K469" s="185">
        <f t="shared" si="18"/>
        <v>0</v>
      </c>
      <c r="L469" s="172"/>
      <c r="M469" s="170"/>
    </row>
    <row r="470" spans="1:13" ht="24" customHeight="1">
      <c r="A470" s="170"/>
      <c r="B470" s="171"/>
      <c r="C470" s="180">
        <v>409</v>
      </c>
      <c r="D470" s="181" t="s">
        <v>900</v>
      </c>
      <c r="E470" s="181" t="s">
        <v>73</v>
      </c>
      <c r="F470" s="181" t="s">
        <v>74</v>
      </c>
      <c r="G470" s="182" t="s">
        <v>293</v>
      </c>
      <c r="H470" s="181" t="s">
        <v>137</v>
      </c>
      <c r="I470" s="183">
        <v>4</v>
      </c>
      <c r="J470" s="184"/>
      <c r="K470" s="185">
        <f t="shared" si="18"/>
        <v>0</v>
      </c>
      <c r="L470" s="172"/>
      <c r="M470" s="170"/>
    </row>
    <row r="471" spans="1:13" ht="24" customHeight="1">
      <c r="A471" s="170"/>
      <c r="B471" s="171"/>
      <c r="C471" s="180">
        <v>410</v>
      </c>
      <c r="D471" s="181" t="s">
        <v>901</v>
      </c>
      <c r="E471" s="181" t="s">
        <v>73</v>
      </c>
      <c r="F471" s="181" t="s">
        <v>74</v>
      </c>
      <c r="G471" s="182" t="s">
        <v>295</v>
      </c>
      <c r="H471" s="181" t="s">
        <v>137</v>
      </c>
      <c r="I471" s="183">
        <v>4</v>
      </c>
      <c r="J471" s="184"/>
      <c r="K471" s="185">
        <f t="shared" si="18"/>
        <v>0</v>
      </c>
      <c r="L471" s="172"/>
      <c r="M471" s="170"/>
    </row>
    <row r="472" spans="1:13" ht="24" customHeight="1">
      <c r="A472" s="170"/>
      <c r="B472" s="171"/>
      <c r="C472" s="180">
        <v>411</v>
      </c>
      <c r="D472" s="181" t="s">
        <v>902</v>
      </c>
      <c r="E472" s="181" t="s">
        <v>73</v>
      </c>
      <c r="F472" s="181" t="s">
        <v>74</v>
      </c>
      <c r="G472" s="182" t="s">
        <v>299</v>
      </c>
      <c r="H472" s="181" t="s">
        <v>90</v>
      </c>
      <c r="I472" s="183">
        <v>14</v>
      </c>
      <c r="J472" s="184"/>
      <c r="K472" s="185">
        <f t="shared" si="18"/>
        <v>0</v>
      </c>
      <c r="L472" s="172"/>
      <c r="M472" s="170"/>
    </row>
    <row r="473" spans="1:13" ht="24" customHeight="1">
      <c r="A473" s="170"/>
      <c r="B473" s="171"/>
      <c r="C473" s="180">
        <v>412</v>
      </c>
      <c r="D473" s="181" t="s">
        <v>903</v>
      </c>
      <c r="E473" s="181" t="s">
        <v>73</v>
      </c>
      <c r="F473" s="181" t="s">
        <v>74</v>
      </c>
      <c r="G473" s="182" t="s">
        <v>301</v>
      </c>
      <c r="H473" s="181" t="s">
        <v>90</v>
      </c>
      <c r="I473" s="183">
        <v>16</v>
      </c>
      <c r="J473" s="184"/>
      <c r="K473" s="185">
        <f t="shared" si="18"/>
        <v>0</v>
      </c>
      <c r="L473" s="172"/>
      <c r="M473" s="170"/>
    </row>
    <row r="474" spans="1:13" ht="24" customHeight="1">
      <c r="A474" s="170"/>
      <c r="B474" s="171"/>
      <c r="C474" s="180">
        <v>413</v>
      </c>
      <c r="D474" s="181" t="s">
        <v>904</v>
      </c>
      <c r="E474" s="181" t="s">
        <v>73</v>
      </c>
      <c r="F474" s="181" t="s">
        <v>74</v>
      </c>
      <c r="G474" s="182" t="s">
        <v>303</v>
      </c>
      <c r="H474" s="181" t="s">
        <v>90</v>
      </c>
      <c r="I474" s="183">
        <v>2</v>
      </c>
      <c r="J474" s="184"/>
      <c r="K474" s="185">
        <f t="shared" si="18"/>
        <v>0</v>
      </c>
      <c r="L474" s="172"/>
      <c r="M474" s="170"/>
    </row>
    <row r="475" spans="1:13" ht="24" customHeight="1">
      <c r="A475" s="170"/>
      <c r="B475" s="171"/>
      <c r="C475" s="180">
        <v>414</v>
      </c>
      <c r="D475" s="181" t="s">
        <v>905</v>
      </c>
      <c r="E475" s="181" t="s">
        <v>73</v>
      </c>
      <c r="F475" s="181" t="s">
        <v>74</v>
      </c>
      <c r="G475" s="182" t="s">
        <v>906</v>
      </c>
      <c r="H475" s="181" t="s">
        <v>137</v>
      </c>
      <c r="I475" s="183">
        <v>3</v>
      </c>
      <c r="J475" s="184"/>
      <c r="K475" s="185">
        <f t="shared" si="18"/>
        <v>0</v>
      </c>
      <c r="L475" s="172"/>
      <c r="M475" s="170"/>
    </row>
    <row r="476" spans="1:13" ht="24" customHeight="1">
      <c r="A476" s="170"/>
      <c r="B476" s="171"/>
      <c r="C476" s="180">
        <v>415</v>
      </c>
      <c r="D476" s="181" t="s">
        <v>907</v>
      </c>
      <c r="E476" s="181" t="s">
        <v>73</v>
      </c>
      <c r="F476" s="181" t="s">
        <v>74</v>
      </c>
      <c r="G476" s="182" t="s">
        <v>908</v>
      </c>
      <c r="H476" s="181" t="s">
        <v>137</v>
      </c>
      <c r="I476" s="183">
        <v>2</v>
      </c>
      <c r="J476" s="184"/>
      <c r="K476" s="185">
        <f t="shared" si="18"/>
        <v>0</v>
      </c>
      <c r="L476" s="172"/>
      <c r="M476" s="170"/>
    </row>
    <row r="477" spans="1:13" ht="24" customHeight="1">
      <c r="A477" s="170"/>
      <c r="B477" s="171"/>
      <c r="C477" s="180">
        <v>416</v>
      </c>
      <c r="D477" s="181" t="s">
        <v>909</v>
      </c>
      <c r="E477" s="181" t="s">
        <v>73</v>
      </c>
      <c r="F477" s="181" t="s">
        <v>74</v>
      </c>
      <c r="G477" s="182" t="s">
        <v>910</v>
      </c>
      <c r="H477" s="181" t="s">
        <v>79</v>
      </c>
      <c r="I477" s="183">
        <v>326.2</v>
      </c>
      <c r="J477" s="184"/>
      <c r="K477" s="185">
        <f t="shared" si="18"/>
        <v>0</v>
      </c>
      <c r="L477" s="172"/>
      <c r="M477" s="170"/>
    </row>
    <row r="478" spans="1:13" ht="24" customHeight="1">
      <c r="A478" s="170"/>
      <c r="B478" s="171"/>
      <c r="C478" s="180">
        <v>417</v>
      </c>
      <c r="D478" s="181" t="s">
        <v>911</v>
      </c>
      <c r="E478" s="181" t="s">
        <v>73</v>
      </c>
      <c r="F478" s="181" t="s">
        <v>74</v>
      </c>
      <c r="G478" s="182" t="s">
        <v>912</v>
      </c>
      <c r="H478" s="181" t="s">
        <v>93</v>
      </c>
      <c r="I478" s="183">
        <v>1385.9375</v>
      </c>
      <c r="J478" s="184"/>
      <c r="K478" s="185">
        <f t="shared" si="18"/>
        <v>0</v>
      </c>
      <c r="L478" s="172"/>
      <c r="M478" s="170"/>
    </row>
    <row r="479" spans="1:13" ht="24" customHeight="1">
      <c r="A479" s="170"/>
      <c r="B479" s="171"/>
      <c r="C479" s="180">
        <v>418</v>
      </c>
      <c r="D479" s="181" t="s">
        <v>913</v>
      </c>
      <c r="E479" s="181" t="s">
        <v>73</v>
      </c>
      <c r="F479" s="181" t="s">
        <v>74</v>
      </c>
      <c r="G479" s="182" t="s">
        <v>103</v>
      </c>
      <c r="H479" s="181" t="s">
        <v>79</v>
      </c>
      <c r="I479" s="183">
        <v>690</v>
      </c>
      <c r="J479" s="184"/>
      <c r="K479" s="185">
        <f t="shared" si="18"/>
        <v>0</v>
      </c>
      <c r="L479" s="172"/>
      <c r="M479" s="170"/>
    </row>
    <row r="480" spans="1:13" ht="24" customHeight="1">
      <c r="A480" s="170"/>
      <c r="B480" s="171"/>
      <c r="C480" s="180">
        <v>419</v>
      </c>
      <c r="D480" s="181" t="s">
        <v>914</v>
      </c>
      <c r="E480" s="181" t="s">
        <v>73</v>
      </c>
      <c r="F480" s="181" t="s">
        <v>74</v>
      </c>
      <c r="G480" s="182" t="s">
        <v>915</v>
      </c>
      <c r="H480" s="181" t="s">
        <v>93</v>
      </c>
      <c r="I480" s="183">
        <v>281.60000000000002</v>
      </c>
      <c r="J480" s="184"/>
      <c r="K480" s="185">
        <f t="shared" si="18"/>
        <v>0</v>
      </c>
      <c r="L480" s="172"/>
      <c r="M480" s="170"/>
    </row>
    <row r="481" spans="1:13" ht="24" customHeight="1">
      <c r="A481" s="170"/>
      <c r="B481" s="171"/>
      <c r="C481" s="180">
        <v>420</v>
      </c>
      <c r="D481" s="181" t="s">
        <v>916</v>
      </c>
      <c r="E481" s="181" t="s">
        <v>73</v>
      </c>
      <c r="F481" s="181" t="s">
        <v>74</v>
      </c>
      <c r="G481" s="182" t="s">
        <v>917</v>
      </c>
      <c r="H481" s="181" t="s">
        <v>93</v>
      </c>
      <c r="I481" s="183">
        <v>267.2</v>
      </c>
      <c r="J481" s="184"/>
      <c r="K481" s="185">
        <f t="shared" si="18"/>
        <v>0</v>
      </c>
      <c r="L481" s="172"/>
      <c r="M481" s="170"/>
    </row>
    <row r="482" spans="1:13" ht="24" customHeight="1">
      <c r="A482" s="170"/>
      <c r="B482" s="171"/>
      <c r="C482" s="180">
        <v>421</v>
      </c>
      <c r="D482" s="181" t="s">
        <v>918</v>
      </c>
      <c r="E482" s="181" t="s">
        <v>73</v>
      </c>
      <c r="F482" s="181" t="s">
        <v>74</v>
      </c>
      <c r="G482" s="182" t="s">
        <v>919</v>
      </c>
      <c r="H482" s="181" t="s">
        <v>137</v>
      </c>
      <c r="I482" s="183">
        <v>42</v>
      </c>
      <c r="J482" s="184"/>
      <c r="K482" s="185">
        <f t="shared" si="18"/>
        <v>0</v>
      </c>
      <c r="L482" s="172"/>
      <c r="M482" s="170"/>
    </row>
    <row r="483" spans="1:13" ht="24" customHeight="1">
      <c r="A483" s="170"/>
      <c r="B483" s="171"/>
      <c r="C483" s="180">
        <v>422</v>
      </c>
      <c r="D483" s="181" t="s">
        <v>920</v>
      </c>
      <c r="E483" s="181" t="s">
        <v>73</v>
      </c>
      <c r="F483" s="181" t="s">
        <v>74</v>
      </c>
      <c r="G483" s="182" t="s">
        <v>921</v>
      </c>
      <c r="H483" s="181" t="s">
        <v>79</v>
      </c>
      <c r="I483" s="183">
        <v>187.9</v>
      </c>
      <c r="J483" s="184"/>
      <c r="K483" s="185">
        <f t="shared" si="18"/>
        <v>0</v>
      </c>
      <c r="L483" s="172"/>
      <c r="M483" s="170"/>
    </row>
    <row r="484" spans="1:13" ht="24" customHeight="1">
      <c r="A484" s="170"/>
      <c r="B484" s="171"/>
      <c r="C484" s="180">
        <v>423</v>
      </c>
      <c r="D484" s="181" t="s">
        <v>922</v>
      </c>
      <c r="E484" s="181" t="s">
        <v>73</v>
      </c>
      <c r="F484" s="181" t="s">
        <v>74</v>
      </c>
      <c r="G484" s="182" t="s">
        <v>923</v>
      </c>
      <c r="H484" s="181" t="s">
        <v>79</v>
      </c>
      <c r="I484" s="183">
        <v>180</v>
      </c>
      <c r="J484" s="184"/>
      <c r="K484" s="185">
        <f t="shared" si="18"/>
        <v>0</v>
      </c>
      <c r="L484" s="172"/>
      <c r="M484" s="170"/>
    </row>
    <row r="485" spans="1:13" ht="24" customHeight="1">
      <c r="A485" s="170"/>
      <c r="B485" s="171"/>
      <c r="C485" s="180">
        <v>424</v>
      </c>
      <c r="D485" s="181" t="s">
        <v>924</v>
      </c>
      <c r="E485" s="181" t="s">
        <v>73</v>
      </c>
      <c r="F485" s="181" t="s">
        <v>74</v>
      </c>
      <c r="G485" s="182" t="s">
        <v>925</v>
      </c>
      <c r="H485" s="181" t="s">
        <v>90</v>
      </c>
      <c r="I485" s="183">
        <v>112</v>
      </c>
      <c r="J485" s="184"/>
      <c r="K485" s="185">
        <f t="shared" si="18"/>
        <v>0</v>
      </c>
      <c r="L485" s="172"/>
      <c r="M485" s="170"/>
    </row>
    <row r="486" spans="1:13" ht="24" customHeight="1">
      <c r="A486" s="170"/>
      <c r="B486" s="171"/>
      <c r="C486" s="225" t="s">
        <v>106</v>
      </c>
      <c r="D486" s="209"/>
      <c r="E486" s="209"/>
      <c r="F486" s="209"/>
      <c r="G486" s="209"/>
      <c r="H486" s="209"/>
      <c r="I486" s="209"/>
      <c r="J486" s="226"/>
      <c r="K486" s="189">
        <f>SUM(K446:K485)</f>
        <v>0</v>
      </c>
      <c r="L486" s="172"/>
      <c r="M486" s="170"/>
    </row>
    <row r="487" spans="1:13" ht="24" customHeight="1">
      <c r="A487" s="190"/>
      <c r="B487" s="191"/>
      <c r="C487" s="237" t="s">
        <v>926</v>
      </c>
      <c r="D487" s="238"/>
      <c r="E487" s="238"/>
      <c r="F487" s="238"/>
      <c r="G487" s="238"/>
      <c r="H487" s="238"/>
      <c r="I487" s="238"/>
      <c r="J487" s="239"/>
      <c r="K487" s="192">
        <f>K28+K42+K72+K78+K87+K93+K134+K194+K228+K300+K315+K320+K325+K332+K340+K346+K364+K371+K386+K392+K415+K418+K433+K444+K486</f>
        <v>0</v>
      </c>
      <c r="L487" s="193"/>
      <c r="M487" s="190"/>
    </row>
    <row r="488" spans="1:13" ht="24" customHeight="1">
      <c r="A488" s="190"/>
      <c r="B488" s="191"/>
      <c r="C488" s="194"/>
      <c r="D488" s="196"/>
      <c r="E488" s="196"/>
      <c r="F488" s="196"/>
      <c r="G488" s="223" t="s">
        <v>946</v>
      </c>
      <c r="H488" s="224"/>
      <c r="I488" s="224"/>
      <c r="J488" s="212"/>
      <c r="K488" s="197">
        <f>IF(AND(ISNUMBER(K497),ISNUMBER(K496)),K487/(1+K497)*K496*0.19,0)</f>
        <v>0</v>
      </c>
      <c r="L488" s="193"/>
      <c r="M488" s="190"/>
    </row>
    <row r="489" spans="1:13" ht="24" customHeight="1">
      <c r="A489" s="190"/>
      <c r="B489" s="191"/>
      <c r="C489" s="194"/>
      <c r="D489" s="196"/>
      <c r="E489" s="196"/>
      <c r="F489" s="196"/>
      <c r="G489" s="223" t="s">
        <v>928</v>
      </c>
      <c r="H489" s="224"/>
      <c r="I489" s="224"/>
      <c r="J489" s="212"/>
      <c r="K489" s="197">
        <f>K487+K488</f>
        <v>0</v>
      </c>
      <c r="L489" s="193"/>
      <c r="M489" s="190"/>
    </row>
    <row r="490" spans="1:13" ht="24" customHeight="1">
      <c r="A490" s="190"/>
      <c r="B490" s="191"/>
      <c r="C490" s="194"/>
      <c r="D490" s="195"/>
      <c r="E490" s="194"/>
      <c r="F490" s="194"/>
      <c r="G490" s="213" t="s">
        <v>929</v>
      </c>
      <c r="H490" s="214"/>
      <c r="I490" s="214"/>
      <c r="J490" s="215"/>
      <c r="K490" s="192">
        <f>K489</f>
        <v>0</v>
      </c>
      <c r="L490" s="193"/>
      <c r="M490" s="190"/>
    </row>
    <row r="491" spans="1:13" ht="15.6">
      <c r="A491" s="11"/>
      <c r="B491" s="12"/>
      <c r="C491" s="128"/>
      <c r="D491" s="129"/>
      <c r="E491" s="129"/>
      <c r="F491" s="129"/>
      <c r="G491" s="128"/>
      <c r="H491" s="128"/>
      <c r="I491" s="130"/>
      <c r="J491" s="131"/>
      <c r="K491" s="132"/>
      <c r="L491" s="13"/>
      <c r="M491" s="11"/>
    </row>
    <row r="492" spans="1:13" ht="15.6">
      <c r="A492" s="11"/>
      <c r="B492" s="12"/>
      <c r="C492" s="133"/>
      <c r="D492" s="251"/>
      <c r="E492" s="252"/>
      <c r="F492" s="252"/>
      <c r="G492" s="252"/>
      <c r="H492" s="252"/>
      <c r="I492" s="252"/>
      <c r="J492" s="252"/>
      <c r="K492" s="253"/>
      <c r="L492" s="14"/>
      <c r="M492" s="11"/>
    </row>
    <row r="493" spans="1:13" ht="15.6">
      <c r="A493" s="11"/>
      <c r="B493" s="12"/>
      <c r="C493" s="227"/>
      <c r="D493" s="224"/>
      <c r="E493" s="224"/>
      <c r="F493" s="224"/>
      <c r="G493" s="212"/>
      <c r="H493" s="234" t="s">
        <v>17</v>
      </c>
      <c r="I493" s="235"/>
      <c r="J493" s="236"/>
      <c r="K493" s="134" t="s">
        <v>931</v>
      </c>
      <c r="L493" s="15"/>
      <c r="M493" s="11"/>
    </row>
    <row r="494" spans="1:13" ht="49.2" customHeight="1">
      <c r="A494" s="11"/>
      <c r="B494" s="12"/>
      <c r="C494" s="227" t="s">
        <v>935</v>
      </c>
      <c r="D494" s="224"/>
      <c r="E494" s="224"/>
      <c r="F494" s="224"/>
      <c r="G494" s="212"/>
      <c r="H494" s="211" t="s">
        <v>932</v>
      </c>
      <c r="I494" s="212"/>
      <c r="J494" s="135" t="s">
        <v>933</v>
      </c>
      <c r="K494" s="136" t="s">
        <v>947</v>
      </c>
      <c r="L494" s="149"/>
      <c r="M494" s="11"/>
    </row>
    <row r="495" spans="1:13" ht="15.6">
      <c r="A495" s="11"/>
      <c r="B495" s="12"/>
      <c r="H495" s="254" t="s">
        <v>948</v>
      </c>
      <c r="I495" s="212"/>
      <c r="J495" s="135" t="s">
        <v>937</v>
      </c>
      <c r="K495" s="136" t="s">
        <v>947</v>
      </c>
      <c r="L495" s="15"/>
      <c r="M495" s="11"/>
    </row>
    <row r="496" spans="1:13" ht="15.6">
      <c r="A496" s="11"/>
      <c r="B496" s="12"/>
      <c r="C496" s="143"/>
      <c r="D496" s="144"/>
      <c r="E496" s="144"/>
      <c r="F496" s="144"/>
      <c r="G496" s="145"/>
      <c r="H496" s="233" t="s">
        <v>949</v>
      </c>
      <c r="I496" s="212"/>
      <c r="J496" s="135" t="s">
        <v>940</v>
      </c>
      <c r="K496" s="136" t="s">
        <v>947</v>
      </c>
      <c r="L496" s="13"/>
      <c r="M496" s="11"/>
    </row>
    <row r="497" spans="1:13" ht="15.6">
      <c r="A497" s="5"/>
      <c r="B497" s="9"/>
      <c r="C497" s="146"/>
      <c r="D497" s="147"/>
      <c r="E497" s="147"/>
      <c r="F497" s="147"/>
      <c r="G497" s="148"/>
      <c r="H497" s="211" t="s">
        <v>941</v>
      </c>
      <c r="I497" s="212"/>
      <c r="J497" s="135" t="s">
        <v>942</v>
      </c>
      <c r="K497" s="136" t="s">
        <v>947</v>
      </c>
      <c r="L497" s="10"/>
      <c r="M497" s="5"/>
    </row>
    <row r="498" spans="1:13" ht="15.6">
      <c r="A498" s="5"/>
      <c r="B498" s="9"/>
      <c r="C498" s="146"/>
      <c r="D498" s="151"/>
      <c r="E498" s="151"/>
      <c r="F498" s="147"/>
      <c r="G498" s="152"/>
      <c r="H498" s="216"/>
      <c r="I498" s="217"/>
      <c r="J498" s="217"/>
      <c r="K498" s="218"/>
      <c r="L498" s="10"/>
      <c r="M498" s="5"/>
    </row>
    <row r="499" spans="1:13" ht="15.6">
      <c r="A499" s="5"/>
      <c r="B499" s="9"/>
      <c r="C499" s="150"/>
      <c r="D499" s="137"/>
      <c r="E499" s="137"/>
      <c r="F499" s="150"/>
      <c r="G499" s="137"/>
      <c r="H499" s="150"/>
      <c r="I499" s="150"/>
      <c r="J499" s="150"/>
      <c r="K499" s="150"/>
      <c r="L499" s="10"/>
      <c r="M499" s="5"/>
    </row>
    <row r="500" spans="1:13" ht="15.6">
      <c r="A500" s="5"/>
      <c r="B500" s="9"/>
      <c r="C500" s="137"/>
      <c r="D500" s="137"/>
      <c r="E500" s="137"/>
      <c r="F500" s="137"/>
      <c r="G500" s="138" t="s">
        <v>950</v>
      </c>
      <c r="H500" s="137"/>
      <c r="I500" s="137"/>
      <c r="J500" s="137"/>
      <c r="K500" s="137"/>
      <c r="L500" s="10"/>
      <c r="M500" s="5"/>
    </row>
    <row r="501" spans="1:13" ht="15.6">
      <c r="A501" s="5"/>
      <c r="B501" s="163"/>
      <c r="C501" s="164"/>
      <c r="D501" s="164"/>
      <c r="E501" s="165"/>
      <c r="F501" s="164"/>
      <c r="G501" s="166"/>
      <c r="H501" s="164"/>
      <c r="I501" s="164"/>
      <c r="J501" s="164"/>
      <c r="K501" s="164"/>
      <c r="L501" s="167"/>
      <c r="M501" s="5"/>
    </row>
    <row r="502" spans="1:13" ht="15.6">
      <c r="A502" s="5"/>
      <c r="B502" s="5"/>
      <c r="C502" s="5"/>
      <c r="D502" s="5"/>
      <c r="E502" s="6"/>
      <c r="F502" s="5"/>
      <c r="G502" s="5"/>
      <c r="H502" s="5"/>
      <c r="I502" s="5"/>
      <c r="J502" s="5"/>
      <c r="K502" s="5"/>
      <c r="L502" s="5"/>
      <c r="M502" s="5"/>
    </row>
    <row r="504" spans="1:13">
      <c r="H504" s="20"/>
    </row>
  </sheetData>
  <mergeCells count="77">
    <mergeCell ref="D419:G419"/>
    <mergeCell ref="C415:J415"/>
    <mergeCell ref="C228:J228"/>
    <mergeCell ref="H495:I495"/>
    <mergeCell ref="C10:K10"/>
    <mergeCell ref="C42:J42"/>
    <mergeCell ref="D372:G372"/>
    <mergeCell ref="H11:H12"/>
    <mergeCell ref="C325:J325"/>
    <mergeCell ref="J11:J12"/>
    <mergeCell ref="C418:J418"/>
    <mergeCell ref="D229:G229"/>
    <mergeCell ref="G488:J488"/>
    <mergeCell ref="C5:K5"/>
    <mergeCell ref="C87:J87"/>
    <mergeCell ref="C7:K8"/>
    <mergeCell ref="D347:G347"/>
    <mergeCell ref="D11:D12"/>
    <mergeCell ref="D73:G73"/>
    <mergeCell ref="C340:J340"/>
    <mergeCell ref="C315:J315"/>
    <mergeCell ref="D88:G88"/>
    <mergeCell ref="D326:G326"/>
    <mergeCell ref="C9:K9"/>
    <mergeCell ref="D94:G94"/>
    <mergeCell ref="C11:C12"/>
    <mergeCell ref="C320:J320"/>
    <mergeCell ref="E11:F11"/>
    <mergeCell ref="C194:J194"/>
    <mergeCell ref="C3:F3"/>
    <mergeCell ref="D333:G333"/>
    <mergeCell ref="C392:J392"/>
    <mergeCell ref="H496:I496"/>
    <mergeCell ref="C300:J300"/>
    <mergeCell ref="D195:G195"/>
    <mergeCell ref="C433:J433"/>
    <mergeCell ref="D135:G135"/>
    <mergeCell ref="C72:J72"/>
    <mergeCell ref="C28:J28"/>
    <mergeCell ref="C364:J364"/>
    <mergeCell ref="H493:J493"/>
    <mergeCell ref="C332:J332"/>
    <mergeCell ref="D341:G341"/>
    <mergeCell ref="C487:J487"/>
    <mergeCell ref="C371:J371"/>
    <mergeCell ref="H498:K498"/>
    <mergeCell ref="G11:G12"/>
    <mergeCell ref="I11:I12"/>
    <mergeCell ref="G489:J489"/>
    <mergeCell ref="C78:J78"/>
    <mergeCell ref="C493:G493"/>
    <mergeCell ref="C486:J486"/>
    <mergeCell ref="D29:G29"/>
    <mergeCell ref="D393:G393"/>
    <mergeCell ref="C494:G494"/>
    <mergeCell ref="D365:G365"/>
    <mergeCell ref="K11:K12"/>
    <mergeCell ref="D79:G79"/>
    <mergeCell ref="C134:J134"/>
    <mergeCell ref="C93:J93"/>
    <mergeCell ref="H497:I497"/>
    <mergeCell ref="C6:K6"/>
    <mergeCell ref="D387:G387"/>
    <mergeCell ref="H494:I494"/>
    <mergeCell ref="D316:G316"/>
    <mergeCell ref="G490:J490"/>
    <mergeCell ref="D445:G445"/>
    <mergeCell ref="D43:G43"/>
    <mergeCell ref="D301:G301"/>
    <mergeCell ref="D13:G13"/>
    <mergeCell ref="D321:G321"/>
    <mergeCell ref="D434:G434"/>
    <mergeCell ref="C346:J346"/>
    <mergeCell ref="D416:G416"/>
    <mergeCell ref="D492:K492"/>
    <mergeCell ref="C386:J386"/>
    <mergeCell ref="C444:J444"/>
  </mergeCells>
  <pageMargins left="0.11811023622047249" right="0.11811023622047249" top="0.15748031496062989" bottom="0.15748031496062989" header="0.31496062992125978" footer="0.31496062992125978"/>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1"/>
  <sheetViews>
    <sheetView showGridLines="0" view="pageBreakPreview" topLeftCell="A56" zoomScale="80" zoomScaleNormal="80" zoomScaleSheetLayoutView="80" workbookViewId="0">
      <selection activeCell="A57" sqref="A57"/>
    </sheetView>
  </sheetViews>
  <sheetFormatPr baseColWidth="10" defaultColWidth="11.44140625" defaultRowHeight="13.8"/>
  <cols>
    <col min="1" max="2" width="3.44140625" style="16" customWidth="1"/>
    <col min="3" max="3" width="12.44140625" style="16" customWidth="1"/>
    <col min="4" max="4" width="18" style="16" customWidth="1"/>
    <col min="5" max="11" width="11.44140625" style="16" customWidth="1"/>
    <col min="12" max="12" width="17.44140625" style="16" customWidth="1"/>
    <col min="13" max="14" width="11.44140625" style="16" customWidth="1"/>
    <col min="15" max="15" width="20" style="16" customWidth="1"/>
    <col min="16" max="17" width="3.44140625" style="16" customWidth="1"/>
    <col min="18" max="18" width="11.44140625" style="16" customWidth="1"/>
    <col min="19" max="16384" width="11.44140625" style="16"/>
  </cols>
  <sheetData>
    <row r="1" spans="2:16" ht="13.5" customHeight="1" thickBot="1"/>
    <row r="2" spans="2:16" ht="13.5" customHeight="1" thickTop="1">
      <c r="B2" s="21"/>
      <c r="C2" s="22"/>
      <c r="D2" s="22"/>
      <c r="E2" s="22"/>
      <c r="F2" s="22"/>
      <c r="G2" s="22"/>
      <c r="H2" s="22"/>
      <c r="I2" s="22"/>
      <c r="J2" s="22"/>
      <c r="K2" s="22"/>
      <c r="L2" s="22"/>
      <c r="M2" s="22"/>
      <c r="N2" s="22"/>
      <c r="O2" s="22"/>
      <c r="P2" s="168"/>
    </row>
    <row r="3" spans="2:16" ht="36.75" customHeight="1">
      <c r="B3" s="23"/>
      <c r="C3" s="305" t="s">
        <v>0</v>
      </c>
      <c r="D3" s="231"/>
      <c r="E3" s="231"/>
      <c r="F3" s="232"/>
      <c r="P3" s="24"/>
    </row>
    <row r="4" spans="2:16">
      <c r="B4" s="23"/>
      <c r="C4" s="141"/>
      <c r="D4" s="169" t="s">
        <v>1</v>
      </c>
      <c r="E4" s="141"/>
      <c r="F4" s="142"/>
      <c r="P4" s="24"/>
    </row>
    <row r="5" spans="2:16">
      <c r="B5" s="23"/>
      <c r="C5" s="125"/>
      <c r="D5" s="126"/>
      <c r="E5" s="125"/>
      <c r="F5" s="126"/>
      <c r="P5" s="24"/>
    </row>
    <row r="6" spans="2:16" ht="48" customHeight="1">
      <c r="B6" s="23"/>
      <c r="C6" s="310" t="s">
        <v>2</v>
      </c>
      <c r="D6" s="224"/>
      <c r="E6" s="224"/>
      <c r="F6" s="224"/>
      <c r="G6" s="224"/>
      <c r="H6" s="224"/>
      <c r="I6" s="224"/>
      <c r="J6" s="224"/>
      <c r="K6" s="224"/>
      <c r="L6" s="224"/>
      <c r="M6" s="224"/>
      <c r="N6" s="224"/>
      <c r="O6" s="212"/>
      <c r="P6" s="25"/>
    </row>
    <row r="7" spans="2:16" ht="15" customHeight="1" thickBot="1">
      <c r="B7" s="23"/>
      <c r="C7" s="50"/>
      <c r="D7" s="50"/>
      <c r="E7" s="50"/>
      <c r="F7" s="50"/>
      <c r="G7" s="50"/>
      <c r="H7" s="50"/>
      <c r="I7" s="50"/>
      <c r="J7" s="50"/>
      <c r="K7" s="50"/>
      <c r="L7" s="50"/>
      <c r="M7" s="50"/>
      <c r="N7" s="50"/>
      <c r="O7" s="50"/>
      <c r="P7" s="24"/>
    </row>
    <row r="8" spans="2:16" ht="15" customHeight="1">
      <c r="B8" s="23"/>
      <c r="C8" s="284"/>
      <c r="D8" s="297"/>
      <c r="E8" s="244"/>
      <c r="F8" s="244"/>
      <c r="G8" s="244"/>
      <c r="H8" s="244"/>
      <c r="I8" s="244"/>
      <c r="J8" s="244"/>
      <c r="K8" s="245"/>
      <c r="L8" s="306"/>
      <c r="M8" s="244"/>
      <c r="N8" s="244"/>
      <c r="O8" s="275"/>
      <c r="P8" s="26"/>
    </row>
    <row r="9" spans="2:16" ht="15" customHeight="1">
      <c r="B9" s="23"/>
      <c r="C9" s="285"/>
      <c r="D9" s="272" t="s">
        <v>3</v>
      </c>
      <c r="E9" s="273"/>
      <c r="F9" s="273"/>
      <c r="G9" s="273"/>
      <c r="H9" s="273"/>
      <c r="I9" s="273"/>
      <c r="J9" s="273"/>
      <c r="K9" s="268"/>
      <c r="L9" s="307"/>
      <c r="M9" s="235"/>
      <c r="N9" s="235"/>
      <c r="O9" s="248"/>
      <c r="P9" s="26"/>
    </row>
    <row r="10" spans="2:16" ht="15" customHeight="1">
      <c r="B10" s="23"/>
      <c r="C10" s="285"/>
      <c r="D10" s="272"/>
      <c r="E10" s="273"/>
      <c r="F10" s="273"/>
      <c r="G10" s="273"/>
      <c r="H10" s="273"/>
      <c r="I10" s="273"/>
      <c r="J10" s="273"/>
      <c r="K10" s="268"/>
      <c r="L10" s="288" t="s">
        <v>4</v>
      </c>
      <c r="M10" s="312"/>
      <c r="N10" s="217"/>
      <c r="O10" s="313"/>
      <c r="P10" s="26"/>
    </row>
    <row r="11" spans="2:16" ht="15" customHeight="1">
      <c r="B11" s="23"/>
      <c r="C11" s="285"/>
      <c r="D11" s="272" t="s">
        <v>5</v>
      </c>
      <c r="E11" s="273"/>
      <c r="F11" s="273"/>
      <c r="G11" s="273"/>
      <c r="H11" s="273"/>
      <c r="I11" s="273"/>
      <c r="J11" s="273"/>
      <c r="K11" s="268"/>
      <c r="L11" s="222"/>
      <c r="M11" s="307"/>
      <c r="N11" s="235"/>
      <c r="O11" s="248"/>
      <c r="P11" s="27"/>
    </row>
    <row r="12" spans="2:16" ht="12.75" customHeight="1">
      <c r="B12" s="23"/>
      <c r="C12" s="285"/>
      <c r="D12" s="325"/>
      <c r="E12" s="273"/>
      <c r="F12" s="273"/>
      <c r="G12" s="273"/>
      <c r="H12" s="273"/>
      <c r="I12" s="273"/>
      <c r="J12" s="273"/>
      <c r="K12" s="268"/>
      <c r="L12" s="295" t="s">
        <v>6</v>
      </c>
      <c r="M12" s="295">
        <v>1</v>
      </c>
      <c r="N12" s="295" t="s">
        <v>7</v>
      </c>
      <c r="O12" s="323">
        <v>1</v>
      </c>
      <c r="P12" s="26"/>
    </row>
    <row r="13" spans="2:16" ht="13.5" customHeight="1">
      <c r="B13" s="23"/>
      <c r="C13" s="285"/>
      <c r="D13" s="326"/>
      <c r="E13" s="273"/>
      <c r="F13" s="273"/>
      <c r="G13" s="273"/>
      <c r="H13" s="273"/>
      <c r="I13" s="273"/>
      <c r="J13" s="273"/>
      <c r="K13" s="268"/>
      <c r="L13" s="296"/>
      <c r="M13" s="296"/>
      <c r="N13" s="296"/>
      <c r="O13" s="324"/>
      <c r="P13" s="26"/>
    </row>
    <row r="14" spans="2:16" ht="15" customHeight="1">
      <c r="B14" s="23"/>
      <c r="C14" s="285"/>
      <c r="D14" s="272" t="s">
        <v>8</v>
      </c>
      <c r="E14" s="273"/>
      <c r="F14" s="273"/>
      <c r="G14" s="273"/>
      <c r="H14" s="273"/>
      <c r="I14" s="273"/>
      <c r="J14" s="273"/>
      <c r="K14" s="268"/>
      <c r="L14" s="296"/>
      <c r="M14" s="296"/>
      <c r="N14" s="296"/>
      <c r="O14" s="324"/>
      <c r="P14" s="26"/>
    </row>
    <row r="15" spans="2:16" ht="15.75" customHeight="1" thickBot="1">
      <c r="B15" s="23"/>
      <c r="C15" s="51"/>
      <c r="D15" s="52"/>
      <c r="E15" s="52"/>
      <c r="F15" s="52"/>
      <c r="G15" s="52"/>
      <c r="H15" s="52"/>
      <c r="I15" s="52"/>
      <c r="J15" s="52"/>
      <c r="K15" s="52"/>
      <c r="L15" s="52"/>
      <c r="M15" s="53"/>
      <c r="N15" s="53"/>
      <c r="O15" s="54"/>
      <c r="P15" s="28"/>
    </row>
    <row r="16" spans="2:16" ht="15" customHeight="1">
      <c r="B16" s="23"/>
      <c r="C16" s="55"/>
      <c r="D16" s="157"/>
      <c r="E16" s="157"/>
      <c r="F16" s="157"/>
      <c r="G16" s="157"/>
      <c r="H16" s="157"/>
      <c r="I16" s="157"/>
      <c r="J16" s="157"/>
      <c r="K16" s="157"/>
      <c r="L16" s="56" t="s">
        <v>9</v>
      </c>
      <c r="M16" s="57" t="s">
        <v>10</v>
      </c>
      <c r="N16" s="57" t="s">
        <v>11</v>
      </c>
      <c r="O16" s="58" t="s">
        <v>12</v>
      </c>
      <c r="P16" s="27"/>
    </row>
    <row r="17" spans="2:16" ht="15" customHeight="1">
      <c r="B17" s="23"/>
      <c r="C17" s="59"/>
      <c r="D17" s="155"/>
      <c r="E17" s="155"/>
      <c r="F17" s="155"/>
      <c r="G17" s="155"/>
      <c r="H17" s="155"/>
      <c r="I17" s="155"/>
      <c r="J17" s="155"/>
      <c r="K17" s="155"/>
      <c r="L17" s="60"/>
      <c r="M17" s="61"/>
      <c r="N17" s="61"/>
      <c r="O17" s="62"/>
      <c r="P17" s="29"/>
    </row>
    <row r="18" spans="2:16" ht="18" customHeight="1">
      <c r="B18" s="23"/>
      <c r="C18" s="304" t="s">
        <v>13</v>
      </c>
      <c r="D18" s="273"/>
      <c r="E18" s="273"/>
      <c r="F18" s="273"/>
      <c r="G18" s="155"/>
      <c r="H18" s="155"/>
      <c r="I18" s="155" t="s">
        <v>14</v>
      </c>
      <c r="J18" s="50"/>
      <c r="K18" s="155"/>
      <c r="L18" s="60"/>
      <c r="M18" s="50"/>
      <c r="N18" s="50"/>
      <c r="O18" s="63"/>
      <c r="P18" s="29"/>
    </row>
    <row r="19" spans="2:16" ht="15" customHeight="1">
      <c r="B19" s="23"/>
      <c r="C19" s="64"/>
      <c r="D19" s="65"/>
      <c r="E19" s="65"/>
      <c r="F19" s="65"/>
      <c r="G19" s="65"/>
      <c r="H19" s="65"/>
      <c r="I19" s="65"/>
      <c r="J19" s="65"/>
      <c r="K19" s="65"/>
      <c r="L19" s="65"/>
      <c r="M19" s="65"/>
      <c r="N19" s="65"/>
      <c r="O19" s="66"/>
      <c r="P19" s="30"/>
    </row>
    <row r="20" spans="2:16" ht="15" customHeight="1" thickBot="1">
      <c r="B20" s="23"/>
      <c r="C20" s="67"/>
      <c r="D20" s="68"/>
      <c r="E20" s="68"/>
      <c r="F20" s="68"/>
      <c r="G20" s="68"/>
      <c r="H20" s="68"/>
      <c r="I20" s="68"/>
      <c r="J20" s="68"/>
      <c r="K20" s="68"/>
      <c r="L20" s="68"/>
      <c r="M20" s="68"/>
      <c r="N20" s="68"/>
      <c r="O20" s="69"/>
      <c r="P20" s="24"/>
    </row>
    <row r="21" spans="2:16" ht="15" customHeight="1" thickBot="1">
      <c r="B21" s="23"/>
      <c r="C21" s="70"/>
      <c r="D21" s="71"/>
      <c r="E21" s="71"/>
      <c r="F21" s="71"/>
      <c r="G21" s="71"/>
      <c r="H21" s="71"/>
      <c r="I21" s="50"/>
      <c r="J21" s="50"/>
      <c r="K21" s="71"/>
      <c r="L21" s="71"/>
      <c r="M21" s="71"/>
      <c r="N21" s="71"/>
      <c r="O21" s="72"/>
      <c r="P21" s="24"/>
    </row>
    <row r="22" spans="2:16" ht="15" customHeight="1">
      <c r="B22" s="23"/>
      <c r="C22" s="327" t="s">
        <v>15</v>
      </c>
      <c r="D22" s="328"/>
      <c r="E22" s="328"/>
      <c r="F22" s="328"/>
      <c r="G22" s="328"/>
      <c r="H22" s="328"/>
      <c r="I22" s="328"/>
      <c r="J22" s="328"/>
      <c r="K22" s="328"/>
      <c r="L22" s="328"/>
      <c r="M22" s="328"/>
      <c r="N22" s="328"/>
      <c r="O22" s="329"/>
      <c r="P22" s="31"/>
    </row>
    <row r="23" spans="2:16" ht="15" customHeight="1" thickBot="1">
      <c r="B23" s="23"/>
      <c r="C23" s="73"/>
      <c r="D23" s="50"/>
      <c r="E23" s="50"/>
      <c r="F23" s="50"/>
      <c r="G23" s="50"/>
      <c r="H23" s="50"/>
      <c r="I23" s="50"/>
      <c r="J23" s="50"/>
      <c r="K23" s="50"/>
      <c r="L23" s="50"/>
      <c r="M23" s="50"/>
      <c r="N23" s="50"/>
      <c r="O23" s="74"/>
      <c r="P23" s="24"/>
    </row>
    <row r="24" spans="2:16" ht="15" customHeight="1">
      <c r="B24" s="23"/>
      <c r="C24" s="75" t="s">
        <v>16</v>
      </c>
      <c r="D24" s="322" t="s">
        <v>17</v>
      </c>
      <c r="E24" s="252"/>
      <c r="F24" s="252"/>
      <c r="G24" s="252"/>
      <c r="H24" s="252"/>
      <c r="I24" s="252"/>
      <c r="J24" s="252"/>
      <c r="K24" s="252"/>
      <c r="L24" s="253"/>
      <c r="M24" s="314" t="s">
        <v>18</v>
      </c>
      <c r="N24" s="253"/>
      <c r="O24" s="75" t="s">
        <v>19</v>
      </c>
      <c r="P24" s="32"/>
    </row>
    <row r="25" spans="2:16" ht="15" customHeight="1" thickBot="1">
      <c r="B25" s="23"/>
      <c r="C25" s="76"/>
      <c r="D25" s="315"/>
      <c r="E25" s="214"/>
      <c r="F25" s="214"/>
      <c r="G25" s="214"/>
      <c r="H25" s="214"/>
      <c r="I25" s="214"/>
      <c r="J25" s="214"/>
      <c r="K25" s="214"/>
      <c r="L25" s="316"/>
      <c r="M25" s="315"/>
      <c r="N25" s="316"/>
      <c r="O25" s="77"/>
      <c r="P25" s="33"/>
    </row>
    <row r="26" spans="2:16">
      <c r="B26" s="23"/>
      <c r="C26" s="274" t="s">
        <v>20</v>
      </c>
      <c r="D26" s="244"/>
      <c r="E26" s="244"/>
      <c r="F26" s="244"/>
      <c r="G26" s="244"/>
      <c r="H26" s="244"/>
      <c r="I26" s="244"/>
      <c r="J26" s="244"/>
      <c r="K26" s="244"/>
      <c r="L26" s="244"/>
      <c r="M26" s="244"/>
      <c r="N26" s="244"/>
      <c r="O26" s="275"/>
      <c r="P26" s="34"/>
    </row>
    <row r="27" spans="2:16">
      <c r="B27" s="23"/>
      <c r="C27" s="276"/>
      <c r="D27" s="273"/>
      <c r="E27" s="273"/>
      <c r="F27" s="273"/>
      <c r="G27" s="273"/>
      <c r="H27" s="273"/>
      <c r="I27" s="273"/>
      <c r="J27" s="273"/>
      <c r="K27" s="273"/>
      <c r="L27" s="273"/>
      <c r="M27" s="273"/>
      <c r="N27" s="273"/>
      <c r="O27" s="277"/>
      <c r="P27" s="34"/>
    </row>
    <row r="28" spans="2:16" ht="13.5" customHeight="1" thickBot="1">
      <c r="B28" s="23"/>
      <c r="C28" s="278"/>
      <c r="D28" s="209"/>
      <c r="E28" s="209"/>
      <c r="F28" s="209"/>
      <c r="G28" s="209"/>
      <c r="H28" s="209"/>
      <c r="I28" s="209"/>
      <c r="J28" s="209"/>
      <c r="K28" s="209"/>
      <c r="L28" s="209"/>
      <c r="M28" s="209"/>
      <c r="N28" s="209"/>
      <c r="O28" s="256"/>
      <c r="P28" s="34"/>
    </row>
    <row r="29" spans="2:16" ht="15" customHeight="1">
      <c r="B29" s="23"/>
      <c r="C29" s="301" t="s">
        <v>17</v>
      </c>
      <c r="D29" s="252"/>
      <c r="E29" s="252"/>
      <c r="F29" s="252"/>
      <c r="G29" s="250"/>
      <c r="H29" s="320" t="s">
        <v>21</v>
      </c>
      <c r="I29" s="252"/>
      <c r="J29" s="303" t="s">
        <v>22</v>
      </c>
      <c r="K29" s="236"/>
      <c r="L29" s="78" t="s">
        <v>23</v>
      </c>
      <c r="M29" s="317" t="s">
        <v>24</v>
      </c>
      <c r="N29" s="250"/>
      <c r="O29" s="79" t="s">
        <v>25</v>
      </c>
      <c r="P29" s="35"/>
    </row>
    <row r="30" spans="2:16" ht="14.25" customHeight="1">
      <c r="B30" s="23"/>
      <c r="C30" s="318"/>
      <c r="D30" s="224"/>
      <c r="E30" s="224"/>
      <c r="F30" s="224"/>
      <c r="G30" s="212"/>
      <c r="H30" s="283"/>
      <c r="I30" s="212"/>
      <c r="J30" s="283"/>
      <c r="K30" s="212"/>
      <c r="L30" s="80"/>
      <c r="M30" s="289"/>
      <c r="N30" s="212"/>
      <c r="O30" s="81"/>
      <c r="P30" s="36"/>
    </row>
    <row r="31" spans="2:16" ht="14.25" customHeight="1">
      <c r="B31" s="23"/>
      <c r="C31" s="82"/>
      <c r="D31" s="83"/>
      <c r="E31" s="83"/>
      <c r="F31" s="83"/>
      <c r="G31" s="84"/>
      <c r="H31" s="85"/>
      <c r="I31" s="84"/>
      <c r="J31" s="85"/>
      <c r="K31" s="84"/>
      <c r="L31" s="80"/>
      <c r="M31" s="289"/>
      <c r="N31" s="212"/>
      <c r="O31" s="81"/>
      <c r="P31" s="36"/>
    </row>
    <row r="32" spans="2:16" ht="15" customHeight="1" thickBot="1">
      <c r="B32" s="23"/>
      <c r="C32" s="298"/>
      <c r="D32" s="214"/>
      <c r="E32" s="214"/>
      <c r="F32" s="214"/>
      <c r="G32" s="215"/>
      <c r="H32" s="290"/>
      <c r="I32" s="215"/>
      <c r="J32" s="290"/>
      <c r="K32" s="215"/>
      <c r="L32" s="86"/>
      <c r="M32" s="279"/>
      <c r="N32" s="215"/>
      <c r="O32" s="81"/>
      <c r="P32" s="36"/>
    </row>
    <row r="33" spans="2:16" ht="15.75" customHeight="1" thickBot="1">
      <c r="B33" s="23"/>
      <c r="C33" s="281" t="s">
        <v>26</v>
      </c>
      <c r="D33" s="238"/>
      <c r="E33" s="238"/>
      <c r="F33" s="238"/>
      <c r="G33" s="238"/>
      <c r="H33" s="238"/>
      <c r="I33" s="238"/>
      <c r="J33" s="238"/>
      <c r="K33" s="238"/>
      <c r="L33" s="238"/>
      <c r="M33" s="238"/>
      <c r="N33" s="282"/>
      <c r="O33" s="87"/>
      <c r="P33" s="37"/>
    </row>
    <row r="34" spans="2:16" ht="13.5" customHeight="1">
      <c r="B34" s="23"/>
      <c r="C34" s="274" t="s">
        <v>27</v>
      </c>
      <c r="D34" s="244"/>
      <c r="E34" s="244"/>
      <c r="F34" s="244"/>
      <c r="G34" s="244"/>
      <c r="H34" s="244"/>
      <c r="I34" s="244"/>
      <c r="J34" s="244"/>
      <c r="K34" s="244"/>
      <c r="L34" s="244"/>
      <c r="M34" s="244"/>
      <c r="N34" s="244"/>
      <c r="O34" s="275"/>
      <c r="P34" s="34"/>
    </row>
    <row r="35" spans="2:16">
      <c r="B35" s="23"/>
      <c r="C35" s="276"/>
      <c r="D35" s="273"/>
      <c r="E35" s="273"/>
      <c r="F35" s="273"/>
      <c r="G35" s="273"/>
      <c r="H35" s="273"/>
      <c r="I35" s="273"/>
      <c r="J35" s="273"/>
      <c r="K35" s="273"/>
      <c r="L35" s="273"/>
      <c r="M35" s="273"/>
      <c r="N35" s="273"/>
      <c r="O35" s="277"/>
      <c r="P35" s="34"/>
    </row>
    <row r="36" spans="2:16" ht="13.5" customHeight="1" thickBot="1">
      <c r="B36" s="23"/>
      <c r="C36" s="278"/>
      <c r="D36" s="209"/>
      <c r="E36" s="209"/>
      <c r="F36" s="209"/>
      <c r="G36" s="209"/>
      <c r="H36" s="209"/>
      <c r="I36" s="209"/>
      <c r="J36" s="209"/>
      <c r="K36" s="209"/>
      <c r="L36" s="209"/>
      <c r="M36" s="209"/>
      <c r="N36" s="209"/>
      <c r="O36" s="256"/>
      <c r="P36" s="34"/>
    </row>
    <row r="37" spans="2:16" ht="15" customHeight="1">
      <c r="B37" s="23"/>
      <c r="C37" s="301" t="s">
        <v>17</v>
      </c>
      <c r="D37" s="252"/>
      <c r="E37" s="252"/>
      <c r="F37" s="252"/>
      <c r="G37" s="252"/>
      <c r="H37" s="252"/>
      <c r="I37" s="252"/>
      <c r="J37" s="250"/>
      <c r="K37" s="156" t="s">
        <v>18</v>
      </c>
      <c r="L37" s="78" t="s">
        <v>19</v>
      </c>
      <c r="M37" s="317" t="s">
        <v>28</v>
      </c>
      <c r="N37" s="250"/>
      <c r="O37" s="79" t="s">
        <v>25</v>
      </c>
      <c r="P37" s="35"/>
    </row>
    <row r="38" spans="2:16" ht="14.25" customHeight="1">
      <c r="B38" s="23"/>
      <c r="C38" s="318"/>
      <c r="D38" s="224"/>
      <c r="E38" s="224"/>
      <c r="F38" s="224"/>
      <c r="G38" s="224"/>
      <c r="H38" s="224"/>
      <c r="I38" s="224"/>
      <c r="J38" s="212"/>
      <c r="K38" s="160"/>
      <c r="L38" s="88"/>
      <c r="M38" s="319"/>
      <c r="N38" s="212"/>
      <c r="O38" s="81"/>
      <c r="P38" s="36"/>
    </row>
    <row r="39" spans="2:16" ht="15" customHeight="1" thickBot="1">
      <c r="B39" s="23"/>
      <c r="C39" s="298"/>
      <c r="D39" s="214"/>
      <c r="E39" s="214"/>
      <c r="F39" s="214"/>
      <c r="G39" s="214"/>
      <c r="H39" s="214"/>
      <c r="I39" s="214"/>
      <c r="J39" s="215"/>
      <c r="K39" s="83"/>
      <c r="L39" s="89"/>
      <c r="M39" s="291"/>
      <c r="N39" s="215"/>
      <c r="O39" s="90"/>
      <c r="P39" s="36"/>
    </row>
    <row r="40" spans="2:16" ht="15.75" customHeight="1" thickBot="1">
      <c r="B40" s="23"/>
      <c r="C40" s="281" t="s">
        <v>26</v>
      </c>
      <c r="D40" s="238"/>
      <c r="E40" s="238"/>
      <c r="F40" s="238"/>
      <c r="G40" s="238"/>
      <c r="H40" s="238"/>
      <c r="I40" s="238"/>
      <c r="J40" s="238"/>
      <c r="K40" s="238"/>
      <c r="L40" s="238"/>
      <c r="M40" s="238"/>
      <c r="N40" s="282"/>
      <c r="O40" s="91">
        <v>0</v>
      </c>
      <c r="P40" s="36"/>
    </row>
    <row r="41" spans="2:16">
      <c r="B41" s="23"/>
      <c r="C41" s="274" t="s">
        <v>29</v>
      </c>
      <c r="D41" s="244"/>
      <c r="E41" s="244"/>
      <c r="F41" s="244"/>
      <c r="G41" s="244"/>
      <c r="H41" s="244"/>
      <c r="I41" s="244"/>
      <c r="J41" s="244"/>
      <c r="K41" s="244"/>
      <c r="L41" s="244"/>
      <c r="M41" s="244"/>
      <c r="N41" s="244"/>
      <c r="O41" s="275"/>
      <c r="P41" s="34"/>
    </row>
    <row r="42" spans="2:16">
      <c r="B42" s="23"/>
      <c r="C42" s="276"/>
      <c r="D42" s="273"/>
      <c r="E42" s="273"/>
      <c r="F42" s="273"/>
      <c r="G42" s="273"/>
      <c r="H42" s="273"/>
      <c r="I42" s="273"/>
      <c r="J42" s="273"/>
      <c r="K42" s="273"/>
      <c r="L42" s="273"/>
      <c r="M42" s="273"/>
      <c r="N42" s="273"/>
      <c r="O42" s="277"/>
      <c r="P42" s="34"/>
    </row>
    <row r="43" spans="2:16" ht="13.5" customHeight="1" thickBot="1">
      <c r="B43" s="23"/>
      <c r="C43" s="278"/>
      <c r="D43" s="209"/>
      <c r="E43" s="209"/>
      <c r="F43" s="209"/>
      <c r="G43" s="209"/>
      <c r="H43" s="209"/>
      <c r="I43" s="209"/>
      <c r="J43" s="209"/>
      <c r="K43" s="209"/>
      <c r="L43" s="209"/>
      <c r="M43" s="209"/>
      <c r="N43" s="209"/>
      <c r="O43" s="256"/>
      <c r="P43" s="34"/>
    </row>
    <row r="44" spans="2:16" ht="17.25" customHeight="1">
      <c r="B44" s="23"/>
      <c r="C44" s="286" t="s">
        <v>30</v>
      </c>
      <c r="D44" s="252"/>
      <c r="E44" s="252"/>
      <c r="F44" s="252"/>
      <c r="G44" s="252"/>
      <c r="H44" s="252"/>
      <c r="I44" s="252"/>
      <c r="J44" s="78" t="s">
        <v>31</v>
      </c>
      <c r="K44" s="158" t="s">
        <v>32</v>
      </c>
      <c r="L44" s="92" t="s">
        <v>33</v>
      </c>
      <c r="M44" s="317" t="s">
        <v>34</v>
      </c>
      <c r="N44" s="250"/>
      <c r="O44" s="79" t="s">
        <v>25</v>
      </c>
      <c r="P44" s="35"/>
    </row>
    <row r="45" spans="2:16" ht="14.25" customHeight="1">
      <c r="B45" s="23"/>
      <c r="C45" s="292"/>
      <c r="D45" s="224"/>
      <c r="E45" s="224"/>
      <c r="F45" s="224"/>
      <c r="G45" s="224"/>
      <c r="H45" s="224"/>
      <c r="I45" s="224"/>
      <c r="J45" s="93"/>
      <c r="K45" s="94"/>
      <c r="L45" s="93"/>
      <c r="M45" s="321"/>
      <c r="N45" s="212"/>
      <c r="O45" s="81"/>
      <c r="P45" s="36"/>
    </row>
    <row r="46" spans="2:16" ht="15" customHeight="1" thickBot="1">
      <c r="B46" s="23"/>
      <c r="C46" s="299"/>
      <c r="D46" s="214"/>
      <c r="E46" s="214"/>
      <c r="F46" s="214"/>
      <c r="G46" s="214"/>
      <c r="H46" s="214"/>
      <c r="I46" s="214"/>
      <c r="J46" s="95"/>
      <c r="K46" s="96"/>
      <c r="L46" s="95"/>
      <c r="M46" s="291"/>
      <c r="N46" s="215"/>
      <c r="O46" s="97"/>
      <c r="P46" s="36"/>
    </row>
    <row r="47" spans="2:16" ht="15.75" customHeight="1" thickBot="1">
      <c r="B47" s="23"/>
      <c r="C47" s="281" t="s">
        <v>26</v>
      </c>
      <c r="D47" s="238"/>
      <c r="E47" s="238"/>
      <c r="F47" s="238"/>
      <c r="G47" s="238"/>
      <c r="H47" s="238"/>
      <c r="I47" s="238"/>
      <c r="J47" s="238"/>
      <c r="K47" s="238"/>
      <c r="L47" s="238"/>
      <c r="M47" s="238"/>
      <c r="N47" s="282"/>
      <c r="O47" s="87"/>
      <c r="P47" s="37"/>
    </row>
    <row r="48" spans="2:16">
      <c r="B48" s="23"/>
      <c r="C48" s="274" t="s">
        <v>35</v>
      </c>
      <c r="D48" s="244"/>
      <c r="E48" s="244"/>
      <c r="F48" s="244"/>
      <c r="G48" s="244"/>
      <c r="H48" s="244"/>
      <c r="I48" s="244"/>
      <c r="J48" s="244"/>
      <c r="K48" s="244"/>
      <c r="L48" s="244"/>
      <c r="M48" s="244"/>
      <c r="N48" s="244"/>
      <c r="O48" s="275"/>
      <c r="P48" s="34"/>
    </row>
    <row r="49" spans="2:16">
      <c r="B49" s="23"/>
      <c r="C49" s="276"/>
      <c r="D49" s="273"/>
      <c r="E49" s="273"/>
      <c r="F49" s="273"/>
      <c r="G49" s="273"/>
      <c r="H49" s="273"/>
      <c r="I49" s="273"/>
      <c r="J49" s="273"/>
      <c r="K49" s="273"/>
      <c r="L49" s="273"/>
      <c r="M49" s="273"/>
      <c r="N49" s="273"/>
      <c r="O49" s="277"/>
      <c r="P49" s="34"/>
    </row>
    <row r="50" spans="2:16" ht="13.5" customHeight="1" thickBot="1">
      <c r="B50" s="23"/>
      <c r="C50" s="278"/>
      <c r="D50" s="209"/>
      <c r="E50" s="209"/>
      <c r="F50" s="209"/>
      <c r="G50" s="209"/>
      <c r="H50" s="209"/>
      <c r="I50" s="209"/>
      <c r="J50" s="209"/>
      <c r="K50" s="209"/>
      <c r="L50" s="209"/>
      <c r="M50" s="209"/>
      <c r="N50" s="209"/>
      <c r="O50" s="256"/>
      <c r="P50" s="34"/>
    </row>
    <row r="51" spans="2:16" ht="30" customHeight="1">
      <c r="B51" s="23"/>
      <c r="C51" s="286" t="s">
        <v>36</v>
      </c>
      <c r="D51" s="252"/>
      <c r="E51" s="252"/>
      <c r="F51" s="252"/>
      <c r="G51" s="252"/>
      <c r="H51" s="252"/>
      <c r="I51" s="252"/>
      <c r="J51" s="78" t="s">
        <v>37</v>
      </c>
      <c r="K51" s="98" t="s">
        <v>38</v>
      </c>
      <c r="L51" s="99" t="s">
        <v>39</v>
      </c>
      <c r="M51" s="308" t="s">
        <v>24</v>
      </c>
      <c r="N51" s="250"/>
      <c r="O51" s="100" t="s">
        <v>25</v>
      </c>
      <c r="P51" s="38"/>
    </row>
    <row r="52" spans="2:16" ht="14.25" customHeight="1">
      <c r="B52" s="23"/>
      <c r="C52" s="101"/>
      <c r="D52" s="102"/>
      <c r="E52" s="102"/>
      <c r="F52" s="102"/>
      <c r="G52" s="102"/>
      <c r="H52" s="102"/>
      <c r="I52" s="102"/>
      <c r="J52" s="103"/>
      <c r="K52" s="104"/>
      <c r="L52" s="105"/>
      <c r="M52" s="302"/>
      <c r="N52" s="212"/>
      <c r="O52" s="106"/>
      <c r="P52" s="39"/>
    </row>
    <row r="53" spans="2:16" ht="14.25" customHeight="1">
      <c r="B53" s="23"/>
      <c r="C53" s="101"/>
      <c r="D53" s="102"/>
      <c r="E53" s="102"/>
      <c r="F53" s="102"/>
      <c r="G53" s="102"/>
      <c r="H53" s="102"/>
      <c r="I53" s="102"/>
      <c r="J53" s="103"/>
      <c r="K53" s="104"/>
      <c r="L53" s="105"/>
      <c r="M53" s="302"/>
      <c r="N53" s="212"/>
      <c r="O53" s="106"/>
      <c r="P53" s="39"/>
    </row>
    <row r="54" spans="2:16" ht="14.25" customHeight="1">
      <c r="B54" s="23"/>
      <c r="C54" s="101"/>
      <c r="D54" s="102"/>
      <c r="E54" s="102"/>
      <c r="F54" s="102"/>
      <c r="G54" s="102"/>
      <c r="H54" s="102"/>
      <c r="I54" s="102"/>
      <c r="J54" s="103"/>
      <c r="K54" s="104"/>
      <c r="L54" s="105"/>
      <c r="M54" s="321"/>
      <c r="N54" s="212"/>
      <c r="O54" s="106"/>
      <c r="P54" s="39"/>
    </row>
    <row r="55" spans="2:16" ht="15" customHeight="1" thickBot="1">
      <c r="B55" s="23"/>
      <c r="C55" s="299"/>
      <c r="D55" s="214"/>
      <c r="E55" s="214"/>
      <c r="F55" s="214"/>
      <c r="G55" s="214"/>
      <c r="H55" s="214"/>
      <c r="I55" s="214"/>
      <c r="J55" s="95"/>
      <c r="K55" s="96"/>
      <c r="L55" s="95"/>
      <c r="M55" s="291"/>
      <c r="N55" s="215"/>
      <c r="O55" s="97"/>
      <c r="P55" s="36"/>
    </row>
    <row r="56" spans="2:16" ht="15.75" customHeight="1" thickBot="1">
      <c r="B56" s="23"/>
      <c r="C56" s="281" t="s">
        <v>26</v>
      </c>
      <c r="D56" s="238"/>
      <c r="E56" s="238"/>
      <c r="F56" s="238"/>
      <c r="G56" s="238"/>
      <c r="H56" s="238"/>
      <c r="I56" s="238"/>
      <c r="J56" s="238"/>
      <c r="K56" s="238"/>
      <c r="L56" s="238"/>
      <c r="M56" s="238"/>
      <c r="N56" s="282"/>
      <c r="O56" s="91"/>
      <c r="P56" s="36"/>
    </row>
    <row r="57" spans="2:16" ht="15" customHeight="1" thickBot="1">
      <c r="B57" s="23"/>
      <c r="C57" s="73"/>
      <c r="D57" s="50"/>
      <c r="E57" s="50"/>
      <c r="F57" s="50"/>
      <c r="G57" s="50"/>
      <c r="H57" s="50"/>
      <c r="I57" s="50"/>
      <c r="J57" s="50"/>
      <c r="K57" s="50"/>
      <c r="L57" s="50"/>
      <c r="M57" s="50"/>
      <c r="N57" s="50"/>
      <c r="O57" s="74"/>
      <c r="P57" s="24"/>
    </row>
    <row r="58" spans="2:16" ht="15.75" customHeight="1" thickBot="1">
      <c r="B58" s="23"/>
      <c r="C58" s="293" t="s">
        <v>40</v>
      </c>
      <c r="D58" s="238"/>
      <c r="E58" s="238"/>
      <c r="F58" s="238"/>
      <c r="G58" s="238"/>
      <c r="H58" s="238"/>
      <c r="I58" s="238"/>
      <c r="J58" s="238"/>
      <c r="K58" s="238"/>
      <c r="L58" s="238"/>
      <c r="M58" s="238"/>
      <c r="N58" s="282"/>
      <c r="O58" s="107"/>
      <c r="P58" s="40"/>
    </row>
    <row r="59" spans="2:16">
      <c r="B59" s="23"/>
      <c r="C59" s="274" t="s">
        <v>41</v>
      </c>
      <c r="D59" s="244"/>
      <c r="E59" s="244"/>
      <c r="F59" s="244"/>
      <c r="G59" s="244"/>
      <c r="H59" s="244"/>
      <c r="I59" s="244"/>
      <c r="J59" s="244"/>
      <c r="K59" s="244"/>
      <c r="L59" s="244"/>
      <c r="M59" s="244"/>
      <c r="N59" s="244"/>
      <c r="O59" s="275"/>
      <c r="P59" s="34"/>
    </row>
    <row r="60" spans="2:16">
      <c r="B60" s="23"/>
      <c r="C60" s="276"/>
      <c r="D60" s="273"/>
      <c r="E60" s="273"/>
      <c r="F60" s="273"/>
      <c r="G60" s="273"/>
      <c r="H60" s="273"/>
      <c r="I60" s="273"/>
      <c r="J60" s="273"/>
      <c r="K60" s="273"/>
      <c r="L60" s="273"/>
      <c r="M60" s="273"/>
      <c r="N60" s="273"/>
      <c r="O60" s="277"/>
      <c r="P60" s="34"/>
    </row>
    <row r="61" spans="2:16" ht="13.5" customHeight="1" thickBot="1">
      <c r="B61" s="23"/>
      <c r="C61" s="278"/>
      <c r="D61" s="209"/>
      <c r="E61" s="209"/>
      <c r="F61" s="209"/>
      <c r="G61" s="209"/>
      <c r="H61" s="209"/>
      <c r="I61" s="209"/>
      <c r="J61" s="209"/>
      <c r="K61" s="209"/>
      <c r="L61" s="209"/>
      <c r="M61" s="209"/>
      <c r="N61" s="209"/>
      <c r="O61" s="256"/>
      <c r="P61" s="34"/>
    </row>
    <row r="62" spans="2:16" ht="15" customHeight="1">
      <c r="B62" s="23"/>
      <c r="C62" s="286" t="s">
        <v>42</v>
      </c>
      <c r="D62" s="252"/>
      <c r="E62" s="252"/>
      <c r="F62" s="252"/>
      <c r="G62" s="252"/>
      <c r="H62" s="252"/>
      <c r="I62" s="252"/>
      <c r="J62" s="158"/>
      <c r="K62" s="159"/>
      <c r="L62" s="99" t="s">
        <v>43</v>
      </c>
      <c r="M62" s="308" t="s">
        <v>44</v>
      </c>
      <c r="N62" s="250"/>
      <c r="O62" s="100"/>
      <c r="P62" s="38"/>
    </row>
    <row r="63" spans="2:16" ht="14.25" customHeight="1">
      <c r="B63" s="23"/>
      <c r="C63" s="292" t="s">
        <v>45</v>
      </c>
      <c r="D63" s="224"/>
      <c r="E63" s="224"/>
      <c r="F63" s="224"/>
      <c r="G63" s="224"/>
      <c r="H63" s="224"/>
      <c r="I63" s="224"/>
      <c r="J63" s="108"/>
      <c r="K63" s="109"/>
      <c r="L63" s="110"/>
      <c r="M63" s="300"/>
      <c r="N63" s="212"/>
      <c r="O63" s="111"/>
      <c r="P63" s="41"/>
    </row>
    <row r="64" spans="2:16" ht="14.25" customHeight="1">
      <c r="B64" s="23"/>
      <c r="C64" s="82" t="s">
        <v>46</v>
      </c>
      <c r="D64" s="83"/>
      <c r="E64" s="83"/>
      <c r="F64" s="83"/>
      <c r="G64" s="83"/>
      <c r="H64" s="83"/>
      <c r="I64" s="83"/>
      <c r="J64" s="108"/>
      <c r="K64" s="109"/>
      <c r="L64" s="110"/>
      <c r="M64" s="300"/>
      <c r="N64" s="212"/>
      <c r="O64" s="111"/>
      <c r="P64" s="41"/>
    </row>
    <row r="65" spans="2:16" ht="15" customHeight="1" thickBot="1">
      <c r="B65" s="23"/>
      <c r="C65" s="67" t="s">
        <v>47</v>
      </c>
      <c r="D65" s="68"/>
      <c r="E65" s="68"/>
      <c r="F65" s="68"/>
      <c r="G65" s="68"/>
      <c r="H65" s="68"/>
      <c r="I65" s="68"/>
      <c r="J65" s="112"/>
      <c r="K65" s="113"/>
      <c r="L65" s="110"/>
      <c r="M65" s="311"/>
      <c r="N65" s="215"/>
      <c r="O65" s="111"/>
      <c r="P65" s="41"/>
    </row>
    <row r="66" spans="2:16" ht="15.75" customHeight="1" thickBot="1">
      <c r="B66" s="23"/>
      <c r="C66" s="281" t="s">
        <v>26</v>
      </c>
      <c r="D66" s="238"/>
      <c r="E66" s="238"/>
      <c r="F66" s="238"/>
      <c r="G66" s="238"/>
      <c r="H66" s="238"/>
      <c r="I66" s="238"/>
      <c r="J66" s="238"/>
      <c r="K66" s="238"/>
      <c r="L66" s="238"/>
      <c r="M66" s="238"/>
      <c r="N66" s="282"/>
      <c r="O66" s="114"/>
      <c r="P66" s="42"/>
    </row>
    <row r="67" spans="2:16" ht="15" customHeight="1" thickBot="1">
      <c r="B67" s="23"/>
      <c r="C67" s="73"/>
      <c r="D67" s="50"/>
      <c r="E67" s="50"/>
      <c r="F67" s="50"/>
      <c r="G67" s="50"/>
      <c r="H67" s="50"/>
      <c r="I67" s="50"/>
      <c r="J67" s="50"/>
      <c r="K67" s="50"/>
      <c r="L67" s="50"/>
      <c r="M67" s="50"/>
      <c r="N67" s="50"/>
      <c r="O67" s="74"/>
      <c r="P67" s="24"/>
    </row>
    <row r="68" spans="2:16" ht="15.75" customHeight="1" thickBot="1">
      <c r="B68" s="23"/>
      <c r="C68" s="293" t="s">
        <v>48</v>
      </c>
      <c r="D68" s="238"/>
      <c r="E68" s="238"/>
      <c r="F68" s="238"/>
      <c r="G68" s="238"/>
      <c r="H68" s="238"/>
      <c r="I68" s="238"/>
      <c r="J68" s="238"/>
      <c r="K68" s="238"/>
      <c r="L68" s="238"/>
      <c r="M68" s="238"/>
      <c r="N68" s="282"/>
      <c r="O68" s="115"/>
      <c r="P68" s="42"/>
    </row>
    <row r="69" spans="2:16" ht="14.25" customHeight="1">
      <c r="B69" s="23"/>
      <c r="C69" s="73"/>
      <c r="D69" s="50"/>
      <c r="E69" s="50"/>
      <c r="F69" s="50"/>
      <c r="G69" s="50"/>
      <c r="H69" s="50"/>
      <c r="I69" s="50"/>
      <c r="J69" s="50"/>
      <c r="K69" s="50"/>
      <c r="L69" s="50"/>
      <c r="M69" s="50"/>
      <c r="N69" s="50"/>
      <c r="O69" s="74"/>
      <c r="P69" s="24"/>
    </row>
    <row r="70" spans="2:16" ht="14.25" customHeight="1">
      <c r="B70" s="23"/>
      <c r="C70" s="73"/>
      <c r="D70" s="50"/>
      <c r="E70" s="50"/>
      <c r="F70" s="50"/>
      <c r="G70" s="50"/>
      <c r="H70" s="116" t="s">
        <v>49</v>
      </c>
      <c r="I70" s="116"/>
      <c r="J70" s="116"/>
      <c r="K70" s="116"/>
      <c r="L70" s="50"/>
      <c r="M70" s="50"/>
      <c r="N70" s="50"/>
      <c r="O70" s="74"/>
      <c r="P70" s="24"/>
    </row>
    <row r="71" spans="2:16" ht="15" customHeight="1">
      <c r="B71" s="23"/>
      <c r="C71" s="73"/>
      <c r="D71" s="50"/>
      <c r="E71" s="50"/>
      <c r="F71" s="50"/>
      <c r="G71" s="50"/>
      <c r="H71" s="116" t="s">
        <v>50</v>
      </c>
      <c r="I71" s="50"/>
      <c r="J71" s="50"/>
      <c r="K71" s="50"/>
      <c r="L71" s="50"/>
      <c r="M71" s="50"/>
      <c r="N71" s="50"/>
      <c r="O71" s="74"/>
      <c r="P71" s="43"/>
    </row>
    <row r="72" spans="2:16" ht="15" customHeight="1">
      <c r="B72" s="23"/>
      <c r="C72" s="73"/>
      <c r="D72" s="50"/>
      <c r="E72" s="50"/>
      <c r="F72" s="50"/>
      <c r="G72" s="50"/>
      <c r="H72" s="116" t="s">
        <v>51</v>
      </c>
      <c r="I72" s="50"/>
      <c r="J72" s="50"/>
      <c r="K72" s="50"/>
      <c r="L72" s="50"/>
      <c r="M72" s="50"/>
      <c r="N72" s="50"/>
      <c r="O72" s="74"/>
      <c r="P72" s="43"/>
    </row>
    <row r="73" spans="2:16" ht="14.25" customHeight="1">
      <c r="B73" s="23"/>
      <c r="C73" s="59"/>
      <c r="D73" s="117"/>
      <c r="E73" s="117"/>
      <c r="F73" s="117"/>
      <c r="G73" s="117"/>
      <c r="H73" s="116" t="s">
        <v>52</v>
      </c>
      <c r="I73" s="117"/>
      <c r="J73" s="117"/>
      <c r="K73" s="117"/>
      <c r="L73" s="117"/>
      <c r="M73" s="117"/>
      <c r="N73" s="117"/>
      <c r="O73" s="118"/>
      <c r="P73" s="44"/>
    </row>
    <row r="74" spans="2:16" ht="14.25" customHeight="1">
      <c r="B74" s="23"/>
      <c r="C74" s="73"/>
      <c r="D74" s="50"/>
      <c r="E74" s="50"/>
      <c r="F74" s="50"/>
      <c r="G74" s="50"/>
      <c r="H74" s="50" t="s">
        <v>53</v>
      </c>
      <c r="I74" s="50"/>
      <c r="J74" s="50"/>
      <c r="K74" s="50"/>
      <c r="L74" s="50"/>
      <c r="M74" s="50"/>
      <c r="N74" s="50"/>
      <c r="O74" s="74"/>
      <c r="P74" s="24"/>
    </row>
    <row r="75" spans="2:16" ht="15" customHeight="1">
      <c r="B75" s="23"/>
      <c r="C75" s="119" t="s">
        <v>54</v>
      </c>
      <c r="D75" s="120"/>
      <c r="E75" s="120"/>
      <c r="F75" s="120"/>
      <c r="G75" s="120"/>
      <c r="H75" s="120"/>
      <c r="I75" s="120"/>
      <c r="J75" s="120"/>
      <c r="K75" s="120"/>
      <c r="L75" s="120"/>
      <c r="M75" s="120"/>
      <c r="N75" s="120"/>
      <c r="O75" s="121"/>
      <c r="P75" s="24"/>
    </row>
    <row r="76" spans="2:16" ht="14.25" customHeight="1">
      <c r="B76" s="23"/>
      <c r="C76" s="287"/>
      <c r="D76" s="224"/>
      <c r="E76" s="224"/>
      <c r="F76" s="224"/>
      <c r="G76" s="224"/>
      <c r="H76" s="224"/>
      <c r="I76" s="224"/>
      <c r="J76" s="224"/>
      <c r="K76" s="224"/>
      <c r="L76" s="224"/>
      <c r="M76" s="224"/>
      <c r="N76" s="224"/>
      <c r="O76" s="265"/>
      <c r="P76" s="44"/>
    </row>
    <row r="77" spans="2:16" ht="14.25" customHeight="1">
      <c r="B77" s="23"/>
      <c r="C77" s="287"/>
      <c r="D77" s="224"/>
      <c r="E77" s="224"/>
      <c r="F77" s="224"/>
      <c r="G77" s="224"/>
      <c r="H77" s="224"/>
      <c r="I77" s="224"/>
      <c r="J77" s="224"/>
      <c r="K77" s="224"/>
      <c r="L77" s="224"/>
      <c r="M77" s="224"/>
      <c r="N77" s="224"/>
      <c r="O77" s="265"/>
      <c r="P77" s="44"/>
    </row>
    <row r="78" spans="2:16" ht="14.25" customHeight="1">
      <c r="B78" s="23"/>
      <c r="C78" s="59"/>
      <c r="D78" s="117"/>
      <c r="E78" s="117"/>
      <c r="F78" s="117"/>
      <c r="G78" s="117"/>
      <c r="H78" s="117"/>
      <c r="I78" s="117"/>
      <c r="J78" s="117"/>
      <c r="K78" s="117"/>
      <c r="L78" s="117"/>
      <c r="M78" s="117"/>
      <c r="N78" s="117"/>
      <c r="O78" s="118"/>
      <c r="P78" s="44"/>
    </row>
    <row r="79" spans="2:16" ht="15" customHeight="1">
      <c r="B79" s="23"/>
      <c r="C79" s="122" t="s">
        <v>55</v>
      </c>
      <c r="D79" s="117"/>
      <c r="E79" s="117"/>
      <c r="F79" s="117"/>
      <c r="G79" s="117"/>
      <c r="H79" s="117"/>
      <c r="I79" s="117"/>
      <c r="J79" s="117"/>
      <c r="K79" s="117"/>
      <c r="L79" s="117"/>
      <c r="M79" s="117"/>
      <c r="N79" s="117"/>
      <c r="O79" s="118"/>
      <c r="P79" s="44"/>
    </row>
    <row r="80" spans="2:16" ht="12.75" customHeight="1">
      <c r="B80" s="23"/>
      <c r="C80" s="309" t="s">
        <v>56</v>
      </c>
      <c r="D80" s="273"/>
      <c r="E80" s="273"/>
      <c r="F80" s="273"/>
      <c r="G80" s="273"/>
      <c r="H80" s="273"/>
      <c r="I80" s="273"/>
      <c r="J80" s="273"/>
      <c r="K80" s="273"/>
      <c r="L80" s="273"/>
      <c r="M80" s="273"/>
      <c r="N80" s="273"/>
      <c r="O80" s="277"/>
      <c r="P80" s="45"/>
    </row>
    <row r="81" spans="2:16" ht="28.5" customHeight="1">
      <c r="B81" s="23"/>
      <c r="C81" s="276"/>
      <c r="D81" s="273"/>
      <c r="E81" s="273"/>
      <c r="F81" s="273"/>
      <c r="G81" s="273"/>
      <c r="H81" s="273"/>
      <c r="I81" s="273"/>
      <c r="J81" s="273"/>
      <c r="K81" s="273"/>
      <c r="L81" s="273"/>
      <c r="M81" s="273"/>
      <c r="N81" s="273"/>
      <c r="O81" s="277"/>
      <c r="P81" s="45"/>
    </row>
    <row r="82" spans="2:16" ht="13.35" customHeight="1">
      <c r="B82" s="23"/>
      <c r="C82" s="309" t="s">
        <v>57</v>
      </c>
      <c r="D82" s="273"/>
      <c r="E82" s="273"/>
      <c r="F82" s="273"/>
      <c r="G82" s="273"/>
      <c r="H82" s="273"/>
      <c r="I82" s="273"/>
      <c r="J82" s="273"/>
      <c r="K82" s="273"/>
      <c r="L82" s="273"/>
      <c r="M82" s="273"/>
      <c r="N82" s="273"/>
      <c r="O82" s="277"/>
      <c r="P82" s="45"/>
    </row>
    <row r="83" spans="2:16" ht="45" customHeight="1">
      <c r="B83" s="23"/>
      <c r="C83" s="276"/>
      <c r="D83" s="273"/>
      <c r="E83" s="273"/>
      <c r="F83" s="273"/>
      <c r="G83" s="273"/>
      <c r="H83" s="273"/>
      <c r="I83" s="273"/>
      <c r="J83" s="273"/>
      <c r="K83" s="273"/>
      <c r="L83" s="273"/>
      <c r="M83" s="273"/>
      <c r="N83" s="273"/>
      <c r="O83" s="277"/>
      <c r="P83" s="45"/>
    </row>
    <row r="84" spans="2:16" ht="14.25" customHeight="1">
      <c r="B84" s="23"/>
      <c r="C84" s="59"/>
      <c r="D84" s="117"/>
      <c r="E84" s="117"/>
      <c r="F84" s="117"/>
      <c r="G84" s="117"/>
      <c r="H84" s="117"/>
      <c r="I84" s="117"/>
      <c r="J84" s="117"/>
      <c r="K84" s="117"/>
      <c r="L84" s="117"/>
      <c r="M84" s="117"/>
      <c r="N84" s="117"/>
      <c r="O84" s="118"/>
      <c r="P84" s="44"/>
    </row>
    <row r="85" spans="2:16" ht="14.25" customHeight="1">
      <c r="B85" s="23"/>
      <c r="C85" s="73"/>
      <c r="D85" s="50"/>
      <c r="E85" s="50"/>
      <c r="F85" s="50"/>
      <c r="G85" s="50"/>
      <c r="H85" s="116" t="s">
        <v>49</v>
      </c>
      <c r="I85" s="50"/>
      <c r="J85" s="50"/>
      <c r="K85" s="50"/>
      <c r="L85" s="50"/>
      <c r="M85" s="50"/>
      <c r="N85" s="50"/>
      <c r="O85" s="74"/>
      <c r="P85" s="24"/>
    </row>
    <row r="86" spans="2:16" ht="14.25" customHeight="1">
      <c r="B86" s="23"/>
      <c r="C86" s="73"/>
      <c r="D86" s="50"/>
      <c r="E86" s="50"/>
      <c r="F86" s="50"/>
      <c r="G86" s="50"/>
      <c r="H86" s="50" t="s">
        <v>50</v>
      </c>
      <c r="I86" s="83"/>
      <c r="J86" s="83"/>
      <c r="K86" s="83"/>
      <c r="L86" s="50"/>
      <c r="M86" s="50"/>
      <c r="N86" s="50"/>
      <c r="O86" s="74"/>
      <c r="P86" s="24"/>
    </row>
    <row r="87" spans="2:16" ht="14.25" customHeight="1">
      <c r="B87" s="23"/>
      <c r="C87" s="73"/>
      <c r="D87" s="50"/>
      <c r="E87" s="50"/>
      <c r="F87" s="50"/>
      <c r="G87" s="50"/>
      <c r="H87" s="50" t="s">
        <v>58</v>
      </c>
      <c r="I87" s="123"/>
      <c r="J87" s="123"/>
      <c r="K87" s="123"/>
      <c r="L87" s="50"/>
      <c r="M87" s="50"/>
      <c r="N87" s="50"/>
      <c r="O87" s="74"/>
      <c r="P87" s="24"/>
    </row>
    <row r="88" spans="2:16" ht="14.25" customHeight="1">
      <c r="B88" s="23"/>
      <c r="C88" s="124"/>
      <c r="D88" s="117"/>
      <c r="E88" s="117"/>
      <c r="F88" s="117"/>
      <c r="G88" s="117"/>
      <c r="H88" s="50" t="s">
        <v>59</v>
      </c>
      <c r="I88" s="50"/>
      <c r="J88" s="50"/>
      <c r="K88" s="50"/>
      <c r="L88" s="117"/>
      <c r="M88" s="117"/>
      <c r="N88" s="117"/>
      <c r="O88" s="118"/>
      <c r="P88" s="44"/>
    </row>
    <row r="89" spans="2:16" ht="18.75" customHeight="1" thickBot="1">
      <c r="B89" s="23"/>
      <c r="C89" s="294"/>
      <c r="D89" s="209"/>
      <c r="E89" s="209"/>
      <c r="F89" s="96"/>
      <c r="G89" s="96"/>
      <c r="H89" s="96"/>
      <c r="I89" s="96"/>
      <c r="J89" s="96"/>
      <c r="K89" s="280"/>
      <c r="L89" s="209"/>
      <c r="M89" s="209"/>
      <c r="N89" s="209"/>
      <c r="O89" s="256"/>
      <c r="P89" s="46"/>
    </row>
    <row r="90" spans="2:16" ht="13.5" customHeight="1" thickBot="1">
      <c r="B90" s="47"/>
      <c r="C90" s="48"/>
      <c r="D90" s="48"/>
      <c r="E90" s="48"/>
      <c r="F90" s="48"/>
      <c r="G90" s="48"/>
      <c r="H90" s="48"/>
      <c r="I90" s="48"/>
      <c r="J90" s="48"/>
      <c r="K90" s="48"/>
      <c r="L90" s="48"/>
      <c r="M90" s="48"/>
      <c r="N90" s="48"/>
      <c r="O90" s="48"/>
      <c r="P90" s="49"/>
    </row>
    <row r="91" spans="2:16" ht="13.5" customHeight="1" thickTop="1"/>
  </sheetData>
  <mergeCells count="78">
    <mergeCell ref="C82:O83"/>
    <mergeCell ref="C39:J39"/>
    <mergeCell ref="C26:O28"/>
    <mergeCell ref="M62:N62"/>
    <mergeCell ref="C58:N58"/>
    <mergeCell ref="C38:J38"/>
    <mergeCell ref="M44:N44"/>
    <mergeCell ref="M64:N64"/>
    <mergeCell ref="M29:N29"/>
    <mergeCell ref="M38:N38"/>
    <mergeCell ref="H30:I30"/>
    <mergeCell ref="C30:G30"/>
    <mergeCell ref="H29:I29"/>
    <mergeCell ref="M54:N54"/>
    <mergeCell ref="C45:I45"/>
    <mergeCell ref="M45:N45"/>
    <mergeCell ref="C3:F3"/>
    <mergeCell ref="L8:O9"/>
    <mergeCell ref="M51:N51"/>
    <mergeCell ref="C80:O81"/>
    <mergeCell ref="C34:O36"/>
    <mergeCell ref="C6:O6"/>
    <mergeCell ref="M65:N65"/>
    <mergeCell ref="M10:O11"/>
    <mergeCell ref="C44:I44"/>
    <mergeCell ref="M24:N24"/>
    <mergeCell ref="L12:L14"/>
    <mergeCell ref="D11:K11"/>
    <mergeCell ref="M31:N31"/>
    <mergeCell ref="D25:L25"/>
    <mergeCell ref="M37:N37"/>
    <mergeCell ref="C55:I55"/>
    <mergeCell ref="C76:O76"/>
    <mergeCell ref="J29:K29"/>
    <mergeCell ref="M55:N55"/>
    <mergeCell ref="M52:N52"/>
    <mergeCell ref="M39:N39"/>
    <mergeCell ref="C47:N47"/>
    <mergeCell ref="C40:N40"/>
    <mergeCell ref="C29:G29"/>
    <mergeCell ref="D8:K8"/>
    <mergeCell ref="C32:G32"/>
    <mergeCell ref="C33:N33"/>
    <mergeCell ref="C46:I46"/>
    <mergeCell ref="M63:N63"/>
    <mergeCell ref="C37:J37"/>
    <mergeCell ref="M53:N53"/>
    <mergeCell ref="C51:I51"/>
    <mergeCell ref="C18:F18"/>
    <mergeCell ref="D24:L24"/>
    <mergeCell ref="M25:N25"/>
    <mergeCell ref="M12:M14"/>
    <mergeCell ref="D12:K13"/>
    <mergeCell ref="C22:O22"/>
    <mergeCell ref="K89:O89"/>
    <mergeCell ref="C48:O50"/>
    <mergeCell ref="C56:N56"/>
    <mergeCell ref="J30:K30"/>
    <mergeCell ref="C8:C14"/>
    <mergeCell ref="C62:I62"/>
    <mergeCell ref="C77:O77"/>
    <mergeCell ref="L10:L11"/>
    <mergeCell ref="M30:N30"/>
    <mergeCell ref="C66:N66"/>
    <mergeCell ref="H32:I32"/>
    <mergeCell ref="M46:N46"/>
    <mergeCell ref="J32:K32"/>
    <mergeCell ref="C63:I63"/>
    <mergeCell ref="C68:N68"/>
    <mergeCell ref="C89:E89"/>
    <mergeCell ref="D9:K9"/>
    <mergeCell ref="C41:O43"/>
    <mergeCell ref="C59:O61"/>
    <mergeCell ref="M32:N32"/>
    <mergeCell ref="D14:K14"/>
    <mergeCell ref="D10:K10"/>
    <mergeCell ref="N12:N14"/>
    <mergeCell ref="O12:O14"/>
  </mergeCells>
  <printOptions horizontalCentered="1" verticalCentered="1"/>
  <pageMargins left="0.11811023622047249" right="0.11811023622047249" top="0.15748031496062989" bottom="0.15748031496062989" header="0" footer="0"/>
  <pageSetup scale="5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C3A61D-1AB8-4FA0-989E-DF194C975764}">
  <dimension ref="A1"/>
  <sheetViews>
    <sheetView workbookViewId="0"/>
  </sheetViews>
  <sheetFormatPr baseColWidth="10" defaultRowHeight="13.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PRESUPUESTO OFICIAL (Entidad)</vt:lpstr>
      <vt:lpstr>PROPUESTA ECONOMICA(Proponente)</vt:lpstr>
      <vt:lpstr>INDICAR CÓDIGO DEL ITEM DE PAGO</vt:lpstr>
      <vt:lpstr>Hoja1</vt:lpstr>
      <vt:lpstr>_GoBack</vt:lpstr>
      <vt:lpstr>'INDICAR CÓDIGO DEL ITEM DE PAGO'!Área_de_impresión</vt:lpstr>
      <vt:lpstr>'PRESUPUESTO OFICIAL (Entidad)'!Área_de_impresión</vt:lpstr>
      <vt:lpstr>'PROPUESTA ECONOMICA(Proponente)'!Área_de_impresión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creator>Ernesto Correa Valderrama</dc:creator>
  <dc:description>Que el amor por nuestra gente ilumine nuestro camino en su bien</dc:description>
  <cp:lastModifiedBy>Judy castañeda</cp:lastModifiedBy>
  <dcterms:created xsi:type="dcterms:W3CDTF">2006-06-27T16:47:25Z</dcterms:created>
  <dcterms:modified xsi:type="dcterms:W3CDTF">2026-10-13T23:19:44Z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