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esapedu-my.sharepoint.com/personal/lilian_gutierrez_esap_edu_co/Documents/TRABAJO LILIAN/AIRES ACONDICIONADOS/DOCUMENTOS/"/>
    </mc:Choice>
  </mc:AlternateContent>
  <xr:revisionPtr revIDLastSave="136" documentId="8_{8AA19AF5-F1DB-4DE5-A897-1240CE4B4569}" xr6:coauthVersionLast="47" xr6:coauthVersionMax="47" xr10:uidLastSave="{B48114A0-D902-41E4-B425-F93B8A42DDEA}"/>
  <bookViews>
    <workbookView xWindow="-120" yWindow="-120" windowWidth="29040" windowHeight="15720" tabRatio="500" xr2:uid="{00000000-000D-0000-FFFF-FFFF00000000}"/>
  </bookViews>
  <sheets>
    <sheet name="ESTUDIO DE MERCADO STDER " sheetId="5" r:id="rId1"/>
    <sheet name="Tarifas Unitarias" sheetId="2" r:id="rId2"/>
    <sheet name="Equipo Rack Sede B" sheetId="3" r:id="rId3"/>
  </sheets>
  <externalReferences>
    <externalReference r:id="rId4"/>
    <externalReference r:id="rId5"/>
  </externalReferences>
  <definedNames>
    <definedName name="_xlnm._FilterDatabase" localSheetId="0" hidden="1">'ESTUDIO DE MERCADO STDER '!$B$13:$C$13</definedName>
    <definedName name="_Toc142514101">'[1]ESTUDIO DE MERCADO'!#REF!</definedName>
    <definedName name="_xlnm.Print_Area" localSheetId="0">'ESTUDIO DE MERCADO STDER '!$B$1:$M$21</definedName>
    <definedName name="IMP.">[2]Pivot!$D$21</definedName>
    <definedName name="TRM">[2]Pivot!$D$2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9" i="3" l="1"/>
  <c r="B8" i="3"/>
  <c r="J14" i="5"/>
  <c r="I14" i="5"/>
  <c r="K14" i="5"/>
  <c r="L14" i="5" s="1"/>
  <c r="M14" i="5" s="1"/>
  <c r="D6" i="3" l="1"/>
  <c r="D5" i="3"/>
  <c r="C5" i="3"/>
  <c r="C6" i="3" s="1"/>
  <c r="B5" i="3"/>
  <c r="B6" i="3" s="1"/>
  <c r="D8" i="2"/>
  <c r="C8" i="2"/>
  <c r="B8" i="2"/>
  <c r="E8" i="2" s="1"/>
  <c r="E7" i="2"/>
  <c r="E6" i="2"/>
  <c r="E5" i="2"/>
  <c r="E4" i="2"/>
</calcChain>
</file>

<file path=xl/sharedStrings.xml><?xml version="1.0" encoding="utf-8"?>
<sst xmlns="http://schemas.openxmlformats.org/spreadsheetml/2006/main" count="54" uniqueCount="46">
  <si>
    <t>Concepto</t>
  </si>
  <si>
    <t>Promedio</t>
  </si>
  <si>
    <t>IVA (19%)</t>
  </si>
  <si>
    <t>COMPARATIVO DE TARIFAS UNITARIAS</t>
  </si>
  <si>
    <t>Ítem</t>
  </si>
  <si>
    <t>Mantenimiento preventivo por equipo</t>
  </si>
  <si>
    <t>Adecuación cielo raso (c/u)</t>
  </si>
  <si>
    <t>Reparación ducto salida de aire (c/u)</t>
  </si>
  <si>
    <t>Adecuación ducto de retorno (1 unidad)</t>
  </si>
  <si>
    <t>PROMEDIO POR PROVEEDOR (todas las tarifas)</t>
  </si>
  <si>
    <t>EQUIPO NUEVO DE CLIMATIZACIÓN – RACK SEDE B (≈3 TR, tipo ducto)</t>
  </si>
  <si>
    <t>Valor antes de IVA</t>
  </si>
  <si>
    <t>Total con IVA</t>
  </si>
  <si>
    <t>Promedio (antes de IVA)</t>
  </si>
  <si>
    <t>Promedio (con IVA)</t>
  </si>
  <si>
    <t>PLANTILLA
ESTUDIO DE MERCADO</t>
  </si>
  <si>
    <t>CÓDIGO:</t>
  </si>
  <si>
    <t>GF-FO-047</t>
  </si>
  <si>
    <t>VERSIÓN:</t>
  </si>
  <si>
    <t>FECHA</t>
  </si>
  <si>
    <t>Proceso: Gestión Financiera</t>
  </si>
  <si>
    <r>
      <rPr>
        <b/>
        <sz val="24"/>
        <color theme="0"/>
        <rFont val="Arial"/>
        <family val="2"/>
      </rPr>
      <t>OBJETO:</t>
    </r>
    <r>
      <rPr>
        <sz val="24"/>
        <color theme="0"/>
        <rFont val="Arial"/>
        <family val="2"/>
      </rPr>
      <t xml:space="preserve"> </t>
    </r>
  </si>
  <si>
    <t>VALORES TECHO</t>
  </si>
  <si>
    <t>DESCRIPCIÓN-CONCEPTO-ACTIVIDAD</t>
  </si>
  <si>
    <t xml:space="preserve">UNIDAD DE MEDIDA </t>
  </si>
  <si>
    <t>CANTIDADES APROXIMADAS</t>
  </si>
  <si>
    <t xml:space="preserve">VALOR UNITARIO </t>
  </si>
  <si>
    <t xml:space="preserve">VALOR UNITARIO TECHO </t>
  </si>
  <si>
    <t xml:space="preserve">SERVICIO </t>
  </si>
  <si>
    <t>FECHA DE ELABORACIÓN</t>
  </si>
  <si>
    <t>ELABORADO POR</t>
  </si>
  <si>
    <t>Documento de referencia: Instructivo Estructuración Financiera y Económica de los Procesos Contractuales; Manual de Contratación</t>
  </si>
  <si>
    <t>REFRIGERACIÓN ARENAS</t>
  </si>
  <si>
    <t>MEDIDAS ESTADÍSTICAS</t>
  </si>
  <si>
    <t>ÍTEM</t>
  </si>
  <si>
    <t xml:space="preserve">MEDIA ARMÓNICA VALOR UNITARIO </t>
  </si>
  <si>
    <t xml:space="preserve">MEDIA GEOMÉTRICA
VALOR UNITARIO </t>
  </si>
  <si>
    <t xml:space="preserve">MEDIA ARITMÉTICA
VALOR UNITARIO </t>
  </si>
  <si>
    <t>CENTEC. ASSIST S.A.S</t>
  </si>
  <si>
    <t>REFRIGERAN AIR COMPANY S.A.S</t>
  </si>
  <si>
    <r>
      <t>Observaciones:</t>
    </r>
    <r>
      <rPr>
        <b/>
        <i/>
        <sz val="26"/>
        <color rgb="FFBFBFBF"/>
        <rFont val="Arial"/>
        <family val="2"/>
      </rPr>
      <t xml:space="preserve"> 
</t>
    </r>
    <r>
      <rPr>
        <sz val="26"/>
        <color rgb="FF000000"/>
        <rFont val="Arial"/>
        <family val="2"/>
      </rPr>
      <t xml:space="preserve">1. En el presente análisis se realizó el cálculo de los rangos de precios de acuerdo a las cotizaciones allegadas a las Entidad.  
</t>
    </r>
  </si>
  <si>
    <t xml:space="preserve">VALOR TOTAL 
TECHO </t>
  </si>
  <si>
    <t xml:space="preserve">MANTENIMIENTO PREVENTIVO Y CORRECTIVO INTEGRAL  DE LOS SISTEMAS DE CLIMATIZACIÓN INSTALADOS EN LAS SEDES A Y B DE LA ESAP – DIRECCIÓN TERRITORIAL SANTANDER, ASÍ COMO EL SUMINISTRO, E INSTALACIÓN DE UN EQUIPO DE CLIMATIZACIÓN PARA EL RACK DE COMUNICACIONES UBICADO EN LA SEDE B. </t>
  </si>
  <si>
    <t>Un (1) Servicio de mantenimiento preventivo integral para cada uno de los cincuenta y tres (53) sistemas de climatización instalados en la entidad (13) equipos en Sede A y (40) equipos en Sede B, así como el suministro, instalación y puesta en marcha de un (1) sistema de climatización nuevo tipo unidad con ducto, de capacidad aproximada de 3 toneladas de refrigeración, destinado al área del rack de comunicaciones de la Sede B.</t>
  </si>
  <si>
    <t xml:space="preserve">MANTENIMIENTO PREVENTIVO Y CORRECTIVO INTEGRAL DE LOS SISTEMAS DE CLIMATIZACIÓN INSTALADOS EN LAS SEDES A Y B DE LA ESAP – DIRECCIÓN TERRITORIAL SANTANDER, ASÍ COMO EL SUMINISTRO, E INSTALACIÓN DE UN EQUIPO DE CLIMATIZACIÓN PARA EL RACK DE COMUNICACIONES UBICADO EN LA SEDE B. </t>
  </si>
  <si>
    <t>La entidad realizó el estudio de mercado correspondiente, obteniendo tres (3) cotizaciones comparables. Con el fin de establecer un valor que refleje el comportamiento promedio del mercado y garantice los principios de economía, selección objetiva y responsabilidad, se procedió a calcular la media aritmética de las cotizaciones recibidas. El resultado obtenido corresponde a la suma de los valores dividida entre el número de cotizaciones, arrojando un valor promedio de $31.008.267 para los servicios y el equipo requerido. Asimismo, considerando que el estado real de los componentes internos de los cincuenta y tres (53) sistemas de climatización de la Entidad no puede determinarse de manera previa a la ejecución de las actividades de mantenimiento preventivo y diagnóstico técnico, la Entidad determinó establecer una bolsa presupuestal por valor de $13.555.381,73 destinada al suministro eventual de repuestos y/o componentes que resulten necesarios para atender los hallazgos identificados durante dichas actividades, previa justificación técnica del contratista y autorización escrita, mediante comunicación física o correo electrónico institucional, del supervisor, para un total general de $44.563.648,40, el cual se adopta como presupuesto oficial del proceso, por representar razonablemente el precio de mercado del bien/servicio objeto de contratación y guardar estricta concordancia con el CDP No. 9526.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</si>
</sst>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\$#,##0"/>
    <numFmt numFmtId="165" formatCode="&quot;$&quot;\ #,##0"/>
  </numFmts>
  <fonts count="30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4"/>
      <color rgb="FF1F4E78"/>
      <name val="Arial"/>
      <family val="2"/>
    </font>
    <font>
      <b/>
      <sz val="11"/>
      <color rgb="FFFFFFFF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3"/>
      <color rgb="FF1F4E78"/>
      <name val="Arial"/>
      <family val="2"/>
    </font>
    <font>
      <b/>
      <sz val="28"/>
      <color theme="1"/>
      <name val="Arial"/>
      <family val="2"/>
    </font>
    <font>
      <b/>
      <sz val="28"/>
      <color theme="1"/>
      <name val="Calibri"/>
      <family val="2"/>
      <scheme val="minor"/>
    </font>
    <font>
      <b/>
      <sz val="24"/>
      <color rgb="FF000000"/>
      <name val="Calibri"/>
      <family val="2"/>
      <scheme val="minor"/>
    </font>
    <font>
      <b/>
      <sz val="24"/>
      <color theme="0"/>
      <name val="Arial"/>
      <family val="2"/>
    </font>
    <font>
      <sz val="24"/>
      <color theme="0"/>
      <name val="Arial"/>
      <family val="2"/>
    </font>
    <font>
      <b/>
      <sz val="20"/>
      <color theme="1"/>
      <name val="Arial"/>
      <family val="2"/>
    </font>
    <font>
      <sz val="24"/>
      <color theme="1"/>
      <name val="Arial"/>
      <family val="2"/>
    </font>
    <font>
      <i/>
      <sz val="26"/>
      <color theme="0" tint="-0.249977111117893"/>
      <name val="Arial"/>
      <family val="2"/>
    </font>
    <font>
      <b/>
      <sz val="24"/>
      <color theme="1"/>
      <name val="Arial"/>
      <family val="2"/>
    </font>
    <font>
      <b/>
      <sz val="24"/>
      <name val="Arial"/>
      <family val="2"/>
    </font>
    <font>
      <sz val="24"/>
      <color theme="1"/>
      <name val="Calibri"/>
      <family val="2"/>
      <scheme val="minor"/>
    </font>
    <font>
      <b/>
      <sz val="26"/>
      <name val="Arial"/>
      <family val="2"/>
    </font>
    <font>
      <b/>
      <sz val="26"/>
      <color rgb="FF000000"/>
      <name val="Arial"/>
      <family val="2"/>
    </font>
    <font>
      <b/>
      <i/>
      <sz val="26"/>
      <color rgb="FFBFBFBF"/>
      <name val="Arial"/>
      <family val="2"/>
    </font>
    <font>
      <sz val="26"/>
      <color rgb="FF000000"/>
      <name val="Arial"/>
      <family val="2"/>
    </font>
    <font>
      <b/>
      <sz val="26"/>
      <color theme="1"/>
      <name val="Arial"/>
      <family val="2"/>
    </font>
    <font>
      <b/>
      <i/>
      <sz val="24"/>
      <name val="Arial"/>
      <family val="2"/>
    </font>
    <font>
      <b/>
      <i/>
      <sz val="20"/>
      <name val="Arial"/>
      <family val="2"/>
    </font>
    <font>
      <sz val="24"/>
      <color rgb="FFFF0000"/>
      <name val="Arial"/>
      <family val="2"/>
    </font>
    <font>
      <sz val="26"/>
      <color theme="1"/>
      <name val="Calibri"/>
      <family val="2"/>
      <scheme val="minor"/>
    </font>
    <font>
      <sz val="26"/>
      <color theme="1"/>
      <name val="Arial Narrow"/>
      <family val="2"/>
    </font>
    <font>
      <sz val="26"/>
      <color theme="1"/>
      <name val="Arial"/>
      <family val="2"/>
    </font>
    <font>
      <b/>
      <sz val="10"/>
      <color rgb="FFFFFFFF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C6E0B4"/>
        <bgColor rgb="FFD9E1F2"/>
      </patternFill>
    </fill>
    <fill>
      <patternFill patternType="solid">
        <fgColor rgb="FFFFF2CC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rgb="FF000000"/>
      </patternFill>
    </fill>
  </fills>
  <borders count="4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0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164" fontId="4" fillId="0" borderId="1" xfId="0" applyNumberFormat="1" applyFont="1" applyBorder="1"/>
    <xf numFmtId="0" fontId="5" fillId="3" borderId="1" xfId="0" applyFont="1" applyFill="1" applyBorder="1"/>
    <xf numFmtId="164" fontId="5" fillId="3" borderId="1" xfId="0" applyNumberFormat="1" applyFont="1" applyFill="1" applyBorder="1"/>
    <xf numFmtId="0" fontId="5" fillId="4" borderId="1" xfId="0" applyFont="1" applyFill="1" applyBorder="1"/>
    <xf numFmtId="164" fontId="5" fillId="4" borderId="1" xfId="0" applyNumberFormat="1" applyFont="1" applyFill="1" applyBorder="1"/>
    <xf numFmtId="0" fontId="1" fillId="0" borderId="0" xfId="1" applyAlignment="1" applyProtection="1">
      <alignment horizontal="center" vertical="center"/>
      <protection locked="0"/>
    </xf>
    <xf numFmtId="0" fontId="1" fillId="0" borderId="0" xfId="1" applyAlignment="1">
      <alignment horizontal="center" vertical="center"/>
    </xf>
    <xf numFmtId="0" fontId="1" fillId="0" borderId="0" xfId="1" applyAlignment="1" applyProtection="1">
      <alignment horizontal="left" vertical="center"/>
      <protection locked="0"/>
    </xf>
    <xf numFmtId="0" fontId="1" fillId="0" borderId="0" xfId="1" applyAlignment="1" applyProtection="1">
      <alignment vertical="center"/>
      <protection locked="0"/>
    </xf>
    <xf numFmtId="44" fontId="25" fillId="0" borderId="11" xfId="2" applyFont="1" applyBorder="1" applyAlignment="1" applyProtection="1">
      <alignment horizontal="center" vertical="center"/>
      <protection locked="0"/>
    </xf>
    <xf numFmtId="165" fontId="26" fillId="0" borderId="0" xfId="1" applyNumberFormat="1" applyFont="1" applyAlignment="1">
      <alignment horizontal="center" vertical="center"/>
    </xf>
    <xf numFmtId="44" fontId="26" fillId="0" borderId="0" xfId="1" applyNumberFormat="1" applyFont="1" applyAlignment="1" applyProtection="1">
      <alignment horizontal="center" vertical="center"/>
      <protection locked="0"/>
    </xf>
    <xf numFmtId="165" fontId="1" fillId="0" borderId="0" xfId="1" applyNumberFormat="1" applyAlignment="1" applyProtection="1">
      <alignment horizontal="center" vertical="center"/>
      <protection locked="0"/>
    </xf>
    <xf numFmtId="165" fontId="1" fillId="0" borderId="0" xfId="1" applyNumberFormat="1" applyAlignment="1">
      <alignment horizontal="center" vertical="center"/>
    </xf>
    <xf numFmtId="165" fontId="26" fillId="0" borderId="0" xfId="1" applyNumberFormat="1" applyFont="1" applyAlignment="1" applyProtection="1">
      <alignment horizontal="center" vertical="center"/>
      <protection locked="0"/>
    </xf>
    <xf numFmtId="0" fontId="13" fillId="0" borderId="0" xfId="1" applyFont="1" applyAlignment="1" applyProtection="1">
      <alignment vertical="center"/>
      <protection locked="0"/>
    </xf>
    <xf numFmtId="0" fontId="1" fillId="0" borderId="0" xfId="1" applyAlignment="1">
      <alignment vertical="center"/>
    </xf>
    <xf numFmtId="0" fontId="13" fillId="0" borderId="0" xfId="1" applyFont="1" applyAlignment="1" applyProtection="1">
      <alignment horizontal="center" vertical="center"/>
      <protection locked="0"/>
    </xf>
    <xf numFmtId="0" fontId="13" fillId="0" borderId="0" xfId="1" applyFont="1" applyAlignment="1">
      <alignment horizontal="center" vertical="center"/>
    </xf>
    <xf numFmtId="0" fontId="13" fillId="0" borderId="0" xfId="1" applyFont="1" applyAlignment="1" applyProtection="1">
      <alignment horizontal="left" vertical="center"/>
      <protection locked="0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center" vertical="center" wrapText="1"/>
    </xf>
    <xf numFmtId="44" fontId="1" fillId="0" borderId="0" xfId="1" applyNumberFormat="1" applyAlignment="1" applyProtection="1">
      <alignment horizontal="left" vertical="center"/>
      <protection locked="0"/>
    </xf>
    <xf numFmtId="0" fontId="15" fillId="8" borderId="11" xfId="1" applyFont="1" applyFill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6" fillId="0" borderId="11" xfId="1" applyFont="1" applyBorder="1" applyAlignment="1">
      <alignment horizontal="center" vertical="center" wrapText="1"/>
    </xf>
    <xf numFmtId="0" fontId="10" fillId="6" borderId="11" xfId="1" applyFont="1" applyFill="1" applyBorder="1" applyAlignment="1">
      <alignment horizontal="center" vertical="center" wrapText="1"/>
    </xf>
    <xf numFmtId="0" fontId="10" fillId="6" borderId="11" xfId="1" applyFont="1" applyFill="1" applyBorder="1" applyAlignment="1">
      <alignment horizontal="center" vertical="center"/>
    </xf>
    <xf numFmtId="0" fontId="15" fillId="0" borderId="0" xfId="1" applyFont="1" applyAlignment="1">
      <alignment horizontal="left" vertical="center"/>
    </xf>
    <xf numFmtId="0" fontId="13" fillId="5" borderId="0" xfId="1" applyFont="1" applyFill="1" applyAlignment="1" applyProtection="1">
      <alignment horizontal="center" vertical="center" wrapText="1"/>
      <protection locked="0"/>
    </xf>
    <xf numFmtId="0" fontId="11" fillId="5" borderId="0" xfId="1" applyFont="1" applyFill="1" applyAlignment="1" applyProtection="1">
      <alignment horizontal="center" vertical="center"/>
      <protection locked="0"/>
    </xf>
    <xf numFmtId="0" fontId="13" fillId="0" borderId="0" xfId="1" applyFont="1" applyAlignment="1" applyProtection="1">
      <alignment vertical="center" wrapText="1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2" xfId="1" applyFont="1" applyBorder="1" applyAlignment="1" applyProtection="1">
      <alignment horizontal="center" vertical="center"/>
      <protection locked="0"/>
    </xf>
    <xf numFmtId="0" fontId="1" fillId="5" borderId="0" xfId="1" applyFill="1" applyAlignment="1" applyProtection="1">
      <alignment vertical="center"/>
      <protection locked="0"/>
    </xf>
    <xf numFmtId="0" fontId="10" fillId="5" borderId="0" xfId="1" applyFont="1" applyFill="1" applyAlignment="1">
      <alignment horizontal="center" vertical="center"/>
    </xf>
    <xf numFmtId="1" fontId="13" fillId="0" borderId="0" xfId="1" applyNumberFormat="1" applyFont="1" applyAlignment="1">
      <alignment vertical="center"/>
    </xf>
    <xf numFmtId="0" fontId="21" fillId="0" borderId="0" xfId="1" applyFont="1" applyAlignment="1" applyProtection="1">
      <alignment vertical="center" wrapText="1"/>
      <protection locked="0"/>
    </xf>
    <xf numFmtId="0" fontId="28" fillId="0" borderId="0" xfId="1" applyFont="1" applyAlignment="1" applyProtection="1">
      <alignment vertical="center" wrapText="1"/>
      <protection locked="0"/>
    </xf>
    <xf numFmtId="0" fontId="27" fillId="0" borderId="0" xfId="1" applyFont="1" applyAlignment="1">
      <alignment vertical="center"/>
    </xf>
    <xf numFmtId="9" fontId="26" fillId="0" borderId="0" xfId="1" applyNumberFormat="1" applyFont="1" applyAlignment="1">
      <alignment vertical="center"/>
    </xf>
    <xf numFmtId="44" fontId="13" fillId="0" borderId="0" xfId="1" applyNumberFormat="1" applyFont="1" applyAlignment="1" applyProtection="1">
      <alignment vertical="center"/>
      <protection locked="0"/>
    </xf>
    <xf numFmtId="0" fontId="29" fillId="2" borderId="1" xfId="0" applyFont="1" applyFill="1" applyBorder="1" applyAlignment="1">
      <alignment horizontal="center" vertical="center" wrapText="1"/>
    </xf>
    <xf numFmtId="0" fontId="8" fillId="0" borderId="34" xfId="1" applyFont="1" applyBorder="1" applyAlignment="1" applyProtection="1">
      <alignment horizontal="center" vertical="center"/>
      <protection locked="0"/>
    </xf>
    <xf numFmtId="0" fontId="8" fillId="0" borderId="35" xfId="1" applyFont="1" applyBorder="1" applyAlignment="1" applyProtection="1">
      <alignment horizontal="center" vertical="center"/>
      <protection locked="0"/>
    </xf>
    <xf numFmtId="0" fontId="8" fillId="0" borderId="37" xfId="1" applyFont="1" applyBorder="1" applyAlignment="1" applyProtection="1">
      <alignment horizontal="center" vertical="center"/>
      <protection locked="0"/>
    </xf>
    <xf numFmtId="14" fontId="8" fillId="0" borderId="37" xfId="1" applyNumberFormat="1" applyFont="1" applyBorder="1" applyAlignment="1" applyProtection="1">
      <alignment horizontal="center" vertical="center"/>
      <protection locked="0"/>
    </xf>
    <xf numFmtId="164" fontId="18" fillId="0" borderId="21" xfId="1" applyNumberFormat="1" applyFont="1" applyBorder="1" applyAlignment="1">
      <alignment horizontal="center" vertical="center"/>
    </xf>
    <xf numFmtId="164" fontId="18" fillId="0" borderId="22" xfId="1" applyNumberFormat="1" applyFont="1" applyBorder="1" applyAlignment="1">
      <alignment horizontal="center" vertical="center"/>
    </xf>
    <xf numFmtId="0" fontId="16" fillId="5" borderId="28" xfId="1" applyFont="1" applyFill="1" applyBorder="1" applyAlignment="1" applyProtection="1">
      <alignment horizontal="center" vertical="center"/>
      <protection locked="0"/>
    </xf>
    <xf numFmtId="0" fontId="16" fillId="5" borderId="25" xfId="1" applyFont="1" applyFill="1" applyBorder="1" applyAlignment="1" applyProtection="1">
      <alignment horizontal="center" vertical="center"/>
      <protection locked="0"/>
    </xf>
    <xf numFmtId="0" fontId="24" fillId="5" borderId="25" xfId="1" applyFont="1" applyFill="1" applyBorder="1" applyAlignment="1" applyProtection="1">
      <alignment vertical="center"/>
      <protection locked="0"/>
    </xf>
    <xf numFmtId="0" fontId="24" fillId="5" borderId="26" xfId="1" applyFont="1" applyFill="1" applyBorder="1" applyAlignment="1" applyProtection="1">
      <alignment vertical="center"/>
      <protection locked="0"/>
    </xf>
    <xf numFmtId="0" fontId="14" fillId="0" borderId="0" xfId="1" applyFont="1" applyAlignment="1">
      <alignment horizontal="left" vertical="center"/>
    </xf>
    <xf numFmtId="0" fontId="16" fillId="7" borderId="11" xfId="1" applyFont="1" applyFill="1" applyBorder="1" applyAlignment="1">
      <alignment horizontal="center" vertical="center" wrapText="1"/>
    </xf>
    <xf numFmtId="0" fontId="16" fillId="8" borderId="11" xfId="1" applyFont="1" applyFill="1" applyBorder="1" applyAlignment="1">
      <alignment horizontal="center" vertical="center" wrapText="1"/>
    </xf>
    <xf numFmtId="0" fontId="19" fillId="0" borderId="12" xfId="1" applyFont="1" applyBorder="1" applyAlignment="1" applyProtection="1">
      <alignment vertical="center" wrapText="1"/>
      <protection locked="0"/>
    </xf>
    <xf numFmtId="0" fontId="22" fillId="0" borderId="13" xfId="1" applyFont="1" applyBorder="1" applyAlignment="1" applyProtection="1">
      <alignment vertical="center" wrapText="1"/>
      <protection locked="0"/>
    </xf>
    <xf numFmtId="0" fontId="22" fillId="0" borderId="14" xfId="1" applyFont="1" applyBorder="1" applyAlignment="1" applyProtection="1">
      <alignment vertical="center" wrapText="1"/>
      <protection locked="0"/>
    </xf>
    <xf numFmtId="0" fontId="19" fillId="9" borderId="12" xfId="1" applyFont="1" applyFill="1" applyBorder="1" applyAlignment="1">
      <alignment horizontal="justify" vertical="center" wrapText="1"/>
    </xf>
    <xf numFmtId="0" fontId="19" fillId="9" borderId="13" xfId="1" applyFont="1" applyFill="1" applyBorder="1" applyAlignment="1">
      <alignment horizontal="justify" vertical="center" wrapText="1"/>
    </xf>
    <xf numFmtId="0" fontId="19" fillId="9" borderId="14" xfId="1" applyFont="1" applyFill="1" applyBorder="1" applyAlignment="1">
      <alignment horizontal="justify" vertical="center" wrapText="1"/>
    </xf>
    <xf numFmtId="0" fontId="16" fillId="5" borderId="27" xfId="1" applyFont="1" applyFill="1" applyBorder="1" applyAlignment="1" applyProtection="1">
      <alignment horizontal="center" vertical="center"/>
      <protection locked="0"/>
    </xf>
    <xf numFmtId="0" fontId="16" fillId="5" borderId="23" xfId="1" applyFont="1" applyFill="1" applyBorder="1" applyAlignment="1" applyProtection="1">
      <alignment horizontal="center" vertical="center"/>
      <protection locked="0"/>
    </xf>
    <xf numFmtId="14" fontId="23" fillId="5" borderId="23" xfId="1" applyNumberFormat="1" applyFont="1" applyFill="1" applyBorder="1" applyAlignment="1" applyProtection="1">
      <alignment horizontal="left" vertical="center"/>
      <protection locked="0"/>
    </xf>
    <xf numFmtId="0" fontId="23" fillId="5" borderId="23" xfId="1" applyFont="1" applyFill="1" applyBorder="1" applyAlignment="1" applyProtection="1">
      <alignment horizontal="left" vertical="center"/>
      <protection locked="0"/>
    </xf>
    <xf numFmtId="0" fontId="23" fillId="5" borderId="24" xfId="1" applyFont="1" applyFill="1" applyBorder="1" applyAlignment="1" applyProtection="1">
      <alignment horizontal="left" vertical="center"/>
      <protection locked="0"/>
    </xf>
    <xf numFmtId="0" fontId="15" fillId="5" borderId="21" xfId="1" applyFont="1" applyFill="1" applyBorder="1" applyAlignment="1">
      <alignment horizontal="center" vertical="center"/>
    </xf>
    <xf numFmtId="0" fontId="15" fillId="5" borderId="22" xfId="1" applyFont="1" applyFill="1" applyBorder="1" applyAlignment="1">
      <alignment horizontal="center" vertical="center"/>
    </xf>
    <xf numFmtId="0" fontId="12" fillId="0" borderId="21" xfId="1" applyFont="1" applyBorder="1" applyAlignment="1">
      <alignment horizontal="left" vertical="center" wrapText="1"/>
    </xf>
    <xf numFmtId="0" fontId="12" fillId="0" borderId="22" xfId="1" applyFont="1" applyBorder="1" applyAlignment="1">
      <alignment horizontal="left" vertical="center" wrapText="1"/>
    </xf>
    <xf numFmtId="0" fontId="12" fillId="0" borderId="21" xfId="1" applyFont="1" applyBorder="1" applyAlignment="1">
      <alignment horizontal="center" vertical="center" wrapText="1"/>
    </xf>
    <xf numFmtId="0" fontId="12" fillId="0" borderId="22" xfId="1" applyFont="1" applyBorder="1" applyAlignment="1">
      <alignment horizontal="center" vertical="center" wrapText="1"/>
    </xf>
    <xf numFmtId="0" fontId="17" fillId="0" borderId="21" xfId="1" applyFont="1" applyBorder="1" applyAlignment="1">
      <alignment horizontal="left" vertical="center" wrapText="1"/>
    </xf>
    <xf numFmtId="0" fontId="17" fillId="0" borderId="22" xfId="1" applyFont="1" applyBorder="1" applyAlignment="1">
      <alignment horizontal="left" vertical="center" wrapText="1"/>
    </xf>
    <xf numFmtId="0" fontId="9" fillId="5" borderId="39" xfId="1" applyFont="1" applyFill="1" applyBorder="1" applyAlignment="1">
      <alignment horizontal="left" vertical="center"/>
    </xf>
    <xf numFmtId="0" fontId="9" fillId="5" borderId="4" xfId="1" applyFont="1" applyFill="1" applyBorder="1" applyAlignment="1">
      <alignment horizontal="left" vertical="center"/>
    </xf>
    <xf numFmtId="0" fontId="9" fillId="5" borderId="40" xfId="1" applyFont="1" applyFill="1" applyBorder="1" applyAlignment="1">
      <alignment horizontal="left" vertical="center"/>
    </xf>
    <xf numFmtId="0" fontId="9" fillId="5" borderId="6" xfId="1" applyFont="1" applyFill="1" applyBorder="1" applyAlignment="1">
      <alignment horizontal="left" vertical="center"/>
    </xf>
    <xf numFmtId="0" fontId="9" fillId="5" borderId="7" xfId="1" applyFont="1" applyFill="1" applyBorder="1" applyAlignment="1">
      <alignment horizontal="left" vertical="center"/>
    </xf>
    <xf numFmtId="0" fontId="9" fillId="5" borderId="41" xfId="1" applyFont="1" applyFill="1" applyBorder="1" applyAlignment="1">
      <alignment horizontal="left" vertical="center"/>
    </xf>
    <xf numFmtId="0" fontId="11" fillId="6" borderId="6" xfId="1" applyFont="1" applyFill="1" applyBorder="1" applyAlignment="1" applyProtection="1">
      <alignment horizontal="center" vertical="center"/>
      <protection locked="0"/>
    </xf>
    <xf numFmtId="0" fontId="11" fillId="6" borderId="7" xfId="1" applyFont="1" applyFill="1" applyBorder="1" applyAlignment="1" applyProtection="1">
      <alignment horizontal="center" vertical="center"/>
      <protection locked="0"/>
    </xf>
    <xf numFmtId="0" fontId="12" fillId="0" borderId="8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2" fillId="0" borderId="10" xfId="1" applyFont="1" applyBorder="1" applyAlignment="1">
      <alignment horizontal="center" vertical="center" wrapText="1"/>
    </xf>
    <xf numFmtId="0" fontId="1" fillId="0" borderId="29" xfId="1" applyBorder="1" applyAlignment="1" applyProtection="1">
      <alignment horizontal="center" vertical="center"/>
      <protection locked="0"/>
    </xf>
    <xf numFmtId="0" fontId="1" fillId="0" borderId="30" xfId="1" applyBorder="1" applyAlignment="1" applyProtection="1">
      <alignment horizontal="center" vertical="center"/>
      <protection locked="0"/>
    </xf>
    <xf numFmtId="0" fontId="1" fillId="0" borderId="36" xfId="1" applyBorder="1" applyAlignment="1" applyProtection="1">
      <alignment horizontal="center" vertical="center"/>
      <protection locked="0"/>
    </xf>
    <xf numFmtId="0" fontId="1" fillId="0" borderId="17" xfId="1" applyBorder="1" applyAlignment="1" applyProtection="1">
      <alignment horizontal="center" vertical="center"/>
      <protection locked="0"/>
    </xf>
    <xf numFmtId="0" fontId="1" fillId="0" borderId="38" xfId="1" applyBorder="1" applyAlignment="1" applyProtection="1">
      <alignment horizontal="center" vertical="center"/>
      <protection locked="0"/>
    </xf>
    <xf numFmtId="0" fontId="1" fillId="0" borderId="18" xfId="1" applyBorder="1" applyAlignment="1" applyProtection="1">
      <alignment horizontal="center" vertical="center"/>
      <protection locked="0"/>
    </xf>
    <xf numFmtId="0" fontId="7" fillId="0" borderId="31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33" xfId="1" applyFont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20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2" fillId="0" borderId="0" xfId="0" applyFont="1"/>
    <xf numFmtId="0" fontId="6" fillId="0" borderId="0" xfId="0" applyFont="1"/>
  </cellXfs>
  <cellStyles count="3">
    <cellStyle name="Moneda 2" xfId="2" xr:uid="{12A4F4E3-4691-4E74-A49E-95AB0844FE8B}"/>
    <cellStyle name="Normal" xfId="0" builtinId="0"/>
    <cellStyle name="Normal 2" xfId="1" xr:uid="{7D819AEF-55DD-4AF3-BCCC-0323BF1BD818}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7F7F7F"/>
      <rgbColor rgb="FF9999FF"/>
      <rgbColor rgb="FF993366"/>
      <rgbColor rgb="FFFFF2CC"/>
      <rgbColor rgb="FFCCFFFF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0B4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1297974</xdr:colOff>
      <xdr:row>0</xdr:row>
      <xdr:rowOff>152400</xdr:rowOff>
    </xdr:from>
    <xdr:ext cx="2886075" cy="2331566"/>
    <xdr:pic>
      <xdr:nvPicPr>
        <xdr:cNvPr id="2" name="Imagen 1">
          <a:extLst>
            <a:ext uri="{FF2B5EF4-FFF2-40B4-BE49-F238E27FC236}">
              <a16:creationId xmlns:a16="http://schemas.microsoft.com/office/drawing/2014/main" id="{CF1E0594-065E-4FF5-99E1-59519B8C8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04933" y="152400"/>
          <a:ext cx="2886075" cy="233156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angelicam_escobar_esap_edu_co/Documents/ESAP%20-%202025/PROCESOS/AREA%20PROTEGIDA/2024-CUADRO%20ESTUDIO%20DE%20MERCADO%20-%20AREA%20PROTEGIDA%20VF.xlsx" TargetMode="External"/><Relationship Id="rId2" Type="http://schemas.openxmlformats.org/officeDocument/2006/relationships/externalLinkPath" Target="https://esapedu-my.sharepoint.com/personal/angelicam_escobar_esap_edu_co/Documents/ESAP%20-%202025/PROCESOS/AREA%20PROTEGIDA/2024-CUADRO%20ESTUDIO%20DE%20MERCADO%20-%20AREA%20PROTEGIDA%20VF.xlsx" TargetMode="External"/><Relationship Id="rId1" Type="http://schemas.openxmlformats.org/officeDocument/2006/relationships/externalLinkPath" Target="/personal/angelicam_escobar_esap_edu_co/Documents/ESAP%20-%202025/PROCESOS/AREA%20PROTEGIDA/2024-CUADRO%20ESTUDIO%20DE%20MERCADO%20-%20AREA%20PROTEGIDA%20VF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Relationship Id="rId1" Type="http://schemas.openxmlformats.org/officeDocument/2006/relationships/externalLinkPath" Target="https://sintegrales.sharepoint.com/sites/UNDataCenter/Documentos%20compartidos/Informacion_Oppt/Fichas_Tecnicas_Soluciones_2023/ESAP/DRP/BC/BC_V7_ESAP_DRP_2508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ESTUDIO DE MERCADO"/>
      <sheetName val="HISTORICOS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MO"/>
      <sheetName val="Admin"/>
      <sheetName val="Pivot"/>
      <sheetName val="BC"/>
      <sheetName val="Estimate"/>
      <sheetName val="Customer"/>
      <sheetName val="SKU"/>
      <sheetName val="Matriz"/>
      <sheetName val="PROPUESTA ECONOMICA"/>
    </sheetNames>
    <sheetDataSet>
      <sheetData sheetId="0"/>
      <sheetData sheetId="1"/>
      <sheetData sheetId="2">
        <row r="2">
          <cell r="D2">
            <v>5000</v>
          </cell>
        </row>
        <row r="21">
          <cell r="D21">
            <v>2.0040000000000002E-2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8C68A-900F-4720-8978-B8ED7C0FFBEE}">
  <sheetPr>
    <pageSetUpPr fitToPage="1"/>
  </sheetPr>
  <dimension ref="B1:O50"/>
  <sheetViews>
    <sheetView showGridLines="0" tabSelected="1" topLeftCell="A11" zoomScale="40" zoomScaleNormal="40" zoomScaleSheetLayoutView="30" workbookViewId="0">
      <selection activeCell="L20" sqref="L20"/>
    </sheetView>
  </sheetViews>
  <sheetFormatPr baseColWidth="10" defaultColWidth="11.42578125" defaultRowHeight="15" x14ac:dyDescent="0.25"/>
  <cols>
    <col min="1" max="1" width="2.7109375" style="11" customWidth="1"/>
    <col min="2" max="2" width="14" style="11" customWidth="1"/>
    <col min="3" max="3" width="106" style="10" customWidth="1"/>
    <col min="4" max="4" width="40" style="10" customWidth="1"/>
    <col min="5" max="5" width="64.85546875" style="19" customWidth="1"/>
    <col min="6" max="6" width="45.7109375" style="9" customWidth="1"/>
    <col min="7" max="7" width="46.28515625" style="8" customWidth="1"/>
    <col min="8" max="8" width="45.7109375" style="8" customWidth="1"/>
    <col min="9" max="9" width="44.28515625" style="8" customWidth="1"/>
    <col min="10" max="12" width="47.42578125" style="11" customWidth="1"/>
    <col min="13" max="13" width="50.28515625" style="11" customWidth="1"/>
    <col min="14" max="14" width="30.7109375" style="11" customWidth="1"/>
    <col min="15" max="16384" width="11.42578125" style="11"/>
  </cols>
  <sheetData>
    <row r="1" spans="2:14" ht="69" customHeight="1" thickBot="1" x14ac:dyDescent="0.3">
      <c r="B1" s="89"/>
      <c r="C1" s="90"/>
      <c r="D1" s="95" t="s">
        <v>15</v>
      </c>
      <c r="E1" s="96"/>
      <c r="F1" s="96"/>
      <c r="G1" s="96"/>
      <c r="H1" s="96"/>
      <c r="I1" s="96"/>
      <c r="J1" s="96"/>
      <c r="K1" s="97"/>
      <c r="L1" s="46" t="s">
        <v>16</v>
      </c>
      <c r="M1" s="47" t="s">
        <v>17</v>
      </c>
    </row>
    <row r="2" spans="2:14" ht="69" customHeight="1" thickBot="1" x14ac:dyDescent="0.3">
      <c r="B2" s="91"/>
      <c r="C2" s="92"/>
      <c r="D2" s="98"/>
      <c r="E2" s="99"/>
      <c r="F2" s="99"/>
      <c r="G2" s="99"/>
      <c r="H2" s="99"/>
      <c r="I2" s="99"/>
      <c r="J2" s="99"/>
      <c r="K2" s="100"/>
      <c r="L2" s="36" t="s">
        <v>18</v>
      </c>
      <c r="M2" s="48">
        <v>1</v>
      </c>
    </row>
    <row r="3" spans="2:14" ht="69" customHeight="1" thickBot="1" x14ac:dyDescent="0.3">
      <c r="B3" s="93"/>
      <c r="C3" s="94"/>
      <c r="D3" s="101"/>
      <c r="E3" s="102"/>
      <c r="F3" s="102"/>
      <c r="G3" s="102"/>
      <c r="H3" s="102"/>
      <c r="I3" s="102"/>
      <c r="J3" s="102"/>
      <c r="K3" s="103"/>
      <c r="L3" s="35" t="s">
        <v>19</v>
      </c>
      <c r="M3" s="49">
        <v>45623</v>
      </c>
    </row>
    <row r="4" spans="2:14" s="37" customFormat="1" ht="32.25" thickBot="1" x14ac:dyDescent="0.3">
      <c r="B4" s="78" t="s">
        <v>20</v>
      </c>
      <c r="C4" s="79"/>
      <c r="D4" s="79"/>
      <c r="E4" s="79"/>
      <c r="F4" s="79"/>
      <c r="G4" s="79"/>
      <c r="H4" s="79"/>
      <c r="I4" s="79"/>
      <c r="J4" s="79"/>
      <c r="K4" s="79"/>
      <c r="L4" s="79"/>
      <c r="M4" s="80"/>
    </row>
    <row r="5" spans="2:14" s="37" customFormat="1" ht="32.25" thickBot="1" x14ac:dyDescent="0.3">
      <c r="B5" s="81" t="s">
        <v>31</v>
      </c>
      <c r="C5" s="82"/>
      <c r="D5" s="82"/>
      <c r="E5" s="82"/>
      <c r="F5" s="82"/>
      <c r="G5" s="82"/>
      <c r="H5" s="82"/>
      <c r="I5" s="82"/>
      <c r="J5" s="82"/>
      <c r="K5" s="82"/>
      <c r="L5" s="82"/>
      <c r="M5" s="83"/>
    </row>
    <row r="6" spans="2:14" s="37" customFormat="1" ht="30" x14ac:dyDescent="0.25"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</row>
    <row r="7" spans="2:14" s="37" customFormat="1" ht="30" x14ac:dyDescent="0.25"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2:14" ht="184.5" customHeight="1" thickBot="1" x14ac:dyDescent="0.3">
      <c r="B8" s="84" t="s">
        <v>21</v>
      </c>
      <c r="C8" s="85"/>
      <c r="D8" s="86" t="s">
        <v>44</v>
      </c>
      <c r="E8" s="87"/>
      <c r="F8" s="87"/>
      <c r="G8" s="87"/>
      <c r="H8" s="87"/>
      <c r="I8" s="88"/>
      <c r="J8" s="34"/>
      <c r="K8" s="34"/>
      <c r="L8" s="34"/>
      <c r="M8" s="34"/>
    </row>
    <row r="9" spans="2:14" s="37" customFormat="1" ht="45.75" customHeight="1" x14ac:dyDescent="0.25">
      <c r="B9" s="33"/>
      <c r="C9" s="33"/>
      <c r="D9" s="32"/>
      <c r="E9" s="32"/>
      <c r="F9" s="32"/>
      <c r="G9" s="32"/>
      <c r="H9" s="32"/>
      <c r="I9" s="32"/>
      <c r="J9" s="32"/>
      <c r="K9" s="32"/>
      <c r="L9" s="32"/>
      <c r="M9" s="32"/>
    </row>
    <row r="10" spans="2:14" s="37" customFormat="1" ht="19.5" customHeight="1" x14ac:dyDescent="0.25">
      <c r="B10" s="56"/>
      <c r="C10" s="56"/>
      <c r="D10" s="56"/>
      <c r="E10" s="56"/>
      <c r="F10" s="56"/>
      <c r="G10" s="56"/>
      <c r="H10" s="56"/>
      <c r="I10" s="32"/>
      <c r="J10" s="32"/>
      <c r="K10" s="32"/>
      <c r="L10" s="32"/>
      <c r="M10" s="32"/>
    </row>
    <row r="11" spans="2:14" ht="25.5" customHeight="1" x14ac:dyDescent="0.25">
      <c r="B11" s="31"/>
      <c r="C11" s="22"/>
      <c r="D11" s="22"/>
      <c r="E11" s="23"/>
      <c r="F11" s="21"/>
      <c r="G11" s="20"/>
      <c r="H11" s="20"/>
      <c r="I11" s="20"/>
      <c r="J11" s="18"/>
      <c r="K11" s="18"/>
      <c r="L11" s="18"/>
      <c r="M11" s="18"/>
    </row>
    <row r="12" spans="2:14" ht="109.5" customHeight="1" x14ac:dyDescent="0.25">
      <c r="B12" s="31"/>
      <c r="C12" s="22"/>
      <c r="D12" s="22"/>
      <c r="E12" s="23"/>
      <c r="F12" s="29" t="s">
        <v>38</v>
      </c>
      <c r="G12" s="29" t="s">
        <v>39</v>
      </c>
      <c r="H12" s="29" t="s">
        <v>32</v>
      </c>
      <c r="I12" s="57" t="s">
        <v>33</v>
      </c>
      <c r="J12" s="57"/>
      <c r="K12" s="57"/>
      <c r="L12" s="58" t="s">
        <v>22</v>
      </c>
      <c r="M12" s="58"/>
    </row>
    <row r="13" spans="2:14" ht="126" customHeight="1" x14ac:dyDescent="0.25">
      <c r="B13" s="30" t="s">
        <v>34</v>
      </c>
      <c r="C13" s="30" t="s">
        <v>23</v>
      </c>
      <c r="D13" s="29" t="s">
        <v>24</v>
      </c>
      <c r="E13" s="29" t="s">
        <v>25</v>
      </c>
      <c r="F13" s="29" t="s">
        <v>26</v>
      </c>
      <c r="G13" s="29" t="s">
        <v>26</v>
      </c>
      <c r="H13" s="29" t="s">
        <v>26</v>
      </c>
      <c r="I13" s="28" t="s">
        <v>35</v>
      </c>
      <c r="J13" s="27" t="s">
        <v>36</v>
      </c>
      <c r="K13" s="27" t="s">
        <v>37</v>
      </c>
      <c r="L13" s="26" t="s">
        <v>27</v>
      </c>
      <c r="M13" s="26" t="s">
        <v>41</v>
      </c>
    </row>
    <row r="14" spans="2:14" s="10" customFormat="1" ht="257.25" customHeight="1" x14ac:dyDescent="0.25">
      <c r="B14" s="70">
        <v>1</v>
      </c>
      <c r="C14" s="72" t="s">
        <v>42</v>
      </c>
      <c r="D14" s="74" t="s">
        <v>28</v>
      </c>
      <c r="E14" s="76" t="s">
        <v>43</v>
      </c>
      <c r="F14" s="50">
        <v>32381000</v>
      </c>
      <c r="G14" s="50">
        <v>30518800</v>
      </c>
      <c r="H14" s="50">
        <v>30125000</v>
      </c>
      <c r="I14" s="50">
        <f>3/((1/F14)+(1/G14)+(1/H14))</f>
        <v>30977649.55602771</v>
      </c>
      <c r="J14" s="50">
        <f>(F14*G14*H14)^(1/3)</f>
        <v>30992855.287843183</v>
      </c>
      <c r="K14" s="50">
        <f>AVERAGE(F14:H14)</f>
        <v>31008266.666666668</v>
      </c>
      <c r="L14" s="50">
        <f>K14</f>
        <v>31008266.666666668</v>
      </c>
      <c r="M14" s="50">
        <f>L14</f>
        <v>31008266.666666668</v>
      </c>
      <c r="N14" s="25"/>
    </row>
    <row r="15" spans="2:14" s="10" customFormat="1" ht="257.25" customHeight="1" x14ac:dyDescent="0.25">
      <c r="B15" s="71"/>
      <c r="C15" s="73"/>
      <c r="D15" s="75"/>
      <c r="E15" s="77"/>
      <c r="F15" s="51"/>
      <c r="G15" s="51"/>
      <c r="H15" s="51"/>
      <c r="I15" s="51"/>
      <c r="J15" s="51"/>
      <c r="K15" s="51"/>
      <c r="L15" s="51"/>
      <c r="M15" s="51"/>
      <c r="N15" s="25"/>
    </row>
    <row r="16" spans="2:14" ht="30.75" thickBot="1" x14ac:dyDescent="0.3">
      <c r="B16" s="23"/>
      <c r="C16" s="23"/>
      <c r="D16" s="23"/>
      <c r="E16" s="23"/>
      <c r="F16" s="21"/>
      <c r="G16" s="20"/>
      <c r="H16" s="20"/>
      <c r="I16" s="20"/>
      <c r="J16" s="18"/>
      <c r="K16" s="18"/>
      <c r="L16" s="18"/>
      <c r="M16" s="18"/>
    </row>
    <row r="17" spans="2:15" s="19" customFormat="1" ht="115.5" customHeight="1" thickBot="1" x14ac:dyDescent="0.3">
      <c r="B17" s="59" t="s">
        <v>40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1"/>
    </row>
    <row r="18" spans="2:15" s="19" customFormat="1" ht="249.75" customHeight="1" thickBot="1" x14ac:dyDescent="0.3">
      <c r="B18" s="62" t="s">
        <v>45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4"/>
    </row>
    <row r="19" spans="2:15" s="19" customFormat="1" ht="15" customHeight="1" thickBot="1" x14ac:dyDescent="0.3">
      <c r="B19" s="23"/>
      <c r="C19" s="23"/>
      <c r="D19" s="24"/>
      <c r="E19" s="21"/>
      <c r="F19" s="23"/>
      <c r="G19" s="23"/>
      <c r="H19" s="23"/>
      <c r="I19" s="39"/>
      <c r="J19" s="23"/>
      <c r="K19" s="23"/>
      <c r="L19" s="23"/>
      <c r="M19" s="23"/>
    </row>
    <row r="20" spans="2:15" s="19" customFormat="1" ht="61.5" customHeight="1" x14ac:dyDescent="0.25">
      <c r="B20" s="65" t="s">
        <v>29</v>
      </c>
      <c r="C20" s="66"/>
      <c r="D20" s="67">
        <v>46289</v>
      </c>
      <c r="E20" s="68"/>
      <c r="F20" s="68"/>
      <c r="G20" s="68"/>
      <c r="H20" s="69"/>
      <c r="I20" s="39"/>
      <c r="J20" s="23"/>
      <c r="K20" s="23"/>
      <c r="L20" s="23"/>
      <c r="M20" s="23"/>
    </row>
    <row r="21" spans="2:15" s="19" customFormat="1" ht="129" customHeight="1" thickBot="1" x14ac:dyDescent="0.3">
      <c r="B21" s="52" t="s">
        <v>30</v>
      </c>
      <c r="C21" s="53"/>
      <c r="D21" s="54"/>
      <c r="E21" s="54"/>
      <c r="F21" s="54"/>
      <c r="G21" s="54"/>
      <c r="H21" s="55"/>
      <c r="I21" s="39"/>
      <c r="J21" s="23"/>
      <c r="K21" s="23"/>
      <c r="L21" s="23"/>
      <c r="M21" s="23"/>
    </row>
    <row r="22" spans="2:15" ht="30" x14ac:dyDescent="0.25">
      <c r="B22" s="18"/>
      <c r="C22" s="22"/>
      <c r="D22" s="22"/>
      <c r="E22" s="23"/>
      <c r="F22" s="21"/>
      <c r="G22" s="20"/>
      <c r="H22" s="20"/>
      <c r="I22" s="20"/>
      <c r="J22" s="18"/>
      <c r="K22" s="18"/>
      <c r="L22" s="18"/>
      <c r="M22" s="18"/>
    </row>
    <row r="23" spans="2:15" ht="30" x14ac:dyDescent="0.25">
      <c r="B23" s="18"/>
      <c r="C23" s="22"/>
      <c r="D23" s="22"/>
      <c r="E23" s="23"/>
      <c r="F23" s="21"/>
      <c r="G23" s="20"/>
      <c r="H23" s="20"/>
      <c r="I23" s="20"/>
      <c r="J23" s="18"/>
      <c r="K23" s="18"/>
      <c r="L23" s="18"/>
      <c r="M23" s="18"/>
    </row>
    <row r="27" spans="2:15" x14ac:dyDescent="0.25">
      <c r="G27" s="19"/>
      <c r="H27" s="19"/>
    </row>
    <row r="28" spans="2:15" x14ac:dyDescent="0.25">
      <c r="G28" s="19"/>
      <c r="H28" s="19"/>
    </row>
    <row r="29" spans="2:15" ht="33" x14ac:dyDescent="0.25">
      <c r="D29" s="40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2:15" x14ac:dyDescent="0.25">
      <c r="G30" s="19"/>
      <c r="H30" s="19"/>
    </row>
    <row r="31" spans="2:15" x14ac:dyDescent="0.25">
      <c r="G31" s="19"/>
      <c r="H31" s="19"/>
    </row>
    <row r="32" spans="2:15" x14ac:dyDescent="0.25">
      <c r="G32" s="19"/>
      <c r="H32" s="19"/>
    </row>
    <row r="33" spans="5:10" ht="30" customHeight="1" x14ac:dyDescent="0.25">
      <c r="E33" s="42"/>
      <c r="F33" s="18"/>
      <c r="G33" s="18"/>
      <c r="H33" s="18"/>
      <c r="I33" s="18"/>
      <c r="J33" s="18"/>
    </row>
    <row r="34" spans="5:10" ht="15" customHeight="1" x14ac:dyDescent="0.25">
      <c r="E34" s="18"/>
      <c r="F34" s="18"/>
      <c r="G34" s="18"/>
      <c r="H34" s="18"/>
      <c r="I34" s="18"/>
      <c r="J34" s="18"/>
    </row>
    <row r="43" spans="5:10" ht="47.25" customHeight="1" x14ac:dyDescent="0.25">
      <c r="F43" s="13"/>
      <c r="G43" s="17"/>
      <c r="H43" s="17"/>
      <c r="I43" s="12"/>
      <c r="J43" s="12"/>
    </row>
    <row r="44" spans="5:10" x14ac:dyDescent="0.25">
      <c r="F44" s="16"/>
      <c r="G44" s="15"/>
      <c r="H44" s="15"/>
    </row>
    <row r="45" spans="5:10" ht="33.75" x14ac:dyDescent="0.25">
      <c r="E45" s="43"/>
      <c r="F45" s="13"/>
      <c r="G45" s="13"/>
      <c r="H45" s="13"/>
      <c r="I45" s="14"/>
      <c r="J45" s="44"/>
    </row>
    <row r="46" spans="5:10" ht="30" x14ac:dyDescent="0.25">
      <c r="J46" s="18"/>
    </row>
    <row r="47" spans="5:10" ht="41.25" customHeight="1" x14ac:dyDescent="0.25">
      <c r="F47" s="13"/>
      <c r="G47" s="13"/>
      <c r="H47" s="13"/>
      <c r="I47" s="12"/>
      <c r="J47" s="44"/>
    </row>
    <row r="50" spans="9:9" ht="30" x14ac:dyDescent="0.25">
      <c r="I50" s="12"/>
    </row>
  </sheetData>
  <mergeCells count="27">
    <mergeCell ref="B4:M4"/>
    <mergeCell ref="B5:M5"/>
    <mergeCell ref="B8:C8"/>
    <mergeCell ref="D8:I8"/>
    <mergeCell ref="B1:C3"/>
    <mergeCell ref="D1:K3"/>
    <mergeCell ref="B21:C21"/>
    <mergeCell ref="D21:H21"/>
    <mergeCell ref="B10:H10"/>
    <mergeCell ref="I12:K12"/>
    <mergeCell ref="L12:M12"/>
    <mergeCell ref="B17:M17"/>
    <mergeCell ref="B18:M18"/>
    <mergeCell ref="B20:C20"/>
    <mergeCell ref="D20:H20"/>
    <mergeCell ref="B14:B15"/>
    <mergeCell ref="C14:C15"/>
    <mergeCell ref="D14:D15"/>
    <mergeCell ref="E14:E15"/>
    <mergeCell ref="F14:F15"/>
    <mergeCell ref="G14:G15"/>
    <mergeCell ref="H14:H15"/>
    <mergeCell ref="J14:J15"/>
    <mergeCell ref="K14:K15"/>
    <mergeCell ref="L14:L15"/>
    <mergeCell ref="M14:M15"/>
    <mergeCell ref="I14:I15"/>
  </mergeCells>
  <conditionalFormatting sqref="I47">
    <cfRule type="cellIs" dxfId="2" priority="2" operator="between">
      <formula>#REF!</formula>
      <formula>#REF!</formula>
    </cfRule>
  </conditionalFormatting>
  <conditionalFormatting sqref="I50">
    <cfRule type="cellIs" dxfId="1" priority="1" operator="between">
      <formula>#REF!</formula>
      <formula>#REF!</formula>
    </cfRule>
  </conditionalFormatting>
  <conditionalFormatting sqref="I43:J43">
    <cfRule type="cellIs" dxfId="0" priority="3" operator="between">
      <formula>#REF!</formula>
      <formula>#REF!</formula>
    </cfRule>
  </conditionalFormatting>
  <pageMargins left="0.25" right="0.25" top="0.75" bottom="0.75" header="0.3" footer="0.3"/>
  <pageSetup paperSize="9" scale="23" orientation="landscape" r:id="rId1"/>
  <colBreaks count="1" manualBreakCount="1">
    <brk id="12" max="20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"/>
  <sheetViews>
    <sheetView showGridLines="0" zoomScaleNormal="100" workbookViewId="0">
      <pane ySplit="3" topLeftCell="A4" activePane="bottomLeft" state="frozen"/>
      <selection pane="bottomLeft" activeCell="E13" sqref="E12:E13"/>
    </sheetView>
  </sheetViews>
  <sheetFormatPr baseColWidth="10" defaultColWidth="8.7109375" defaultRowHeight="15" x14ac:dyDescent="0.25"/>
  <cols>
    <col min="1" max="1" width="53.42578125" customWidth="1"/>
    <col min="2" max="4" width="17.5703125" customWidth="1"/>
    <col min="5" max="5" width="14.7109375" customWidth="1"/>
  </cols>
  <sheetData>
    <row r="1" spans="1:5" ht="18" x14ac:dyDescent="0.25">
      <c r="A1" s="104" t="s">
        <v>3</v>
      </c>
      <c r="B1" s="104"/>
      <c r="C1" s="104"/>
      <c r="D1" s="104"/>
      <c r="E1" s="104"/>
    </row>
    <row r="3" spans="1:5" ht="25.5" x14ac:dyDescent="0.25">
      <c r="A3" s="1" t="s">
        <v>4</v>
      </c>
      <c r="B3" s="45" t="s">
        <v>38</v>
      </c>
      <c r="C3" s="45" t="s">
        <v>39</v>
      </c>
      <c r="D3" s="45" t="s">
        <v>32</v>
      </c>
      <c r="E3" s="1" t="s">
        <v>1</v>
      </c>
    </row>
    <row r="4" spans="1:5" x14ac:dyDescent="0.25">
      <c r="A4" s="2" t="s">
        <v>5</v>
      </c>
      <c r="B4" s="3">
        <v>248000</v>
      </c>
      <c r="C4" s="3">
        <v>230000</v>
      </c>
      <c r="D4" s="3">
        <v>225000</v>
      </c>
      <c r="E4" s="3">
        <f t="shared" ref="E4:E8" si="0">AVERAGE(B4:D4)</f>
        <v>234333.33333333334</v>
      </c>
    </row>
    <row r="5" spans="1:5" x14ac:dyDescent="0.25">
      <c r="A5" s="2" t="s">
        <v>6</v>
      </c>
      <c r="B5" s="3">
        <v>662500</v>
      </c>
      <c r="C5" s="3">
        <v>595000</v>
      </c>
      <c r="D5" s="3">
        <v>590000</v>
      </c>
      <c r="E5" s="3">
        <f t="shared" si="0"/>
        <v>615833.33333333337</v>
      </c>
    </row>
    <row r="6" spans="1:5" x14ac:dyDescent="0.25">
      <c r="A6" s="2" t="s">
        <v>7</v>
      </c>
      <c r="B6" s="3">
        <v>595000</v>
      </c>
      <c r="C6" s="3">
        <v>476000</v>
      </c>
      <c r="D6" s="3">
        <v>470000</v>
      </c>
      <c r="E6" s="3">
        <f t="shared" si="0"/>
        <v>513666.66666666669</v>
      </c>
    </row>
    <row r="7" spans="1:5" x14ac:dyDescent="0.25">
      <c r="A7" s="2" t="s">
        <v>8</v>
      </c>
      <c r="B7" s="3">
        <v>1950000</v>
      </c>
      <c r="C7" s="3">
        <v>2000000</v>
      </c>
      <c r="D7" s="3">
        <v>1980000</v>
      </c>
      <c r="E7" s="3">
        <f t="shared" si="0"/>
        <v>1976666.6666666667</v>
      </c>
    </row>
    <row r="8" spans="1:5" x14ac:dyDescent="0.25">
      <c r="A8" s="6" t="s">
        <v>9</v>
      </c>
      <c r="B8" s="7">
        <f>AVERAGE(B4:B7)</f>
        <v>863875</v>
      </c>
      <c r="C8" s="7">
        <f>AVERAGE(C4:C7)</f>
        <v>825250</v>
      </c>
      <c r="D8" s="7">
        <f>AVERAGE(D4:D7)</f>
        <v>816250</v>
      </c>
      <c r="E8" s="7">
        <f t="shared" si="0"/>
        <v>835125</v>
      </c>
    </row>
  </sheetData>
  <mergeCells count="1">
    <mergeCell ref="A1:E1"/>
  </mergeCells>
  <pageMargins left="0.75" right="0.75" top="1" bottom="1" header="0.511811023622047" footer="0.511811023622047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9"/>
  <sheetViews>
    <sheetView showGridLines="0" zoomScaleNormal="100" workbookViewId="0">
      <pane ySplit="3" topLeftCell="A4" activePane="bottomLeft" state="frozen"/>
      <selection pane="bottomLeft" activeCell="E28" sqref="E28"/>
    </sheetView>
  </sheetViews>
  <sheetFormatPr baseColWidth="10" defaultColWidth="8.7109375" defaultRowHeight="15" x14ac:dyDescent="0.25"/>
  <cols>
    <col min="1" max="1" width="30" customWidth="1"/>
    <col min="2" max="5" width="20" customWidth="1"/>
  </cols>
  <sheetData>
    <row r="1" spans="1:4" ht="16.5" x14ac:dyDescent="0.25">
      <c r="A1" s="105" t="s">
        <v>10</v>
      </c>
      <c r="B1" s="105"/>
      <c r="C1" s="105"/>
      <c r="D1" s="105"/>
    </row>
    <row r="3" spans="1:4" ht="25.5" x14ac:dyDescent="0.25">
      <c r="A3" s="1" t="s">
        <v>0</v>
      </c>
      <c r="B3" s="45" t="s">
        <v>38</v>
      </c>
      <c r="C3" s="45" t="s">
        <v>39</v>
      </c>
      <c r="D3" s="45" t="s">
        <v>32</v>
      </c>
    </row>
    <row r="4" spans="1:4" x14ac:dyDescent="0.25">
      <c r="A4" s="2" t="s">
        <v>11</v>
      </c>
      <c r="B4" s="3">
        <v>10800000</v>
      </c>
      <c r="C4" s="3">
        <v>10521681</v>
      </c>
      <c r="D4" s="3">
        <v>10462185</v>
      </c>
    </row>
    <row r="5" spans="1:4" x14ac:dyDescent="0.25">
      <c r="A5" s="2" t="s">
        <v>2</v>
      </c>
      <c r="B5" s="3">
        <f>B4*0.19</f>
        <v>2052000</v>
      </c>
      <c r="C5" s="3">
        <f>C4*0.19</f>
        <v>1999119.3900000001</v>
      </c>
      <c r="D5" s="3">
        <f>D4*0.19</f>
        <v>1987815.15</v>
      </c>
    </row>
    <row r="6" spans="1:4" x14ac:dyDescent="0.25">
      <c r="A6" s="4" t="s">
        <v>12</v>
      </c>
      <c r="B6" s="5">
        <f>B4+B5</f>
        <v>12852000</v>
      </c>
      <c r="C6" s="5">
        <f>C4+C5</f>
        <v>12520800.390000001</v>
      </c>
      <c r="D6" s="5">
        <f>D4+D5</f>
        <v>12450000.15</v>
      </c>
    </row>
    <row r="8" spans="1:4" x14ac:dyDescent="0.25">
      <c r="A8" s="6" t="s">
        <v>13</v>
      </c>
      <c r="B8" s="7">
        <f>AVERAGE(B4:D4)</f>
        <v>10594622</v>
      </c>
    </row>
    <row r="9" spans="1:4" x14ac:dyDescent="0.25">
      <c r="A9" s="6" t="s">
        <v>14</v>
      </c>
      <c r="B9" s="7">
        <f>AVERAGE(B6:D6)</f>
        <v>12607600.18</v>
      </c>
    </row>
  </sheetData>
  <mergeCells count="1">
    <mergeCell ref="A1:D1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ESTUDIO DE MERCADO STDER </vt:lpstr>
      <vt:lpstr>Tarifas Unitarias</vt:lpstr>
      <vt:lpstr>Equipo Rack Sede B</vt:lpstr>
      <vt:lpstr>'ESTUDIO DE MERCADO STDER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Lilian Janeth Gutierrez Miranda</cp:lastModifiedBy>
  <cp:revision>0</cp:revision>
  <dcterms:created xsi:type="dcterms:W3CDTF">2026-09-24T22:00:18Z</dcterms:created>
  <dcterms:modified xsi:type="dcterms:W3CDTF">2026-10-07T04:59:11Z</dcterms:modified>
  <dc:language>en-US</dc:language>
</cp:coreProperties>
</file>