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1. ALCALDIA LOCAL DE ENGATIVÁ\FORMULACIONES 2026\2.DESARROLLO ECONOMICO\1.FORMULACIÓN INICIATIVAS DESARROLLO ECONOMICO\desarrollo economico ENTREGA 1\"/>
    </mc:Choice>
  </mc:AlternateContent>
  <xr:revisionPtr revIDLastSave="0" documentId="13_ncr:1_{C0CAEE22-A6B8-45FE-9390-CF4E0E9B0B6A}" xr6:coauthVersionLast="47" xr6:coauthVersionMax="47" xr10:uidLastSave="{00000000-0000-0000-0000-000000000000}"/>
  <bookViews>
    <workbookView xWindow="-110" yWindow="-110" windowWidth="19420" windowHeight="10300" tabRatio="900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TRATAMIENTO'!$B$2:$X$37</definedName>
    <definedName name="_xlnm.Print_Area" localSheetId="0">CONTEXTO!$B$2:$F$19</definedName>
    <definedName name="_xlnm.Print_Area" localSheetId="2">EVALUACION!$B$2:$L$44</definedName>
    <definedName name="_xlnm.Print_Area" localSheetId="3">'EVALUACION CON CONTROLES'!$B$2:$R$44</definedName>
    <definedName name="_xlnm.Print_Area" localSheetId="1">'IDENTIFICACION Y ANALISIS'!$B$2:$F$52</definedName>
    <definedName name="contratación">'IDENTIFICACION Y ANALISIS'!$B$37:$B$41</definedName>
    <definedName name="ejecución">'IDENTIFICACION Y ANALISIS'!$B$43:$B$52</definedName>
    <definedName name="OPCIONES">'ASIGNACION Y TRATAMIENTO'!$B$41:$B$43</definedName>
    <definedName name="planeación">'IDENTIFICACION Y ANALISIS'!$B$17:$B$27</definedName>
    <definedName name="selección">'IDENTIFICACION Y ANALISIS'!$B$29:$B$35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8" i="6" l="1"/>
  <c r="W18" i="6"/>
  <c r="V18" i="6"/>
  <c r="U18" i="6"/>
  <c r="R18" i="6"/>
  <c r="N18" i="6"/>
  <c r="K18" i="6"/>
  <c r="G18" i="6"/>
  <c r="L23" i="15"/>
  <c r="I16" i="15" l="1"/>
  <c r="O11" i="6" s="1"/>
  <c r="J16" i="15"/>
  <c r="P11" i="6" s="1"/>
  <c r="C16" i="15"/>
  <c r="C11" i="6" s="1"/>
  <c r="F11" i="6" s="1"/>
  <c r="K9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9" i="6"/>
  <c r="H19" i="6"/>
  <c r="I19" i="6"/>
  <c r="N19" i="6"/>
  <c r="S19" i="6"/>
  <c r="T19" i="6"/>
  <c r="U19" i="6"/>
  <c r="V19" i="6"/>
  <c r="W19" i="6"/>
  <c r="X19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4" i="15"/>
  <c r="C24" i="15"/>
  <c r="C19" i="6" s="1"/>
  <c r="I24" i="15"/>
  <c r="O19" i="6" s="1"/>
  <c r="J24" i="15"/>
  <c r="P19" i="6" s="1"/>
  <c r="B17" i="15"/>
  <c r="D12" i="6" s="1"/>
  <c r="C17" i="15"/>
  <c r="C12" i="6" s="1"/>
  <c r="I17" i="15"/>
  <c r="J17" i="15"/>
  <c r="P12" i="6" s="1"/>
  <c r="B6" i="15"/>
  <c r="K17" i="11"/>
  <c r="L17" i="11" s="1"/>
  <c r="K16" i="11"/>
  <c r="L16" i="11" s="1"/>
  <c r="K19" i="6" s="1"/>
  <c r="K15" i="11"/>
  <c r="L15" i="11" s="1"/>
  <c r="K17" i="6" s="1"/>
  <c r="K14" i="11"/>
  <c r="L14" i="11" s="1"/>
  <c r="K16" i="6" s="1"/>
  <c r="K13" i="11"/>
  <c r="L13" i="11" s="1"/>
  <c r="K15" i="6" s="1"/>
  <c r="K12" i="11"/>
  <c r="L12" i="11" s="1"/>
  <c r="K14" i="6" s="1"/>
  <c r="K11" i="11"/>
  <c r="J13" i="6" s="1"/>
  <c r="K10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D19" i="6" l="1"/>
  <c r="D18" i="6"/>
  <c r="J16" i="6"/>
  <c r="K22" i="15"/>
  <c r="Q17" i="6" s="1"/>
  <c r="L11" i="11"/>
  <c r="K13" i="6" s="1"/>
  <c r="J17" i="6"/>
  <c r="L10" i="11"/>
  <c r="K12" i="6" s="1"/>
  <c r="F19" i="6"/>
  <c r="E19" i="6"/>
  <c r="E17" i="6"/>
  <c r="F17" i="6"/>
  <c r="K24" i="15"/>
  <c r="L24" i="15" s="1"/>
  <c r="R19" i="6" s="1"/>
  <c r="K21" i="15"/>
  <c r="E11" i="6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9" i="11"/>
  <c r="K11" i="6" s="1"/>
  <c r="O12" i="6"/>
  <c r="O13" i="6"/>
  <c r="J14" i="6"/>
  <c r="J19" i="6"/>
  <c r="Q19" i="6" l="1"/>
  <c r="L22" i="15"/>
  <c r="R17" i="6" s="1"/>
  <c r="Q15" i="6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<sst xmlns="http://schemas.openxmlformats.org/spreadsheetml/2006/main" count="458" uniqueCount="164">
  <si>
    <t>Catastrófico</t>
  </si>
  <si>
    <t>Moderado</t>
  </si>
  <si>
    <t>Probabilidad</t>
  </si>
  <si>
    <t>Impacto</t>
  </si>
  <si>
    <t>Regulatorios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</si>
  <si>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</si>
  <si>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</si>
  <si>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</si>
  <si>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</si>
  <si>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</si>
  <si>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</si>
  <si>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</si>
  <si>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</si>
  <si>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</si>
  <si>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</si>
  <si>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</si>
  <si>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</si>
  <si>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</si>
  <si>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</si>
  <si>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</si>
  <si>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</si>
  <si>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</si>
  <si>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</si>
  <si>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</si>
  <si>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</si>
  <si>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</si>
  <si>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</si>
  <si>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</si>
  <si>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</si>
  <si>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</si>
  <si>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</si>
  <si>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</si>
  <si>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</si>
  <si>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</si>
  <si>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</si>
  <si>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</si>
  <si>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</si>
  <si>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</si>
  <si>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</si>
  <si>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</si>
  <si>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</si>
  <si>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</si>
  <si>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</si>
  <si>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</si>
  <si>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</si>
  <si>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</si>
  <si>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</si>
  <si>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</si>
  <si>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</si>
  <si>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</si>
  <si>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</si>
  <si>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</si>
  <si>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</si>
  <si>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</si>
  <si>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</si>
  <si>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</si>
  <si>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</si>
  <si>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</si>
  <si>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</si>
  <si>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</si>
  <si>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</si>
  <si>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</si>
  <si>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</si>
  <si>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</si>
  <si>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</si>
  <si>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</si>
  <si>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</si>
  <si>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</si>
  <si>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</si>
  <si>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</si>
  <si>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</si>
  <si>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</si>
  <si>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</si>
  <si>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</si>
  <si>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</si>
  <si>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</si>
  <si>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</si>
  <si>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</si>
  <si>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</si>
  <si>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</si>
  <si>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</si>
  <si>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</si>
  <si>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</si>
  <si>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</si>
  <si>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</si>
  <si>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</si>
  <si>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</si>
  <si>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</si>
  <si>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</si>
  <si>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</si>
  <si>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</si>
  <si>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</si>
  <si>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</si>
  <si>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</si>
  <si>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</si>
  <si>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</si>
  <si>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</si>
  <si>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</si>
  <si>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</si>
  <si>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</si>
  <si>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</si>
  <si>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</si>
  <si>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</si>
  <si>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</si>
  <si>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</si>
  <si>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</si>
  <si>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</si>
  <si>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</si>
  <si>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</si>
  <si>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</si>
  <si>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</si>
  <si>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</si>
  <si>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</si>
  <si>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</si>
  <si>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</si>
  <si>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</si>
  <si>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</si>
  <si>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</si>
  <si>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</si>
  <si>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</si>
  <si>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</si>
  <si>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</si>
  <si>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</si>
  <si>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</si>
  <si>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</si>
  <si>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</si>
  <si>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</si>
  <si>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</si>
  <si>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</si>
  <si>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</si>
  <si>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</si>
  <si>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</si>
  <si>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</si>
  <si>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</si>
  <si>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</si>
  <si>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</si>
  <si>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</si>
  <si>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</si>
  <si>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</si>
  <si>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proceso desierto</t>
  </si>
  <si>
    <t>a) Pérdida de Tiempo
b) Necesidad de iniciar un nuevo proceso contractual
c) No se puede satisfacer la necesidad de la entidad</t>
  </si>
  <si>
    <t xml:space="preserve">
 No se puede satisfacer la necesidad de la entidad</t>
  </si>
  <si>
    <t>a) No se puede satisfacer la necesidad de la entidad
b) Pérdida de Tiempo por no firmar el contrato de forma oportuna</t>
  </si>
  <si>
    <t>a) Incumplimiento por parte de la entidad de la normatividad vigente en la materia</t>
  </si>
  <si>
    <t>a) Incumplimiento por parte de la entidad de la normatividad vigente en la materia
b) Pérdida de Tiempo por no perfeccionar el contrato de forma oportuna</t>
  </si>
  <si>
    <t xml:space="preserve"> Incumplimiento hacia la entidad de acuerdo a la  normatividad vigente</t>
  </si>
  <si>
    <t>reducir la probabilidad de la ocurrencia</t>
  </si>
  <si>
    <t>SI</t>
  </si>
  <si>
    <t>OFICINA DE PLANEACIÓN / OFICINA DE CONTRATACIÓN</t>
  </si>
  <si>
    <t>REVISIÓN DEL ESTUDIO DE MERCADO Y COTIZACIONES</t>
  </si>
  <si>
    <t>MENSUAL</t>
  </si>
  <si>
    <t>REVISIÓN DEL ESTUDIO DE SECTOR</t>
  </si>
  <si>
    <t xml:space="preserve">Dar aplicación a la póliza de seriedad de la oferta. </t>
  </si>
  <si>
    <t>TRANSFERIR EL RIESGO</t>
  </si>
  <si>
    <t>Revisar de forma permanente cada uno de los documentos publicados en el SECOP, que forman parte del proceso contractual</t>
  </si>
  <si>
    <t>Revisar de forma permanente cada uno de los documentos y mensajes públicos en el SECOP, que forman parte del proceso contractual</t>
  </si>
  <si>
    <t>Objeto del Proceso de Contratación “Prestar los servicios para implementar acciones de fortalecimiento de capacidades, emprendimiento, desarrollo empresarial, el desarrollo de actividades y eventos orientados al fortalecimiento del Turismo, con enfoque de innovación e identidad local en la localidad de Engativá., y participación ciudadana, dirigidas a personas, MiPymes, emprendimientos y actores del territorio de la localidad de Engativá.”</t>
  </si>
  <si>
    <t>Objeto Contractual: “Prestar los servicios para implementar acciones de fortalecimiento de capacidades, emprendimiento, desarrollo empresarial, el desarrollo de actividades y eventos orientados al fortalecimiento del Turismo, con enfoque de innovación e identidad local en la localidad de Engativá., y participación ciudadana, dirigidas a personas, MiPymes, emprendimientos y actores del territorio de la localidad de Engativá.”</t>
  </si>
  <si>
    <t>No se encuentran los espacios en la localidad para realizar las actividades que requieren  alquiler de oficinas y/o espacios.</t>
  </si>
  <si>
    <t>NO</t>
  </si>
  <si>
    <t>APOYO A LA SUPERVISIÓN/CONTRATISTA</t>
  </si>
  <si>
    <t>Revisar condiciones climaticas y verificación del espacio en Comité técnico</t>
  </si>
  <si>
    <t>especifico</t>
  </si>
  <si>
    <t>APOYO A LA SUPERVISIÓN/CONTRATOSTA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</si>
</sst>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2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1" xfId="0" applyFont="1" applyBorder="1"/>
    <xf numFmtId="0" fontId="26" fillId="0" borderId="0" xfId="0" applyFont="1"/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abSelected="1" topLeftCell="A7" zoomScale="90" zoomScaleNormal="90" zoomScalePageLayoutView="40" workbookViewId="0">
      <selection activeCell="B11" sqref="B11:F11"/>
    </sheetView>
  </sheetViews>
  <sheetFormatPr baseColWidth="10" defaultRowHeight="12.5" x14ac:dyDescent="0.25"/>
  <cols>
    <col min="1" max="1" width="2.7265625" customWidth="1"/>
    <col min="2" max="2" width="42" customWidth="1"/>
    <col min="3" max="3" width="71.453125" customWidth="1"/>
    <col min="4" max="4" width="36.7265625" customWidth="1"/>
    <col min="5" max="5" width="28.54296875" customWidth="1"/>
    <col min="6" max="6" width="35.81640625" customWidth="1"/>
    <col min="7" max="7" width="2.7265625" customWidth="1"/>
  </cols>
  <sheetData>
    <row r="1" spans="2:6" ht="14.25" customHeight="1" x14ac:dyDescent="0.25"/>
    <row r="2" spans="2:6" ht="84" customHeight="1" x14ac:dyDescent="0.25">
      <c r="B2" s="134"/>
      <c r="C2" s="144" t="s">
        <v>122</v>
      </c>
      <c r="D2" s="145"/>
      <c r="E2" s="146"/>
      <c r="F2" s="153" t="s">
        <v>138</v>
      </c>
    </row>
    <row r="3" spans="2:6" ht="42.75" customHeight="1" x14ac:dyDescent="0.25">
      <c r="B3" s="134"/>
      <c r="C3" s="147"/>
      <c r="D3" s="148"/>
      <c r="E3" s="149"/>
      <c r="F3" s="154"/>
    </row>
    <row r="4" spans="2:6" ht="41.25" customHeight="1" x14ac:dyDescent="0.25">
      <c r="B4" s="134"/>
      <c r="C4" s="150"/>
      <c r="D4" s="151"/>
      <c r="E4" s="152"/>
      <c r="F4" s="142"/>
    </row>
    <row r="5" spans="2:6" ht="37.5" customHeight="1" thickBot="1" x14ac:dyDescent="0.4">
      <c r="B5" s="12"/>
      <c r="C5" s="13"/>
      <c r="D5" s="13"/>
      <c r="E5" s="13"/>
      <c r="F5" s="13"/>
    </row>
    <row r="6" spans="2:6" ht="21" customHeight="1" thickBot="1" x14ac:dyDescent="0.4">
      <c r="B6" s="135" t="s">
        <v>110</v>
      </c>
      <c r="C6" s="136"/>
      <c r="D6" s="136"/>
      <c r="E6" s="136"/>
      <c r="F6" s="137"/>
    </row>
    <row r="7" spans="2:6" ht="78.75" customHeight="1" x14ac:dyDescent="0.25">
      <c r="B7" s="141" t="s">
        <v>123</v>
      </c>
      <c r="C7" s="142"/>
      <c r="D7" s="142"/>
      <c r="E7" s="142"/>
      <c r="F7" s="143"/>
    </row>
    <row r="8" spans="2:6" ht="21" customHeight="1" x14ac:dyDescent="0.25">
      <c r="B8" s="138" t="s">
        <v>156</v>
      </c>
      <c r="C8" s="139"/>
      <c r="D8" s="139"/>
      <c r="E8" s="139"/>
      <c r="F8" s="140"/>
    </row>
    <row r="9" spans="2:6" ht="34.5" customHeight="1" x14ac:dyDescent="0.25">
      <c r="B9" s="128" t="s">
        <v>124</v>
      </c>
      <c r="C9" s="129"/>
      <c r="D9" s="129"/>
      <c r="E9" s="129"/>
      <c r="F9" s="130"/>
    </row>
    <row r="10" spans="2:6" ht="36" customHeight="1" x14ac:dyDescent="0.25">
      <c r="B10" s="128" t="s">
        <v>125</v>
      </c>
      <c r="C10" s="129"/>
      <c r="D10" s="129"/>
      <c r="E10" s="129"/>
      <c r="F10" s="130"/>
    </row>
    <row r="11" spans="2:6" ht="72" customHeight="1" x14ac:dyDescent="0.25">
      <c r="B11" s="128" t="s">
        <v>131</v>
      </c>
      <c r="C11" s="129"/>
      <c r="D11" s="129"/>
      <c r="E11" s="129"/>
      <c r="F11" s="130"/>
    </row>
    <row r="12" spans="2:6" ht="34.5" customHeight="1" x14ac:dyDescent="0.25">
      <c r="B12" s="128" t="s">
        <v>132</v>
      </c>
      <c r="C12" s="129"/>
      <c r="D12" s="129"/>
      <c r="E12" s="129"/>
      <c r="F12" s="130"/>
    </row>
    <row r="13" spans="2:6" ht="44.25" customHeight="1" x14ac:dyDescent="0.25">
      <c r="B13" s="128" t="s">
        <v>126</v>
      </c>
      <c r="C13" s="129"/>
      <c r="D13" s="129"/>
      <c r="E13" s="129"/>
      <c r="F13" s="130"/>
    </row>
    <row r="14" spans="2:6" ht="26.25" customHeight="1" x14ac:dyDescent="0.25">
      <c r="B14" s="128" t="s">
        <v>127</v>
      </c>
      <c r="C14" s="129"/>
      <c r="D14" s="129"/>
      <c r="E14" s="129"/>
      <c r="F14" s="130"/>
    </row>
    <row r="15" spans="2:6" ht="22.5" customHeight="1" x14ac:dyDescent="0.25">
      <c r="B15" s="128" t="s">
        <v>128</v>
      </c>
      <c r="C15" s="129"/>
      <c r="D15" s="129"/>
      <c r="E15" s="129"/>
      <c r="F15" s="130"/>
    </row>
    <row r="16" spans="2:6" ht="33" customHeight="1" x14ac:dyDescent="0.25">
      <c r="B16" s="128" t="s">
        <v>133</v>
      </c>
      <c r="C16" s="129"/>
      <c r="D16" s="129"/>
      <c r="E16" s="129"/>
      <c r="F16" s="130"/>
    </row>
    <row r="17" spans="2:6" ht="36.75" customHeight="1" x14ac:dyDescent="0.25">
      <c r="B17" s="128" t="s">
        <v>135</v>
      </c>
      <c r="C17" s="129"/>
      <c r="D17" s="129"/>
      <c r="E17" s="129"/>
      <c r="F17" s="130"/>
    </row>
    <row r="18" spans="2:6" ht="26.25" customHeight="1" x14ac:dyDescent="0.25">
      <c r="B18" s="128" t="s">
        <v>134</v>
      </c>
      <c r="C18" s="129"/>
      <c r="D18" s="129"/>
      <c r="E18" s="129"/>
      <c r="F18" s="130"/>
    </row>
    <row r="19" spans="2:6" ht="27" customHeight="1" thickBot="1" x14ac:dyDescent="0.3">
      <c r="B19" s="131" t="s">
        <v>136</v>
      </c>
      <c r="C19" s="132"/>
      <c r="D19" s="132"/>
      <c r="E19" s="132"/>
      <c r="F19" s="133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27"/>
      <c r="C22" s="127"/>
      <c r="D22" s="127"/>
      <c r="E22" s="127"/>
      <c r="F22" s="127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62"/>
  <sheetViews>
    <sheetView showGridLines="0" topLeftCell="A22" zoomScale="80" zoomScaleNormal="80" zoomScalePageLayoutView="85" workbookViewId="0">
      <selection activeCell="C25" sqref="C25"/>
    </sheetView>
  </sheetViews>
  <sheetFormatPr baseColWidth="10" defaultRowHeight="12.5" x14ac:dyDescent="0.25"/>
  <cols>
    <col min="1" max="1" width="5.26953125" customWidth="1"/>
    <col min="2" max="2" width="57.81640625" customWidth="1"/>
    <col min="3" max="3" width="105.26953125" customWidth="1"/>
    <col min="4" max="4" width="20" customWidth="1"/>
    <col min="5" max="5" width="23.453125" customWidth="1"/>
    <col min="6" max="6" width="31" customWidth="1"/>
  </cols>
  <sheetData>
    <row r="2" spans="2:6" ht="78" customHeight="1" x14ac:dyDescent="0.25">
      <c r="B2" s="134"/>
      <c r="C2" s="144" t="s">
        <v>121</v>
      </c>
      <c r="D2" s="145"/>
      <c r="E2" s="146"/>
      <c r="F2" s="153" t="s">
        <v>138</v>
      </c>
    </row>
    <row r="3" spans="2:6" ht="51" customHeight="1" x14ac:dyDescent="0.25">
      <c r="B3" s="134"/>
      <c r="C3" s="147"/>
      <c r="D3" s="148"/>
      <c r="E3" s="149"/>
      <c r="F3" s="154"/>
    </row>
    <row r="4" spans="2:6" ht="54" customHeight="1" x14ac:dyDescent="0.25">
      <c r="B4" s="134"/>
      <c r="C4" s="150"/>
      <c r="D4" s="151"/>
      <c r="E4" s="152"/>
      <c r="F4" s="142"/>
    </row>
    <row r="5" spans="2:6" ht="24.75" customHeight="1" thickBot="1" x14ac:dyDescent="0.4">
      <c r="B5" s="12"/>
      <c r="C5" s="13"/>
      <c r="D5" s="13"/>
      <c r="E5" s="13"/>
      <c r="F5" s="13"/>
    </row>
    <row r="6" spans="2:6" ht="18" customHeight="1" thickBot="1" x14ac:dyDescent="0.3">
      <c r="B6" s="165" t="s">
        <v>7</v>
      </c>
      <c r="C6" s="166"/>
      <c r="D6" s="166"/>
      <c r="E6" s="166"/>
      <c r="F6" s="167"/>
    </row>
    <row r="7" spans="2:6" ht="42.75" customHeight="1" x14ac:dyDescent="0.25">
      <c r="B7" s="168" t="s">
        <v>137</v>
      </c>
      <c r="C7" s="169"/>
      <c r="D7" s="169"/>
      <c r="E7" s="169"/>
      <c r="F7" s="169"/>
    </row>
    <row r="8" spans="2:6" ht="63" customHeight="1" x14ac:dyDescent="0.25">
      <c r="B8" s="170"/>
      <c r="C8" s="171"/>
      <c r="D8" s="171"/>
      <c r="E8" s="171"/>
      <c r="F8" s="171"/>
    </row>
    <row r="9" spans="2:6" ht="37.5" customHeight="1" x14ac:dyDescent="0.25">
      <c r="B9" s="170"/>
      <c r="C9" s="171"/>
      <c r="D9" s="171"/>
      <c r="E9" s="171"/>
      <c r="F9" s="171"/>
    </row>
    <row r="10" spans="2:6" ht="43.5" customHeight="1" x14ac:dyDescent="0.25">
      <c r="B10" s="170"/>
      <c r="C10" s="171"/>
      <c r="D10" s="171"/>
      <c r="E10" s="171"/>
      <c r="F10" s="171"/>
    </row>
    <row r="11" spans="2:6" ht="58.5" customHeight="1" x14ac:dyDescent="0.25">
      <c r="B11" s="170"/>
      <c r="C11" s="171"/>
      <c r="D11" s="171"/>
      <c r="E11" s="171"/>
      <c r="F11" s="171"/>
    </row>
    <row r="12" spans="2:6" ht="46.5" customHeight="1" x14ac:dyDescent="0.25">
      <c r="B12" s="170"/>
      <c r="C12" s="171"/>
      <c r="D12" s="171"/>
      <c r="E12" s="171"/>
      <c r="F12" s="171"/>
    </row>
    <row r="13" spans="2:6" ht="47.25" customHeight="1" x14ac:dyDescent="0.25">
      <c r="B13" s="170"/>
      <c r="C13" s="171"/>
      <c r="D13" s="171"/>
      <c r="E13" s="171"/>
      <c r="F13" s="171"/>
    </row>
    <row r="14" spans="2:6" ht="22.5" customHeight="1" thickBot="1" x14ac:dyDescent="0.3">
      <c r="B14" s="172"/>
      <c r="C14" s="173"/>
      <c r="D14" s="173"/>
      <c r="E14" s="173"/>
      <c r="F14" s="173"/>
    </row>
    <row r="15" spans="2:6" ht="19.5" customHeight="1" x14ac:dyDescent="0.25">
      <c r="B15" s="48"/>
      <c r="C15" s="49" t="s">
        <v>36</v>
      </c>
      <c r="D15" s="159" t="s">
        <v>34</v>
      </c>
      <c r="E15" s="159" t="s">
        <v>35</v>
      </c>
      <c r="F15" s="157" t="s">
        <v>33</v>
      </c>
    </row>
    <row r="16" spans="2:6" ht="21" customHeight="1" x14ac:dyDescent="0.25">
      <c r="B16" s="48"/>
      <c r="C16" s="49" t="s">
        <v>69</v>
      </c>
      <c r="D16" s="160"/>
      <c r="E16" s="160"/>
      <c r="F16" s="158"/>
    </row>
    <row r="17" spans="2:6" ht="18.75" customHeight="1" x14ac:dyDescent="0.3">
      <c r="B17" s="50" t="s">
        <v>37</v>
      </c>
      <c r="C17" s="51"/>
      <c r="D17" s="52" t="s">
        <v>72</v>
      </c>
      <c r="E17" s="53" t="s">
        <v>73</v>
      </c>
      <c r="F17" s="54" t="s">
        <v>31</v>
      </c>
    </row>
    <row r="18" spans="2:6" ht="18.75" customHeight="1" x14ac:dyDescent="0.3">
      <c r="B18" s="55" t="s">
        <v>38</v>
      </c>
      <c r="C18" s="56"/>
      <c r="D18" s="57" t="s">
        <v>72</v>
      </c>
      <c r="E18" s="58" t="s">
        <v>73</v>
      </c>
      <c r="F18" s="59" t="s">
        <v>31</v>
      </c>
    </row>
    <row r="19" spans="2:6" ht="18.75" customHeight="1" x14ac:dyDescent="0.3">
      <c r="B19" s="55" t="s">
        <v>112</v>
      </c>
      <c r="C19" s="56"/>
      <c r="D19" s="57" t="s">
        <v>72</v>
      </c>
      <c r="E19" s="58" t="s">
        <v>73</v>
      </c>
      <c r="F19" s="59" t="s">
        <v>30</v>
      </c>
    </row>
    <row r="20" spans="2:6" ht="18.75" customHeight="1" x14ac:dyDescent="0.3">
      <c r="B20" s="55" t="s">
        <v>39</v>
      </c>
      <c r="C20" s="56"/>
      <c r="D20" s="57" t="s">
        <v>72</v>
      </c>
      <c r="E20" s="58" t="s">
        <v>73</v>
      </c>
      <c r="F20" s="59" t="s">
        <v>31</v>
      </c>
    </row>
    <row r="21" spans="2:6" ht="18.75" customHeight="1" x14ac:dyDescent="0.3">
      <c r="B21" s="55" t="s">
        <v>65</v>
      </c>
      <c r="C21" s="56"/>
      <c r="D21" s="57" t="s">
        <v>72</v>
      </c>
      <c r="E21" s="58" t="s">
        <v>73</v>
      </c>
      <c r="F21" s="59" t="s">
        <v>31</v>
      </c>
    </row>
    <row r="22" spans="2:6" ht="18.75" customHeight="1" x14ac:dyDescent="0.3">
      <c r="B22" s="55" t="s">
        <v>41</v>
      </c>
      <c r="C22" s="56"/>
      <c r="D22" s="57" t="s">
        <v>72</v>
      </c>
      <c r="E22" s="58" t="s">
        <v>73</v>
      </c>
      <c r="F22" s="59" t="s">
        <v>31</v>
      </c>
    </row>
    <row r="23" spans="2:6" ht="18.75" customHeight="1" x14ac:dyDescent="0.3">
      <c r="B23" s="55" t="s">
        <v>115</v>
      </c>
      <c r="C23" s="56"/>
      <c r="D23" s="57" t="s">
        <v>72</v>
      </c>
      <c r="E23" s="58" t="s">
        <v>73</v>
      </c>
      <c r="F23" s="60" t="s">
        <v>30</v>
      </c>
    </row>
    <row r="24" spans="2:6" ht="18.75" customHeight="1" x14ac:dyDescent="0.3">
      <c r="B24" s="55" t="s">
        <v>40</v>
      </c>
      <c r="C24" s="56"/>
      <c r="D24" s="57" t="s">
        <v>72</v>
      </c>
      <c r="E24" s="58" t="s">
        <v>73</v>
      </c>
      <c r="F24" s="59" t="s">
        <v>31</v>
      </c>
    </row>
    <row r="25" spans="2:6" ht="18.75" customHeight="1" x14ac:dyDescent="0.3">
      <c r="B25" s="55" t="s">
        <v>61</v>
      </c>
      <c r="C25" s="56"/>
      <c r="D25" s="57" t="s">
        <v>72</v>
      </c>
      <c r="E25" s="58" t="s">
        <v>73</v>
      </c>
      <c r="F25" s="59" t="s">
        <v>31</v>
      </c>
    </row>
    <row r="26" spans="2:6" ht="18.75" customHeight="1" x14ac:dyDescent="0.3">
      <c r="B26" s="55" t="s">
        <v>42</v>
      </c>
      <c r="C26" s="56"/>
      <c r="D26" s="57" t="s">
        <v>72</v>
      </c>
      <c r="E26" s="58" t="s">
        <v>73</v>
      </c>
      <c r="F26" s="59" t="s">
        <v>31</v>
      </c>
    </row>
    <row r="27" spans="2:6" ht="18.75" customHeight="1" x14ac:dyDescent="0.3">
      <c r="B27" s="61" t="s">
        <v>43</v>
      </c>
      <c r="C27" s="62"/>
      <c r="D27" s="57" t="s">
        <v>72</v>
      </c>
      <c r="E27" s="58" t="s">
        <v>73</v>
      </c>
      <c r="F27" s="63" t="s">
        <v>31</v>
      </c>
    </row>
    <row r="28" spans="2:6" ht="24" customHeight="1" x14ac:dyDescent="0.25">
      <c r="B28" s="48"/>
      <c r="C28" s="49" t="s">
        <v>66</v>
      </c>
      <c r="D28" s="64"/>
      <c r="E28" s="64"/>
      <c r="F28" s="65"/>
    </row>
    <row r="29" spans="2:6" ht="19.5" customHeight="1" x14ac:dyDescent="0.3">
      <c r="B29" s="50" t="s">
        <v>45</v>
      </c>
      <c r="C29" s="66"/>
      <c r="D29" s="52" t="s">
        <v>72</v>
      </c>
      <c r="E29" s="53" t="s">
        <v>73</v>
      </c>
      <c r="F29" s="54" t="s">
        <v>31</v>
      </c>
    </row>
    <row r="30" spans="2:6" ht="19.5" customHeight="1" x14ac:dyDescent="0.3">
      <c r="B30" s="155" t="s">
        <v>44</v>
      </c>
      <c r="C30" s="156"/>
      <c r="D30" s="52" t="s">
        <v>72</v>
      </c>
      <c r="E30" s="53" t="s">
        <v>73</v>
      </c>
      <c r="F30" s="59" t="s">
        <v>31</v>
      </c>
    </row>
    <row r="31" spans="2:6" ht="19.5" customHeight="1" x14ac:dyDescent="0.3">
      <c r="B31" s="155" t="s">
        <v>64</v>
      </c>
      <c r="C31" s="156"/>
      <c r="D31" s="52" t="s">
        <v>72</v>
      </c>
      <c r="E31" s="53" t="s">
        <v>73</v>
      </c>
      <c r="F31" s="59" t="s">
        <v>31</v>
      </c>
    </row>
    <row r="32" spans="2:6" ht="19.5" customHeight="1" x14ac:dyDescent="0.3">
      <c r="B32" s="55" t="s">
        <v>46</v>
      </c>
      <c r="C32" s="67"/>
      <c r="D32" s="52" t="s">
        <v>72</v>
      </c>
      <c r="E32" s="53" t="s">
        <v>73</v>
      </c>
      <c r="F32" s="59" t="s">
        <v>31</v>
      </c>
    </row>
    <row r="33" spans="2:6" ht="19.5" customHeight="1" x14ac:dyDescent="0.3">
      <c r="B33" s="55" t="s">
        <v>47</v>
      </c>
      <c r="C33" s="67"/>
      <c r="D33" s="52" t="s">
        <v>72</v>
      </c>
      <c r="E33" s="53" t="s">
        <v>73</v>
      </c>
      <c r="F33" s="59" t="s">
        <v>31</v>
      </c>
    </row>
    <row r="34" spans="2:6" ht="19.5" customHeight="1" x14ac:dyDescent="0.3">
      <c r="B34" s="155" t="s">
        <v>49</v>
      </c>
      <c r="C34" s="156"/>
      <c r="D34" s="52" t="s">
        <v>72</v>
      </c>
      <c r="E34" s="53" t="s">
        <v>73</v>
      </c>
      <c r="F34" s="59" t="s">
        <v>31</v>
      </c>
    </row>
    <row r="35" spans="2:6" ht="19.5" customHeight="1" x14ac:dyDescent="0.3">
      <c r="B35" s="163" t="s">
        <v>48</v>
      </c>
      <c r="C35" s="164"/>
      <c r="D35" s="52" t="s">
        <v>72</v>
      </c>
      <c r="E35" s="53" t="s">
        <v>73</v>
      </c>
      <c r="F35" s="63" t="s">
        <v>31</v>
      </c>
    </row>
    <row r="36" spans="2:6" ht="23.25" customHeight="1" x14ac:dyDescent="0.25">
      <c r="B36" s="48"/>
      <c r="C36" s="49" t="s">
        <v>67</v>
      </c>
      <c r="D36" s="69"/>
      <c r="E36" s="69"/>
      <c r="F36" s="70"/>
    </row>
    <row r="37" spans="2:6" ht="19.5" customHeight="1" x14ac:dyDescent="0.3">
      <c r="B37" s="161" t="s">
        <v>116</v>
      </c>
      <c r="C37" s="162"/>
      <c r="D37" s="52" t="s">
        <v>72</v>
      </c>
      <c r="E37" s="53" t="s">
        <v>73</v>
      </c>
      <c r="F37" s="74" t="s">
        <v>4</v>
      </c>
    </row>
    <row r="38" spans="2:6" ht="19.5" customHeight="1" x14ac:dyDescent="0.3">
      <c r="B38" s="71" t="s">
        <v>50</v>
      </c>
      <c r="C38" s="67"/>
      <c r="D38" s="52" t="s">
        <v>72</v>
      </c>
      <c r="E38" s="53" t="s">
        <v>73</v>
      </c>
      <c r="F38" s="59" t="s">
        <v>31</v>
      </c>
    </row>
    <row r="39" spans="2:6" ht="19.5" customHeight="1" x14ac:dyDescent="0.3">
      <c r="B39" s="155" t="s">
        <v>113</v>
      </c>
      <c r="C39" s="156"/>
      <c r="D39" s="52" t="s">
        <v>72</v>
      </c>
      <c r="E39" s="53" t="s">
        <v>73</v>
      </c>
      <c r="F39" s="59" t="s">
        <v>31</v>
      </c>
    </row>
    <row r="40" spans="2:6" ht="19.5" customHeight="1" x14ac:dyDescent="0.3">
      <c r="B40" s="55" t="s">
        <v>47</v>
      </c>
      <c r="C40" s="67"/>
      <c r="D40" s="52" t="s">
        <v>72</v>
      </c>
      <c r="E40" s="53" t="s">
        <v>73</v>
      </c>
      <c r="F40" s="59" t="s">
        <v>31</v>
      </c>
    </row>
    <row r="41" spans="2:6" ht="19.5" customHeight="1" x14ac:dyDescent="0.3">
      <c r="B41" s="61" t="s">
        <v>51</v>
      </c>
      <c r="C41" s="68"/>
      <c r="D41" s="52" t="s">
        <v>72</v>
      </c>
      <c r="E41" s="53" t="s">
        <v>73</v>
      </c>
      <c r="F41" s="63" t="s">
        <v>31</v>
      </c>
    </row>
    <row r="42" spans="2:6" ht="23.25" customHeight="1" x14ac:dyDescent="0.25">
      <c r="B42" s="48"/>
      <c r="C42" s="49" t="s">
        <v>68</v>
      </c>
      <c r="D42" s="72"/>
      <c r="E42" s="72"/>
      <c r="F42" s="73"/>
    </row>
    <row r="43" spans="2:6" ht="19.5" customHeight="1" x14ac:dyDescent="0.3">
      <c r="B43" s="155" t="s">
        <v>52</v>
      </c>
      <c r="C43" s="156"/>
      <c r="D43" s="57" t="s">
        <v>71</v>
      </c>
      <c r="E43" s="58" t="s">
        <v>74</v>
      </c>
      <c r="F43" s="74" t="s">
        <v>30</v>
      </c>
    </row>
    <row r="44" spans="2:6" ht="19.5" customHeight="1" x14ac:dyDescent="0.3">
      <c r="B44" s="55" t="s">
        <v>53</v>
      </c>
      <c r="C44" s="67"/>
      <c r="D44" s="57" t="s">
        <v>71</v>
      </c>
      <c r="E44" s="58" t="s">
        <v>74</v>
      </c>
      <c r="F44" s="74" t="s">
        <v>30</v>
      </c>
    </row>
    <row r="45" spans="2:6" ht="21" customHeight="1" x14ac:dyDescent="0.3">
      <c r="B45" s="55" t="s">
        <v>54</v>
      </c>
      <c r="C45" s="67"/>
      <c r="D45" s="57" t="s">
        <v>71</v>
      </c>
      <c r="E45" s="58" t="s">
        <v>74</v>
      </c>
      <c r="F45" s="74" t="s">
        <v>30</v>
      </c>
    </row>
    <row r="46" spans="2:6" ht="19.5" customHeight="1" x14ac:dyDescent="0.3">
      <c r="B46" s="155" t="s">
        <v>55</v>
      </c>
      <c r="C46" s="156"/>
      <c r="D46" s="57" t="s">
        <v>71</v>
      </c>
      <c r="E46" s="58" t="s">
        <v>74</v>
      </c>
      <c r="F46" s="74" t="s">
        <v>30</v>
      </c>
    </row>
    <row r="47" spans="2:6" ht="19.5" customHeight="1" x14ac:dyDescent="0.3">
      <c r="B47" s="155" t="s">
        <v>56</v>
      </c>
      <c r="C47" s="156"/>
      <c r="D47" s="57" t="s">
        <v>71</v>
      </c>
      <c r="E47" s="58" t="s">
        <v>74</v>
      </c>
      <c r="F47" s="74" t="s">
        <v>31</v>
      </c>
    </row>
    <row r="48" spans="2:6" ht="19.5" customHeight="1" x14ac:dyDescent="0.3">
      <c r="B48" s="155" t="s">
        <v>57</v>
      </c>
      <c r="C48" s="156"/>
      <c r="D48" s="57" t="s">
        <v>71</v>
      </c>
      <c r="E48" s="58" t="s">
        <v>74</v>
      </c>
      <c r="F48" s="74" t="s">
        <v>31</v>
      </c>
    </row>
    <row r="49" spans="2:6" ht="19.5" customHeight="1" x14ac:dyDescent="0.3">
      <c r="B49" s="155" t="s">
        <v>58</v>
      </c>
      <c r="C49" s="156"/>
      <c r="D49" s="57" t="s">
        <v>71</v>
      </c>
      <c r="E49" s="58" t="s">
        <v>74</v>
      </c>
      <c r="F49" s="74" t="s">
        <v>31</v>
      </c>
    </row>
    <row r="50" spans="2:6" ht="19.5" customHeight="1" x14ac:dyDescent="0.3">
      <c r="B50" s="155" t="s">
        <v>59</v>
      </c>
      <c r="C50" s="156"/>
      <c r="D50" s="57" t="s">
        <v>71</v>
      </c>
      <c r="E50" s="58" t="s">
        <v>74</v>
      </c>
      <c r="F50" s="74" t="s">
        <v>4</v>
      </c>
    </row>
    <row r="51" spans="2:6" ht="19.5" customHeight="1" x14ac:dyDescent="0.3">
      <c r="B51" s="55" t="s">
        <v>63</v>
      </c>
      <c r="C51" s="67"/>
      <c r="D51" s="57" t="s">
        <v>71</v>
      </c>
      <c r="E51" s="58" t="s">
        <v>74</v>
      </c>
      <c r="F51" s="74" t="s">
        <v>62</v>
      </c>
    </row>
    <row r="52" spans="2:6" ht="19.5" customHeight="1" thickBot="1" x14ac:dyDescent="0.35">
      <c r="B52" s="75" t="s">
        <v>60</v>
      </c>
      <c r="C52" s="76"/>
      <c r="D52" s="57" t="s">
        <v>71</v>
      </c>
      <c r="E52" s="58" t="s">
        <v>74</v>
      </c>
      <c r="F52" s="77" t="s">
        <v>32</v>
      </c>
    </row>
    <row r="57" spans="2:6" hidden="1" x14ac:dyDescent="0.25">
      <c r="B57" s="6" t="s">
        <v>72</v>
      </c>
    </row>
    <row r="58" spans="2:6" hidden="1" x14ac:dyDescent="0.25">
      <c r="B58" s="7" t="s">
        <v>70</v>
      </c>
    </row>
    <row r="59" spans="2:6" hidden="1" x14ac:dyDescent="0.25">
      <c r="B59" s="7" t="s">
        <v>71</v>
      </c>
    </row>
    <row r="60" spans="2:6" hidden="1" x14ac:dyDescent="0.25"/>
    <row r="61" spans="2:6" hidden="1" x14ac:dyDescent="0.25">
      <c r="B61" t="s">
        <v>73</v>
      </c>
    </row>
    <row r="62" spans="2:6" hidden="1" x14ac:dyDescent="0.25">
      <c r="B62" t="s">
        <v>74</v>
      </c>
    </row>
  </sheetData>
  <mergeCells count="20">
    <mergeCell ref="B6:F6"/>
    <mergeCell ref="B7:F14"/>
    <mergeCell ref="C2:E4"/>
    <mergeCell ref="F2:F4"/>
    <mergeCell ref="B2:B4"/>
    <mergeCell ref="F15:F16"/>
    <mergeCell ref="E15:E16"/>
    <mergeCell ref="D15:D16"/>
    <mergeCell ref="B39:C39"/>
    <mergeCell ref="B37:C37"/>
    <mergeCell ref="B30:C30"/>
    <mergeCell ref="B31:C31"/>
    <mergeCell ref="B34:C34"/>
    <mergeCell ref="B35:C35"/>
    <mergeCell ref="B48:C48"/>
    <mergeCell ref="B49:C49"/>
    <mergeCell ref="B50:C50"/>
    <mergeCell ref="B43:C43"/>
    <mergeCell ref="B46:C46"/>
    <mergeCell ref="B47:C47"/>
  </mergeCells>
  <phoneticPr fontId="1" type="noConversion"/>
  <dataValidations count="2">
    <dataValidation type="list" allowBlank="1" showInputMessage="1" showErrorMessage="1" sqref="D17:D27 D37:D41 D29:D35 D43:D52" xr:uid="{00000000-0002-0000-0100-000000000000}">
      <formula1>$B$57:$B$59</formula1>
    </dataValidation>
    <dataValidation type="list" allowBlank="1" showInputMessage="1" showErrorMessage="1" sqref="E17:E27 E37:E41 E29:E35 E43:E52" xr:uid="{00000000-0002-0000-0100-000001000000}">
      <formula1>$B$61:$B$62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49"/>
  <sheetViews>
    <sheetView showGridLines="0" topLeftCell="D13" zoomScale="90" zoomScaleNormal="90" zoomScalePageLayoutView="70" workbookViewId="0">
      <selection activeCell="N17" sqref="N17"/>
    </sheetView>
  </sheetViews>
  <sheetFormatPr baseColWidth="10" defaultRowHeight="13" x14ac:dyDescent="0.3"/>
  <cols>
    <col min="1" max="1" width="4.1796875" customWidth="1"/>
    <col min="2" max="2" width="41.453125" customWidth="1"/>
    <col min="3" max="3" width="25.1796875" customWidth="1"/>
    <col min="4" max="4" width="14.7265625" customWidth="1"/>
    <col min="5" max="5" width="12.453125" customWidth="1"/>
    <col min="6" max="6" width="18.26953125" customWidth="1"/>
    <col min="7" max="7" width="24.81640625" customWidth="1"/>
    <col min="8" max="8" width="31.453125" style="10" customWidth="1"/>
    <col min="9" max="9" width="14.7265625" customWidth="1"/>
    <col min="10" max="10" width="11.81640625" customWidth="1"/>
    <col min="11" max="11" width="14" customWidth="1"/>
    <col min="12" max="12" width="15.26953125" style="4" customWidth="1"/>
    <col min="13" max="13" width="4.81640625" customWidth="1"/>
  </cols>
  <sheetData>
    <row r="1" spans="2:17" ht="12.5" x14ac:dyDescent="0.25">
      <c r="H1"/>
      <c r="L1"/>
    </row>
    <row r="2" spans="2:17" ht="48.75" customHeight="1" x14ac:dyDescent="0.25">
      <c r="B2" s="134"/>
      <c r="C2" s="144" t="s">
        <v>121</v>
      </c>
      <c r="D2" s="145"/>
      <c r="E2" s="145"/>
      <c r="F2" s="145"/>
      <c r="G2" s="145"/>
      <c r="H2" s="145"/>
      <c r="I2" s="145"/>
      <c r="J2" s="146"/>
      <c r="K2" s="205" t="s">
        <v>138</v>
      </c>
      <c r="L2" s="206"/>
    </row>
    <row r="3" spans="2:17" ht="42" customHeight="1" x14ac:dyDescent="0.25">
      <c r="B3" s="134"/>
      <c r="C3" s="147"/>
      <c r="D3" s="148"/>
      <c r="E3" s="148"/>
      <c r="F3" s="148"/>
      <c r="G3" s="148"/>
      <c r="H3" s="148"/>
      <c r="I3" s="148"/>
      <c r="J3" s="149"/>
      <c r="K3" s="207"/>
      <c r="L3" s="208"/>
    </row>
    <row r="4" spans="2:17" ht="36.75" customHeight="1" x14ac:dyDescent="0.25">
      <c r="B4" s="134"/>
      <c r="C4" s="150"/>
      <c r="D4" s="151"/>
      <c r="E4" s="151"/>
      <c r="F4" s="151"/>
      <c r="G4" s="151"/>
      <c r="H4" s="151"/>
      <c r="I4" s="151"/>
      <c r="J4" s="152"/>
      <c r="K4" s="209"/>
      <c r="L4" s="210"/>
    </row>
    <row r="5" spans="2:17" ht="24.75" customHeight="1" thickBot="1" x14ac:dyDescent="0.4">
      <c r="C5" s="12"/>
      <c r="D5" s="13"/>
      <c r="E5" s="13"/>
      <c r="F5" s="13"/>
      <c r="G5" s="13"/>
      <c r="H5"/>
      <c r="L5"/>
    </row>
    <row r="6" spans="2:17" ht="103.5" customHeight="1" thickBot="1" x14ac:dyDescent="0.3">
      <c r="B6" s="202" t="s">
        <v>157</v>
      </c>
      <c r="C6" s="203"/>
      <c r="D6" s="203"/>
      <c r="E6" s="203"/>
      <c r="F6" s="203"/>
      <c r="G6" s="203"/>
      <c r="H6" s="203"/>
      <c r="I6" s="203"/>
      <c r="J6" s="203"/>
      <c r="K6" s="203"/>
      <c r="L6" s="204"/>
      <c r="M6" s="1"/>
      <c r="N6" s="1"/>
      <c r="O6" s="1"/>
      <c r="P6" s="1"/>
      <c r="Q6" s="1"/>
    </row>
    <row r="7" spans="2:17" ht="33.75" customHeight="1" thickBot="1" x14ac:dyDescent="0.3">
      <c r="B7" s="199" t="s">
        <v>109</v>
      </c>
      <c r="C7" s="200"/>
      <c r="D7" s="200"/>
      <c r="E7" s="200"/>
      <c r="F7" s="200"/>
      <c r="G7" s="201"/>
      <c r="H7" s="196" t="s">
        <v>107</v>
      </c>
      <c r="I7" s="197"/>
      <c r="J7" s="197"/>
      <c r="K7" s="197"/>
      <c r="L7" s="198"/>
    </row>
    <row r="8" spans="2:17" ht="40.5" customHeight="1" thickBot="1" x14ac:dyDescent="0.3">
      <c r="B8" s="84" t="s">
        <v>75</v>
      </c>
      <c r="C8" s="211" t="s">
        <v>80</v>
      </c>
      <c r="D8" s="211"/>
      <c r="E8" s="211"/>
      <c r="F8" s="211"/>
      <c r="G8" s="211"/>
      <c r="H8" s="85" t="s">
        <v>81</v>
      </c>
      <c r="I8" s="85" t="s">
        <v>6</v>
      </c>
      <c r="J8" s="85" t="s">
        <v>3</v>
      </c>
      <c r="K8" s="85" t="s">
        <v>86</v>
      </c>
      <c r="L8" s="86" t="s">
        <v>83</v>
      </c>
    </row>
    <row r="9" spans="2:17" ht="53.25" customHeight="1" x14ac:dyDescent="0.25">
      <c r="B9" s="87" t="s">
        <v>69</v>
      </c>
      <c r="C9" s="192" t="s">
        <v>112</v>
      </c>
      <c r="D9" s="192"/>
      <c r="E9" s="192"/>
      <c r="F9" s="192"/>
      <c r="G9" s="192"/>
      <c r="H9" s="88" t="s">
        <v>139</v>
      </c>
      <c r="I9" s="89">
        <v>2</v>
      </c>
      <c r="J9" s="90">
        <v>4</v>
      </c>
      <c r="K9" s="90">
        <f>I9+J9</f>
        <v>6</v>
      </c>
      <c r="L9" s="91" t="str">
        <f t="shared" ref="L9:L17" si="0">IF(K9&lt;=4,"BAJO",IF(K9=5,"MEDIO",IF(K9=6,"ALTO",IF(K9=7,"ALTO","EXTREMO"))))</f>
        <v>ALTO</v>
      </c>
    </row>
    <row r="10" spans="2:17" ht="82.5" customHeight="1" x14ac:dyDescent="0.25">
      <c r="B10" s="92" t="s">
        <v>69</v>
      </c>
      <c r="C10" s="194" t="s">
        <v>39</v>
      </c>
      <c r="D10" s="194"/>
      <c r="E10" s="194"/>
      <c r="F10" s="194"/>
      <c r="G10" s="194"/>
      <c r="H10" s="93" t="s">
        <v>140</v>
      </c>
      <c r="I10" s="89">
        <v>1</v>
      </c>
      <c r="J10" s="90">
        <v>5</v>
      </c>
      <c r="K10" s="90">
        <f t="shared" ref="K10:K17" si="1">+I10+J10</f>
        <v>6</v>
      </c>
      <c r="L10" s="94" t="str">
        <f t="shared" si="0"/>
        <v>ALTO</v>
      </c>
    </row>
    <row r="11" spans="2:17" ht="53.25" customHeight="1" x14ac:dyDescent="0.25">
      <c r="B11" s="92" t="s">
        <v>69</v>
      </c>
      <c r="C11" s="194" t="s">
        <v>115</v>
      </c>
      <c r="D11" s="194"/>
      <c r="E11" s="194"/>
      <c r="F11" s="194"/>
      <c r="G11" s="194"/>
      <c r="H11" s="93" t="s">
        <v>141</v>
      </c>
      <c r="I11" s="89">
        <v>2</v>
      </c>
      <c r="J11" s="90">
        <v>3</v>
      </c>
      <c r="K11" s="90">
        <f t="shared" si="1"/>
        <v>5</v>
      </c>
      <c r="L11" s="94" t="str">
        <f t="shared" si="0"/>
        <v>MEDIO</v>
      </c>
    </row>
    <row r="12" spans="2:17" ht="53.25" customHeight="1" x14ac:dyDescent="0.25">
      <c r="B12" s="92" t="s">
        <v>67</v>
      </c>
      <c r="C12" s="194" t="s">
        <v>116</v>
      </c>
      <c r="D12" s="194"/>
      <c r="E12" s="194"/>
      <c r="F12" s="194"/>
      <c r="G12" s="194"/>
      <c r="H12" s="93" t="s">
        <v>142</v>
      </c>
      <c r="I12" s="89">
        <v>1</v>
      </c>
      <c r="J12" s="90">
        <v>5</v>
      </c>
      <c r="K12" s="90">
        <f t="shared" si="1"/>
        <v>6</v>
      </c>
      <c r="L12" s="94" t="str">
        <f t="shared" si="0"/>
        <v>ALTO</v>
      </c>
    </row>
    <row r="13" spans="2:17" ht="53.25" customHeight="1" x14ac:dyDescent="0.25">
      <c r="B13" s="92" t="s">
        <v>67</v>
      </c>
      <c r="C13" s="194" t="s">
        <v>47</v>
      </c>
      <c r="D13" s="194"/>
      <c r="E13" s="194"/>
      <c r="F13" s="194"/>
      <c r="G13" s="194"/>
      <c r="H13" s="93" t="s">
        <v>143</v>
      </c>
      <c r="I13" s="89">
        <v>2</v>
      </c>
      <c r="J13" s="90">
        <v>4</v>
      </c>
      <c r="K13" s="90">
        <f t="shared" si="1"/>
        <v>6</v>
      </c>
      <c r="L13" s="94" t="str">
        <f t="shared" si="0"/>
        <v>ALTO</v>
      </c>
    </row>
    <row r="14" spans="2:17" ht="93" customHeight="1" x14ac:dyDescent="0.25">
      <c r="B14" s="92" t="s">
        <v>67</v>
      </c>
      <c r="C14" s="194" t="s">
        <v>51</v>
      </c>
      <c r="D14" s="194"/>
      <c r="E14" s="194"/>
      <c r="F14" s="194"/>
      <c r="G14" s="194"/>
      <c r="H14" s="93" t="s">
        <v>144</v>
      </c>
      <c r="I14" s="89">
        <v>1</v>
      </c>
      <c r="J14" s="90">
        <v>5</v>
      </c>
      <c r="K14" s="90">
        <f t="shared" si="1"/>
        <v>6</v>
      </c>
      <c r="L14" s="94" t="str">
        <f t="shared" si="0"/>
        <v>ALTO</v>
      </c>
    </row>
    <row r="15" spans="2:17" ht="53.25" customHeight="1" x14ac:dyDescent="0.25">
      <c r="B15" s="92" t="s">
        <v>68</v>
      </c>
      <c r="C15" s="194" t="s">
        <v>54</v>
      </c>
      <c r="D15" s="194"/>
      <c r="E15" s="194"/>
      <c r="F15" s="194"/>
      <c r="G15" s="194"/>
      <c r="H15" s="93" t="s">
        <v>145</v>
      </c>
      <c r="I15" s="89">
        <v>3</v>
      </c>
      <c r="J15" s="90">
        <v>5</v>
      </c>
      <c r="K15" s="90">
        <f t="shared" si="1"/>
        <v>8</v>
      </c>
      <c r="L15" s="94" t="str">
        <f t="shared" si="0"/>
        <v>EXTREMO</v>
      </c>
    </row>
    <row r="16" spans="2:17" ht="53.25" customHeight="1" x14ac:dyDescent="0.25">
      <c r="B16" s="92" t="s">
        <v>68</v>
      </c>
      <c r="C16" s="194" t="s">
        <v>53</v>
      </c>
      <c r="D16" s="194"/>
      <c r="E16" s="194"/>
      <c r="F16" s="194"/>
      <c r="G16" s="194"/>
      <c r="H16" s="93" t="s">
        <v>145</v>
      </c>
      <c r="I16" s="89">
        <v>2</v>
      </c>
      <c r="J16" s="90">
        <v>5</v>
      </c>
      <c r="K16" s="90">
        <f t="shared" si="1"/>
        <v>7</v>
      </c>
      <c r="L16" s="94" t="str">
        <f t="shared" si="0"/>
        <v>ALTO</v>
      </c>
    </row>
    <row r="17" spans="2:14" ht="53.25" customHeight="1" thickBot="1" x14ac:dyDescent="0.3">
      <c r="B17" s="95" t="s">
        <v>68</v>
      </c>
      <c r="C17" s="195" t="s">
        <v>63</v>
      </c>
      <c r="D17" s="195"/>
      <c r="E17" s="195"/>
      <c r="F17" s="195"/>
      <c r="G17" s="195"/>
      <c r="H17" s="93" t="s">
        <v>145</v>
      </c>
      <c r="I17" s="96">
        <v>2</v>
      </c>
      <c r="J17" s="97">
        <v>3</v>
      </c>
      <c r="K17" s="97">
        <f t="shared" si="1"/>
        <v>5</v>
      </c>
      <c r="L17" s="98" t="str">
        <f t="shared" si="0"/>
        <v>MEDIO</v>
      </c>
    </row>
    <row r="18" spans="2:14" ht="12.75" customHeight="1" x14ac:dyDescent="0.3">
      <c r="B18" s="99"/>
      <c r="C18" s="100"/>
      <c r="D18" s="100"/>
      <c r="E18" s="100"/>
      <c r="F18" s="100"/>
      <c r="G18" s="100"/>
      <c r="H18" s="100"/>
      <c r="I18" s="100"/>
      <c r="J18" s="100"/>
      <c r="K18" s="100"/>
      <c r="L18" s="101"/>
    </row>
    <row r="19" spans="2:14" x14ac:dyDescent="0.3">
      <c r="B19" s="78"/>
      <c r="C19" s="184"/>
      <c r="D19" s="184"/>
      <c r="E19" s="184"/>
      <c r="F19" s="79"/>
      <c r="G19" s="79"/>
      <c r="H19" s="177"/>
      <c r="I19" s="177"/>
      <c r="J19" s="79"/>
      <c r="K19" s="79"/>
      <c r="L19" s="80"/>
    </row>
    <row r="20" spans="2:14" ht="19.5" customHeight="1" x14ac:dyDescent="0.3">
      <c r="B20" s="191" t="s">
        <v>2</v>
      </c>
      <c r="C20" s="175" t="s">
        <v>14</v>
      </c>
      <c r="D20" s="175"/>
      <c r="E20" s="102" t="s">
        <v>13</v>
      </c>
      <c r="F20" s="79"/>
      <c r="G20" s="193" t="s">
        <v>3</v>
      </c>
      <c r="H20" s="103" t="s">
        <v>19</v>
      </c>
      <c r="I20" s="103" t="s">
        <v>13</v>
      </c>
      <c r="J20" s="79"/>
      <c r="K20" s="79"/>
      <c r="L20" s="80"/>
    </row>
    <row r="21" spans="2:14" ht="21" customHeight="1" x14ac:dyDescent="0.3">
      <c r="B21" s="191"/>
      <c r="C21" s="174" t="s">
        <v>8</v>
      </c>
      <c r="D21" s="174"/>
      <c r="E21" s="104">
        <v>1</v>
      </c>
      <c r="F21" s="79"/>
      <c r="G21" s="193"/>
      <c r="H21" s="104" t="s">
        <v>16</v>
      </c>
      <c r="I21" s="105">
        <v>1</v>
      </c>
      <c r="J21" s="79"/>
      <c r="K21" s="79"/>
      <c r="L21" s="80"/>
    </row>
    <row r="22" spans="2:14" ht="15.75" customHeight="1" x14ac:dyDescent="0.3">
      <c r="B22" s="191"/>
      <c r="C22" s="174" t="s">
        <v>9</v>
      </c>
      <c r="D22" s="174"/>
      <c r="E22" s="104">
        <v>2</v>
      </c>
      <c r="F22" s="79"/>
      <c r="G22" s="193"/>
      <c r="H22" s="104" t="s">
        <v>17</v>
      </c>
      <c r="I22" s="105">
        <v>2</v>
      </c>
      <c r="J22" s="79"/>
      <c r="K22" s="79"/>
      <c r="L22" s="80"/>
      <c r="N22" s="5"/>
    </row>
    <row r="23" spans="2:14" ht="24.75" customHeight="1" x14ac:dyDescent="0.3">
      <c r="B23" s="191"/>
      <c r="C23" s="174" t="s">
        <v>10</v>
      </c>
      <c r="D23" s="174"/>
      <c r="E23" s="104">
        <v>3</v>
      </c>
      <c r="F23" s="79"/>
      <c r="G23" s="193"/>
      <c r="H23" s="104" t="s">
        <v>1</v>
      </c>
      <c r="I23" s="105">
        <v>3</v>
      </c>
      <c r="J23" s="79"/>
      <c r="K23" s="79"/>
      <c r="L23" s="80"/>
    </row>
    <row r="24" spans="2:14" ht="18" customHeight="1" x14ac:dyDescent="0.3">
      <c r="B24" s="191"/>
      <c r="C24" s="174" t="s">
        <v>11</v>
      </c>
      <c r="D24" s="174"/>
      <c r="E24" s="104">
        <v>4</v>
      </c>
      <c r="F24" s="79"/>
      <c r="G24" s="193"/>
      <c r="H24" s="104" t="s">
        <v>18</v>
      </c>
      <c r="I24" s="105">
        <v>4</v>
      </c>
      <c r="J24" s="79"/>
      <c r="K24" s="79"/>
      <c r="L24" s="80"/>
    </row>
    <row r="25" spans="2:14" ht="29.25" customHeight="1" x14ac:dyDescent="0.3">
      <c r="B25" s="191"/>
      <c r="C25" s="174" t="s">
        <v>12</v>
      </c>
      <c r="D25" s="174"/>
      <c r="E25" s="104">
        <v>5</v>
      </c>
      <c r="F25" s="79"/>
      <c r="G25" s="193"/>
      <c r="H25" s="104" t="s">
        <v>0</v>
      </c>
      <c r="I25" s="105">
        <v>5</v>
      </c>
      <c r="J25" s="79"/>
      <c r="K25" s="79"/>
      <c r="L25" s="80"/>
    </row>
    <row r="26" spans="2:14" ht="16.5" customHeight="1" x14ac:dyDescent="0.3">
      <c r="B26" s="106"/>
      <c r="C26" s="107"/>
      <c r="D26" s="107"/>
      <c r="E26" s="107"/>
      <c r="F26" s="79"/>
      <c r="G26" s="107"/>
      <c r="H26" s="107"/>
      <c r="I26" s="107"/>
      <c r="J26" s="107"/>
      <c r="K26" s="107"/>
      <c r="L26" s="80"/>
    </row>
    <row r="27" spans="2:14" ht="16.5" customHeight="1" x14ac:dyDescent="0.3">
      <c r="B27" s="106"/>
      <c r="C27" s="177" t="s">
        <v>21</v>
      </c>
      <c r="D27" s="177"/>
      <c r="E27" s="177"/>
      <c r="F27" s="177"/>
      <c r="G27" s="177"/>
      <c r="H27" s="180"/>
      <c r="I27" s="180"/>
      <c r="J27" s="180"/>
      <c r="K27" s="180"/>
      <c r="L27" s="80"/>
    </row>
    <row r="28" spans="2:14" ht="69.75" customHeight="1" x14ac:dyDescent="0.25">
      <c r="B28" s="106"/>
      <c r="C28" s="174" t="s">
        <v>95</v>
      </c>
      <c r="D28" s="174"/>
      <c r="E28" s="174"/>
      <c r="F28" s="104" t="s">
        <v>97</v>
      </c>
      <c r="G28" s="104" t="s">
        <v>104</v>
      </c>
      <c r="H28" s="104" t="s">
        <v>102</v>
      </c>
      <c r="I28" s="174" t="s">
        <v>100</v>
      </c>
      <c r="J28" s="174"/>
      <c r="K28" s="174" t="s">
        <v>98</v>
      </c>
      <c r="L28" s="183"/>
    </row>
    <row r="29" spans="2:14" ht="69.75" customHeight="1" x14ac:dyDescent="0.25">
      <c r="B29" s="106"/>
      <c r="C29" s="174" t="s">
        <v>96</v>
      </c>
      <c r="D29" s="174"/>
      <c r="E29" s="174"/>
      <c r="F29" s="104" t="s">
        <v>106</v>
      </c>
      <c r="G29" s="104" t="s">
        <v>105</v>
      </c>
      <c r="H29" s="104" t="s">
        <v>103</v>
      </c>
      <c r="I29" s="174" t="s">
        <v>101</v>
      </c>
      <c r="J29" s="174"/>
      <c r="K29" s="174" t="s">
        <v>99</v>
      </c>
      <c r="L29" s="183"/>
    </row>
    <row r="30" spans="2:14" x14ac:dyDescent="0.3">
      <c r="B30" s="78"/>
      <c r="C30" s="175" t="s">
        <v>22</v>
      </c>
      <c r="D30" s="175"/>
      <c r="E30" s="175" t="s">
        <v>13</v>
      </c>
      <c r="F30" s="108" t="s">
        <v>16</v>
      </c>
      <c r="G30" s="108" t="s">
        <v>17</v>
      </c>
      <c r="H30" s="109" t="s">
        <v>1</v>
      </c>
      <c r="I30" s="186" t="s">
        <v>18</v>
      </c>
      <c r="J30" s="186"/>
      <c r="K30" s="175" t="s">
        <v>0</v>
      </c>
      <c r="L30" s="181"/>
    </row>
    <row r="31" spans="2:14" x14ac:dyDescent="0.3">
      <c r="B31" s="78"/>
      <c r="C31" s="175"/>
      <c r="D31" s="175"/>
      <c r="E31" s="175"/>
      <c r="F31" s="110">
        <v>1</v>
      </c>
      <c r="G31" s="110">
        <v>2</v>
      </c>
      <c r="H31" s="110">
        <v>3</v>
      </c>
      <c r="I31" s="176">
        <v>4</v>
      </c>
      <c r="J31" s="176"/>
      <c r="K31" s="176">
        <v>5</v>
      </c>
      <c r="L31" s="182"/>
    </row>
    <row r="32" spans="2:14" ht="19.5" customHeight="1" x14ac:dyDescent="0.3">
      <c r="B32" s="78"/>
      <c r="C32" s="174" t="s">
        <v>8</v>
      </c>
      <c r="D32" s="174"/>
      <c r="E32" s="111">
        <v>1</v>
      </c>
      <c r="F32" s="112">
        <v>2</v>
      </c>
      <c r="G32" s="112">
        <v>3</v>
      </c>
      <c r="H32" s="112">
        <v>4</v>
      </c>
      <c r="I32" s="178">
        <v>5</v>
      </c>
      <c r="J32" s="178"/>
      <c r="K32" s="179">
        <v>6</v>
      </c>
      <c r="L32" s="187"/>
    </row>
    <row r="33" spans="2:12" ht="21.75" customHeight="1" x14ac:dyDescent="0.3">
      <c r="B33" s="78"/>
      <c r="C33" s="174" t="s">
        <v>9</v>
      </c>
      <c r="D33" s="174"/>
      <c r="E33" s="111">
        <v>2</v>
      </c>
      <c r="F33" s="112">
        <v>3</v>
      </c>
      <c r="G33" s="112">
        <v>4</v>
      </c>
      <c r="H33" s="113">
        <v>5</v>
      </c>
      <c r="I33" s="179">
        <v>6</v>
      </c>
      <c r="J33" s="179"/>
      <c r="K33" s="188">
        <v>7</v>
      </c>
      <c r="L33" s="189"/>
    </row>
    <row r="34" spans="2:12" ht="26.25" customHeight="1" x14ac:dyDescent="0.3">
      <c r="B34" s="78"/>
      <c r="C34" s="174" t="s">
        <v>10</v>
      </c>
      <c r="D34" s="174"/>
      <c r="E34" s="111">
        <v>3</v>
      </c>
      <c r="F34" s="112">
        <v>4</v>
      </c>
      <c r="G34" s="113">
        <v>5</v>
      </c>
      <c r="H34" s="114">
        <v>6</v>
      </c>
      <c r="I34" s="179">
        <v>7</v>
      </c>
      <c r="J34" s="179"/>
      <c r="K34" s="185">
        <v>8</v>
      </c>
      <c r="L34" s="190"/>
    </row>
    <row r="35" spans="2:12" ht="21" customHeight="1" x14ac:dyDescent="0.3">
      <c r="B35" s="78"/>
      <c r="C35" s="174" t="s">
        <v>11</v>
      </c>
      <c r="D35" s="174"/>
      <c r="E35" s="111">
        <v>4</v>
      </c>
      <c r="F35" s="113">
        <v>5</v>
      </c>
      <c r="G35" s="114">
        <v>6</v>
      </c>
      <c r="H35" s="114">
        <v>7</v>
      </c>
      <c r="I35" s="185">
        <v>8</v>
      </c>
      <c r="J35" s="185"/>
      <c r="K35" s="185">
        <v>9</v>
      </c>
      <c r="L35" s="190"/>
    </row>
    <row r="36" spans="2:12" ht="27" customHeight="1" x14ac:dyDescent="0.3">
      <c r="B36" s="78"/>
      <c r="C36" s="174" t="s">
        <v>12</v>
      </c>
      <c r="D36" s="174"/>
      <c r="E36" s="111">
        <v>5</v>
      </c>
      <c r="F36" s="114">
        <v>6</v>
      </c>
      <c r="G36" s="114">
        <v>7</v>
      </c>
      <c r="H36" s="115">
        <v>8</v>
      </c>
      <c r="I36" s="185">
        <v>9</v>
      </c>
      <c r="J36" s="185"/>
      <c r="K36" s="185">
        <v>10</v>
      </c>
      <c r="L36" s="190"/>
    </row>
    <row r="37" spans="2:12" x14ac:dyDescent="0.3">
      <c r="B37" s="78"/>
      <c r="C37" s="79"/>
      <c r="D37" s="79"/>
      <c r="E37" s="79"/>
      <c r="F37" s="79"/>
      <c r="G37" s="79"/>
      <c r="H37" s="79"/>
      <c r="I37" s="79"/>
      <c r="J37" s="79"/>
      <c r="K37" s="79"/>
      <c r="L37" s="80"/>
    </row>
    <row r="38" spans="2:12" ht="19.5" customHeight="1" x14ac:dyDescent="0.3">
      <c r="B38" s="78"/>
      <c r="C38" s="79"/>
      <c r="D38" s="79"/>
      <c r="E38" s="79"/>
      <c r="F38" s="79"/>
      <c r="G38" s="177" t="s">
        <v>15</v>
      </c>
      <c r="H38" s="177"/>
      <c r="I38" s="79"/>
      <c r="J38" s="79"/>
      <c r="K38" s="79"/>
      <c r="L38" s="80"/>
    </row>
    <row r="39" spans="2:12" ht="18" customHeight="1" x14ac:dyDescent="0.3">
      <c r="B39" s="78"/>
      <c r="C39" s="79"/>
      <c r="D39" s="79"/>
      <c r="E39" s="79"/>
      <c r="F39" s="79"/>
      <c r="G39" s="108" t="s">
        <v>21</v>
      </c>
      <c r="H39" s="116" t="s">
        <v>22</v>
      </c>
      <c r="I39" s="79"/>
      <c r="J39" s="79"/>
      <c r="K39" s="79"/>
      <c r="L39" s="80"/>
    </row>
    <row r="40" spans="2:12" ht="18" customHeight="1" x14ac:dyDescent="0.3">
      <c r="B40" s="78"/>
      <c r="C40" s="79"/>
      <c r="D40" s="79"/>
      <c r="E40" s="79"/>
      <c r="F40" s="79"/>
      <c r="G40" s="115" t="s">
        <v>23</v>
      </c>
      <c r="H40" s="117" t="s">
        <v>24</v>
      </c>
      <c r="I40" s="79"/>
      <c r="J40" s="79"/>
      <c r="K40" s="79"/>
      <c r="L40" s="80"/>
    </row>
    <row r="41" spans="2:12" ht="18" customHeight="1" x14ac:dyDescent="0.3">
      <c r="B41" s="78"/>
      <c r="C41" s="79"/>
      <c r="D41" s="79"/>
      <c r="E41" s="79"/>
      <c r="F41" s="79"/>
      <c r="G41" s="114" t="s">
        <v>25</v>
      </c>
      <c r="H41" s="117" t="s">
        <v>26</v>
      </c>
      <c r="I41" s="79"/>
      <c r="J41" s="79"/>
      <c r="K41" s="79"/>
      <c r="L41" s="80"/>
    </row>
    <row r="42" spans="2:12" ht="18" customHeight="1" x14ac:dyDescent="0.3">
      <c r="B42" s="78"/>
      <c r="C42" s="79"/>
      <c r="D42" s="79"/>
      <c r="E42" s="79"/>
      <c r="F42" s="79"/>
      <c r="G42" s="113">
        <v>5</v>
      </c>
      <c r="H42" s="117" t="s">
        <v>27</v>
      </c>
      <c r="I42" s="79"/>
      <c r="J42" s="79"/>
      <c r="K42" s="79"/>
      <c r="L42" s="80"/>
    </row>
    <row r="43" spans="2:12" ht="18" customHeight="1" x14ac:dyDescent="0.3">
      <c r="B43" s="78"/>
      <c r="C43" s="79"/>
      <c r="D43" s="79"/>
      <c r="E43" s="79"/>
      <c r="F43" s="79"/>
      <c r="G43" s="112" t="s">
        <v>28</v>
      </c>
      <c r="H43" s="117" t="s">
        <v>29</v>
      </c>
      <c r="I43" s="79"/>
      <c r="J43" s="79"/>
      <c r="K43" s="79"/>
      <c r="L43" s="80"/>
    </row>
    <row r="44" spans="2:12" ht="13.5" thickBot="1" x14ac:dyDescent="0.35">
      <c r="B44" s="81"/>
      <c r="C44" s="82"/>
      <c r="D44" s="82"/>
      <c r="E44" s="82"/>
      <c r="F44" s="82"/>
      <c r="G44" s="82"/>
      <c r="H44" s="82"/>
      <c r="I44" s="82"/>
      <c r="J44" s="82"/>
      <c r="K44" s="82"/>
      <c r="L44" s="83"/>
    </row>
    <row r="48" spans="2:12" hidden="1" x14ac:dyDescent="0.3">
      <c r="B48" s="7" t="s">
        <v>107</v>
      </c>
    </row>
    <row r="49" spans="2:2" hidden="1" x14ac:dyDescent="0.3">
      <c r="B49" s="7" t="s">
        <v>108</v>
      </c>
    </row>
  </sheetData>
  <mergeCells count="55">
    <mergeCell ref="C8:G8"/>
    <mergeCell ref="C10:G10"/>
    <mergeCell ref="C11:G11"/>
    <mergeCell ref="C12:G12"/>
    <mergeCell ref="C13:G13"/>
    <mergeCell ref="H7:L7"/>
    <mergeCell ref="B7:G7"/>
    <mergeCell ref="B6:L6"/>
    <mergeCell ref="B2:B4"/>
    <mergeCell ref="C2:J4"/>
    <mergeCell ref="K2:L4"/>
    <mergeCell ref="B20:B25"/>
    <mergeCell ref="C20:D20"/>
    <mergeCell ref="C21:D21"/>
    <mergeCell ref="C9:G9"/>
    <mergeCell ref="C22:D22"/>
    <mergeCell ref="C23:D23"/>
    <mergeCell ref="C24:D24"/>
    <mergeCell ref="G20:G25"/>
    <mergeCell ref="C14:G14"/>
    <mergeCell ref="C15:G15"/>
    <mergeCell ref="C17:G17"/>
    <mergeCell ref="C16:G16"/>
    <mergeCell ref="G38:H38"/>
    <mergeCell ref="C33:D33"/>
    <mergeCell ref="K28:L28"/>
    <mergeCell ref="C36:D36"/>
    <mergeCell ref="C35:D35"/>
    <mergeCell ref="I36:J36"/>
    <mergeCell ref="I30:J30"/>
    <mergeCell ref="I28:J28"/>
    <mergeCell ref="I29:J29"/>
    <mergeCell ref="K32:L32"/>
    <mergeCell ref="K33:L33"/>
    <mergeCell ref="K34:L34"/>
    <mergeCell ref="K35:L35"/>
    <mergeCell ref="K36:L36"/>
    <mergeCell ref="I35:J35"/>
    <mergeCell ref="I34:J34"/>
    <mergeCell ref="C34:D34"/>
    <mergeCell ref="C30:D31"/>
    <mergeCell ref="I31:J31"/>
    <mergeCell ref="H19:I19"/>
    <mergeCell ref="C29:E29"/>
    <mergeCell ref="C32:D32"/>
    <mergeCell ref="I32:J32"/>
    <mergeCell ref="C25:D25"/>
    <mergeCell ref="C28:E28"/>
    <mergeCell ref="I33:J33"/>
    <mergeCell ref="E30:E31"/>
    <mergeCell ref="C27:K27"/>
    <mergeCell ref="K30:L30"/>
    <mergeCell ref="K31:L31"/>
    <mergeCell ref="K29:L29"/>
    <mergeCell ref="C19:E19"/>
  </mergeCells>
  <phoneticPr fontId="1" type="noConversion"/>
  <conditionalFormatting sqref="J9:K17">
    <cfRule type="expression" dxfId="17" priority="1" stopIfTrue="1">
      <formula>"""bajo"""</formula>
    </cfRule>
  </conditionalFormatting>
  <conditionalFormatting sqref="L9:L17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3">
    <dataValidation type="list" allowBlank="1" showInputMessage="1" showErrorMessage="1" sqref="H7" xr:uid="{00000000-0002-0000-0200-000002000000}">
      <formula1>$B$48:$B$49</formula1>
    </dataValidation>
    <dataValidation type="list" allowBlank="1" showInputMessage="1" showErrorMessage="1" sqref="C9:G9" xr:uid="{00000000-0002-0000-0200-000003000000}">
      <formula1>INDIRECT($B$9)</formula1>
    </dataValidation>
    <dataValidation type="list" allowBlank="1" showInputMessage="1" showErrorMessage="1" sqref="C10:G10" xr:uid="{00000000-0002-0000-0200-000005000000}">
      <formula1>INDIRECT($B$10)</formula1>
    </dataValidation>
    <dataValidation type="list" allowBlank="1" showInputMessage="1" showErrorMessage="1" sqref="C11:G11" xr:uid="{00000000-0002-0000-0200-000006000000}">
      <formula1>INDIRECT($B$11)</formula1>
    </dataValidation>
    <dataValidation type="list" allowBlank="1" showInputMessage="1" showErrorMessage="1" sqref="C12:G12" xr:uid="{00000000-0002-0000-0200-000007000000}">
      <formula1>INDIRECT($B$12)</formula1>
    </dataValidation>
    <dataValidation type="list" allowBlank="1" showInputMessage="1" showErrorMessage="1" sqref="C13:G13" xr:uid="{00000000-0002-0000-0200-000008000000}">
      <formula1>INDIRECT($B$13)</formula1>
    </dataValidation>
    <dataValidation type="list" allowBlank="1" showInputMessage="1" showErrorMessage="1" sqref="C14:G14" xr:uid="{00000000-0002-0000-0200-000009000000}">
      <formula1>INDIRECT($B$14)</formula1>
    </dataValidation>
    <dataValidation type="list" allowBlank="1" showInputMessage="1" showErrorMessage="1" sqref="C15:G15" xr:uid="{00000000-0002-0000-0200-00000A000000}">
      <formula1>INDIRECT($B$15)</formula1>
    </dataValidation>
    <dataValidation type="list" allowBlank="1" showInputMessage="1" showErrorMessage="1" sqref="C16:G16" xr:uid="{00000000-0002-0000-0200-00000B000000}">
      <formula1>INDIRECT($B$16)</formula1>
    </dataValidation>
    <dataValidation type="list" allowBlank="1" showInputMessage="1" showErrorMessage="1" sqref="C17:G17" xr:uid="{00000000-0002-0000-0200-000017000000}">
      <formula1>INDIRECT($B$17)</formula1>
    </dataValidation>
    <dataValidation type="list" allowBlank="1" showInputMessage="1" showErrorMessage="1" sqref="I9:I17" xr:uid="{00000000-0002-0000-0200-000000000000}">
      <formula1>$E$21:$E$25</formula1>
    </dataValidation>
    <dataValidation type="list" allowBlank="1" showInputMessage="1" showErrorMessage="1" sqref="J9:J17" xr:uid="{00000000-0002-0000-0200-000001000000}">
      <formula1>$I$21:$I$25</formula1>
    </dataValidation>
    <dataValidation type="list" allowBlank="1" showInputMessage="1" showErrorMessage="1" sqref="B9:B17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4"/>
  <sheetViews>
    <sheetView showGridLines="0" topLeftCell="B20" zoomScale="90" zoomScaleNormal="90" zoomScalePageLayoutView="70" workbookViewId="0">
      <selection activeCell="B23" sqref="B23"/>
    </sheetView>
  </sheetViews>
  <sheetFormatPr baseColWidth="10" defaultRowHeight="12.5" x14ac:dyDescent="0.25"/>
  <cols>
    <col min="1" max="1" width="2.81640625" customWidth="1"/>
    <col min="2" max="2" width="41.7265625" customWidth="1"/>
    <col min="3" max="3" width="15.81640625" customWidth="1"/>
    <col min="4" max="4" width="13.1796875" customWidth="1"/>
    <col min="5" max="5" width="16.453125" customWidth="1"/>
    <col min="6" max="6" width="14.81640625" customWidth="1"/>
    <col min="7" max="7" width="17.453125" customWidth="1"/>
    <col min="8" max="8" width="14.453125" customWidth="1"/>
    <col min="9" max="9" width="15.81640625" customWidth="1"/>
    <col min="10" max="10" width="9.453125" customWidth="1"/>
    <col min="11" max="17" width="14" customWidth="1"/>
    <col min="18" max="18" width="20.81640625" style="4" customWidth="1"/>
  </cols>
  <sheetData>
    <row r="2" spans="2:26" ht="48.75" customHeight="1" x14ac:dyDescent="0.25">
      <c r="B2" s="134"/>
      <c r="C2" s="144" t="s">
        <v>121</v>
      </c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6"/>
      <c r="Q2" s="205" t="s">
        <v>138</v>
      </c>
      <c r="R2" s="206"/>
    </row>
    <row r="3" spans="2:26" ht="30" customHeight="1" x14ac:dyDescent="0.25">
      <c r="B3" s="134"/>
      <c r="C3" s="147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9"/>
      <c r="Q3" s="207"/>
      <c r="R3" s="208"/>
    </row>
    <row r="4" spans="2:26" ht="39.75" customHeight="1" x14ac:dyDescent="0.25">
      <c r="B4" s="134"/>
      <c r="C4" s="150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2"/>
      <c r="Q4" s="209"/>
      <c r="R4" s="210"/>
    </row>
    <row r="5" spans="2:26" ht="13" thickBot="1" x14ac:dyDescent="0.3"/>
    <row r="6" spans="2:26" ht="78.75" customHeight="1" thickBot="1" x14ac:dyDescent="0.3">
      <c r="B6" s="253" t="str">
        <f>+EVALUACION!B6</f>
        <v>Objeto Contractual: “Prestar los servicios para implementar acciones de fortalecimiento de capacidades, emprendimiento, desarrollo empresarial, el desarrollo de actividades y eventos orientados al fortalecimiento del Turismo, con enfoque de innovación e identidad local en la localidad de Engativá., y participación ciudadana, dirigidas a personas, MiPymes, emprendimientos y actores del territorio de la localidad de Engativá.”</v>
      </c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5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56" t="s">
        <v>93</v>
      </c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8"/>
    </row>
    <row r="8" spans="2:26" ht="15.5" x14ac:dyDescent="0.35">
      <c r="B8" s="251" t="s">
        <v>94</v>
      </c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</row>
    <row r="9" spans="2:26" ht="34.5" customHeight="1" x14ac:dyDescent="0.25">
      <c r="B9" s="249" t="s">
        <v>129</v>
      </c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</row>
    <row r="10" spans="2:26" ht="15.5" x14ac:dyDescent="0.35">
      <c r="B10" s="251" t="s">
        <v>130</v>
      </c>
      <c r="C10" s="252"/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  <c r="P10" s="252"/>
      <c r="Q10" s="252"/>
      <c r="R10" s="252"/>
    </row>
    <row r="11" spans="2:26" ht="13" x14ac:dyDescent="0.3">
      <c r="B11" s="78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thickBot="1" x14ac:dyDescent="0.3">
      <c r="B15" s="118" t="s">
        <v>75</v>
      </c>
      <c r="C15" s="248" t="s">
        <v>80</v>
      </c>
      <c r="D15" s="248"/>
      <c r="E15" s="248"/>
      <c r="F15" s="248"/>
      <c r="G15" s="211" t="s">
        <v>85</v>
      </c>
      <c r="H15" s="211"/>
      <c r="I15" s="85" t="s">
        <v>6</v>
      </c>
      <c r="J15" s="85" t="s">
        <v>3</v>
      </c>
      <c r="K15" s="85" t="s">
        <v>86</v>
      </c>
      <c r="L15" s="85" t="s">
        <v>83</v>
      </c>
      <c r="M15" s="85" t="s">
        <v>87</v>
      </c>
      <c r="N15" s="85" t="s">
        <v>88</v>
      </c>
      <c r="O15" s="85" t="s">
        <v>89</v>
      </c>
      <c r="P15" s="85" t="s">
        <v>90</v>
      </c>
      <c r="Q15" s="85" t="s">
        <v>117</v>
      </c>
      <c r="R15" s="11" t="s">
        <v>92</v>
      </c>
    </row>
    <row r="16" spans="2:26" s="27" customFormat="1" ht="57.75" customHeight="1" thickBot="1" x14ac:dyDescent="0.3">
      <c r="B16" s="119" t="str">
        <f>+EVALUACION!B9</f>
        <v>PLANEACIÓN</v>
      </c>
      <c r="C16" s="245" t="str">
        <f>+EVALUACION!C9</f>
        <v>Inadecuado análisis  económico estimativo del valor del contrato</v>
      </c>
      <c r="D16" s="245"/>
      <c r="E16" s="245"/>
      <c r="F16" s="245"/>
      <c r="G16" s="247" t="s">
        <v>146</v>
      </c>
      <c r="H16" s="247"/>
      <c r="I16" s="120">
        <f>+EVALUACION!I9</f>
        <v>2</v>
      </c>
      <c r="J16" s="120">
        <f>+EVALUACION!J9</f>
        <v>4</v>
      </c>
      <c r="K16" s="120">
        <f>+I16+J16</f>
        <v>6</v>
      </c>
      <c r="L16" s="120" t="str">
        <f>IF(K16&lt;=4,"BAJO",IF(K16=5,"MEDIO",IF(K16=6,"ALTO",IF(K16=7,"ALTO","EXTREMO"))))</f>
        <v>ALTO</v>
      </c>
      <c r="M16" s="120" t="s">
        <v>147</v>
      </c>
      <c r="N16" s="121" t="s">
        <v>148</v>
      </c>
      <c r="O16" s="121">
        <v>2026</v>
      </c>
      <c r="P16" s="121">
        <v>2026</v>
      </c>
      <c r="Q16" s="121" t="s">
        <v>149</v>
      </c>
      <c r="R16" s="36" t="s">
        <v>150</v>
      </c>
    </row>
    <row r="17" spans="2:23" s="27" customFormat="1" ht="57.75" customHeight="1" thickBot="1" x14ac:dyDescent="0.3">
      <c r="B17" s="122" t="str">
        <f>+EVALUACION!B10</f>
        <v>PLANEACIÓN</v>
      </c>
      <c r="C17" s="246" t="str">
        <f>+EVALUACION!C10</f>
        <v xml:space="preserve">Inadecuada  descripción del bien o servicio requerido </v>
      </c>
      <c r="D17" s="246"/>
      <c r="E17" s="246"/>
      <c r="F17" s="246"/>
      <c r="G17" s="247" t="s">
        <v>146</v>
      </c>
      <c r="H17" s="247"/>
      <c r="I17" s="126">
        <f>+EVALUACION!I10</f>
        <v>1</v>
      </c>
      <c r="J17" s="89">
        <f>+EVALUACION!J10</f>
        <v>5</v>
      </c>
      <c r="K17" s="89">
        <f>+I17+J17</f>
        <v>6</v>
      </c>
      <c r="L17" s="89" t="str">
        <f>IF(K17&lt;=4,"BAJO",IF(K17=5,"MEDIO",IF(K17=6,"ALTO",IF(K17=7,"ALTO","EXTREMO"))))</f>
        <v>ALTO</v>
      </c>
      <c r="M17" s="120" t="s">
        <v>147</v>
      </c>
      <c r="N17" s="121" t="s">
        <v>148</v>
      </c>
      <c r="O17" s="121">
        <v>2026</v>
      </c>
      <c r="P17" s="121">
        <v>2026</v>
      </c>
      <c r="Q17" s="121" t="s">
        <v>149</v>
      </c>
      <c r="R17" s="36" t="s">
        <v>150</v>
      </c>
    </row>
    <row r="18" spans="2:23" s="27" customFormat="1" ht="57.75" customHeight="1" thickBot="1" x14ac:dyDescent="0.3">
      <c r="B18" s="122" t="str">
        <f>+EVALUACION!B11</f>
        <v>PLANEACIÓN</v>
      </c>
      <c r="C18" s="246" t="str">
        <f>+EVALUACION!C11</f>
        <v xml:space="preserve">Falta de profundidad en el estudio de sector no identificandose claramente aspectos de oferta y demanda </v>
      </c>
      <c r="D18" s="246"/>
      <c r="E18" s="246"/>
      <c r="F18" s="246"/>
      <c r="G18" s="247" t="s">
        <v>146</v>
      </c>
      <c r="H18" s="247"/>
      <c r="I18" s="89">
        <f>+EVALUACION!I11</f>
        <v>2</v>
      </c>
      <c r="J18" s="89">
        <f>+EVALUACION!J11</f>
        <v>3</v>
      </c>
      <c r="K18" s="89">
        <f t="shared" ref="K18:K24" si="0">+I18+J18</f>
        <v>5</v>
      </c>
      <c r="L18" s="89" t="str">
        <f t="shared" ref="L18:L24" si="1">IF(K18&lt;=4,"BAJO",IF(K18=5,"MEDIO",IF(K18=6,"ALTO",IF(K18=7,"ALTO","EXTREMO"))))</f>
        <v>MEDIO</v>
      </c>
      <c r="M18" s="120" t="s">
        <v>147</v>
      </c>
      <c r="N18" s="121" t="s">
        <v>148</v>
      </c>
      <c r="O18" s="121">
        <v>2026</v>
      </c>
      <c r="P18" s="121">
        <v>2026</v>
      </c>
      <c r="Q18" s="121" t="s">
        <v>151</v>
      </c>
      <c r="R18" s="36" t="s">
        <v>150</v>
      </c>
    </row>
    <row r="19" spans="2:23" s="27" customFormat="1" ht="57.75" customHeight="1" thickBot="1" x14ac:dyDescent="0.3">
      <c r="B19" s="122" t="str">
        <f>+EVALUACION!B12</f>
        <v>CONTRATACIÓN</v>
      </c>
      <c r="C19" s="246" t="str">
        <f>+EVALUACION!C12</f>
        <v xml:space="preserve">Riesgo de que no se firme el contrato. </v>
      </c>
      <c r="D19" s="246"/>
      <c r="E19" s="246"/>
      <c r="F19" s="246"/>
      <c r="G19" s="174" t="s">
        <v>153</v>
      </c>
      <c r="H19" s="174"/>
      <c r="I19" s="89">
        <f>+EVALUACION!I12</f>
        <v>1</v>
      </c>
      <c r="J19" s="89">
        <f>+EVALUACION!J12</f>
        <v>5</v>
      </c>
      <c r="K19" s="89">
        <f t="shared" si="0"/>
        <v>6</v>
      </c>
      <c r="L19" s="89" t="str">
        <f t="shared" si="1"/>
        <v>ALTO</v>
      </c>
      <c r="M19" s="120" t="s">
        <v>147</v>
      </c>
      <c r="N19" s="121" t="s">
        <v>148</v>
      </c>
      <c r="O19" s="121">
        <v>2026</v>
      </c>
      <c r="P19" s="121">
        <v>2026</v>
      </c>
      <c r="Q19" s="123" t="s">
        <v>152</v>
      </c>
      <c r="R19" s="36" t="s">
        <v>150</v>
      </c>
    </row>
    <row r="20" spans="2:23" s="27" customFormat="1" ht="57.75" customHeight="1" thickBot="1" x14ac:dyDescent="0.3">
      <c r="B20" s="122" t="str">
        <f>+EVALUACION!B13</f>
        <v>CONTRATACIÓN</v>
      </c>
      <c r="C20" s="246" t="str">
        <f>+EVALUACION!C13</f>
        <v>No publicación de la documentación del proceso de selección en el SECOP</v>
      </c>
      <c r="D20" s="246"/>
      <c r="E20" s="246"/>
      <c r="F20" s="246"/>
      <c r="G20" s="247" t="s">
        <v>146</v>
      </c>
      <c r="H20" s="247"/>
      <c r="I20" s="89">
        <f>+EVALUACION!I13</f>
        <v>2</v>
      </c>
      <c r="J20" s="89">
        <f>+EVALUACION!J13</f>
        <v>4</v>
      </c>
      <c r="K20" s="89">
        <f t="shared" si="0"/>
        <v>6</v>
      </c>
      <c r="L20" s="89" t="str">
        <f t="shared" si="1"/>
        <v>ALTO</v>
      </c>
      <c r="M20" s="120" t="s">
        <v>147</v>
      </c>
      <c r="N20" s="121" t="s">
        <v>148</v>
      </c>
      <c r="O20" s="121">
        <v>2026</v>
      </c>
      <c r="P20" s="121">
        <v>2026</v>
      </c>
      <c r="Q20" s="123" t="s">
        <v>154</v>
      </c>
      <c r="R20" s="36" t="s">
        <v>150</v>
      </c>
    </row>
    <row r="21" spans="2:23" s="27" customFormat="1" ht="57.75" customHeight="1" thickBot="1" x14ac:dyDescent="0.3">
      <c r="B21" s="122" t="str">
        <f>+EVALUACION!B14</f>
        <v>CONTRATACIÓN</v>
      </c>
      <c r="C21" s="246" t="str">
        <f>+EVALUACION!C14</f>
        <v>Presentación de reclamos de terceros sobre la selección del oferente que retrasen el perfeccionamiento del contrato.</v>
      </c>
      <c r="D21" s="246"/>
      <c r="E21" s="246"/>
      <c r="F21" s="246"/>
      <c r="G21" s="247" t="s">
        <v>146</v>
      </c>
      <c r="H21" s="247"/>
      <c r="I21" s="89">
        <f>+EVALUACION!I14</f>
        <v>1</v>
      </c>
      <c r="J21" s="89">
        <f>+EVALUACION!J14</f>
        <v>5</v>
      </c>
      <c r="K21" s="89">
        <f t="shared" si="0"/>
        <v>6</v>
      </c>
      <c r="L21" s="89" t="str">
        <f t="shared" si="1"/>
        <v>ALTO</v>
      </c>
      <c r="M21" s="120" t="s">
        <v>147</v>
      </c>
      <c r="N21" s="121" t="s">
        <v>148</v>
      </c>
      <c r="O21" s="121">
        <v>2026</v>
      </c>
      <c r="P21" s="121">
        <v>2026</v>
      </c>
      <c r="Q21" s="123" t="s">
        <v>155</v>
      </c>
      <c r="R21" s="36" t="s">
        <v>150</v>
      </c>
    </row>
    <row r="22" spans="2:23" s="27" customFormat="1" ht="57.75" customHeight="1" thickBot="1" x14ac:dyDescent="0.3">
      <c r="B22" s="122" t="str">
        <f>+EVALUACION!B15</f>
        <v>EJECUCIÓN</v>
      </c>
      <c r="C22" s="246" t="str">
        <f>+EVALUACION!C15</f>
        <v>Incumplimiento de compromisos adquiridos por el contratista seleccionado con sus subcontratistas, suministradores de bienes y servicios.</v>
      </c>
      <c r="D22" s="246"/>
      <c r="E22" s="246"/>
      <c r="F22" s="246"/>
      <c r="G22" s="174" t="s">
        <v>153</v>
      </c>
      <c r="H22" s="174"/>
      <c r="I22" s="89">
        <f>+EVALUACION!I15</f>
        <v>3</v>
      </c>
      <c r="J22" s="89">
        <f>+EVALUACION!J15</f>
        <v>5</v>
      </c>
      <c r="K22" s="89">
        <f t="shared" si="0"/>
        <v>8</v>
      </c>
      <c r="L22" s="89" t="str">
        <f t="shared" si="1"/>
        <v>EXTREMO</v>
      </c>
      <c r="M22" s="120" t="s">
        <v>147</v>
      </c>
      <c r="N22" s="121" t="s">
        <v>148</v>
      </c>
      <c r="O22" s="121">
        <v>2026</v>
      </c>
      <c r="P22" s="121">
        <v>2026</v>
      </c>
      <c r="Q22" s="123" t="s">
        <v>152</v>
      </c>
      <c r="R22" s="36" t="s">
        <v>150</v>
      </c>
    </row>
    <row r="23" spans="2:23" s="27" customFormat="1" ht="57.75" customHeight="1" thickBot="1" x14ac:dyDescent="0.3">
      <c r="B23" s="122" t="s">
        <v>68</v>
      </c>
      <c r="C23" s="299" t="s">
        <v>158</v>
      </c>
      <c r="D23" s="300"/>
      <c r="E23" s="300"/>
      <c r="F23" s="301"/>
      <c r="G23" s="174" t="s">
        <v>153</v>
      </c>
      <c r="H23" s="174"/>
      <c r="I23" s="89">
        <v>3</v>
      </c>
      <c r="J23" s="89">
        <v>4</v>
      </c>
      <c r="K23" s="89">
        <v>6</v>
      </c>
      <c r="L23" s="89" t="str">
        <f t="shared" si="1"/>
        <v>ALTO</v>
      </c>
      <c r="M23" s="120" t="s">
        <v>159</v>
      </c>
      <c r="N23" s="121" t="s">
        <v>160</v>
      </c>
      <c r="O23" s="121">
        <v>2026</v>
      </c>
      <c r="P23" s="121">
        <v>2026</v>
      </c>
      <c r="Q23" s="123" t="s">
        <v>161</v>
      </c>
      <c r="R23" s="36" t="s">
        <v>150</v>
      </c>
    </row>
    <row r="24" spans="2:23" s="27" customFormat="1" ht="57.75" customHeight="1" x14ac:dyDescent="0.25">
      <c r="B24" s="122" t="str">
        <f>+EVALUACION!B16</f>
        <v>EJECUCIÓN</v>
      </c>
      <c r="C24" s="246" t="str">
        <f>+EVALUACION!C16</f>
        <v>Variación en la disponibilidad o en el costo de los insumos necesarios para prestar los servicios.</v>
      </c>
      <c r="D24" s="246"/>
      <c r="E24" s="246"/>
      <c r="F24" s="246"/>
      <c r="G24" s="174" t="s">
        <v>153</v>
      </c>
      <c r="H24" s="174"/>
      <c r="I24" s="89">
        <f>+EVALUACION!I16</f>
        <v>2</v>
      </c>
      <c r="J24" s="89">
        <f>+EVALUACION!J16</f>
        <v>5</v>
      </c>
      <c r="K24" s="89">
        <f t="shared" si="0"/>
        <v>7</v>
      </c>
      <c r="L24" s="89" t="str">
        <f t="shared" si="1"/>
        <v>ALTO</v>
      </c>
      <c r="M24" s="120" t="s">
        <v>147</v>
      </c>
      <c r="N24" s="121" t="s">
        <v>148</v>
      </c>
      <c r="O24" s="121">
        <v>2026</v>
      </c>
      <c r="P24" s="121">
        <v>2026</v>
      </c>
      <c r="Q24" s="123" t="s">
        <v>152</v>
      </c>
      <c r="R24" s="36" t="s">
        <v>150</v>
      </c>
    </row>
    <row r="25" spans="2:23" ht="12.75" customHeight="1" x14ac:dyDescent="0.3"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3"/>
    </row>
    <row r="26" spans="2:23" ht="13" x14ac:dyDescent="0.3">
      <c r="B26" s="78"/>
      <c r="C26" s="244" t="s">
        <v>15</v>
      </c>
      <c r="D26" s="244"/>
      <c r="E26" s="244"/>
      <c r="F26" s="244"/>
      <c r="G26" s="79"/>
      <c r="H26" s="177" t="s">
        <v>20</v>
      </c>
      <c r="I26" s="177"/>
      <c r="J26" s="177"/>
      <c r="K26" s="177"/>
      <c r="L26" s="124"/>
      <c r="M26" s="124"/>
      <c r="N26" s="124"/>
      <c r="O26" s="124"/>
      <c r="P26" s="124"/>
      <c r="Q26" s="124"/>
      <c r="R26" s="3"/>
    </row>
    <row r="27" spans="2:23" ht="19.5" customHeight="1" x14ac:dyDescent="0.3">
      <c r="B27" s="191" t="s">
        <v>2</v>
      </c>
      <c r="C27" s="230" t="s">
        <v>14</v>
      </c>
      <c r="D27" s="232"/>
      <c r="E27" s="231"/>
      <c r="F27" s="102" t="s">
        <v>13</v>
      </c>
      <c r="G27" s="79"/>
      <c r="H27" s="230" t="s">
        <v>19</v>
      </c>
      <c r="I27" s="231"/>
      <c r="J27" s="230" t="s">
        <v>13</v>
      </c>
      <c r="K27" s="231"/>
      <c r="L27" s="107"/>
      <c r="M27" s="107"/>
      <c r="N27" s="177" t="s">
        <v>15</v>
      </c>
      <c r="O27" s="177"/>
      <c r="P27" s="177"/>
      <c r="Q27" s="107"/>
      <c r="R27" s="3"/>
    </row>
    <row r="28" spans="2:23" ht="21" customHeight="1" x14ac:dyDescent="0.3">
      <c r="B28" s="191"/>
      <c r="C28" s="215" t="s">
        <v>8</v>
      </c>
      <c r="D28" s="216"/>
      <c r="E28" s="217"/>
      <c r="F28" s="104">
        <v>1</v>
      </c>
      <c r="G28" s="79"/>
      <c r="H28" s="215" t="s">
        <v>16</v>
      </c>
      <c r="I28" s="217"/>
      <c r="J28" s="215">
        <v>1</v>
      </c>
      <c r="K28" s="217"/>
      <c r="L28" s="107"/>
      <c r="M28" s="107"/>
      <c r="N28" s="220" t="s">
        <v>21</v>
      </c>
      <c r="O28" s="221"/>
      <c r="P28" s="116" t="s">
        <v>22</v>
      </c>
      <c r="Q28" s="107"/>
      <c r="R28" s="3"/>
    </row>
    <row r="29" spans="2:23" ht="15.75" customHeight="1" x14ac:dyDescent="0.3">
      <c r="B29" s="191"/>
      <c r="C29" s="215" t="s">
        <v>9</v>
      </c>
      <c r="D29" s="216"/>
      <c r="E29" s="217"/>
      <c r="F29" s="104">
        <v>2</v>
      </c>
      <c r="G29" s="79"/>
      <c r="H29" s="215" t="s">
        <v>17</v>
      </c>
      <c r="I29" s="217"/>
      <c r="J29" s="215">
        <v>2</v>
      </c>
      <c r="K29" s="217"/>
      <c r="L29" s="107"/>
      <c r="M29" s="107"/>
      <c r="N29" s="224" t="s">
        <v>23</v>
      </c>
      <c r="O29" s="225"/>
      <c r="P29" s="117" t="s">
        <v>24</v>
      </c>
      <c r="Q29" s="107"/>
      <c r="R29" s="3"/>
      <c r="T29" s="5"/>
      <c r="U29" s="5"/>
      <c r="V29" s="5"/>
      <c r="W29" s="5"/>
    </row>
    <row r="30" spans="2:23" ht="24.75" customHeight="1" x14ac:dyDescent="0.3">
      <c r="B30" s="191"/>
      <c r="C30" s="215" t="s">
        <v>10</v>
      </c>
      <c r="D30" s="216"/>
      <c r="E30" s="217"/>
      <c r="F30" s="104">
        <v>3</v>
      </c>
      <c r="G30" s="79"/>
      <c r="H30" s="215" t="s">
        <v>1</v>
      </c>
      <c r="I30" s="217"/>
      <c r="J30" s="215">
        <v>3</v>
      </c>
      <c r="K30" s="217"/>
      <c r="L30" s="107"/>
      <c r="M30" s="107"/>
      <c r="N30" s="188" t="s">
        <v>25</v>
      </c>
      <c r="O30" s="219"/>
      <c r="P30" s="117" t="s">
        <v>26</v>
      </c>
      <c r="Q30" s="107"/>
      <c r="R30" s="3"/>
    </row>
    <row r="31" spans="2:23" ht="18" customHeight="1" x14ac:dyDescent="0.3">
      <c r="B31" s="191"/>
      <c r="C31" s="215" t="s">
        <v>11</v>
      </c>
      <c r="D31" s="216"/>
      <c r="E31" s="217"/>
      <c r="F31" s="104">
        <v>4</v>
      </c>
      <c r="G31" s="79"/>
      <c r="H31" s="215" t="s">
        <v>18</v>
      </c>
      <c r="I31" s="217"/>
      <c r="J31" s="215">
        <v>4</v>
      </c>
      <c r="K31" s="217"/>
      <c r="L31" s="107"/>
      <c r="M31" s="107"/>
      <c r="N31" s="226">
        <v>5</v>
      </c>
      <c r="O31" s="227"/>
      <c r="P31" s="117" t="s">
        <v>27</v>
      </c>
      <c r="Q31" s="107"/>
      <c r="R31" s="3"/>
    </row>
    <row r="32" spans="2:23" ht="21" customHeight="1" thickBot="1" x14ac:dyDescent="0.35">
      <c r="B32" s="191"/>
      <c r="C32" s="215" t="s">
        <v>12</v>
      </c>
      <c r="D32" s="216"/>
      <c r="E32" s="217"/>
      <c r="F32" s="104">
        <v>5</v>
      </c>
      <c r="G32" s="79"/>
      <c r="H32" s="215" t="s">
        <v>0</v>
      </c>
      <c r="I32" s="217"/>
      <c r="J32" s="215">
        <v>5</v>
      </c>
      <c r="K32" s="217"/>
      <c r="L32" s="107"/>
      <c r="M32" s="107"/>
      <c r="N32" s="242" t="s">
        <v>28</v>
      </c>
      <c r="O32" s="243"/>
      <c r="P32" s="125" t="s">
        <v>29</v>
      </c>
      <c r="Q32" s="107"/>
      <c r="R32" s="3"/>
    </row>
    <row r="33" spans="2:18" ht="13" x14ac:dyDescent="0.3">
      <c r="B33" s="78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3"/>
    </row>
    <row r="34" spans="2:18" ht="18" customHeight="1" x14ac:dyDescent="0.3">
      <c r="B34" s="78"/>
      <c r="C34" s="177" t="s">
        <v>21</v>
      </c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3"/>
    </row>
    <row r="35" spans="2:18" ht="68.25" customHeight="1" x14ac:dyDescent="0.3">
      <c r="B35" s="78"/>
      <c r="C35" s="215" t="s">
        <v>95</v>
      </c>
      <c r="D35" s="216"/>
      <c r="E35" s="216"/>
      <c r="F35" s="217"/>
      <c r="G35" s="215" t="s">
        <v>97</v>
      </c>
      <c r="H35" s="217"/>
      <c r="I35" s="215" t="s">
        <v>104</v>
      </c>
      <c r="J35" s="216"/>
      <c r="K35" s="217"/>
      <c r="L35" s="215" t="s">
        <v>102</v>
      </c>
      <c r="M35" s="217"/>
      <c r="N35" s="215" t="s">
        <v>100</v>
      </c>
      <c r="O35" s="217"/>
      <c r="P35" s="215" t="s">
        <v>98</v>
      </c>
      <c r="Q35" s="217"/>
      <c r="R35" s="3"/>
    </row>
    <row r="36" spans="2:18" ht="60" customHeight="1" x14ac:dyDescent="0.3">
      <c r="B36" s="78"/>
      <c r="C36" s="215" t="s">
        <v>96</v>
      </c>
      <c r="D36" s="216"/>
      <c r="E36" s="216"/>
      <c r="F36" s="217"/>
      <c r="G36" s="215" t="s">
        <v>106</v>
      </c>
      <c r="H36" s="217"/>
      <c r="I36" s="215" t="s">
        <v>105</v>
      </c>
      <c r="J36" s="216"/>
      <c r="K36" s="217"/>
      <c r="L36" s="215" t="s">
        <v>103</v>
      </c>
      <c r="M36" s="217"/>
      <c r="N36" s="215" t="s">
        <v>101</v>
      </c>
      <c r="O36" s="217"/>
      <c r="P36" s="215" t="s">
        <v>99</v>
      </c>
      <c r="Q36" s="217"/>
      <c r="R36" s="3"/>
    </row>
    <row r="37" spans="2:18" ht="13" x14ac:dyDescent="0.3">
      <c r="B37" s="78"/>
      <c r="C37" s="234" t="s">
        <v>14</v>
      </c>
      <c r="D37" s="235"/>
      <c r="E37" s="236"/>
      <c r="F37" s="240" t="s">
        <v>13</v>
      </c>
      <c r="G37" s="220" t="s">
        <v>16</v>
      </c>
      <c r="H37" s="221"/>
      <c r="I37" s="220" t="s">
        <v>17</v>
      </c>
      <c r="J37" s="228"/>
      <c r="K37" s="221"/>
      <c r="L37" s="220" t="s">
        <v>1</v>
      </c>
      <c r="M37" s="221"/>
      <c r="N37" s="220" t="s">
        <v>18</v>
      </c>
      <c r="O37" s="221"/>
      <c r="P37" s="230" t="s">
        <v>0</v>
      </c>
      <c r="Q37" s="231"/>
      <c r="R37" s="3"/>
    </row>
    <row r="38" spans="2:18" ht="13" x14ac:dyDescent="0.3">
      <c r="B38" s="78"/>
      <c r="C38" s="237"/>
      <c r="D38" s="238"/>
      <c r="E38" s="239"/>
      <c r="F38" s="241"/>
      <c r="G38" s="222">
        <v>1</v>
      </c>
      <c r="H38" s="223"/>
      <c r="I38" s="222">
        <v>2</v>
      </c>
      <c r="J38" s="229"/>
      <c r="K38" s="223"/>
      <c r="L38" s="222">
        <v>3</v>
      </c>
      <c r="M38" s="223"/>
      <c r="N38" s="222">
        <v>4</v>
      </c>
      <c r="O38" s="223"/>
      <c r="P38" s="222">
        <v>5</v>
      </c>
      <c r="Q38" s="223"/>
      <c r="R38" s="3"/>
    </row>
    <row r="39" spans="2:18" ht="19.5" customHeight="1" x14ac:dyDescent="0.3">
      <c r="B39" s="78"/>
      <c r="C39" s="215" t="s">
        <v>8</v>
      </c>
      <c r="D39" s="216"/>
      <c r="E39" s="217"/>
      <c r="F39" s="111">
        <v>1</v>
      </c>
      <c r="G39" s="212">
        <v>2</v>
      </c>
      <c r="H39" s="214"/>
      <c r="I39" s="212">
        <v>3</v>
      </c>
      <c r="J39" s="213"/>
      <c r="K39" s="214"/>
      <c r="L39" s="212">
        <v>4</v>
      </c>
      <c r="M39" s="214"/>
      <c r="N39" s="226">
        <v>5</v>
      </c>
      <c r="O39" s="227"/>
      <c r="P39" s="188">
        <v>6</v>
      </c>
      <c r="Q39" s="219"/>
      <c r="R39" s="3"/>
    </row>
    <row r="40" spans="2:18" ht="21.75" customHeight="1" x14ac:dyDescent="0.3">
      <c r="B40" s="78"/>
      <c r="C40" s="215" t="s">
        <v>9</v>
      </c>
      <c r="D40" s="216"/>
      <c r="E40" s="217"/>
      <c r="F40" s="111">
        <v>2</v>
      </c>
      <c r="G40" s="212">
        <v>3</v>
      </c>
      <c r="H40" s="214"/>
      <c r="I40" s="212">
        <v>4</v>
      </c>
      <c r="J40" s="213"/>
      <c r="K40" s="214"/>
      <c r="L40" s="226">
        <v>5</v>
      </c>
      <c r="M40" s="227"/>
      <c r="N40" s="188">
        <v>6</v>
      </c>
      <c r="O40" s="219"/>
      <c r="P40" s="188">
        <v>7</v>
      </c>
      <c r="Q40" s="219"/>
      <c r="R40" s="3"/>
    </row>
    <row r="41" spans="2:18" ht="21" customHeight="1" x14ac:dyDescent="0.3">
      <c r="B41" s="78"/>
      <c r="C41" s="215" t="s">
        <v>10</v>
      </c>
      <c r="D41" s="216"/>
      <c r="E41" s="217"/>
      <c r="F41" s="111">
        <v>3</v>
      </c>
      <c r="G41" s="212">
        <v>4</v>
      </c>
      <c r="H41" s="214"/>
      <c r="I41" s="226">
        <v>5</v>
      </c>
      <c r="J41" s="233"/>
      <c r="K41" s="227"/>
      <c r="L41" s="188">
        <v>6</v>
      </c>
      <c r="M41" s="219"/>
      <c r="N41" s="188">
        <v>7</v>
      </c>
      <c r="O41" s="219"/>
      <c r="P41" s="224">
        <v>8</v>
      </c>
      <c r="Q41" s="225"/>
      <c r="R41" s="3"/>
    </row>
    <row r="42" spans="2:18" ht="21" customHeight="1" x14ac:dyDescent="0.3">
      <c r="B42" s="78"/>
      <c r="C42" s="215" t="s">
        <v>11</v>
      </c>
      <c r="D42" s="216"/>
      <c r="E42" s="217"/>
      <c r="F42" s="111">
        <v>4</v>
      </c>
      <c r="G42" s="226">
        <v>5</v>
      </c>
      <c r="H42" s="227"/>
      <c r="I42" s="188">
        <v>6</v>
      </c>
      <c r="J42" s="218"/>
      <c r="K42" s="219"/>
      <c r="L42" s="188">
        <v>7</v>
      </c>
      <c r="M42" s="219"/>
      <c r="N42" s="224">
        <v>8</v>
      </c>
      <c r="O42" s="225"/>
      <c r="P42" s="224">
        <v>9</v>
      </c>
      <c r="Q42" s="225"/>
      <c r="R42" s="3"/>
    </row>
    <row r="43" spans="2:18" ht="21" customHeight="1" x14ac:dyDescent="0.3">
      <c r="B43" s="78"/>
      <c r="C43" s="215" t="s">
        <v>12</v>
      </c>
      <c r="D43" s="216"/>
      <c r="E43" s="217"/>
      <c r="F43" s="111">
        <v>5</v>
      </c>
      <c r="G43" s="188">
        <v>6</v>
      </c>
      <c r="H43" s="219"/>
      <c r="I43" s="188">
        <v>7</v>
      </c>
      <c r="J43" s="218"/>
      <c r="K43" s="219"/>
      <c r="L43" s="224">
        <v>8</v>
      </c>
      <c r="M43" s="225"/>
      <c r="N43" s="224">
        <v>9</v>
      </c>
      <c r="O43" s="225"/>
      <c r="P43" s="224">
        <v>10</v>
      </c>
      <c r="Q43" s="225"/>
      <c r="R43" s="3"/>
    </row>
    <row r="44" spans="2:18" ht="13.5" thickBot="1" x14ac:dyDescent="0.35">
      <c r="B44" s="81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9"/>
    </row>
  </sheetData>
  <mergeCells count="110">
    <mergeCell ref="C22:F22"/>
    <mergeCell ref="G22:H22"/>
    <mergeCell ref="C18:F18"/>
    <mergeCell ref="G18:H18"/>
    <mergeCell ref="C19:F19"/>
    <mergeCell ref="G19:H19"/>
    <mergeCell ref="C24:F24"/>
    <mergeCell ref="G24:H24"/>
    <mergeCell ref="B6:R6"/>
    <mergeCell ref="B7:R7"/>
    <mergeCell ref="G16:H16"/>
    <mergeCell ref="G15:H15"/>
    <mergeCell ref="C21:F21"/>
    <mergeCell ref="G21:H21"/>
    <mergeCell ref="C23:F23"/>
    <mergeCell ref="G23:H23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I43:K43"/>
    <mergeCell ref="P43:Q43"/>
    <mergeCell ref="N43:O43"/>
    <mergeCell ref="G40:H40"/>
    <mergeCell ref="C42:E42"/>
    <mergeCell ref="G41:H41"/>
    <mergeCell ref="G42:H42"/>
    <mergeCell ref="H28:I28"/>
    <mergeCell ref="C26:F26"/>
    <mergeCell ref="H26:K26"/>
    <mergeCell ref="I36:K36"/>
    <mergeCell ref="J28:K28"/>
    <mergeCell ref="C29:E29"/>
    <mergeCell ref="H29:I29"/>
    <mergeCell ref="C43:E43"/>
    <mergeCell ref="N27:P27"/>
    <mergeCell ref="N28:O28"/>
    <mergeCell ref="N29:O29"/>
    <mergeCell ref="C30:E30"/>
    <mergeCell ref="H30:I30"/>
    <mergeCell ref="J30:K30"/>
    <mergeCell ref="J27:K27"/>
    <mergeCell ref="C28:E28"/>
    <mergeCell ref="J29:K29"/>
    <mergeCell ref="G36:H36"/>
    <mergeCell ref="N30:O30"/>
    <mergeCell ref="N35:O35"/>
    <mergeCell ref="N36:O36"/>
    <mergeCell ref="L35:M35"/>
    <mergeCell ref="L36:M36"/>
    <mergeCell ref="N31:O31"/>
    <mergeCell ref="N32:O32"/>
    <mergeCell ref="P35:Q35"/>
    <mergeCell ref="P36:Q36"/>
    <mergeCell ref="I38:K38"/>
    <mergeCell ref="L37:M37"/>
    <mergeCell ref="N37:O37"/>
    <mergeCell ref="P37:Q37"/>
    <mergeCell ref="P41:Q41"/>
    <mergeCell ref="P42:Q42"/>
    <mergeCell ref="B27:B32"/>
    <mergeCell ref="C27:E27"/>
    <mergeCell ref="H27:I27"/>
    <mergeCell ref="C39:E39"/>
    <mergeCell ref="C40:E40"/>
    <mergeCell ref="C41:E41"/>
    <mergeCell ref="C35:F35"/>
    <mergeCell ref="C36:F36"/>
    <mergeCell ref="I41:K41"/>
    <mergeCell ref="C31:E31"/>
    <mergeCell ref="C32:E32"/>
    <mergeCell ref="H32:I32"/>
    <mergeCell ref="J32:K32"/>
    <mergeCell ref="C37:E38"/>
    <mergeCell ref="J31:K31"/>
    <mergeCell ref="F37:F38"/>
    <mergeCell ref="H31:I31"/>
    <mergeCell ref="G35:H35"/>
    <mergeCell ref="I39:K39"/>
    <mergeCell ref="I35:K35"/>
    <mergeCell ref="I42:K42"/>
    <mergeCell ref="C34:Q34"/>
    <mergeCell ref="G37:H37"/>
    <mergeCell ref="G38:H38"/>
    <mergeCell ref="G39:H39"/>
    <mergeCell ref="L43:M43"/>
    <mergeCell ref="L41:M41"/>
    <mergeCell ref="L38:M38"/>
    <mergeCell ref="G43:H43"/>
    <mergeCell ref="I40:K40"/>
    <mergeCell ref="N38:O38"/>
    <mergeCell ref="N39:O39"/>
    <mergeCell ref="N40:O40"/>
    <mergeCell ref="N41:O41"/>
    <mergeCell ref="N42:O42"/>
    <mergeCell ref="L42:M42"/>
    <mergeCell ref="P39:Q39"/>
    <mergeCell ref="P40:Q40"/>
    <mergeCell ref="L39:M39"/>
    <mergeCell ref="L40:M40"/>
    <mergeCell ref="I37:K37"/>
    <mergeCell ref="P38:Q38"/>
  </mergeCells>
  <conditionalFormatting sqref="J16:K24 M16:Q24">
    <cfRule type="expression" dxfId="12" priority="29" stopIfTrue="1">
      <formula>"""bajo"""</formula>
    </cfRule>
  </conditionalFormatting>
  <conditionalFormatting sqref="L16:L24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8"/>
  <sheetViews>
    <sheetView showGridLines="0" topLeftCell="D17" zoomScale="70" zoomScaleNormal="70" zoomScaleSheetLayoutView="25" zoomScalePageLayoutView="70" workbookViewId="0">
      <selection activeCell="E18" sqref="E18"/>
    </sheetView>
  </sheetViews>
  <sheetFormatPr baseColWidth="10" defaultColWidth="11.453125" defaultRowHeight="14" x14ac:dyDescent="0.25"/>
  <cols>
    <col min="1" max="1" width="4.26953125" style="16" customWidth="1"/>
    <col min="2" max="2" width="48.81640625" style="16" customWidth="1"/>
    <col min="3" max="3" width="42" style="16" customWidth="1"/>
    <col min="4" max="4" width="17.7265625" style="16" customWidth="1"/>
    <col min="5" max="5" width="22.54296875" style="16" customWidth="1"/>
    <col min="6" max="6" width="15.1796875" style="16" customWidth="1"/>
    <col min="7" max="7" width="17.453125" style="16" customWidth="1"/>
    <col min="8" max="8" width="5.1796875" style="16" customWidth="1"/>
    <col min="9" max="9" width="4.26953125" style="16" customWidth="1"/>
    <col min="10" max="10" width="5.81640625" style="16" customWidth="1"/>
    <col min="11" max="11" width="5.26953125" style="16" customWidth="1"/>
    <col min="12" max="12" width="14.1796875" style="16" customWidth="1"/>
    <col min="13" max="13" width="5.26953125" style="16" customWidth="1"/>
    <col min="14" max="14" width="18" style="16" customWidth="1"/>
    <col min="15" max="15" width="5.7265625" style="16" customWidth="1"/>
    <col min="16" max="16" width="6.453125" style="16" customWidth="1"/>
    <col min="17" max="17" width="8.453125" style="16" customWidth="1"/>
    <col min="18" max="18" width="6" style="16" customWidth="1"/>
    <col min="19" max="19" width="9.7265625" style="16" customWidth="1"/>
    <col min="20" max="20" width="12.81640625" style="16" customWidth="1"/>
    <col min="21" max="21" width="11.453125" style="16"/>
    <col min="22" max="22" width="10.81640625" style="16" customWidth="1"/>
    <col min="23" max="23" width="15.7265625" style="16" customWidth="1"/>
    <col min="24" max="24" width="13.81640625" style="16" customWidth="1"/>
    <col min="25" max="16384" width="11.453125" style="16"/>
  </cols>
  <sheetData>
    <row r="1" spans="2:24" s="14" customFormat="1" x14ac:dyDescent="0.3">
      <c r="S1" s="15"/>
    </row>
    <row r="2" spans="2:24" s="14" customFormat="1" ht="54" customHeight="1" x14ac:dyDescent="0.3">
      <c r="B2" s="280"/>
      <c r="C2" s="281" t="s">
        <v>121</v>
      </c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05" t="s">
        <v>138</v>
      </c>
      <c r="X2" s="259"/>
    </row>
    <row r="3" spans="2:24" s="14" customFormat="1" ht="31.5" customHeight="1" x14ac:dyDescent="0.3">
      <c r="B3" s="280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60"/>
      <c r="X3" s="261"/>
    </row>
    <row r="4" spans="2:24" s="14" customFormat="1" ht="47.25" customHeight="1" x14ac:dyDescent="0.3">
      <c r="B4" s="280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62"/>
      <c r="X4" s="263"/>
    </row>
    <row r="5" spans="2:24" s="14" customFormat="1" ht="32.25" customHeight="1" thickBot="1" x14ac:dyDescent="0.35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37"/>
      <c r="U5" s="37"/>
      <c r="V5" s="37"/>
      <c r="W5" s="37"/>
      <c r="X5" s="37"/>
    </row>
    <row r="6" spans="2:24" ht="91.5" customHeight="1" x14ac:dyDescent="0.25">
      <c r="B6" s="293" t="str">
        <f>+EVALUACION!B6</f>
        <v>Objeto Contractual: “Prestar los servicios para implementar acciones de fortalecimiento de capacidades, emprendimiento, desarrollo empresarial, el desarrollo de actividades y eventos orientados al fortalecimiento del Turismo, con enfoque de innovación e identidad local en la localidad de Engativá., y participación ciudadana, dirigidas a personas, MiPymes, emprendimientos y actores del territorio de la localidad de Engativá.”</v>
      </c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294"/>
      <c r="V6" s="294"/>
      <c r="W6" s="294"/>
      <c r="X6" s="295"/>
    </row>
    <row r="7" spans="2:24" ht="26.25" customHeight="1" x14ac:dyDescent="0.25">
      <c r="B7" s="264" t="s">
        <v>114</v>
      </c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6"/>
    </row>
    <row r="8" spans="2:24" ht="20.25" customHeight="1" x14ac:dyDescent="0.25">
      <c r="B8" s="264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66"/>
    </row>
    <row r="9" spans="2:24" ht="24.75" customHeight="1" thickBot="1" x14ac:dyDescent="0.3">
      <c r="B9" s="291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2"/>
      <c r="P9" s="292"/>
      <c r="Q9" s="292"/>
      <c r="R9" s="292"/>
      <c r="X9" s="47"/>
    </row>
    <row r="10" spans="2:24" ht="106.5" customHeight="1" thickBot="1" x14ac:dyDescent="0.3">
      <c r="B10" s="28" t="s">
        <v>76</v>
      </c>
      <c r="C10" s="29" t="s">
        <v>80</v>
      </c>
      <c r="D10" s="30" t="s">
        <v>79</v>
      </c>
      <c r="E10" s="30" t="s">
        <v>77</v>
      </c>
      <c r="F10" s="30" t="s">
        <v>78</v>
      </c>
      <c r="G10" s="29" t="s">
        <v>81</v>
      </c>
      <c r="H10" s="30" t="s">
        <v>2</v>
      </c>
      <c r="I10" s="30" t="s">
        <v>3</v>
      </c>
      <c r="J10" s="30" t="s">
        <v>82</v>
      </c>
      <c r="K10" s="30" t="s">
        <v>83</v>
      </c>
      <c r="L10" s="30" t="s">
        <v>84</v>
      </c>
      <c r="M10" s="29" t="s">
        <v>5</v>
      </c>
      <c r="N10" s="29" t="s">
        <v>85</v>
      </c>
      <c r="O10" s="30" t="s">
        <v>2</v>
      </c>
      <c r="P10" s="30" t="s">
        <v>3</v>
      </c>
      <c r="Q10" s="30" t="s">
        <v>82</v>
      </c>
      <c r="R10" s="30" t="s">
        <v>83</v>
      </c>
      <c r="S10" s="29" t="s">
        <v>87</v>
      </c>
      <c r="T10" s="29" t="s">
        <v>88</v>
      </c>
      <c r="U10" s="29" t="s">
        <v>89</v>
      </c>
      <c r="V10" s="29" t="s">
        <v>90</v>
      </c>
      <c r="W10" s="29" t="s">
        <v>91</v>
      </c>
      <c r="X10" s="31" t="s">
        <v>92</v>
      </c>
    </row>
    <row r="11" spans="2:24" ht="106.5" customHeight="1" thickBot="1" x14ac:dyDescent="0.3">
      <c r="B11" s="32">
        <v>1</v>
      </c>
      <c r="C11" s="33" t="str">
        <f>+'EVALUACION CON CONTROLES'!C16:F16</f>
        <v>Inadecuado análisis  económico estimativo del valor del contrato</v>
      </c>
      <c r="D11" s="34" t="str">
        <f>+'EVALUACION CON CONTROLES'!B16</f>
        <v>PLANEACIÓN</v>
      </c>
      <c r="E11" s="34" t="str">
        <f>VLOOKUP(C11,'IDENTIFICACION Y ANALISIS'!$B$17:$F$52,3,FALSE)</f>
        <v>General</v>
      </c>
      <c r="F11" s="34" t="str">
        <f>VLOOKUP(C11,'IDENTIFICACION Y ANALISIS'!$B$17:$F$52,4,FALSE)</f>
        <v>Interno</v>
      </c>
      <c r="G11" s="33" t="str">
        <f>+EVALUACION!H9</f>
        <v>proceso desierto</v>
      </c>
      <c r="H11" s="33">
        <f>+EVALUACION!I9</f>
        <v>2</v>
      </c>
      <c r="I11" s="33">
        <f>+EVALUACION!J9</f>
        <v>4</v>
      </c>
      <c r="J11" s="33">
        <f>+EVALUACION!K9</f>
        <v>6</v>
      </c>
      <c r="K11" s="34" t="str">
        <f>+EVALUACION!L9</f>
        <v>ALTO</v>
      </c>
      <c r="L11" s="33" t="s">
        <v>120</v>
      </c>
      <c r="M11" s="34">
        <v>100</v>
      </c>
      <c r="N11" s="33" t="str">
        <f>+'EVALUACION CON CONTROLES'!G16</f>
        <v>reducir la probabilidad de la ocurrencia</v>
      </c>
      <c r="O11" s="33">
        <f>+'EVALUACION CON CONTROLES'!I16</f>
        <v>2</v>
      </c>
      <c r="P11" s="33">
        <f>+'EVALUACION CON CONTROLES'!J16</f>
        <v>4</v>
      </c>
      <c r="Q11" s="33">
        <f>+'EVALUACION CON CONTROLES'!K16</f>
        <v>6</v>
      </c>
      <c r="R11" s="34" t="str">
        <f>+'EVALUACION CON CONTROLES'!L16</f>
        <v>ALTO</v>
      </c>
      <c r="S11" s="33" t="str">
        <f>+'EVALUACION CON CONTROLES'!M16</f>
        <v>SI</v>
      </c>
      <c r="T11" s="33" t="str">
        <f>+'EVALUACION CON CONTROLES'!N16</f>
        <v>OFICINA DE PLANEACIÓN / OFICINA DE CONTRATACIÓN</v>
      </c>
      <c r="U11" s="33">
        <f>+'EVALUACION CON CONTROLES'!O16</f>
        <v>2026</v>
      </c>
      <c r="V11" s="33">
        <f>+'EVALUACION CON CONTROLES'!P16</f>
        <v>2026</v>
      </c>
      <c r="W11" s="33" t="str">
        <f>+'EVALUACION CON CONTROLES'!Q16</f>
        <v>REVISIÓN DEL ESTUDIO DE MERCADO Y COTIZACIONES</v>
      </c>
      <c r="X11" s="35" t="str">
        <f>+'EVALUACION CON CONTROLES'!R16</f>
        <v>MENSUAL</v>
      </c>
    </row>
    <row r="12" spans="2:24" ht="106.5" customHeight="1" thickBot="1" x14ac:dyDescent="0.3">
      <c r="B12" s="17">
        <v>2</v>
      </c>
      <c r="C12" s="19" t="str">
        <f>+'EVALUACION CON CONTROLES'!C17:F17</f>
        <v xml:space="preserve">Inadecuada  descripción del bien o servicio requerido </v>
      </c>
      <c r="D12" s="18" t="str">
        <f>+'EVALUACION CON CONTROLES'!B17</f>
        <v>PLANEACIÓN</v>
      </c>
      <c r="E12" s="18" t="str">
        <f>VLOOKUP(C12,'IDENTIFICACION Y ANALISIS'!$B$17:$F$52,3,FALSE)</f>
        <v>General</v>
      </c>
      <c r="F12" s="18" t="str">
        <f>VLOOKUP(C12,'IDENTIFICACION Y ANALISIS'!$B$17:$F$52,4,FALSE)</f>
        <v>Interno</v>
      </c>
      <c r="G12" s="19" t="str">
        <f>+EVALUACION!H10</f>
        <v>a) Pérdida de Tiempo
b) Necesidad de iniciar un nuevo proceso contractual
c) No se puede satisfacer la necesidad de la entidad</v>
      </c>
      <c r="H12" s="19">
        <f>+EVALUACION!I10</f>
        <v>1</v>
      </c>
      <c r="I12" s="19">
        <f>+EVALUACION!J10</f>
        <v>5</v>
      </c>
      <c r="J12" s="19">
        <f>+EVALUACION!K10</f>
        <v>6</v>
      </c>
      <c r="K12" s="18" t="str">
        <f>+EVALUACION!L10</f>
        <v>ALTO</v>
      </c>
      <c r="L12" s="19" t="s">
        <v>118</v>
      </c>
      <c r="M12" s="34">
        <v>100</v>
      </c>
      <c r="N12" s="19" t="str">
        <f>+'EVALUACION CON CONTROLES'!G17</f>
        <v>reducir la probabilidad de la ocurrencia</v>
      </c>
      <c r="O12" s="19">
        <f>+'EVALUACION CON CONTROLES'!I17</f>
        <v>1</v>
      </c>
      <c r="P12" s="19">
        <f>+'EVALUACION CON CONTROLES'!J17</f>
        <v>5</v>
      </c>
      <c r="Q12" s="19">
        <f>+'EVALUACION CON CONTROLES'!K17</f>
        <v>6</v>
      </c>
      <c r="R12" s="18" t="str">
        <f>+'EVALUACION CON CONTROLES'!L17</f>
        <v>ALTO</v>
      </c>
      <c r="S12" s="19" t="str">
        <f>+'EVALUACION CON CONTROLES'!M17</f>
        <v>SI</v>
      </c>
      <c r="T12" s="19" t="str">
        <f>+'EVALUACION CON CONTROLES'!N17</f>
        <v>OFICINA DE PLANEACIÓN / OFICINA DE CONTRATACIÓN</v>
      </c>
      <c r="U12" s="19">
        <f>+'EVALUACION CON CONTROLES'!O17</f>
        <v>2026</v>
      </c>
      <c r="V12" s="19">
        <f>+'EVALUACION CON CONTROLES'!P17</f>
        <v>2026</v>
      </c>
      <c r="W12" s="19" t="str">
        <f>+'EVALUACION CON CONTROLES'!Q17</f>
        <v>REVISIÓN DEL ESTUDIO DE MERCADO Y COTIZACIONES</v>
      </c>
      <c r="X12" s="20" t="str">
        <f>+'EVALUACION CON CONTROLES'!R17</f>
        <v>MENSUAL</v>
      </c>
    </row>
    <row r="13" spans="2:24" ht="106.5" customHeight="1" thickBot="1" x14ac:dyDescent="0.3">
      <c r="B13" s="17">
        <v>3</v>
      </c>
      <c r="C13" s="19" t="str">
        <f>+'EVALUACION CON CONTROLES'!C18:F18</f>
        <v xml:space="preserve">Falta de profundidad en el estudio de sector no identificandose claramente aspectos de oferta y demanda </v>
      </c>
      <c r="D13" s="18" t="str">
        <f>+'EVALUACION CON CONTROLES'!B18</f>
        <v>PLANEACIÓN</v>
      </c>
      <c r="E13" s="18" t="str">
        <f>VLOOKUP(C13,'IDENTIFICACION Y ANALISIS'!$B$17:$F$52,3,FALSE)</f>
        <v>General</v>
      </c>
      <c r="F13" s="18" t="str">
        <f>VLOOKUP(C13,'IDENTIFICACION Y ANALISIS'!$B$17:$F$52,4,FALSE)</f>
        <v>Interno</v>
      </c>
      <c r="G13" s="19" t="str">
        <f>+EVALUACION!H11</f>
        <v xml:space="preserve">
 No se puede satisfacer la necesidad de la entidad</v>
      </c>
      <c r="H13" s="19">
        <f>+EVALUACION!I11</f>
        <v>2</v>
      </c>
      <c r="I13" s="19">
        <f>+EVALUACION!J11</f>
        <v>3</v>
      </c>
      <c r="J13" s="19">
        <f>+EVALUACION!K11</f>
        <v>5</v>
      </c>
      <c r="K13" s="18" t="str">
        <f>+EVALUACION!L11</f>
        <v>MEDIO</v>
      </c>
      <c r="L13" s="19" t="s">
        <v>118</v>
      </c>
      <c r="M13" s="34">
        <v>100</v>
      </c>
      <c r="N13" s="19" t="str">
        <f>+'EVALUACION CON CONTROLES'!G18</f>
        <v>reducir la probabilidad de la ocurrencia</v>
      </c>
      <c r="O13" s="19">
        <f>+'EVALUACION CON CONTROLES'!I18</f>
        <v>2</v>
      </c>
      <c r="P13" s="19">
        <f>+'EVALUACION CON CONTROLES'!J18</f>
        <v>3</v>
      </c>
      <c r="Q13" s="19">
        <f>+'EVALUACION CON CONTROLES'!K18</f>
        <v>5</v>
      </c>
      <c r="R13" s="18" t="str">
        <f>+'EVALUACION CON CONTROLES'!L18</f>
        <v>MEDIO</v>
      </c>
      <c r="S13" s="19" t="str">
        <f>+'EVALUACION CON CONTROLES'!M18</f>
        <v>SI</v>
      </c>
      <c r="T13" s="19" t="str">
        <f>+'EVALUACION CON CONTROLES'!N18</f>
        <v>OFICINA DE PLANEACIÓN / OFICINA DE CONTRATACIÓN</v>
      </c>
      <c r="U13" s="19">
        <f>+'EVALUACION CON CONTROLES'!O18</f>
        <v>2026</v>
      </c>
      <c r="V13" s="19">
        <f>+'EVALUACION CON CONTROLES'!P18</f>
        <v>2026</v>
      </c>
      <c r="W13" s="19" t="str">
        <f>+'EVALUACION CON CONTROLES'!Q18</f>
        <v>REVISIÓN DEL ESTUDIO DE SECTOR</v>
      </c>
      <c r="X13" s="20" t="str">
        <f>+'EVALUACION CON CONTROLES'!R18</f>
        <v>MENSUAL</v>
      </c>
    </row>
    <row r="14" spans="2:24" ht="106.5" customHeight="1" x14ac:dyDescent="0.25">
      <c r="B14" s="17">
        <v>4</v>
      </c>
      <c r="C14" s="19" t="str">
        <f>+'EVALUACION CON CONTROLES'!C19:F19</f>
        <v xml:space="preserve">Riesgo de que no se firme el contrato. </v>
      </c>
      <c r="D14" s="18" t="str">
        <f>+'EVALUACION CON CONTROLES'!B19</f>
        <v>CONTRATACIÓN</v>
      </c>
      <c r="E14" s="18" t="str">
        <f>VLOOKUP(C14,'IDENTIFICACION Y ANALISIS'!$B$17:$F$52,3,FALSE)</f>
        <v>General</v>
      </c>
      <c r="F14" s="18" t="str">
        <f>VLOOKUP(C14,'IDENTIFICACION Y ANALISIS'!$B$17:$F$52,4,FALSE)</f>
        <v>Interno</v>
      </c>
      <c r="G14" s="19" t="str">
        <f>+EVALUACION!H12</f>
        <v>a) No se puede satisfacer la necesidad de la entidad
b) Pérdida de Tiempo por no firmar el contrato de forma oportuna</v>
      </c>
      <c r="H14" s="19">
        <f>+EVALUACION!I12</f>
        <v>1</v>
      </c>
      <c r="I14" s="19">
        <f>+EVALUACION!J12</f>
        <v>5</v>
      </c>
      <c r="J14" s="19">
        <f>+EVALUACION!K12</f>
        <v>6</v>
      </c>
      <c r="K14" s="18" t="str">
        <f>+EVALUACION!L12</f>
        <v>ALTO</v>
      </c>
      <c r="L14" s="19" t="s">
        <v>118</v>
      </c>
      <c r="M14" s="34">
        <v>100</v>
      </c>
      <c r="N14" s="19" t="str">
        <f>+'EVALUACION CON CONTROLES'!G19</f>
        <v>TRANSFERIR EL RIESGO</v>
      </c>
      <c r="O14" s="19">
        <f>+'EVALUACION CON CONTROLES'!I19</f>
        <v>1</v>
      </c>
      <c r="P14" s="19">
        <f>+'EVALUACION CON CONTROLES'!J19</f>
        <v>5</v>
      </c>
      <c r="Q14" s="19">
        <f>+'EVALUACION CON CONTROLES'!K19</f>
        <v>6</v>
      </c>
      <c r="R14" s="18" t="str">
        <f>+'EVALUACION CON CONTROLES'!L19</f>
        <v>ALTO</v>
      </c>
      <c r="S14" s="19" t="str">
        <f>+'EVALUACION CON CONTROLES'!M19</f>
        <v>SI</v>
      </c>
      <c r="T14" s="19" t="str">
        <f>+'EVALUACION CON CONTROLES'!N19</f>
        <v>OFICINA DE PLANEACIÓN / OFICINA DE CONTRATACIÓN</v>
      </c>
      <c r="U14" s="19">
        <f>+'EVALUACION CON CONTROLES'!O19</f>
        <v>2026</v>
      </c>
      <c r="V14" s="19">
        <f>+'EVALUACION CON CONTROLES'!P19</f>
        <v>2026</v>
      </c>
      <c r="W14" s="19" t="str">
        <f>+'EVALUACION CON CONTROLES'!Q19</f>
        <v xml:space="preserve">Dar aplicación a la póliza de seriedad de la oferta. </v>
      </c>
      <c r="X14" s="20" t="str">
        <f>+'EVALUACION CON CONTROLES'!R19</f>
        <v>MENSUAL</v>
      </c>
    </row>
    <row r="15" spans="2:24" ht="106.5" customHeight="1" x14ac:dyDescent="0.25">
      <c r="B15" s="17">
        <v>5</v>
      </c>
      <c r="C15" s="19" t="str">
        <f>+'EVALUACION CON CONTROLES'!C20:F20</f>
        <v>No publicación de la documentación del proceso de selección en el SECOP</v>
      </c>
      <c r="D15" s="18" t="str">
        <f>+'EVALUACION CON CONTROLES'!B20</f>
        <v>CONTRATACIÓN</v>
      </c>
      <c r="E15" s="18" t="str">
        <f>VLOOKUP(C15,'IDENTIFICACION Y ANALISIS'!$B$17:$F$52,3,FALSE)</f>
        <v>General</v>
      </c>
      <c r="F15" s="18" t="str">
        <f>VLOOKUP(C15,'IDENTIFICACION Y ANALISIS'!$B$17:$F$52,4,FALSE)</f>
        <v>Interno</v>
      </c>
      <c r="G15" s="19" t="str">
        <f>+EVALUACION!H13</f>
        <v>a) Incumplimiento por parte de la entidad de la normatividad vigente en la materia</v>
      </c>
      <c r="H15" s="19">
        <f>+EVALUACION!I13</f>
        <v>2</v>
      </c>
      <c r="I15" s="19">
        <f>+EVALUACION!J13</f>
        <v>4</v>
      </c>
      <c r="J15" s="19">
        <f>+EVALUACION!K13</f>
        <v>6</v>
      </c>
      <c r="K15" s="18" t="str">
        <f>+EVALUACION!L13</f>
        <v>ALTO</v>
      </c>
      <c r="L15" s="19" t="s">
        <v>118</v>
      </c>
      <c r="M15" s="18">
        <v>100</v>
      </c>
      <c r="N15" s="19" t="str">
        <f>+'EVALUACION CON CONTROLES'!G20</f>
        <v>reducir la probabilidad de la ocurrencia</v>
      </c>
      <c r="O15" s="19">
        <f>+'EVALUACION CON CONTROLES'!I20</f>
        <v>2</v>
      </c>
      <c r="P15" s="19">
        <f>+'EVALUACION CON CONTROLES'!J20</f>
        <v>4</v>
      </c>
      <c r="Q15" s="19">
        <f>+'EVALUACION CON CONTROLES'!K20</f>
        <v>6</v>
      </c>
      <c r="R15" s="18" t="str">
        <f>+'EVALUACION CON CONTROLES'!L20</f>
        <v>ALTO</v>
      </c>
      <c r="S15" s="19" t="str">
        <f>+'EVALUACION CON CONTROLES'!M20</f>
        <v>SI</v>
      </c>
      <c r="T15" s="19" t="str">
        <f>+'EVALUACION CON CONTROLES'!N20</f>
        <v>OFICINA DE PLANEACIÓN / OFICINA DE CONTRATACIÓN</v>
      </c>
      <c r="U15" s="19">
        <f>+'EVALUACION CON CONTROLES'!O20</f>
        <v>2026</v>
      </c>
      <c r="V15" s="19">
        <f>+'EVALUACION CON CONTROLES'!P20</f>
        <v>2026</v>
      </c>
      <c r="W15" s="19" t="str">
        <f>+'EVALUACION CON CONTROLES'!Q20</f>
        <v>Revisar de forma permanente cada uno de los documentos publicados en el SECOP, que forman parte del proceso contractual</v>
      </c>
      <c r="X15" s="20" t="str">
        <f>+'EVALUACION CON CONTROLES'!R20</f>
        <v>MENSUAL</v>
      </c>
    </row>
    <row r="16" spans="2:24" ht="106.5" customHeight="1" x14ac:dyDescent="0.25">
      <c r="B16" s="17">
        <v>6</v>
      </c>
      <c r="C16" s="19" t="str">
        <f>+'EVALUACION CON CONTROLES'!C21:F21</f>
        <v>Presentación de reclamos de terceros sobre la selección del oferente que retrasen el perfeccionamiento del contrato.</v>
      </c>
      <c r="D16" s="18" t="str">
        <f>+'EVALUACION CON CONTROLES'!B21</f>
        <v>CONTRATACIÓN</v>
      </c>
      <c r="E16" s="18" t="str">
        <f>VLOOKUP(C16,'IDENTIFICACION Y ANALISIS'!$B$17:$F$52,3,FALSE)</f>
        <v>General</v>
      </c>
      <c r="F16" s="18" t="str">
        <f>VLOOKUP(C16,'IDENTIFICACION Y ANALISIS'!$B$17:$F$52,4,FALSE)</f>
        <v>Interno</v>
      </c>
      <c r="G16" s="19" t="str">
        <f>+EVALUACION!H14</f>
        <v>a) Incumplimiento por parte de la entidad de la normatividad vigente en la materia
b) Pérdida de Tiempo por no perfeccionar el contrato de forma oportuna</v>
      </c>
      <c r="H16" s="19">
        <f>+EVALUACION!I14</f>
        <v>1</v>
      </c>
      <c r="I16" s="19">
        <f>+EVALUACION!J14</f>
        <v>5</v>
      </c>
      <c r="J16" s="19">
        <f>+EVALUACION!K14</f>
        <v>6</v>
      </c>
      <c r="K16" s="18" t="str">
        <f>+EVALUACION!L14</f>
        <v>ALTO</v>
      </c>
      <c r="L16" s="19" t="s">
        <v>120</v>
      </c>
      <c r="M16" s="18">
        <v>100</v>
      </c>
      <c r="N16" s="19" t="str">
        <f>+'EVALUACION CON CONTROLES'!G21</f>
        <v>reducir la probabilidad de la ocurrencia</v>
      </c>
      <c r="O16" s="19">
        <f>+'EVALUACION CON CONTROLES'!I21</f>
        <v>1</v>
      </c>
      <c r="P16" s="19">
        <f>+'EVALUACION CON CONTROLES'!J21</f>
        <v>5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>SI</v>
      </c>
      <c r="T16" s="19" t="str">
        <f>+'EVALUACION CON CONTROLES'!N21</f>
        <v>OFICINA DE PLANEACIÓN / OFICINA DE CONTRATACIÓN</v>
      </c>
      <c r="U16" s="19">
        <f>+'EVALUACION CON CONTROLES'!O21</f>
        <v>2026</v>
      </c>
      <c r="V16" s="19">
        <f>+'EVALUACION CON CONTROLES'!P21</f>
        <v>2026</v>
      </c>
      <c r="W16" s="19" t="str">
        <f>+'EVALUACION CON CONTROLES'!Q21</f>
        <v>Revisar de forma permanente cada uno de los documentos y mensajes públicos en el SECOP, que forman parte del proceso contractual</v>
      </c>
      <c r="X16" s="20" t="str">
        <f>+'EVALUACION CON CONTROLES'!R21</f>
        <v>MENSUAL</v>
      </c>
    </row>
    <row r="17" spans="2:24" ht="106.5" customHeight="1" x14ac:dyDescent="0.25">
      <c r="B17" s="17">
        <v>7</v>
      </c>
      <c r="C17" s="19" t="str">
        <f>+'EVALUACION CON CONTROLES'!C22:F22</f>
        <v>Incumplimiento de compromisos adquiridos por el contratista seleccionado con sus subcontratistas, suministradores de bienes y servicios.</v>
      </c>
      <c r="D17" s="18" t="str">
        <f>+'EVALUACION CON CONTROLES'!B22</f>
        <v>EJECUCIÓN</v>
      </c>
      <c r="E17" s="18" t="str">
        <f>VLOOKUP(C17,'IDENTIFICACION Y ANALISIS'!$B$17:$F$52,3,FALSE)</f>
        <v>Especifico</v>
      </c>
      <c r="F17" s="18" t="str">
        <f>VLOOKUP(C17,'IDENTIFICACION Y ANALISIS'!$B$17:$F$52,4,FALSE)</f>
        <v>Externo</v>
      </c>
      <c r="G17" s="19" t="str">
        <f>+EVALUACION!H15</f>
        <v xml:space="preserve"> Incumplimiento hacia la entidad de acuerdo a la  normatividad vigente</v>
      </c>
      <c r="H17" s="19">
        <f>+EVALUACION!I15</f>
        <v>3</v>
      </c>
      <c r="I17" s="19">
        <f>+EVALUACION!J15</f>
        <v>5</v>
      </c>
      <c r="J17" s="19">
        <f>+EVALUACION!K15</f>
        <v>8</v>
      </c>
      <c r="K17" s="18" t="str">
        <f>+EVALUACION!L15</f>
        <v>EXTREMO</v>
      </c>
      <c r="L17" s="19" t="s">
        <v>119</v>
      </c>
      <c r="M17" s="18">
        <v>100</v>
      </c>
      <c r="N17" s="19" t="str">
        <f>+'EVALUACION CON CONTROLES'!G22</f>
        <v>TRANSFERIR EL RIESGO</v>
      </c>
      <c r="O17" s="19">
        <f>+'EVALUACION CON CONTROLES'!I22</f>
        <v>3</v>
      </c>
      <c r="P17" s="19">
        <f>+'EVALUACION CON CONTROLES'!J22</f>
        <v>5</v>
      </c>
      <c r="Q17" s="19">
        <f>+'EVALUACION CON CONTROLES'!K22</f>
        <v>8</v>
      </c>
      <c r="R17" s="18" t="str">
        <f>+'EVALUACION CON CONTROLES'!L22</f>
        <v>EXTREMO</v>
      </c>
      <c r="S17" s="19" t="str">
        <f>+'EVALUACION CON CONTROLES'!M22</f>
        <v>SI</v>
      </c>
      <c r="T17" s="19" t="str">
        <f>+'EVALUACION CON CONTROLES'!N22</f>
        <v>OFICINA DE PLANEACIÓN / OFICINA DE CONTRATACIÓN</v>
      </c>
      <c r="U17" s="19">
        <f>+'EVALUACION CON CONTROLES'!O22</f>
        <v>2026</v>
      </c>
      <c r="V17" s="19">
        <f>+'EVALUACION CON CONTROLES'!P22</f>
        <v>2026</v>
      </c>
      <c r="W17" s="19" t="str">
        <f>+'EVALUACION CON CONTROLES'!Q22</f>
        <v xml:space="preserve">Dar aplicación a la póliza de seriedad de la oferta. </v>
      </c>
      <c r="X17" s="20" t="str">
        <f>+'EVALUACION CON CONTROLES'!R22</f>
        <v>MENSUAL</v>
      </c>
    </row>
    <row r="18" spans="2:24" ht="106.5" customHeight="1" x14ac:dyDescent="0.25">
      <c r="B18" s="17">
        <v>8</v>
      </c>
      <c r="C18" s="19" t="s">
        <v>158</v>
      </c>
      <c r="D18" s="18" t="str">
        <f>+'EVALUACION CON CONTROLES'!B24</f>
        <v>EJECUCIÓN</v>
      </c>
      <c r="E18" s="18" t="s">
        <v>162</v>
      </c>
      <c r="F18" s="18" t="s">
        <v>74</v>
      </c>
      <c r="G18" s="19" t="str">
        <f>+EVALUACION!H16</f>
        <v xml:space="preserve"> Incumplimiento hacia la entidad de acuerdo a la  normatividad vigente</v>
      </c>
      <c r="H18" s="19">
        <v>2</v>
      </c>
      <c r="I18" s="19">
        <v>4</v>
      </c>
      <c r="J18" s="19">
        <v>6</v>
      </c>
      <c r="K18" s="18" t="str">
        <f>+EVALUACION!L15</f>
        <v>EXTREMO</v>
      </c>
      <c r="L18" s="19" t="s">
        <v>119</v>
      </c>
      <c r="M18" s="18">
        <v>100</v>
      </c>
      <c r="N18" s="19" t="str">
        <f>+'EVALUACION CON CONTROLES'!G23</f>
        <v>TRANSFERIR EL RIESGO</v>
      </c>
      <c r="O18" s="19">
        <v>3</v>
      </c>
      <c r="P18" s="19">
        <v>4</v>
      </c>
      <c r="Q18" s="19">
        <v>6</v>
      </c>
      <c r="R18" s="18" t="str">
        <f>+'EVALUACION CON CONTROLES'!L23</f>
        <v>ALTO</v>
      </c>
      <c r="S18" s="19" t="s">
        <v>159</v>
      </c>
      <c r="T18" s="19" t="s">
        <v>163</v>
      </c>
      <c r="U18" s="19">
        <f>+'EVALUACION CON CONTROLES'!O23</f>
        <v>2026</v>
      </c>
      <c r="V18" s="19">
        <f>+'EVALUACION CON CONTROLES'!P23</f>
        <v>2026</v>
      </c>
      <c r="W18" s="19" t="str">
        <f>+'EVALUACION CON CONTROLES'!Q23</f>
        <v>Revisar condiciones climaticas y verificación del espacio en Comité técnico</v>
      </c>
      <c r="X18" s="20" t="str">
        <f>+'EVALUACION CON CONTROLES'!R23</f>
        <v>MENSUAL</v>
      </c>
    </row>
    <row r="19" spans="2:24" ht="106.5" customHeight="1" x14ac:dyDescent="0.25">
      <c r="B19" s="17">
        <v>9</v>
      </c>
      <c r="C19" s="19" t="str">
        <f>+'EVALUACION CON CONTROLES'!C24:F24</f>
        <v>Variación en la disponibilidad o en el costo de los insumos necesarios para prestar los servicios.</v>
      </c>
      <c r="D19" s="18" t="str">
        <f>+'EVALUACION CON CONTROLES'!B24</f>
        <v>EJECUCIÓN</v>
      </c>
      <c r="E19" s="18" t="str">
        <f>VLOOKUP(C19,'IDENTIFICACION Y ANALISIS'!$B$17:$F$52,3,FALSE)</f>
        <v>Especifico</v>
      </c>
      <c r="F19" s="18" t="str">
        <f>VLOOKUP(C19,'IDENTIFICACION Y ANALISIS'!$B$17:$F$52,4,FALSE)</f>
        <v>Externo</v>
      </c>
      <c r="G19" s="19" t="str">
        <f>+EVALUACION!H16</f>
        <v xml:space="preserve"> Incumplimiento hacia la entidad de acuerdo a la  normatividad vigente</v>
      </c>
      <c r="H19" s="19">
        <f>+EVALUACION!I16</f>
        <v>2</v>
      </c>
      <c r="I19" s="19">
        <f>+EVALUACION!J16</f>
        <v>5</v>
      </c>
      <c r="J19" s="19">
        <f>+EVALUACION!K16</f>
        <v>7</v>
      </c>
      <c r="K19" s="18" t="str">
        <f>+EVALUACION!L16</f>
        <v>ALTO</v>
      </c>
      <c r="L19" s="19" t="s">
        <v>119</v>
      </c>
      <c r="M19" s="18">
        <v>100</v>
      </c>
      <c r="N19" s="19" t="str">
        <f>+'EVALUACION CON CONTROLES'!G24</f>
        <v>TRANSFERIR EL RIESGO</v>
      </c>
      <c r="O19" s="19">
        <f>+'EVALUACION CON CONTROLES'!I24</f>
        <v>2</v>
      </c>
      <c r="P19" s="19">
        <f>+'EVALUACION CON CONTROLES'!J24</f>
        <v>5</v>
      </c>
      <c r="Q19" s="19">
        <f>+'EVALUACION CON CONTROLES'!K24</f>
        <v>7</v>
      </c>
      <c r="R19" s="18" t="str">
        <f>+'EVALUACION CON CONTROLES'!L24</f>
        <v>ALTO</v>
      </c>
      <c r="S19" s="19" t="str">
        <f>+'EVALUACION CON CONTROLES'!M24</f>
        <v>SI</v>
      </c>
      <c r="T19" s="19" t="str">
        <f>+'EVALUACION CON CONTROLES'!N24</f>
        <v>OFICINA DE PLANEACIÓN / OFICINA DE CONTRATACIÓN</v>
      </c>
      <c r="U19" s="19">
        <f>+'EVALUACION CON CONTROLES'!O24</f>
        <v>2026</v>
      </c>
      <c r="V19" s="19">
        <f>+'EVALUACION CON CONTROLES'!P24</f>
        <v>2026</v>
      </c>
      <c r="W19" s="19" t="str">
        <f>+'EVALUACION CON CONTROLES'!Q24</f>
        <v xml:space="preserve">Dar aplicación a la póliza de seriedad de la oferta. </v>
      </c>
      <c r="X19" s="20" t="str">
        <f>+'EVALUACION CON CONTROLES'!R24</f>
        <v>MENSUAL</v>
      </c>
    </row>
    <row r="20" spans="2:24" ht="13.5" customHeight="1" x14ac:dyDescent="0.25">
      <c r="B20" s="46"/>
      <c r="X20" s="47"/>
    </row>
    <row r="21" spans="2:24" ht="13.5" customHeight="1" x14ac:dyDescent="0.3">
      <c r="B21" s="46"/>
      <c r="E21" s="14"/>
      <c r="F21" s="296" t="s">
        <v>111</v>
      </c>
      <c r="G21" s="296"/>
      <c r="H21" s="14"/>
      <c r="I21" s="14"/>
      <c r="J21" s="279" t="s">
        <v>20</v>
      </c>
      <c r="K21" s="279"/>
      <c r="L21" s="279"/>
      <c r="M21" s="279"/>
      <c r="X21" s="47"/>
    </row>
    <row r="22" spans="2:24" ht="13.5" customHeight="1" x14ac:dyDescent="0.3">
      <c r="B22" s="46"/>
      <c r="E22" s="286" t="s">
        <v>2</v>
      </c>
      <c r="F22" s="42" t="s">
        <v>14</v>
      </c>
      <c r="G22" s="42" t="s">
        <v>13</v>
      </c>
      <c r="H22" s="14"/>
      <c r="I22" s="14"/>
      <c r="J22" s="275" t="s">
        <v>19</v>
      </c>
      <c r="K22" s="276"/>
      <c r="L22" s="275" t="s">
        <v>13</v>
      </c>
      <c r="M22" s="276"/>
      <c r="X22" s="47"/>
    </row>
    <row r="23" spans="2:24" ht="13.5" customHeight="1" x14ac:dyDescent="0.3">
      <c r="B23" s="46"/>
      <c r="E23" s="286"/>
      <c r="F23" s="19" t="s">
        <v>8</v>
      </c>
      <c r="G23" s="19">
        <v>1</v>
      </c>
      <c r="H23" s="14"/>
      <c r="I23" s="14"/>
      <c r="J23" s="277" t="s">
        <v>16</v>
      </c>
      <c r="K23" s="278"/>
      <c r="L23" s="265">
        <v>1</v>
      </c>
      <c r="M23" s="265"/>
      <c r="X23" s="47"/>
    </row>
    <row r="24" spans="2:24" ht="13.5" customHeight="1" x14ac:dyDescent="0.3">
      <c r="B24" s="46"/>
      <c r="E24" s="286"/>
      <c r="F24" s="19" t="s">
        <v>9</v>
      </c>
      <c r="G24" s="19">
        <v>2</v>
      </c>
      <c r="H24" s="14"/>
      <c r="I24" s="14"/>
      <c r="J24" s="277" t="s">
        <v>17</v>
      </c>
      <c r="K24" s="278"/>
      <c r="L24" s="265">
        <v>2</v>
      </c>
      <c r="M24" s="265"/>
      <c r="X24" s="47"/>
    </row>
    <row r="25" spans="2:24" ht="13.5" customHeight="1" x14ac:dyDescent="0.3">
      <c r="B25" s="46"/>
      <c r="E25" s="286"/>
      <c r="F25" s="19" t="s">
        <v>10</v>
      </c>
      <c r="G25" s="19">
        <v>3</v>
      </c>
      <c r="H25" s="14"/>
      <c r="I25" s="14"/>
      <c r="J25" s="277" t="s">
        <v>1</v>
      </c>
      <c r="K25" s="278"/>
      <c r="L25" s="265">
        <v>3</v>
      </c>
      <c r="M25" s="265"/>
      <c r="X25" s="47"/>
    </row>
    <row r="26" spans="2:24" ht="13.5" customHeight="1" x14ac:dyDescent="0.3">
      <c r="B26" s="46"/>
      <c r="E26" s="286"/>
      <c r="F26" s="19" t="s">
        <v>11</v>
      </c>
      <c r="G26" s="19">
        <v>4</v>
      </c>
      <c r="H26" s="14"/>
      <c r="I26" s="14"/>
      <c r="J26" s="277" t="s">
        <v>18</v>
      </c>
      <c r="K26" s="278"/>
      <c r="L26" s="265">
        <v>4</v>
      </c>
      <c r="M26" s="265"/>
      <c r="X26" s="47"/>
    </row>
    <row r="27" spans="2:24" ht="13.5" customHeight="1" x14ac:dyDescent="0.3">
      <c r="B27" s="46"/>
      <c r="E27" s="286"/>
      <c r="F27" s="19" t="s">
        <v>12</v>
      </c>
      <c r="G27" s="19">
        <v>5</v>
      </c>
      <c r="H27" s="14"/>
      <c r="I27" s="14"/>
      <c r="J27" s="277" t="s">
        <v>0</v>
      </c>
      <c r="K27" s="278"/>
      <c r="L27" s="265">
        <v>5</v>
      </c>
      <c r="M27" s="265"/>
      <c r="X27" s="47"/>
    </row>
    <row r="28" spans="2:24" ht="13.5" customHeight="1" x14ac:dyDescent="0.3">
      <c r="B28" s="46"/>
      <c r="D28" s="14"/>
      <c r="E28" s="14"/>
      <c r="F28" s="14"/>
      <c r="G28" s="14"/>
      <c r="H28" s="14"/>
      <c r="I28" s="14"/>
      <c r="J28" s="14"/>
      <c r="K28" s="14"/>
      <c r="L28" s="14"/>
      <c r="M28" s="14"/>
      <c r="X28" s="47"/>
    </row>
    <row r="29" spans="2:24" ht="13.5" customHeight="1" x14ac:dyDescent="0.3">
      <c r="B29" s="46"/>
      <c r="D29" s="279" t="s">
        <v>21</v>
      </c>
      <c r="E29" s="279"/>
      <c r="F29" s="279"/>
      <c r="G29" s="279"/>
      <c r="H29" s="279"/>
      <c r="I29" s="279"/>
      <c r="J29" s="279"/>
      <c r="K29" s="279"/>
      <c r="X29" s="47"/>
    </row>
    <row r="30" spans="2:24" ht="13.5" customHeight="1" x14ac:dyDescent="0.3">
      <c r="B30" s="46"/>
      <c r="D30" s="282" t="s">
        <v>14</v>
      </c>
      <c r="E30" s="282" t="s">
        <v>13</v>
      </c>
      <c r="F30" s="270" t="s">
        <v>16</v>
      </c>
      <c r="G30" s="270"/>
      <c r="H30" s="297" t="s">
        <v>17</v>
      </c>
      <c r="I30" s="298"/>
      <c r="J30" s="43" t="s">
        <v>1</v>
      </c>
      <c r="K30" s="43" t="s">
        <v>18</v>
      </c>
      <c r="L30" s="42" t="s">
        <v>0</v>
      </c>
      <c r="P30" s="279" t="s">
        <v>15</v>
      </c>
      <c r="Q30" s="279"/>
      <c r="R30" s="279"/>
      <c r="S30" s="279"/>
      <c r="T30" s="279"/>
      <c r="X30" s="47"/>
    </row>
    <row r="31" spans="2:24" ht="13.5" customHeight="1" x14ac:dyDescent="0.3">
      <c r="B31" s="46"/>
      <c r="D31" s="282"/>
      <c r="E31" s="282"/>
      <c r="F31" s="285">
        <v>1</v>
      </c>
      <c r="G31" s="285"/>
      <c r="H31" s="283">
        <v>2</v>
      </c>
      <c r="I31" s="284"/>
      <c r="J31" s="44">
        <v>3</v>
      </c>
      <c r="K31" s="44">
        <v>4</v>
      </c>
      <c r="L31" s="44">
        <v>5</v>
      </c>
      <c r="P31" s="270" t="s">
        <v>21</v>
      </c>
      <c r="Q31" s="270"/>
      <c r="R31" s="270"/>
      <c r="S31" s="270" t="s">
        <v>22</v>
      </c>
      <c r="T31" s="270"/>
      <c r="X31" s="47"/>
    </row>
    <row r="32" spans="2:24" ht="13.5" customHeight="1" x14ac:dyDescent="0.25">
      <c r="B32" s="46"/>
      <c r="D32" s="19" t="s">
        <v>8</v>
      </c>
      <c r="E32" s="21">
        <v>1</v>
      </c>
      <c r="F32" s="273">
        <v>2</v>
      </c>
      <c r="G32" s="273"/>
      <c r="H32" s="271">
        <v>3</v>
      </c>
      <c r="I32" s="272"/>
      <c r="J32" s="40">
        <v>4</v>
      </c>
      <c r="K32" s="45">
        <v>5</v>
      </c>
      <c r="L32" s="39">
        <v>6</v>
      </c>
      <c r="P32" s="290" t="s">
        <v>23</v>
      </c>
      <c r="Q32" s="290"/>
      <c r="R32" s="290"/>
      <c r="S32" s="287" t="s">
        <v>24</v>
      </c>
      <c r="T32" s="287"/>
      <c r="X32" s="47"/>
    </row>
    <row r="33" spans="2:24" ht="13.5" customHeight="1" x14ac:dyDescent="0.25">
      <c r="B33" s="46"/>
      <c r="D33" s="19" t="s">
        <v>9</v>
      </c>
      <c r="E33" s="21">
        <v>2</v>
      </c>
      <c r="F33" s="273">
        <v>3</v>
      </c>
      <c r="G33" s="273"/>
      <c r="H33" s="271">
        <v>4</v>
      </c>
      <c r="I33" s="272"/>
      <c r="J33" s="45">
        <v>5</v>
      </c>
      <c r="K33" s="39">
        <v>6</v>
      </c>
      <c r="L33" s="39">
        <v>7</v>
      </c>
      <c r="P33" s="267" t="s">
        <v>25</v>
      </c>
      <c r="Q33" s="267"/>
      <c r="R33" s="267"/>
      <c r="S33" s="287" t="s">
        <v>26</v>
      </c>
      <c r="T33" s="287"/>
      <c r="X33" s="47"/>
    </row>
    <row r="34" spans="2:24" ht="13.5" customHeight="1" x14ac:dyDescent="0.25">
      <c r="B34" s="46"/>
      <c r="D34" s="19" t="s">
        <v>10</v>
      </c>
      <c r="E34" s="21">
        <v>3</v>
      </c>
      <c r="F34" s="273">
        <v>4</v>
      </c>
      <c r="G34" s="273"/>
      <c r="H34" s="288">
        <v>5</v>
      </c>
      <c r="I34" s="289"/>
      <c r="J34" s="39">
        <v>6</v>
      </c>
      <c r="K34" s="39">
        <v>7</v>
      </c>
      <c r="L34" s="41">
        <v>8</v>
      </c>
      <c r="P34" s="274">
        <v>5</v>
      </c>
      <c r="Q34" s="274"/>
      <c r="R34" s="274"/>
      <c r="S34" s="287" t="s">
        <v>27</v>
      </c>
      <c r="T34" s="287"/>
      <c r="X34" s="47"/>
    </row>
    <row r="35" spans="2:24" ht="13.5" customHeight="1" x14ac:dyDescent="0.25">
      <c r="B35" s="46"/>
      <c r="D35" s="19" t="s">
        <v>11</v>
      </c>
      <c r="E35" s="21">
        <v>4</v>
      </c>
      <c r="F35" s="274">
        <v>5</v>
      </c>
      <c r="G35" s="274"/>
      <c r="H35" s="268">
        <v>6</v>
      </c>
      <c r="I35" s="269"/>
      <c r="J35" s="39">
        <v>7</v>
      </c>
      <c r="K35" s="41">
        <v>8</v>
      </c>
      <c r="L35" s="41">
        <v>9</v>
      </c>
      <c r="P35" s="273" t="s">
        <v>28</v>
      </c>
      <c r="Q35" s="273"/>
      <c r="R35" s="273"/>
      <c r="S35" s="287" t="s">
        <v>29</v>
      </c>
      <c r="T35" s="287"/>
      <c r="X35" s="47"/>
    </row>
    <row r="36" spans="2:24" ht="13.5" customHeight="1" x14ac:dyDescent="0.25">
      <c r="B36" s="46"/>
      <c r="D36" s="19" t="s">
        <v>12</v>
      </c>
      <c r="E36" s="21">
        <v>5</v>
      </c>
      <c r="F36" s="267">
        <v>6</v>
      </c>
      <c r="G36" s="267"/>
      <c r="H36" s="268">
        <v>7</v>
      </c>
      <c r="I36" s="269"/>
      <c r="J36" s="41">
        <v>8</v>
      </c>
      <c r="K36" s="41">
        <v>9</v>
      </c>
      <c r="L36" s="41">
        <v>10</v>
      </c>
      <c r="X36" s="47"/>
    </row>
    <row r="37" spans="2:24" ht="13.5" customHeight="1" thickBot="1" x14ac:dyDescent="0.35"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5"/>
    </row>
    <row r="38" spans="2:24" ht="16.5" customHeight="1" x14ac:dyDescent="0.3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6.5" customHeight="1" x14ac:dyDescent="0.3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2.75" customHeight="1" x14ac:dyDescent="0.3"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idden="1" x14ac:dyDescent="0.3">
      <c r="B41" s="16" t="s">
        <v>119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idden="1" x14ac:dyDescent="0.3">
      <c r="B42" s="16" t="s">
        <v>118</v>
      </c>
      <c r="D42" s="26"/>
      <c r="F42" s="14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2:24" hidden="1" x14ac:dyDescent="0.3">
      <c r="B43" s="16" t="s">
        <v>120</v>
      </c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3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x14ac:dyDescent="0.3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x14ac:dyDescent="0.3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2.75" customHeight="1" x14ac:dyDescent="0.3">
      <c r="D47" s="14"/>
    </row>
    <row r="48" spans="2:24" x14ac:dyDescent="0.3">
      <c r="D48" s="14"/>
    </row>
  </sheetData>
  <mergeCells count="49">
    <mergeCell ref="S35:T35"/>
    <mergeCell ref="P35:R35"/>
    <mergeCell ref="P32:R32"/>
    <mergeCell ref="B9:R9"/>
    <mergeCell ref="B6:X6"/>
    <mergeCell ref="F21:G21"/>
    <mergeCell ref="J21:M21"/>
    <mergeCell ref="H30:I30"/>
    <mergeCell ref="J23:K23"/>
    <mergeCell ref="J24:K24"/>
    <mergeCell ref="L25:M25"/>
    <mergeCell ref="L26:M26"/>
    <mergeCell ref="D29:K29"/>
    <mergeCell ref="F30:G30"/>
    <mergeCell ref="L23:M23"/>
    <mergeCell ref="L24:M24"/>
    <mergeCell ref="S32:T32"/>
    <mergeCell ref="F32:G32"/>
    <mergeCell ref="S33:T33"/>
    <mergeCell ref="S34:T34"/>
    <mergeCell ref="H34:I34"/>
    <mergeCell ref="F33:G33"/>
    <mergeCell ref="J26:K26"/>
    <mergeCell ref="P30:T30"/>
    <mergeCell ref="B2:B4"/>
    <mergeCell ref="C2:V4"/>
    <mergeCell ref="E30:E31"/>
    <mergeCell ref="H31:I31"/>
    <mergeCell ref="J27:K27"/>
    <mergeCell ref="L27:M27"/>
    <mergeCell ref="D30:D31"/>
    <mergeCell ref="F31:G31"/>
    <mergeCell ref="E22:E27"/>
    <mergeCell ref="W2:X4"/>
    <mergeCell ref="B7:X8"/>
    <mergeCell ref="F36:G36"/>
    <mergeCell ref="H36:I36"/>
    <mergeCell ref="P31:R31"/>
    <mergeCell ref="H33:I33"/>
    <mergeCell ref="H32:I32"/>
    <mergeCell ref="F34:G34"/>
    <mergeCell ref="F35:G35"/>
    <mergeCell ref="P34:R34"/>
    <mergeCell ref="H35:I35"/>
    <mergeCell ref="P33:R33"/>
    <mergeCell ref="L22:M22"/>
    <mergeCell ref="J22:K22"/>
    <mergeCell ref="J25:K25"/>
    <mergeCell ref="S31:T31"/>
  </mergeCells>
  <phoneticPr fontId="1" type="noConversion"/>
  <conditionalFormatting sqref="K11:K19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9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19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8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USUARIO</cp:lastModifiedBy>
  <cp:lastPrinted>2021-08-05T16:35:29Z</cp:lastPrinted>
  <dcterms:created xsi:type="dcterms:W3CDTF">2007-06-14T01:55:06Z</dcterms:created>
  <dcterms:modified xsi:type="dcterms:W3CDTF">2026-08-08T14:12:31Z</dcterms:modified>
</cp:coreProperties>
</file>