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updateLinks="never" defaultThemeVersion="202300"/>
  <mc:AlternateContent xmlns:mc="http://schemas.openxmlformats.org/markup-compatibility/2006">
    <mc:Choice Requires="x15">
      <x15ac:absPath xmlns:x15ac="http://schemas.microsoft.com/office/spreadsheetml/2010/11/ac" url="/Users/rafaelsruize/Library/Mobile Documents/com~apple~CloudDocs/RSR ICLOUD/CAR/2026 DTH/CAPACITACIONES SEPTIEMBRE/"/>
    </mc:Choice>
  </mc:AlternateContent>
  <xr:revisionPtr revIDLastSave="0" documentId="8_{8BE8EC41-B295-A647-8316-E79B6548F27D}" xr6:coauthVersionLast="47" xr6:coauthVersionMax="47" xr10:uidLastSave="{00000000-0000-0000-0000-000000000000}"/>
  <bookViews>
    <workbookView xWindow="0" yWindow="500" windowWidth="28800" windowHeight="16280" tabRatio="884" activeTab="3" xr2:uid="{00000000-000D-0000-FFFF-FFFF00000000}"/>
  </bookViews>
  <sheets>
    <sheet name="PRESUPUESTO OFICIAL" sheetId="17" r:id="rId1"/>
    <sheet name="PTO VALOR UNITARIO" sheetId="32" r:id="rId2"/>
    <sheet name="ANEXO PROPUESTA ECONOMICA" sheetId="33" r:id="rId3"/>
    <sheet name="JUSTIFICACION DE CANTIDADES" sheetId="19" r:id="rId4"/>
    <sheet name="ANEXO ESPECIF TÉCNICAS" sheetId="18" state="hidden" r:id="rId5"/>
    <sheet name="ESTUDIO DE MERCADO" sheetId="1" r:id="rId6"/>
    <sheet name="UNAD" sheetId="29" r:id="rId7"/>
    <sheet name="JAVERIANA DE CALI" sheetId="21" r:id="rId8"/>
    <sheet name="UNIVERSIDAD NACIONAL" sheetId="30" r:id="rId9"/>
    <sheet name="UNIVER DISTRITAL" sheetId="27" r:id="rId10"/>
    <sheet name="METROPOLITANA" sheetId="28"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______EST1" localSheetId="2">#REF!</definedName>
    <definedName name="______EST1" localSheetId="0">#REF!</definedName>
    <definedName name="______EST1" localSheetId="1">#REF!</definedName>
    <definedName name="______EST1" localSheetId="6">#REF!</definedName>
    <definedName name="______EST1" localSheetId="8">#REF!</definedName>
    <definedName name="______EST1">#REF!</definedName>
    <definedName name="______EST10" localSheetId="2">#REF!</definedName>
    <definedName name="______EST10" localSheetId="0">#REF!</definedName>
    <definedName name="______EST10" localSheetId="1">#REF!</definedName>
    <definedName name="______EST10" localSheetId="6">#REF!</definedName>
    <definedName name="______EST10" localSheetId="8">#REF!</definedName>
    <definedName name="______EST10">#REF!</definedName>
    <definedName name="______EST11" localSheetId="6">#REF!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 localSheetId="2">[1]AIU!$J$105</definedName>
    <definedName name="_____aiu2" localSheetId="0">[1]AIU!$J$105</definedName>
    <definedName name="_____aiu2" localSheetId="1">[1]AIU!$J$105</definedName>
    <definedName name="_____aiu2">[3]AIU!$J$105</definedName>
    <definedName name="_____EST1" localSheetId="2">#REF!</definedName>
    <definedName name="_____EST1" localSheetId="0">#REF!</definedName>
    <definedName name="_____EST1" localSheetId="1">#REF!</definedName>
    <definedName name="_____EST1" localSheetId="6">#REF!</definedName>
    <definedName name="_____EST1" localSheetId="8">#REF!</definedName>
    <definedName name="_____EST1">#REF!</definedName>
    <definedName name="_____EST10" localSheetId="2">#REF!</definedName>
    <definedName name="_____EST10" localSheetId="0">#REF!</definedName>
    <definedName name="_____EST10" localSheetId="1">#REF!</definedName>
    <definedName name="_____EST10" localSheetId="6">#REF!</definedName>
    <definedName name="_____EST10" localSheetId="8">#REF!</definedName>
    <definedName name="_____EST10">#REF!</definedName>
    <definedName name="_____EST11" localSheetId="2">#REF!</definedName>
    <definedName name="_____EST11" localSheetId="0">#REF!</definedName>
    <definedName name="_____EST11" localSheetId="1">#REF!</definedName>
    <definedName name="_____EST11" localSheetId="6">#REF!</definedName>
    <definedName name="_____EST11" localSheetId="8">#REF!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 localSheetId="2">[1]MEMORIAS!#REF!</definedName>
    <definedName name="_____PMT5671" localSheetId="0">[1]MEMORIAS!#REF!</definedName>
    <definedName name="_____PMT5671" localSheetId="1">[1]MEMORIAS!#REF!</definedName>
    <definedName name="_____PMT5671">[4]MEMORIAS!#REF!</definedName>
    <definedName name="_____PMT5805" localSheetId="2">[1]MEMORIAS!#REF!</definedName>
    <definedName name="_____PMT5805" localSheetId="0">[1]MEMORIAS!#REF!</definedName>
    <definedName name="_____PMT5805" localSheetId="1">[1]MEMORIAS!#REF!</definedName>
    <definedName name="_____PMT5805">[4]MEMORIAS!#REF!</definedName>
    <definedName name="_____PMT5806" localSheetId="2">[1]MEMORIAS!#REF!</definedName>
    <definedName name="_____PMT5806" localSheetId="0">[1]MEMORIAS!#REF!</definedName>
    <definedName name="_____PMT5806" localSheetId="1">[1]MEMORIAS!#REF!</definedName>
    <definedName name="_____PMT5806">[4]MEMORIAS!#REF!</definedName>
    <definedName name="_____PMT5815" localSheetId="2">[1]MEMORIAS!#REF!</definedName>
    <definedName name="_____PMT5815" localSheetId="0">[1]MEMORIAS!#REF!</definedName>
    <definedName name="_____PMT5815" localSheetId="1">[1]MEMORIAS!#REF!</definedName>
    <definedName name="_____PMT5815">[4]MEMORIAS!#REF!</definedName>
    <definedName name="_____PMT5820" localSheetId="2">[1]MEMORIAS!#REF!</definedName>
    <definedName name="_____PMT5820" localSheetId="0">[1]MEMORIAS!#REF!</definedName>
    <definedName name="_____PMT5820" localSheetId="1">[1]MEMORIAS!#REF!</definedName>
    <definedName name="_____PMT5820">[4]MEMORIAS!#REF!</definedName>
    <definedName name="_____R" localSheetId="2">#REF!</definedName>
    <definedName name="_____R" localSheetId="0">#REF!</definedName>
    <definedName name="_____R" localSheetId="1">#REF!</definedName>
    <definedName name="_____R" localSheetId="6">#REF!</definedName>
    <definedName name="_____R" localSheetId="8">#REF!</definedName>
    <definedName name="_____R">#REF!</definedName>
    <definedName name="_____tab1" localSheetId="2">#REF!</definedName>
    <definedName name="_____tab1" localSheetId="0">#REF!</definedName>
    <definedName name="_____tab1" localSheetId="1">#REF!</definedName>
    <definedName name="_____tab1" localSheetId="6">#REF!</definedName>
    <definedName name="_____tab1" localSheetId="8">#REF!</definedName>
    <definedName name="_____tab1">#REF!</definedName>
    <definedName name="_____tab2" localSheetId="2">#REF!</definedName>
    <definedName name="_____tab2" localSheetId="0">#REF!</definedName>
    <definedName name="_____tab2" localSheetId="1">#REF!</definedName>
    <definedName name="_____tab2" localSheetId="6">#REF!</definedName>
    <definedName name="_____tab2" localSheetId="8">#REF!</definedName>
    <definedName name="_____tab2">#REF!</definedName>
    <definedName name="_____tab3">#REF!</definedName>
    <definedName name="_____TAB4">#REF!</definedName>
    <definedName name="_____Vol1" localSheetId="2">[1]Item!$A$1:$D$65536</definedName>
    <definedName name="_____Vol1" localSheetId="0">[1]Item!$A$1:$D$65536</definedName>
    <definedName name="_____Vol1" localSheetId="1">[1]Item!$A$1:$D$65536</definedName>
    <definedName name="_____Vol1">[5]Item!$A$1:$D$65536</definedName>
    <definedName name="____aiu2" localSheetId="2">[1]AIU!$J$105</definedName>
    <definedName name="____aiu2" localSheetId="0">[1]AIU!$J$105</definedName>
    <definedName name="____aiu2" localSheetId="1">[1]AIU!$J$105</definedName>
    <definedName name="____aiu2">[3]AIU!$J$105</definedName>
    <definedName name="____EST1" localSheetId="2">#REF!</definedName>
    <definedName name="____EST1" localSheetId="0">#REF!</definedName>
    <definedName name="____EST1" localSheetId="1">#REF!</definedName>
    <definedName name="____EST1" localSheetId="6">#REF!</definedName>
    <definedName name="____EST1" localSheetId="8">#REF!</definedName>
    <definedName name="____EST1">#REF!</definedName>
    <definedName name="____EST10" localSheetId="2">#REF!</definedName>
    <definedName name="____EST10" localSheetId="0">#REF!</definedName>
    <definedName name="____EST10" localSheetId="1">#REF!</definedName>
    <definedName name="____EST10" localSheetId="6">#REF!</definedName>
    <definedName name="____EST10" localSheetId="8">#REF!</definedName>
    <definedName name="____EST10">#REF!</definedName>
    <definedName name="____EST11" localSheetId="2">#REF!</definedName>
    <definedName name="____EST11" localSheetId="0">#REF!</definedName>
    <definedName name="____EST11" localSheetId="1">#REF!</definedName>
    <definedName name="____EST11" localSheetId="6">#REF!</definedName>
    <definedName name="____EST11" localSheetId="8">#REF!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 localSheetId="2">[1]MEMORIAS!#REF!</definedName>
    <definedName name="____PMT5671" localSheetId="0">[1]MEMORIAS!#REF!</definedName>
    <definedName name="____PMT5671" localSheetId="1">[1]MEMORIAS!#REF!</definedName>
    <definedName name="____PMT5671">[4]MEMORIAS!#REF!</definedName>
    <definedName name="____PMT5805" localSheetId="2">[1]MEMORIAS!#REF!</definedName>
    <definedName name="____PMT5805" localSheetId="0">[1]MEMORIAS!#REF!</definedName>
    <definedName name="____PMT5805" localSheetId="1">[1]MEMORIAS!#REF!</definedName>
    <definedName name="____PMT5805">[4]MEMORIAS!#REF!</definedName>
    <definedName name="____PMT5806" localSheetId="2">[1]MEMORIAS!#REF!</definedName>
    <definedName name="____PMT5806" localSheetId="0">[1]MEMORIAS!#REF!</definedName>
    <definedName name="____PMT5806" localSheetId="1">[1]MEMORIAS!#REF!</definedName>
    <definedName name="____PMT5806">[4]MEMORIAS!#REF!</definedName>
    <definedName name="____PMT5815" localSheetId="2">[1]MEMORIAS!#REF!</definedName>
    <definedName name="____PMT5815" localSheetId="0">[1]MEMORIAS!#REF!</definedName>
    <definedName name="____PMT5815" localSheetId="1">[1]MEMORIAS!#REF!</definedName>
    <definedName name="____PMT5815">[4]MEMORIAS!#REF!</definedName>
    <definedName name="____PMT5820" localSheetId="2">[1]MEMORIAS!#REF!</definedName>
    <definedName name="____PMT5820" localSheetId="0">[1]MEMORIAS!#REF!</definedName>
    <definedName name="____PMT5820" localSheetId="1">[1]MEMORIAS!#REF!</definedName>
    <definedName name="____PMT5820">[4]MEMORIAS!#REF!</definedName>
    <definedName name="____r" localSheetId="2">#REF!</definedName>
    <definedName name="____r" localSheetId="0">#REF!</definedName>
    <definedName name="____r" localSheetId="1">#REF!</definedName>
    <definedName name="____r" localSheetId="6">#REF!</definedName>
    <definedName name="____r" localSheetId="8">#REF!</definedName>
    <definedName name="____r">#REF!</definedName>
    <definedName name="____tab1" localSheetId="2">#REF!</definedName>
    <definedName name="____tab1" localSheetId="0">#REF!</definedName>
    <definedName name="____tab1" localSheetId="1">#REF!</definedName>
    <definedName name="____tab1" localSheetId="6">#REF!</definedName>
    <definedName name="____tab1" localSheetId="8">#REF!</definedName>
    <definedName name="____tab1">#REF!</definedName>
    <definedName name="____tab2" localSheetId="2">#REF!</definedName>
    <definedName name="____tab2" localSheetId="0">#REF!</definedName>
    <definedName name="____tab2" localSheetId="1">#REF!</definedName>
    <definedName name="____tab2" localSheetId="6">#REF!</definedName>
    <definedName name="____tab2" localSheetId="8">#REF!</definedName>
    <definedName name="____tab2">#REF!</definedName>
    <definedName name="____tab3">#REF!</definedName>
    <definedName name="____TAB4">#REF!</definedName>
    <definedName name="____Vol1" localSheetId="2">[1]Item!$A$1:$D$65536</definedName>
    <definedName name="____Vol1" localSheetId="0">[1]Item!$A$1:$D$65536</definedName>
    <definedName name="____Vol1" localSheetId="1">[1]Item!$A$1:$D$65536</definedName>
    <definedName name="____Vol1">[5]Item!$A$1:$D$65536</definedName>
    <definedName name="___aiu2" localSheetId="2">[1]AIU!$J$105</definedName>
    <definedName name="___aiu2" localSheetId="0">[1]AIU!$J$105</definedName>
    <definedName name="___aiu2" localSheetId="1">[1]AIU!$J$105</definedName>
    <definedName name="___aiu2">[3]AIU!$J$105</definedName>
    <definedName name="___EST1" localSheetId="2">#REF!</definedName>
    <definedName name="___EST1" localSheetId="0">#REF!</definedName>
    <definedName name="___EST1" localSheetId="1">#REF!</definedName>
    <definedName name="___EST1" localSheetId="6">#REF!</definedName>
    <definedName name="___EST1" localSheetId="8">#REF!</definedName>
    <definedName name="___EST1">#REF!</definedName>
    <definedName name="___EST10" localSheetId="2">#REF!</definedName>
    <definedName name="___EST10" localSheetId="0">#REF!</definedName>
    <definedName name="___EST10" localSheetId="1">#REF!</definedName>
    <definedName name="___EST10" localSheetId="6">#REF!</definedName>
    <definedName name="___EST10" localSheetId="8">#REF!</definedName>
    <definedName name="___EST10">#REF!</definedName>
    <definedName name="___EST11" localSheetId="2">#REF!</definedName>
    <definedName name="___EST11" localSheetId="0">#REF!</definedName>
    <definedName name="___EST11" localSheetId="1">#REF!</definedName>
    <definedName name="___EST11" localSheetId="6">#REF!</definedName>
    <definedName name="___EST11" localSheetId="8">#REF!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 localSheetId="2">[1]MEMORIAS!#REF!</definedName>
    <definedName name="___PMT5671" localSheetId="0">[1]MEMORIAS!#REF!</definedName>
    <definedName name="___PMT5671" localSheetId="1">[1]MEMORIAS!#REF!</definedName>
    <definedName name="___PMT5671">[4]MEMORIAS!#REF!</definedName>
    <definedName name="___PMT5805" localSheetId="2">[1]MEMORIAS!#REF!</definedName>
    <definedName name="___PMT5805" localSheetId="0">[1]MEMORIAS!#REF!</definedName>
    <definedName name="___PMT5805" localSheetId="1">[1]MEMORIAS!#REF!</definedName>
    <definedName name="___PMT5805">[4]MEMORIAS!#REF!</definedName>
    <definedName name="___PMT5806" localSheetId="2">[1]MEMORIAS!#REF!</definedName>
    <definedName name="___PMT5806" localSheetId="0">[1]MEMORIAS!#REF!</definedName>
    <definedName name="___PMT5806" localSheetId="1">[1]MEMORIAS!#REF!</definedName>
    <definedName name="___PMT5806">[4]MEMORIAS!#REF!</definedName>
    <definedName name="___PMT5815" localSheetId="2">[1]MEMORIAS!#REF!</definedName>
    <definedName name="___PMT5815" localSheetId="0">[1]MEMORIAS!#REF!</definedName>
    <definedName name="___PMT5815" localSheetId="1">[1]MEMORIAS!#REF!</definedName>
    <definedName name="___PMT5815">[4]MEMORIAS!#REF!</definedName>
    <definedName name="___PMT5820" localSheetId="2">[1]MEMORIAS!#REF!</definedName>
    <definedName name="___PMT5820" localSheetId="0">[1]MEMORIAS!#REF!</definedName>
    <definedName name="___PMT5820" localSheetId="1">[1]MEMORIAS!#REF!</definedName>
    <definedName name="___PMT5820">[4]MEMORIAS!#REF!</definedName>
    <definedName name="___r" localSheetId="2">#REF!</definedName>
    <definedName name="___r" localSheetId="0">#REF!</definedName>
    <definedName name="___r" localSheetId="1">#REF!</definedName>
    <definedName name="___r" localSheetId="6">#REF!</definedName>
    <definedName name="___r" localSheetId="8">#REF!</definedName>
    <definedName name="___r">#REF!</definedName>
    <definedName name="___tab1" localSheetId="2">#REF!</definedName>
    <definedName name="___tab1" localSheetId="0">#REF!</definedName>
    <definedName name="___tab1" localSheetId="1">#REF!</definedName>
    <definedName name="___tab1" localSheetId="6">#REF!</definedName>
    <definedName name="___tab1" localSheetId="8">#REF!</definedName>
    <definedName name="___tab1">#REF!</definedName>
    <definedName name="___tab2" localSheetId="2">#REF!</definedName>
    <definedName name="___tab2" localSheetId="0">#REF!</definedName>
    <definedName name="___tab2" localSheetId="1">#REF!</definedName>
    <definedName name="___tab2" localSheetId="6">#REF!</definedName>
    <definedName name="___tab2" localSheetId="8">#REF!</definedName>
    <definedName name="___tab2">#REF!</definedName>
    <definedName name="___tab3">#REF!</definedName>
    <definedName name="___TAB4">#REF!</definedName>
    <definedName name="___Vol1" localSheetId="2">[1]Item!$A$1:$D$65536</definedName>
    <definedName name="___Vol1" localSheetId="0">[1]Item!$A$1:$D$65536</definedName>
    <definedName name="___Vol1" localSheetId="1">[1]Item!$A$1:$D$65536</definedName>
    <definedName name="___Vol1">[5]Item!$A$1:$D$65536</definedName>
    <definedName name="__1Excel_BuiltIn_Print_Area_1_1_1" localSheetId="2">#REF!</definedName>
    <definedName name="__1Excel_BuiltIn_Print_Area_1_1_1" localSheetId="0">#REF!</definedName>
    <definedName name="__1Excel_BuiltIn_Print_Area_1_1_1" localSheetId="1">#REF!</definedName>
    <definedName name="__1Excel_BuiltIn_Print_Area_1_1_1" localSheetId="6">#REF!</definedName>
    <definedName name="__1Excel_BuiltIn_Print_Area_1_1_1" localSheetId="8">#REF!</definedName>
    <definedName name="__1Excel_BuiltIn_Print_Area_1_1_1">#REF!</definedName>
    <definedName name="__2Excel_BuiltIn_Print_Titles_1_1_1_1" localSheetId="2">#REF!</definedName>
    <definedName name="__2Excel_BuiltIn_Print_Titles_1_1_1_1" localSheetId="0">#REF!</definedName>
    <definedName name="__2Excel_BuiltIn_Print_Titles_1_1_1_1" localSheetId="1">#REF!</definedName>
    <definedName name="__2Excel_BuiltIn_Print_Titles_1_1_1_1" localSheetId="6">#REF!</definedName>
    <definedName name="__2Excel_BuiltIn_Print_Titles_1_1_1_1" localSheetId="8">#REF!</definedName>
    <definedName name="__2Excel_BuiltIn_Print_Titles_1_1_1_1">#REF!</definedName>
    <definedName name="__aiu2" localSheetId="2">[1]AIU!$J$105</definedName>
    <definedName name="__aiu2" localSheetId="0">[1]AIU!$J$105</definedName>
    <definedName name="__aiu2" localSheetId="1">[1]AIU!$J$105</definedName>
    <definedName name="__aiu2">[3]AIU!$J$105</definedName>
    <definedName name="__EST1" localSheetId="2">#REF!</definedName>
    <definedName name="__EST1" localSheetId="0">#REF!</definedName>
    <definedName name="__EST1" localSheetId="1">#REF!</definedName>
    <definedName name="__EST1" localSheetId="6">#REF!</definedName>
    <definedName name="__EST1" localSheetId="8">#REF!</definedName>
    <definedName name="__EST1">#REF!</definedName>
    <definedName name="__EST10" localSheetId="2">#REF!</definedName>
    <definedName name="__EST10" localSheetId="0">#REF!</definedName>
    <definedName name="__EST10" localSheetId="1">#REF!</definedName>
    <definedName name="__EST10" localSheetId="6">#REF!</definedName>
    <definedName name="__EST10" localSheetId="8">#REF!</definedName>
    <definedName name="__EST10">#REF!</definedName>
    <definedName name="__EST11" localSheetId="2">#REF!</definedName>
    <definedName name="__EST11" localSheetId="0">#REF!</definedName>
    <definedName name="__EST11" localSheetId="1">#REF!</definedName>
    <definedName name="__EST11" localSheetId="6">#REF!</definedName>
    <definedName name="__EST11" localSheetId="8">#REF!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 localSheetId="2">[1]MEMORIAS!#REF!</definedName>
    <definedName name="__PMT5671" localSheetId="0">[1]MEMORIAS!#REF!</definedName>
    <definedName name="__PMT5671" localSheetId="1">[1]MEMORIAS!#REF!</definedName>
    <definedName name="__PMT5671">[4]MEMORIAS!#REF!</definedName>
    <definedName name="__PMT5805" localSheetId="2">[1]MEMORIAS!#REF!</definedName>
    <definedName name="__PMT5805" localSheetId="0">[1]MEMORIAS!#REF!</definedName>
    <definedName name="__PMT5805" localSheetId="1">[1]MEMORIAS!#REF!</definedName>
    <definedName name="__PMT5805">[4]MEMORIAS!#REF!</definedName>
    <definedName name="__PMT5806" localSheetId="2">[1]MEMORIAS!#REF!</definedName>
    <definedName name="__PMT5806" localSheetId="0">[1]MEMORIAS!#REF!</definedName>
    <definedName name="__PMT5806" localSheetId="1">[1]MEMORIAS!#REF!</definedName>
    <definedName name="__PMT5806">[4]MEMORIAS!#REF!</definedName>
    <definedName name="__PMT5815" localSheetId="2">[1]MEMORIAS!#REF!</definedName>
    <definedName name="__PMT5815" localSheetId="0">[1]MEMORIAS!#REF!</definedName>
    <definedName name="__PMT5815" localSheetId="1">[1]MEMORIAS!#REF!</definedName>
    <definedName name="__PMT5815">[4]MEMORIAS!#REF!</definedName>
    <definedName name="__PMT5820" localSheetId="2">[1]MEMORIAS!#REF!</definedName>
    <definedName name="__PMT5820" localSheetId="0">[1]MEMORIAS!#REF!</definedName>
    <definedName name="__PMT5820" localSheetId="1">[1]MEMORIAS!#REF!</definedName>
    <definedName name="__PMT5820">[4]MEMORIAS!#REF!</definedName>
    <definedName name="__r" localSheetId="2">#REF!</definedName>
    <definedName name="__r" localSheetId="0">#REF!</definedName>
    <definedName name="__r" localSheetId="1">#REF!</definedName>
    <definedName name="__r" localSheetId="6">#REF!</definedName>
    <definedName name="__r" localSheetId="8">#REF!</definedName>
    <definedName name="__r">#REF!</definedName>
    <definedName name="__tab1" localSheetId="2">#REF!</definedName>
    <definedName name="__tab1" localSheetId="0">#REF!</definedName>
    <definedName name="__tab1" localSheetId="1">#REF!</definedName>
    <definedName name="__tab1" localSheetId="6">#REF!</definedName>
    <definedName name="__tab1" localSheetId="8">#REF!</definedName>
    <definedName name="__tab1">#REF!</definedName>
    <definedName name="__tab2" localSheetId="2">#REF!</definedName>
    <definedName name="__tab2" localSheetId="0">#REF!</definedName>
    <definedName name="__tab2" localSheetId="1">#REF!</definedName>
    <definedName name="__tab2" localSheetId="6">#REF!</definedName>
    <definedName name="__tab2" localSheetId="8">#REF!</definedName>
    <definedName name="__tab2">#REF!</definedName>
    <definedName name="__tab3">#REF!</definedName>
    <definedName name="__TAB4">#REF!</definedName>
    <definedName name="__Vol1" localSheetId="2">[1]Item!$A$1:$D$65536</definedName>
    <definedName name="__Vol1" localSheetId="0">[1]Item!$A$1:$D$65536</definedName>
    <definedName name="__Vol1" localSheetId="1">[1]Item!$A$1:$D$65536</definedName>
    <definedName name="__Vol1">[5]Item!$A$1:$D$65536</definedName>
    <definedName name="_10Excel_BuiltIn_Print_Titles_1_1_1_1" localSheetId="2">#REF!</definedName>
    <definedName name="_10Excel_BuiltIn_Print_Titles_1_1_1_1" localSheetId="0">#REF!</definedName>
    <definedName name="_10Excel_BuiltIn_Print_Titles_1_1_1_1" localSheetId="1">#REF!</definedName>
    <definedName name="_10Excel_BuiltIn_Print_Titles_1_1_1_1" localSheetId="6">#REF!</definedName>
    <definedName name="_10Excel_BuiltIn_Print_Titles_1_1_1_1" localSheetId="8">#REF!</definedName>
    <definedName name="_10Excel_BuiltIn_Print_Titles_1_1_1_1">#REF!</definedName>
    <definedName name="_1Excel_BuiltIn_Print_Area_1_1" localSheetId="2">#REF!</definedName>
    <definedName name="_1Excel_BuiltIn_Print_Area_1_1" localSheetId="0">#REF!</definedName>
    <definedName name="_1Excel_BuiltIn_Print_Area_1_1" localSheetId="1">#REF!</definedName>
    <definedName name="_1Excel_BuiltIn_Print_Area_1_1" localSheetId="6">#REF!</definedName>
    <definedName name="_1Excel_BuiltIn_Print_Area_1_1" localSheetId="8">#REF!</definedName>
    <definedName name="_1Excel_BuiltIn_Print_Area_1_1">#REF!</definedName>
    <definedName name="_1Excel_BuiltIn_Print_Area_1_1_1" localSheetId="2">#REF!</definedName>
    <definedName name="_1Excel_BuiltIn_Print_Area_1_1_1" localSheetId="0">#REF!</definedName>
    <definedName name="_1Excel_BuiltIn_Print_Area_1_1_1" localSheetId="1">#REF!</definedName>
    <definedName name="_1Excel_BuiltIn_Print_Area_1_1_1" localSheetId="6">#REF!</definedName>
    <definedName name="_1Excel_BuiltIn_Print_Area_1_1_1" localSheetId="8">#REF!</definedName>
    <definedName name="_1Excel_BuiltIn_Print_Area_1_1_1">#REF!</definedName>
    <definedName name="_2Excel_BuiltIn_Print_Titles_1_1_1_1">#REF!</definedName>
    <definedName name="_6Excel_BuiltIn_Print_Area_1_1_1">#REF!</definedName>
    <definedName name="_aiu2" localSheetId="2">[1]AIU!$J$105</definedName>
    <definedName name="_aiu2" localSheetId="0">[1]AIU!$J$105</definedName>
    <definedName name="_aiu2" localSheetId="1">[1]AIU!$J$105</definedName>
    <definedName name="_aiu2">[3]AIU!$J$105</definedName>
    <definedName name="_APU221" localSheetId="2">#REF!</definedName>
    <definedName name="_APU221" localSheetId="0">#REF!</definedName>
    <definedName name="_APU221" localSheetId="1">#REF!</definedName>
    <definedName name="_APU221" localSheetId="6">#REF!</definedName>
    <definedName name="_APU221" localSheetId="8">#REF!</definedName>
    <definedName name="_APU221">#REF!</definedName>
    <definedName name="_APU465" localSheetId="2">[1]!absc</definedName>
    <definedName name="_APU465" localSheetId="0">[1]!absc</definedName>
    <definedName name="_APU465" localSheetId="1">[1]!absc</definedName>
    <definedName name="_APU465">[6]!absc</definedName>
    <definedName name="_EST1" localSheetId="2">#REF!</definedName>
    <definedName name="_EST1" localSheetId="0">#REF!</definedName>
    <definedName name="_EST1" localSheetId="1">#REF!</definedName>
    <definedName name="_EST1" localSheetId="6">#REF!</definedName>
    <definedName name="_EST1" localSheetId="8">#REF!</definedName>
    <definedName name="_EST1">#REF!</definedName>
    <definedName name="_EST10" localSheetId="2">#REF!</definedName>
    <definedName name="_EST10" localSheetId="0">#REF!</definedName>
    <definedName name="_EST10" localSheetId="1">#REF!</definedName>
    <definedName name="_EST10" localSheetId="6">#REF!</definedName>
    <definedName name="_EST10" localSheetId="8">#REF!</definedName>
    <definedName name="_EST10">#REF!</definedName>
    <definedName name="_EST11" localSheetId="2">#REF!</definedName>
    <definedName name="_EST11" localSheetId="0">#REF!</definedName>
    <definedName name="_EST11" localSheetId="1">#REF!</definedName>
    <definedName name="_EST11" localSheetId="6">#REF!</definedName>
    <definedName name="_EST11" localSheetId="8">#REF!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ORO10" localSheetId="2">#REF!</definedName>
    <definedName name="_ORO10" localSheetId="0">#REF!</definedName>
    <definedName name="_ORO10" localSheetId="1">#REF!</definedName>
    <definedName name="_ORO10">#REF!</definedName>
    <definedName name="_ORO11" localSheetId="2">#REF!</definedName>
    <definedName name="_ORO11" localSheetId="0">#REF!</definedName>
    <definedName name="_ORO11" localSheetId="1">#REF!</definedName>
    <definedName name="_ORO11">#REF!</definedName>
    <definedName name="_ORO12" localSheetId="2">#REF!</definedName>
    <definedName name="_ORO12" localSheetId="0">#REF!</definedName>
    <definedName name="_ORO12" localSheetId="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J50">#REF!</definedName>
    <definedName name="_pj51">#REF!</definedName>
    <definedName name="_PMT5671" localSheetId="2">[1]MEMORIAS!#REF!</definedName>
    <definedName name="_PMT5671" localSheetId="0">[1]MEMORIAS!#REF!</definedName>
    <definedName name="_PMT5671" localSheetId="1">[1]MEMORIAS!#REF!</definedName>
    <definedName name="_PMT5671">[4]MEMORIAS!#REF!</definedName>
    <definedName name="_PMT5805" localSheetId="2">[1]MEMORIAS!#REF!</definedName>
    <definedName name="_PMT5805" localSheetId="0">[1]MEMORIAS!#REF!</definedName>
    <definedName name="_PMT5805" localSheetId="1">[1]MEMORIAS!#REF!</definedName>
    <definedName name="_PMT5805">[4]MEMORIAS!#REF!</definedName>
    <definedName name="_PMT5806" localSheetId="2">[1]MEMORIAS!#REF!</definedName>
    <definedName name="_PMT5806" localSheetId="0">[1]MEMORIAS!#REF!</definedName>
    <definedName name="_PMT5806" localSheetId="1">[1]MEMORIAS!#REF!</definedName>
    <definedName name="_PMT5806">[4]MEMORIAS!#REF!</definedName>
    <definedName name="_PMT5815" localSheetId="2">[1]MEMORIAS!#REF!</definedName>
    <definedName name="_PMT5815" localSheetId="0">[1]MEMORIAS!#REF!</definedName>
    <definedName name="_PMT5815" localSheetId="1">[1]MEMORIAS!#REF!</definedName>
    <definedName name="_PMT5815">[4]MEMORIAS!#REF!</definedName>
    <definedName name="_PMT5820" localSheetId="2">[1]MEMORIAS!#REF!</definedName>
    <definedName name="_PMT5820" localSheetId="0">[1]MEMORIAS!#REF!</definedName>
    <definedName name="_PMT5820" localSheetId="1">[1]MEMORIAS!#REF!</definedName>
    <definedName name="_PMT5820">[4]MEMORIAS!#REF!</definedName>
    <definedName name="_r" localSheetId="2">#REF!</definedName>
    <definedName name="_r" localSheetId="0">#REF!</definedName>
    <definedName name="_r" localSheetId="1">#REF!</definedName>
    <definedName name="_r" localSheetId="6">#REF!</definedName>
    <definedName name="_r" localSheetId="8">#REF!</definedName>
    <definedName name="_r">#REF!</definedName>
    <definedName name="_SAL1" localSheetId="2">#REF!</definedName>
    <definedName name="_SAL1" localSheetId="0">#REF!</definedName>
    <definedName name="_SAL1" localSheetId="1">#REF!</definedName>
    <definedName name="_SAL1" localSheetId="6">#REF!</definedName>
    <definedName name="_SAL1" localSheetId="8">#REF!</definedName>
    <definedName name="_SAL1">#REF!</definedName>
    <definedName name="_tab1" localSheetId="2">#REF!</definedName>
    <definedName name="_tab1" localSheetId="0">#REF!</definedName>
    <definedName name="_tab1" localSheetId="1">#REF!</definedName>
    <definedName name="_tab1" localSheetId="6">#REF!</definedName>
    <definedName name="_tab1" localSheetId="8">#REF!</definedName>
    <definedName name="_tab1">#REF!</definedName>
    <definedName name="_tab2">#REF!</definedName>
    <definedName name="_tab3">#REF!</definedName>
    <definedName name="_TAB4">#REF!</definedName>
    <definedName name="_Vol1" localSheetId="2">[1]Item!$A$1:$D$65536</definedName>
    <definedName name="_Vol1" localSheetId="0">[1]Item!$A$1:$D$65536</definedName>
    <definedName name="_Vol1" localSheetId="1">[1]Item!$A$1:$D$65536</definedName>
    <definedName name="_Vol1">[5]Item!$A$1:$D$65536</definedName>
    <definedName name="\a" localSheetId="6">#REF!</definedName>
    <definedName name="\a" localSheetId="8">#REF!</definedName>
    <definedName name="\a">#REF!</definedName>
    <definedName name="\b" localSheetId="6">#REF!</definedName>
    <definedName name="\b" localSheetId="8">#REF!</definedName>
    <definedName name="\b">#REF!</definedName>
    <definedName name="\eliminar" localSheetId="2">[1]RESUM96!#REF!</definedName>
    <definedName name="\eliminar" localSheetId="0">[1]RESUM96!#REF!</definedName>
    <definedName name="\eliminar" localSheetId="1">[1]RESUM96!#REF!</definedName>
    <definedName name="\eliminar" localSheetId="6">[2]RESUM96!#REF!</definedName>
    <definedName name="\eliminar" localSheetId="8">[2]RESUM96!#REF!</definedName>
    <definedName name="\eliminar">[2]RESUM96!#REF!</definedName>
    <definedName name="\eliminar1" localSheetId="2">[1]RESUM96!#REF!</definedName>
    <definedName name="\eliminar1" localSheetId="0">[1]RESUM96!#REF!</definedName>
    <definedName name="\eliminar1" localSheetId="1">[1]RESUM96!#REF!</definedName>
    <definedName name="\eliminar1" localSheetId="6">[2]RESUM96!#REF!</definedName>
    <definedName name="\eliminar1" localSheetId="8">[2]RESUM96!#REF!</definedName>
    <definedName name="\eliminar1">[2]RESUM96!#REF!</definedName>
    <definedName name="\q" localSheetId="2">#REF!</definedName>
    <definedName name="\q" localSheetId="0">#REF!</definedName>
    <definedName name="\q" localSheetId="1">#REF!</definedName>
    <definedName name="\q" localSheetId="6">#REF!</definedName>
    <definedName name="\q" localSheetId="8">#REF!</definedName>
    <definedName name="\q">#REF!</definedName>
    <definedName name="A" localSheetId="2">#REF!</definedName>
    <definedName name="A" localSheetId="0">#REF!</definedName>
    <definedName name="A" localSheetId="1">#REF!</definedName>
    <definedName name="A" localSheetId="6">#REF!</definedName>
    <definedName name="A" localSheetId="8">#REF!</definedName>
    <definedName name="A">#REF!</definedName>
    <definedName name="A_impresión_IM" localSheetId="2">#REF!</definedName>
    <definedName name="A_impresión_IM" localSheetId="0">#REF!</definedName>
    <definedName name="A_impresión_IM" localSheetId="1">#REF!</definedName>
    <definedName name="A_impresión_IM" localSheetId="6">#REF!</definedName>
    <definedName name="A_impresión_IM" localSheetId="8">#REF!</definedName>
    <definedName name="A_impresión_IM">#REF!</definedName>
    <definedName name="AAA" localSheetId="2">#REF!</definedName>
    <definedName name="AAA" localSheetId="0">#REF!</definedName>
    <definedName name="AAA" localSheetId="1">#REF!</definedName>
    <definedName name="AAA" localSheetId="8">#REF!</definedName>
    <definedName name="AAA">#REF!</definedName>
    <definedName name="AAAAAAAAAA">#REF!</definedName>
    <definedName name="AAAAAAAAAAAAAAAAAAAA">#REF!</definedName>
    <definedName name="AADOQUINVEH">#REF!</definedName>
    <definedName name="AANDENES">#REF!</definedName>
    <definedName name="abc">#REF!</definedName>
    <definedName name="ABR">#REF!</definedName>
    <definedName name="absc">#N/A</definedName>
    <definedName name="ACALZADA" localSheetId="2">#REF!</definedName>
    <definedName name="ACALZADA" localSheetId="0">#REF!</definedName>
    <definedName name="ACALZADA" localSheetId="1">#REF!</definedName>
    <definedName name="ACALZADA" localSheetId="6">#REF!</definedName>
    <definedName name="ACALZADA" localSheetId="8">#REF!</definedName>
    <definedName name="ACALZADA">#REF!</definedName>
    <definedName name="AccessDatabase" hidden="1">"C:\C-314\VOLUMENES\volfin4.mdb"</definedName>
    <definedName name="ACTIVDA" localSheetId="2">#REF!</definedName>
    <definedName name="ACTIVDA" localSheetId="0">#REF!</definedName>
    <definedName name="ACTIVDA" localSheetId="1">#REF!</definedName>
    <definedName name="ACTIVDA" localSheetId="6">#REF!</definedName>
    <definedName name="ACTIVDA" localSheetId="8">#REF!</definedName>
    <definedName name="ACTIVDA">#REF!</definedName>
    <definedName name="adoq" localSheetId="2">[1]!absc</definedName>
    <definedName name="adoq" localSheetId="0">[1]!absc</definedName>
    <definedName name="adoq" localSheetId="1">[1]!absc</definedName>
    <definedName name="adoq">[7]!absc</definedName>
    <definedName name="adoq1" localSheetId="2">[1]!absc</definedName>
    <definedName name="adoq1" localSheetId="0">[1]!absc</definedName>
    <definedName name="adoq1" localSheetId="1">[1]!absc</definedName>
    <definedName name="adoq1">[7]!absc</definedName>
    <definedName name="AGO" localSheetId="2">#REF!</definedName>
    <definedName name="AGO" localSheetId="0">#REF!</definedName>
    <definedName name="AGO" localSheetId="1">#REF!</definedName>
    <definedName name="AGO" localSheetId="6">#REF!</definedName>
    <definedName name="AGO" localSheetId="8">#REF!</definedName>
    <definedName name="AGO">#REF!</definedName>
    <definedName name="aiu" localSheetId="2">[1]AIU!$I$121</definedName>
    <definedName name="aiu" localSheetId="0">[1]AIU!$I$121</definedName>
    <definedName name="aiu" localSheetId="1">[1]AIU!$I$121</definedName>
    <definedName name="aiu" localSheetId="6">[8]AIU!$I$121</definedName>
    <definedName name="aiu" localSheetId="8">[8]AIU!$I$121</definedName>
    <definedName name="aiu">[9]AIU!$I$121</definedName>
    <definedName name="Ajuste" localSheetId="2">[1]Datos!$B$11</definedName>
    <definedName name="Ajuste" localSheetId="0">[1]Datos!$B$11</definedName>
    <definedName name="Ajuste" localSheetId="1">[1]Datos!$B$11</definedName>
    <definedName name="Ajuste">[10]Datos!$B$11</definedName>
    <definedName name="alc" localSheetId="2">[1]!absc</definedName>
    <definedName name="alc" localSheetId="0">[1]!absc</definedName>
    <definedName name="alc" localSheetId="1">[1]!absc</definedName>
    <definedName name="alc">[11]!absc</definedName>
    <definedName name="ALTOTANCHE" localSheetId="2">[1]OTANCHE!$C$1:$D$6</definedName>
    <definedName name="ALTOTANCHE" localSheetId="0">[1]OTANCHE!$C$1:$D$6</definedName>
    <definedName name="ALTOTANCHE" localSheetId="1">[1]OTANCHE!$C$1:$D$6</definedName>
    <definedName name="ALTOTANCHE">[12]OTANCHE!$C$1:$D$6</definedName>
    <definedName name="AMBIENTAL" localSheetId="2">#REF!</definedName>
    <definedName name="AMBIENTAL" localSheetId="0">#REF!</definedName>
    <definedName name="AMBIENTAL" localSheetId="1">#REF!</definedName>
    <definedName name="AMBIENTAL" localSheetId="6">#REF!</definedName>
    <definedName name="AMBIENTAL" localSheetId="8">#REF!</definedName>
    <definedName name="AMBIENTAL">#REF!</definedName>
    <definedName name="AÑOWUIE" localSheetId="2">'[1]res-accide-10'!$R$2:$R$7</definedName>
    <definedName name="AÑOWUIE" localSheetId="0">'[1]res-accide-10'!$R$2:$R$7</definedName>
    <definedName name="AÑOWUIE" localSheetId="1">'[1]res-accide-10'!$R$2:$R$7</definedName>
    <definedName name="AÑOWUIE">'[13]Res-Accide-10'!$R$2:$R$7</definedName>
    <definedName name="APU" localSheetId="2">[1]!absc</definedName>
    <definedName name="APU" localSheetId="0">[1]!absc</definedName>
    <definedName name="APU" localSheetId="1">[1]!absc</definedName>
    <definedName name="APU">[14]!absc</definedName>
    <definedName name="APU221.1" localSheetId="2">#REF!</definedName>
    <definedName name="APU221.1" localSheetId="0">#REF!</definedName>
    <definedName name="APU221.1" localSheetId="1">#REF!</definedName>
    <definedName name="APU221.1" localSheetId="6">#REF!</definedName>
    <definedName name="APU221.1" localSheetId="8">#REF!</definedName>
    <definedName name="APU221.1">#REF!</definedName>
    <definedName name="APU221.2" localSheetId="2">#REF!</definedName>
    <definedName name="APU221.2" localSheetId="0">#REF!</definedName>
    <definedName name="APU221.2" localSheetId="1">#REF!</definedName>
    <definedName name="APU221.2" localSheetId="6">#REF!</definedName>
    <definedName name="APU221.2" localSheetId="8">#REF!</definedName>
    <definedName name="APU221.2">#REF!</definedName>
    <definedName name="AREA" localSheetId="2">#REF!</definedName>
    <definedName name="AREA" localSheetId="0">#REF!</definedName>
    <definedName name="AREA" localSheetId="1">#REF!</definedName>
    <definedName name="AREA" localSheetId="6">#REF!</definedName>
    <definedName name="AREA" localSheetId="8">#REF!</definedName>
    <definedName name="AREA">#REF!</definedName>
    <definedName name="_xlnm.Print_Area" localSheetId="4">'ANEXO ESPECIF TÉCNICAS'!$A$1:$E$17</definedName>
    <definedName name="_xlnm.Print_Area" localSheetId="3">'JUSTIFICACION DE CANTIDADES'!$A$1:$E$18</definedName>
    <definedName name="_xlnm.Print_Area" localSheetId="0">'PRESUPUESTO OFICIAL'!$A$1:$F$19</definedName>
    <definedName name="_xlnm.Print_Area" localSheetId="6">#REF!</definedName>
    <definedName name="_xlnm.Print_Area" localSheetId="8">'UNIVERSIDAD NACIONAL'!$A$1:$H$23</definedName>
    <definedName name="_xlnm.Print_Area">#REF!</definedName>
    <definedName name="asdfñk" localSheetId="2">[1]!absc</definedName>
    <definedName name="asdfñk" localSheetId="0">[1]!absc</definedName>
    <definedName name="asdfñk" localSheetId="1">[1]!absc</definedName>
    <definedName name="asdfñk">[15]!absc</definedName>
    <definedName name="AU" localSheetId="2">'[1]circuitos codensa'!#REF!</definedName>
    <definedName name="AU" localSheetId="0">'[1]circuitos codensa'!#REF!</definedName>
    <definedName name="AU" localSheetId="1">'[1]circuitos codensa'!#REF!</definedName>
    <definedName name="AU" localSheetId="6">'[16]CIRCUITOS CODENSA'!#REF!</definedName>
    <definedName name="AU" localSheetId="8">'[16]CIRCUITOS CODENSA'!#REF!</definedName>
    <definedName name="AU">'[16]CIRCUITOS CODENSA'!#REF!</definedName>
    <definedName name="auto1" localSheetId="2">#REF!</definedName>
    <definedName name="auto1" localSheetId="0">#REF!</definedName>
    <definedName name="auto1" localSheetId="1">#REF!</definedName>
    <definedName name="auto1" localSheetId="6">#REF!</definedName>
    <definedName name="auto1" localSheetId="8">#REF!</definedName>
    <definedName name="auto1">#REF!</definedName>
    <definedName name="auto2" localSheetId="2">#REF!</definedName>
    <definedName name="auto2" localSheetId="0">#REF!</definedName>
    <definedName name="auto2" localSheetId="1">#REF!</definedName>
    <definedName name="auto2" localSheetId="6">#REF!</definedName>
    <definedName name="auto2" localSheetId="8">#REF!</definedName>
    <definedName name="auto2">#REF!</definedName>
    <definedName name="AUTOPISTA" localSheetId="2">'[1]circuitos codensa'!#REF!</definedName>
    <definedName name="AUTOPISTA" localSheetId="0">'[1]circuitos codensa'!#REF!</definedName>
    <definedName name="AUTOPISTA" localSheetId="1">'[1]circuitos codensa'!#REF!</definedName>
    <definedName name="AUTOPISTA" localSheetId="6">'[16]CIRCUITOS CODENSA'!#REF!</definedName>
    <definedName name="AUTOPISTA" localSheetId="8">'[16]CIRCUITOS CODENSA'!#REF!</definedName>
    <definedName name="AUTOPISTA">'[16]CIRCUITOS CODENSA'!#REF!</definedName>
    <definedName name="b" localSheetId="2">#REF!</definedName>
    <definedName name="b" localSheetId="0">#REF!</definedName>
    <definedName name="b" localSheetId="1">#REF!</definedName>
    <definedName name="b" localSheetId="6">#REF!</definedName>
    <definedName name="b" localSheetId="8">#REF!</definedName>
    <definedName name="b">#REF!</definedName>
    <definedName name="B_impresión_IM" localSheetId="2">#REF!</definedName>
    <definedName name="B_impresión_IM" localSheetId="0">#REF!</definedName>
    <definedName name="B_impresión_IM" localSheetId="1">#REF!</definedName>
    <definedName name="B_impresión_IM" localSheetId="6">#REF!</definedName>
    <definedName name="B_impresión_IM" localSheetId="8">#REF!</definedName>
    <definedName name="B_impresión_IM">#REF!</definedName>
    <definedName name="BANCO" localSheetId="2">#REF!</definedName>
    <definedName name="BANCO" localSheetId="0">#REF!</definedName>
    <definedName name="BANCO" localSheetId="1">#REF!</definedName>
    <definedName name="BANCO" localSheetId="6">#REF!</definedName>
    <definedName name="BANCO" localSheetId="8">#REF!</definedName>
    <definedName name="BANCO">#REF!</definedName>
    <definedName name="_xlnm.Database">#REF!</definedName>
    <definedName name="BL" localSheetId="2">'[1]circuitos codensa'!#REF!</definedName>
    <definedName name="BL" localSheetId="0">'[1]circuitos codensa'!#REF!</definedName>
    <definedName name="BL" localSheetId="1">'[1]circuitos codensa'!#REF!</definedName>
    <definedName name="BL">'[16]CIRCUITOS CODENSA'!#REF!</definedName>
    <definedName name="BO" localSheetId="2">'[1]circuitos codensa'!#REF!</definedName>
    <definedName name="BO" localSheetId="0">'[1]circuitos codensa'!#REF!</definedName>
    <definedName name="BO" localSheetId="1">'[1]circuitos codensa'!#REF!</definedName>
    <definedName name="BO">'[16]CIRCUITOS CODENSA'!#REF!</definedName>
    <definedName name="BUSQ_EN_TABLA_PR_BASE" localSheetId="2">#REF!</definedName>
    <definedName name="BUSQ_EN_TABLA_PR_BASE" localSheetId="0">#REF!</definedName>
    <definedName name="BUSQ_EN_TABLA_PR_BASE" localSheetId="1">#REF!</definedName>
    <definedName name="BUSQ_EN_TABLA_PR_BASE" localSheetId="6">#REF!</definedName>
    <definedName name="BUSQ_EN_TABLA_PR_BASE" localSheetId="8">#REF!</definedName>
    <definedName name="BUSQ_EN_TABLA_PR_BASE">#REF!</definedName>
    <definedName name="BUSQ_PREC" localSheetId="2">#REF!</definedName>
    <definedName name="BUSQ_PREC" localSheetId="0">#REF!</definedName>
    <definedName name="BUSQ_PREC" localSheetId="1">#REF!</definedName>
    <definedName name="BUSQ_PREC" localSheetId="6">#REF!</definedName>
    <definedName name="BUSQ_PREC" localSheetId="8">#REF!</definedName>
    <definedName name="BUSQ_PREC">#REF!</definedName>
    <definedName name="BUSQ_TABLA_IVA" localSheetId="2">#REF!</definedName>
    <definedName name="BUSQ_TABLA_IVA" localSheetId="0">#REF!</definedName>
    <definedName name="BUSQ_TABLA_IVA" localSheetId="1">#REF!</definedName>
    <definedName name="BUSQ_TABLA_IVA" localSheetId="6">#REF!</definedName>
    <definedName name="BUSQ_TABLA_IVA" localSheetId="8">#REF!</definedName>
    <definedName name="BUSQ_TABLA_IVA">#REF!</definedName>
    <definedName name="BUSQ_TABLA_VLR_TOTAL">#REF!</definedName>
    <definedName name="C_">#REF!</definedName>
    <definedName name="CAD">#REF!</definedName>
    <definedName name="CAMBIOITEM" localSheetId="2">'[1]APUS-CD'!$G$2:$H$122</definedName>
    <definedName name="CAMBIOITEM" localSheetId="0">'[1]APUS-CD'!$G$2:$H$122</definedName>
    <definedName name="CAMBIOITEM" localSheetId="1">'[1]APUS-CD'!$G$2:$H$122</definedName>
    <definedName name="CAMBIOITEM">'[17]APUS-CD'!$G$2:$H$122</definedName>
    <definedName name="CANT" localSheetId="2">#REF!</definedName>
    <definedName name="CANT" localSheetId="0">#REF!</definedName>
    <definedName name="CANT" localSheetId="1">#REF!</definedName>
    <definedName name="CANT" localSheetId="6">#REF!</definedName>
    <definedName name="CANT" localSheetId="8">#REF!</definedName>
    <definedName name="CANT">#REF!</definedName>
    <definedName name="CANT1.1" localSheetId="2">#REF!</definedName>
    <definedName name="CANT1.1" localSheetId="0">#REF!</definedName>
    <definedName name="CANT1.1" localSheetId="1">#REF!</definedName>
    <definedName name="CANT1.1" localSheetId="6">#REF!</definedName>
    <definedName name="CANT1.1" localSheetId="8">#REF!</definedName>
    <definedName name="CANT1.1">#REF!</definedName>
    <definedName name="CANT1.2" localSheetId="2">#REF!</definedName>
    <definedName name="CANT1.2" localSheetId="0">#REF!</definedName>
    <definedName name="CANT1.2" localSheetId="1">#REF!</definedName>
    <definedName name="CANT1.2" localSheetId="6">#REF!</definedName>
    <definedName name="CANT1.2" localSheetId="8">#REF!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 localSheetId="2">[1]CALCULOS!$A$4:$AI$52</definedName>
    <definedName name="CANTESTA" localSheetId="0">[1]CALCULOS!$A$4:$AI$52</definedName>
    <definedName name="CANTESTA" localSheetId="1">[1]CALCULOS!$A$4:$AI$52</definedName>
    <definedName name="CANTESTA">[18]CALCULOS!$A$4:$AI$52</definedName>
    <definedName name="CC" localSheetId="2">'[1]circuitos codensa'!#REF!</definedName>
    <definedName name="CC" localSheetId="0">'[1]circuitos codensa'!#REF!</definedName>
    <definedName name="CC" localSheetId="1">'[1]circuitos codensa'!#REF!</definedName>
    <definedName name="CC" localSheetId="6">'[16]CIRCUITOS CODENSA'!#REF!</definedName>
    <definedName name="CC" localSheetId="8">'[16]CIRCUITOS CODENSA'!#REF!</definedName>
    <definedName name="CC">'[16]CIRCUITOS CODENSA'!#REF!</definedName>
    <definedName name="CCCCCC" localSheetId="2">'[1]A. P. U.'!#REF!</definedName>
    <definedName name="CCCCCC" localSheetId="0">'[1]A. P. U.'!#REF!</definedName>
    <definedName name="CCCCCC" localSheetId="1">'[1]A. P. U.'!#REF!</definedName>
    <definedName name="CCCCCC" localSheetId="6">'[19]A. P. U.'!#REF!</definedName>
    <definedName name="CCCCCC" localSheetId="8">'[19]A. P. U.'!#REF!</definedName>
    <definedName name="CCCCCC">'[19]A. P. U.'!#REF!</definedName>
    <definedName name="ccto210" localSheetId="2">#REF!</definedName>
    <definedName name="ccto210" localSheetId="0">#REF!</definedName>
    <definedName name="ccto210" localSheetId="1">#REF!</definedName>
    <definedName name="ccto210" localSheetId="6">#REF!</definedName>
    <definedName name="ccto210" localSheetId="8">#REF!</definedName>
    <definedName name="ccto210">#REF!</definedName>
    <definedName name="ccto211" localSheetId="2">#REF!</definedName>
    <definedName name="ccto211" localSheetId="0">#REF!</definedName>
    <definedName name="ccto211" localSheetId="1">#REF!</definedName>
    <definedName name="ccto211" localSheetId="6">#REF!</definedName>
    <definedName name="ccto211" localSheetId="8">#REF!</definedName>
    <definedName name="ccto211">#REF!</definedName>
    <definedName name="CDS_V_INDICES_CIRCUITO_CAUSA" localSheetId="2">#REF!</definedName>
    <definedName name="CDS_V_INDICES_CIRCUITO_CAUSA" localSheetId="0">#REF!</definedName>
    <definedName name="CDS_V_INDICES_CIRCUITO_CAUSA" localSheetId="1">#REF!</definedName>
    <definedName name="CDS_V_INDICES_CIRCUITO_CAUSA" localSheetId="6">#REF!</definedName>
    <definedName name="CDS_V_INDICES_CIRCUITO_CAUSA" localSheetId="8">#REF!</definedName>
    <definedName name="CDS_V_INDICES_CIRCUITO_CAUSA">#REF!</definedName>
    <definedName name="CIRCUITOS" localSheetId="2">[1]Circuitos!$C$2:$C$891</definedName>
    <definedName name="CIRCUITOS" localSheetId="0">[1]Circuitos!$C$2:$C$891</definedName>
    <definedName name="CIRCUITOS" localSheetId="1">[1]Circuitos!$C$2:$C$891</definedName>
    <definedName name="CIRCUITOS">[20]Circuitos!$C$2:$C$891</definedName>
    <definedName name="CIRCUNVALAR" localSheetId="2">#REF!</definedName>
    <definedName name="CIRCUNVALAR" localSheetId="0">#REF!</definedName>
    <definedName name="CIRCUNVALAR" localSheetId="1">#REF!</definedName>
    <definedName name="CIRCUNVALAR" localSheetId="6">#REF!</definedName>
    <definedName name="CIRCUNVALAR" localSheetId="8">#REF!</definedName>
    <definedName name="CIRCUNVALAR">#REF!</definedName>
    <definedName name="CL" localSheetId="2">'[1]circuitos codensa'!#REF!</definedName>
    <definedName name="CL" localSheetId="0">'[1]circuitos codensa'!#REF!</definedName>
    <definedName name="CL" localSheetId="1">'[1]circuitos codensa'!#REF!</definedName>
    <definedName name="CL" localSheetId="6">'[16]CIRCUITOS CODENSA'!#REF!</definedName>
    <definedName name="CL" localSheetId="8">'[16]CIRCUITOS CODENSA'!#REF!</definedName>
    <definedName name="CL">'[16]CIRCUITOS CODENSA'!#REF!</definedName>
    <definedName name="codigos" localSheetId="2">[1]Banderas!$A$1:$A$65536</definedName>
    <definedName name="codigos" localSheetId="0">[1]Banderas!$A$1:$A$65536</definedName>
    <definedName name="codigos" localSheetId="1">[1]Banderas!$A$1:$A$65536</definedName>
    <definedName name="codigos">[21]Banderas!$A$1:$A$65536</definedName>
    <definedName name="CONDI1" localSheetId="2">#REF!</definedName>
    <definedName name="CONDI1" localSheetId="0">#REF!</definedName>
    <definedName name="CONDI1" localSheetId="1">#REF!</definedName>
    <definedName name="CONDI1" localSheetId="6">#REF!</definedName>
    <definedName name="CONDI1" localSheetId="8">#REF!</definedName>
    <definedName name="CONDI1">#REF!</definedName>
    <definedName name="Consultor" localSheetId="2">[1]Datos!$B$3</definedName>
    <definedName name="Consultor" localSheetId="0">[1]Datos!$B$3</definedName>
    <definedName name="Consultor" localSheetId="1">[1]Datos!$B$3</definedName>
    <definedName name="Consultor">[22]Datos!$B$3</definedName>
    <definedName name="Contrato" localSheetId="2">[1]Datos!$B$2</definedName>
    <definedName name="Contrato" localSheetId="0">[1]Datos!$B$2</definedName>
    <definedName name="Contrato" localSheetId="1">[1]Datos!$B$2</definedName>
    <definedName name="Contrato">[22]Datos!$B$2</definedName>
    <definedName name="Coordinador" localSheetId="2">[1]Datos!$B$6</definedName>
    <definedName name="Coordinador" localSheetId="0">[1]Datos!$B$6</definedName>
    <definedName name="Coordinador" localSheetId="1">[1]Datos!$B$6</definedName>
    <definedName name="Coordinador">[22]Datos!$B$6</definedName>
    <definedName name="Costopérdidas" localSheetId="2">[1]Modelo!#REF!</definedName>
    <definedName name="Costopérdidas" localSheetId="0">[1]Modelo!#REF!</definedName>
    <definedName name="Costopérdidas" localSheetId="1">[1]Modelo!#REF!</definedName>
    <definedName name="Costopérdidas" localSheetId="6">[23]Modelo!#REF!</definedName>
    <definedName name="Costopérdidas" localSheetId="8">[23]Modelo!#REF!</definedName>
    <definedName name="Costopérdidas">[23]Modelo!#REF!</definedName>
    <definedName name="CT" localSheetId="2">'[1]circuitos codensa'!#REF!</definedName>
    <definedName name="CT" localSheetId="0">'[1]circuitos codensa'!#REF!</definedName>
    <definedName name="CT" localSheetId="1">'[1]circuitos codensa'!#REF!</definedName>
    <definedName name="CT" localSheetId="6">'[16]CIRCUITOS CODENSA'!#REF!</definedName>
    <definedName name="CT" localSheetId="8">'[16]CIRCUITOS CODENSA'!#REF!</definedName>
    <definedName name="CT">'[16]CIRCUITOS CODENSA'!#REF!</definedName>
    <definedName name="CU" localSheetId="2">'[1]circuitos codensa'!#REF!</definedName>
    <definedName name="CU" localSheetId="0">'[1]circuitos codensa'!#REF!</definedName>
    <definedName name="CU" localSheetId="1">'[1]circuitos codensa'!#REF!</definedName>
    <definedName name="CU" localSheetId="6">'[16]CIRCUITOS CODENSA'!#REF!</definedName>
    <definedName name="CU" localSheetId="8">'[16]CIRCUITOS CODENSA'!#REF!</definedName>
    <definedName name="CU">'[16]CIRCUITOS CODENSA'!#REF!</definedName>
    <definedName name="cuad1" localSheetId="2">#REF!</definedName>
    <definedName name="cuad1" localSheetId="0">#REF!</definedName>
    <definedName name="cuad1" localSheetId="1">#REF!</definedName>
    <definedName name="cuad1" localSheetId="6">#REF!</definedName>
    <definedName name="cuad1" localSheetId="8">#REF!</definedName>
    <definedName name="cuad1">#REF!</definedName>
    <definedName name="cuad2" localSheetId="2">#REF!</definedName>
    <definedName name="cuad2" localSheetId="0">#REF!</definedName>
    <definedName name="cuad2" localSheetId="1">#REF!</definedName>
    <definedName name="cuad2" localSheetId="6">#REF!</definedName>
    <definedName name="cuad2" localSheetId="8">#REF!</definedName>
    <definedName name="cuad2">#REF!</definedName>
    <definedName name="cuad3" localSheetId="2">#REF!</definedName>
    <definedName name="cuad3" localSheetId="0">#REF!</definedName>
    <definedName name="cuad3" localSheetId="1">#REF!</definedName>
    <definedName name="cuad3" localSheetId="6">#REF!</definedName>
    <definedName name="cuad3" localSheetId="8">#REF!</definedName>
    <definedName name="cuad3">#REF!</definedName>
    <definedName name="cuad4">#REF!</definedName>
    <definedName name="CUAD5">#REF!</definedName>
    <definedName name="cuado">#REF!</definedName>
    <definedName name="cuadrilla" localSheetId="2">[1]Cuadrillas!$C$13:$F$43</definedName>
    <definedName name="cuadrilla" localSheetId="0">[1]Cuadrillas!$C$13:$F$43</definedName>
    <definedName name="cuadrilla" localSheetId="1">[1]Cuadrillas!$C$13:$F$43</definedName>
    <definedName name="cuadrilla">[10]Cuadrillas!$C$13:$F$43</definedName>
    <definedName name="curva">"Chart 11"</definedName>
    <definedName name="D" localSheetId="2">#REF!</definedName>
    <definedName name="D" localSheetId="0">#REF!</definedName>
    <definedName name="D" localSheetId="1">#REF!</definedName>
    <definedName name="D" localSheetId="6">#REF!</definedName>
    <definedName name="D" localSheetId="8">#REF!</definedName>
    <definedName name="D">#REF!</definedName>
    <definedName name="Datos" localSheetId="2">#REF!</definedName>
    <definedName name="Datos" localSheetId="0">#REF!</definedName>
    <definedName name="Datos" localSheetId="1">#REF!</definedName>
    <definedName name="Datos" localSheetId="6">#REF!</definedName>
    <definedName name="Datos" localSheetId="8">#REF!</definedName>
    <definedName name="Datos">#REF!</definedName>
    <definedName name="DD" localSheetId="2">#REF!</definedName>
    <definedName name="DD" localSheetId="0">#REF!</definedName>
    <definedName name="DD" localSheetId="1">#REF!</definedName>
    <definedName name="DD" localSheetId="6">#REF!</definedName>
    <definedName name="DD" localSheetId="8">#REF!</definedName>
    <definedName name="DD">#REF!</definedName>
    <definedName name="dde">#REF!</definedName>
    <definedName name="ddsds">#REF!</definedName>
    <definedName name="DENS">#REF!</definedName>
    <definedName name="densi">#REF!</definedName>
    <definedName name="DESC1" localSheetId="2">[1]items!$B$2</definedName>
    <definedName name="DESC1" localSheetId="0">[1]items!$B$2</definedName>
    <definedName name="DESC1" localSheetId="1">[1]items!$B$2</definedName>
    <definedName name="DESC1">[24]ITEMS!$B$2</definedName>
    <definedName name="DESC521" localSheetId="2">[1]items!$B$522</definedName>
    <definedName name="DESC521" localSheetId="0">[1]items!$B$522</definedName>
    <definedName name="DESC521" localSheetId="1">[1]items!$B$522</definedName>
    <definedName name="DESC521">[25]ITEMS!$B$522</definedName>
    <definedName name="DIC" localSheetId="2">#REF!</definedName>
    <definedName name="DIC" localSheetId="0">#REF!</definedName>
    <definedName name="DIC" localSheetId="1">#REF!</definedName>
    <definedName name="DIC" localSheetId="6">#REF!</definedName>
    <definedName name="DIC" localSheetId="8">#REF!</definedName>
    <definedName name="DIC">#REF!</definedName>
    <definedName name="diego" localSheetId="2">#REF!</definedName>
    <definedName name="diego" localSheetId="0">#REF!</definedName>
    <definedName name="diego" localSheetId="1">#REF!</definedName>
    <definedName name="diego" localSheetId="6">#REF!</definedName>
    <definedName name="diego" localSheetId="8">#REF!</definedName>
    <definedName name="diego">#REF!</definedName>
    <definedName name="diego1" localSheetId="2">#REF!</definedName>
    <definedName name="diego1" localSheetId="0">#REF!</definedName>
    <definedName name="diego1" localSheetId="1">#REF!</definedName>
    <definedName name="diego1" localSheetId="6">#REF!</definedName>
    <definedName name="diego1" localSheetId="8">#REF!</definedName>
    <definedName name="diego1">#REF!</definedName>
    <definedName name="DIRECTO1" localSheetId="2">[1]APU!$U$132</definedName>
    <definedName name="DIRECTO1" localSheetId="0">[1]APU!$U$132</definedName>
    <definedName name="DIRECTO1" localSheetId="1">[1]APU!$U$132</definedName>
    <definedName name="DIRECTO1">[26]APU!$U$132</definedName>
    <definedName name="DIRECTO10" localSheetId="2">[1]APU!$U$681</definedName>
    <definedName name="DIRECTO10" localSheetId="0">[1]APU!$U$681</definedName>
    <definedName name="DIRECTO10" localSheetId="1">[1]APU!$U$681</definedName>
    <definedName name="DIRECTO10">[26]APU!$U$681</definedName>
    <definedName name="DIRECTO100" localSheetId="2">[1]APU!$U$6171</definedName>
    <definedName name="DIRECTO100" localSheetId="0">[1]APU!$U$6171</definedName>
    <definedName name="DIRECTO100" localSheetId="1">[1]APU!$U$6171</definedName>
    <definedName name="DIRECTO100">[26]APU!$U$6171</definedName>
    <definedName name="DIRECTO101" localSheetId="2">[1]APU!$U$6232</definedName>
    <definedName name="DIRECTO101" localSheetId="0">[1]APU!$U$6232</definedName>
    <definedName name="DIRECTO101" localSheetId="1">[1]APU!$U$6232</definedName>
    <definedName name="DIRECTO101">[26]APU!$U$6232</definedName>
    <definedName name="DIRECTO102" localSheetId="2">[1]APU!$U$6293</definedName>
    <definedName name="DIRECTO102" localSheetId="0">[1]APU!$U$6293</definedName>
    <definedName name="DIRECTO102" localSheetId="1">[1]APU!$U$6293</definedName>
    <definedName name="DIRECTO102">[26]APU!$U$6293</definedName>
    <definedName name="DIRECTO103" localSheetId="2">[1]APU!$U$6354</definedName>
    <definedName name="DIRECTO103" localSheetId="0">[1]APU!$U$6354</definedName>
    <definedName name="DIRECTO103" localSheetId="1">[1]APU!$U$6354</definedName>
    <definedName name="DIRECTO103">[26]APU!$U$6354</definedName>
    <definedName name="DIRECTO104" localSheetId="2">[1]APU!$U$6415</definedName>
    <definedName name="DIRECTO104" localSheetId="0">[1]APU!$U$6415</definedName>
    <definedName name="DIRECTO104" localSheetId="1">[1]APU!$U$6415</definedName>
    <definedName name="DIRECTO104">[26]APU!$U$6415</definedName>
    <definedName name="DIRECTO105" localSheetId="2">[1]APU!$U$6476</definedName>
    <definedName name="DIRECTO105" localSheetId="0">[1]APU!$U$6476</definedName>
    <definedName name="DIRECTO105" localSheetId="1">[1]APU!$U$6476</definedName>
    <definedName name="DIRECTO105">[26]APU!$U$6476</definedName>
    <definedName name="DIRECTO11" localSheetId="2">[1]APU!$U$742</definedName>
    <definedName name="DIRECTO11" localSheetId="0">[1]APU!$U$742</definedName>
    <definedName name="DIRECTO11" localSheetId="1">[1]APU!$U$742</definedName>
    <definedName name="DIRECTO11">[26]APU!$U$742</definedName>
    <definedName name="DIRECTO12" localSheetId="2">[1]APU!$U$803</definedName>
    <definedName name="DIRECTO12" localSheetId="0">[1]APU!$U$803</definedName>
    <definedName name="DIRECTO12" localSheetId="1">[1]APU!$U$803</definedName>
    <definedName name="DIRECTO12">[26]APU!$U$803</definedName>
    <definedName name="DIRECTO124" localSheetId="2">[1]APU!$U$7635</definedName>
    <definedName name="DIRECTO124" localSheetId="0">[1]APU!$U$7635</definedName>
    <definedName name="DIRECTO124" localSheetId="1">[1]APU!$U$7635</definedName>
    <definedName name="DIRECTO124">[26]APU!$U$7635</definedName>
    <definedName name="DIRECTO125" localSheetId="2">[1]APU!$U$7696</definedName>
    <definedName name="DIRECTO125" localSheetId="0">[1]APU!$U$7696</definedName>
    <definedName name="DIRECTO125" localSheetId="1">[1]APU!$U$7696</definedName>
    <definedName name="DIRECTO125">[26]APU!$U$7696</definedName>
    <definedName name="DIRECTO126" localSheetId="2">[1]APU!$U$7757</definedName>
    <definedName name="DIRECTO126" localSheetId="0">[1]APU!$U$7757</definedName>
    <definedName name="DIRECTO126" localSheetId="1">[1]APU!$U$7757</definedName>
    <definedName name="DIRECTO126">[26]APU!$U$7757</definedName>
    <definedName name="DIRECTO127" localSheetId="2">[1]APU!$U$7818</definedName>
    <definedName name="DIRECTO127" localSheetId="0">[1]APU!$U$7818</definedName>
    <definedName name="DIRECTO127" localSheetId="1">[1]APU!$U$7818</definedName>
    <definedName name="DIRECTO127">[26]APU!$U$7818</definedName>
    <definedName name="DIRECTO128" localSheetId="2">[1]APU!$U$7879</definedName>
    <definedName name="DIRECTO128" localSheetId="0">[1]APU!$U$7879</definedName>
    <definedName name="DIRECTO128" localSheetId="1">[1]APU!$U$7879</definedName>
    <definedName name="DIRECTO128">[26]APU!$U$7879</definedName>
    <definedName name="DIRECTO129" localSheetId="2">[1]APU!$U$7940</definedName>
    <definedName name="DIRECTO129" localSheetId="0">[1]APU!$U$7940</definedName>
    <definedName name="DIRECTO129" localSheetId="1">[1]APU!$U$7940</definedName>
    <definedName name="DIRECTO129">[26]APU!$U$7940</definedName>
    <definedName name="DIRECTO13" localSheetId="2">[1]APU!$U$864</definedName>
    <definedName name="DIRECTO13" localSheetId="0">[1]APU!$U$864</definedName>
    <definedName name="DIRECTO13" localSheetId="1">[1]APU!$U$864</definedName>
    <definedName name="DIRECTO13">[26]APU!$U$864</definedName>
    <definedName name="DIRECTO130" localSheetId="2">[1]APU!$U$8001</definedName>
    <definedName name="DIRECTO130" localSheetId="0">[1]APU!$U$8001</definedName>
    <definedName name="DIRECTO130" localSheetId="1">[1]APU!$U$8001</definedName>
    <definedName name="DIRECTO130">[26]APU!$U$8001</definedName>
    <definedName name="DIRECTO131" localSheetId="2">[1]APU!$U$8062</definedName>
    <definedName name="DIRECTO131" localSheetId="0">[1]APU!$U$8062</definedName>
    <definedName name="DIRECTO131" localSheetId="1">[1]APU!$U$8062</definedName>
    <definedName name="DIRECTO131">[26]APU!$U$8062</definedName>
    <definedName name="DIRECTO132" localSheetId="2">[1]APU!$U$8123</definedName>
    <definedName name="DIRECTO132" localSheetId="0">[1]APU!$U$8123</definedName>
    <definedName name="DIRECTO132" localSheetId="1">[1]APU!$U$8123</definedName>
    <definedName name="DIRECTO132">[26]APU!$U$8123</definedName>
    <definedName name="DIRECTO133" localSheetId="2">[1]APU!$U$8184</definedName>
    <definedName name="DIRECTO133" localSheetId="0">[1]APU!$U$8184</definedName>
    <definedName name="DIRECTO133" localSheetId="1">[1]APU!$U$8184</definedName>
    <definedName name="DIRECTO133">[26]APU!$U$8184</definedName>
    <definedName name="DIRECTO134" localSheetId="2">[1]APU!$U$8245</definedName>
    <definedName name="DIRECTO134" localSheetId="0">[1]APU!$U$8245</definedName>
    <definedName name="DIRECTO134" localSheetId="1">[1]APU!$U$8245</definedName>
    <definedName name="DIRECTO134">[26]APU!$U$8245</definedName>
    <definedName name="DIRECTO14" localSheetId="2">[1]APU!$U$925</definedName>
    <definedName name="DIRECTO14" localSheetId="0">[1]APU!$U$925</definedName>
    <definedName name="DIRECTO14" localSheetId="1">[1]APU!$U$925</definedName>
    <definedName name="DIRECTO14">[26]APU!$U$925</definedName>
    <definedName name="DIRECTO15" localSheetId="2">[1]APU!$U$986</definedName>
    <definedName name="DIRECTO15" localSheetId="0">[1]APU!$U$986</definedName>
    <definedName name="DIRECTO15" localSheetId="1">[1]APU!$U$986</definedName>
    <definedName name="DIRECTO15">[26]APU!$U$986</definedName>
    <definedName name="DIRECTO16" localSheetId="2">[1]APU!$U$1047</definedName>
    <definedName name="DIRECTO16" localSheetId="0">[1]APU!$U$1047</definedName>
    <definedName name="DIRECTO16" localSheetId="1">[1]APU!$U$1047</definedName>
    <definedName name="DIRECTO16">[26]APU!$U$1047</definedName>
    <definedName name="DIRECTO17" localSheetId="2">[1]APU!$U$1108</definedName>
    <definedName name="DIRECTO17" localSheetId="0">[1]APU!$U$1108</definedName>
    <definedName name="DIRECTO17" localSheetId="1">[1]APU!$U$1108</definedName>
    <definedName name="DIRECTO17">[26]APU!$U$1108</definedName>
    <definedName name="DIRECTO18" localSheetId="2">[1]APU!$U$1169</definedName>
    <definedName name="DIRECTO18" localSheetId="0">[1]APU!$U$1169</definedName>
    <definedName name="DIRECTO18" localSheetId="1">[1]APU!$U$1169</definedName>
    <definedName name="DIRECTO18">[26]APU!$U$1169</definedName>
    <definedName name="DIRECTO2" localSheetId="2">[1]APU!$U$193</definedName>
    <definedName name="DIRECTO2" localSheetId="0">[1]APU!$U$193</definedName>
    <definedName name="DIRECTO2" localSheetId="1">[1]APU!$U$193</definedName>
    <definedName name="DIRECTO2">[26]APU!$U$193</definedName>
    <definedName name="DIRECTO2.10" localSheetId="2">[1]APU!$U$14889</definedName>
    <definedName name="DIRECTO2.10" localSheetId="0">[1]APU!$U$14889</definedName>
    <definedName name="DIRECTO2.10" localSheetId="1">[1]APU!$U$14889</definedName>
    <definedName name="DIRECTO2.10">[26]APU!$U$14889</definedName>
    <definedName name="DIRECTO2.11" localSheetId="2">[1]APU!$U$14950</definedName>
    <definedName name="DIRECTO2.11" localSheetId="0">[1]APU!$U$14950</definedName>
    <definedName name="DIRECTO2.11" localSheetId="1">[1]APU!$U$14950</definedName>
    <definedName name="DIRECTO2.11">[26]APU!$U$14950</definedName>
    <definedName name="DIRECTO2.12" localSheetId="2">[1]APU!$U$15011</definedName>
    <definedName name="DIRECTO2.12" localSheetId="0">[1]APU!$U$15011</definedName>
    <definedName name="DIRECTO2.12" localSheetId="1">[1]APU!$U$15011</definedName>
    <definedName name="DIRECTO2.12">[26]APU!$U$15011</definedName>
    <definedName name="DIRECTO2.9" localSheetId="2">[1]APU!$U$11839</definedName>
    <definedName name="DIRECTO2.9" localSheetId="0">[1]APU!$U$11839</definedName>
    <definedName name="DIRECTO2.9" localSheetId="1">[1]APU!$U$11839</definedName>
    <definedName name="DIRECTO2.9">[26]APU!$U$11839</definedName>
    <definedName name="DIRECTO21" localSheetId="2">[1]APU!$U$1352</definedName>
    <definedName name="DIRECTO21" localSheetId="0">[1]APU!$U$1352</definedName>
    <definedName name="DIRECTO21" localSheetId="1">[1]APU!$U$1352</definedName>
    <definedName name="DIRECTO21">[26]APU!$U$1352</definedName>
    <definedName name="DIRECTO22" localSheetId="2">[1]APU!$U$1413</definedName>
    <definedName name="DIRECTO22" localSheetId="0">[1]APU!$U$1413</definedName>
    <definedName name="DIRECTO22" localSheetId="1">[1]APU!$U$1413</definedName>
    <definedName name="DIRECTO22">[26]APU!$U$1413</definedName>
    <definedName name="DIRECTO23" localSheetId="2">[1]APU!$U$1474</definedName>
    <definedName name="DIRECTO23" localSheetId="0">[1]APU!$U$1474</definedName>
    <definedName name="DIRECTO23" localSheetId="1">[1]APU!$U$1474</definedName>
    <definedName name="DIRECTO23">[26]APU!$U$1474</definedName>
    <definedName name="DIRECTO24" localSheetId="2">[1]APU!$U$1535</definedName>
    <definedName name="DIRECTO24" localSheetId="0">[1]APU!$U$1535</definedName>
    <definedName name="DIRECTO24" localSheetId="1">[1]APU!$U$1535</definedName>
    <definedName name="DIRECTO24">[26]APU!$U$1535</definedName>
    <definedName name="DIRECTO25" localSheetId="2">[1]APU!$U$1596</definedName>
    <definedName name="DIRECTO25" localSheetId="0">[1]APU!$U$1596</definedName>
    <definedName name="DIRECTO25" localSheetId="1">[1]APU!$U$1596</definedName>
    <definedName name="DIRECTO25">[26]APU!$U$1596</definedName>
    <definedName name="DIRECTO26" localSheetId="2">[1]APU!$U$1657</definedName>
    <definedName name="DIRECTO26" localSheetId="0">[1]APU!$U$1657</definedName>
    <definedName name="DIRECTO26" localSheetId="1">[1]APU!$U$1657</definedName>
    <definedName name="DIRECTO26">[26]APU!$U$1657</definedName>
    <definedName name="DIRECTO27" localSheetId="2">[1]APU!$U$1718</definedName>
    <definedName name="DIRECTO27" localSheetId="0">[1]APU!$U$1718</definedName>
    <definedName name="DIRECTO27" localSheetId="1">[1]APU!$U$1718</definedName>
    <definedName name="DIRECTO27">[26]APU!$U$1718</definedName>
    <definedName name="DIRECTO28" localSheetId="2">[1]APU!$U$1779</definedName>
    <definedName name="DIRECTO28" localSheetId="0">[1]APU!$U$1779</definedName>
    <definedName name="DIRECTO28" localSheetId="1">[1]APU!$U$1779</definedName>
    <definedName name="DIRECTO28">[26]APU!$U$1779</definedName>
    <definedName name="DIRECTO29" localSheetId="2">[1]APU!$U$1840</definedName>
    <definedName name="DIRECTO29" localSheetId="0">[1]APU!$U$1840</definedName>
    <definedName name="DIRECTO29" localSheetId="1">[1]APU!$U$1840</definedName>
    <definedName name="DIRECTO29">[26]APU!$U$1840</definedName>
    <definedName name="DIRECTO3" localSheetId="2">[1]APU!$U$254</definedName>
    <definedName name="DIRECTO3" localSheetId="0">[1]APU!$U$254</definedName>
    <definedName name="DIRECTO3" localSheetId="1">[1]APU!$U$254</definedName>
    <definedName name="DIRECTO3">[26]APU!$U$254</definedName>
    <definedName name="DIRECTO3.15" localSheetId="2">[1]APU!$U$8667</definedName>
    <definedName name="DIRECTO3.15" localSheetId="0">[1]APU!$U$8667</definedName>
    <definedName name="DIRECTO3.15" localSheetId="1">[1]APU!$U$8667</definedName>
    <definedName name="DIRECTO3.15">[26]APU!$U$8667</definedName>
    <definedName name="DIRECTO3.16" localSheetId="2">[1]APU!$U$8728</definedName>
    <definedName name="DIRECTO3.16" localSheetId="0">[1]APU!$U$8728</definedName>
    <definedName name="DIRECTO3.16" localSheetId="1">[1]APU!$U$8728</definedName>
    <definedName name="DIRECTO3.16">[26]APU!$U$8728</definedName>
    <definedName name="DIRECTO3.17" localSheetId="2">[1]APU!$U$8789</definedName>
    <definedName name="DIRECTO3.17" localSheetId="0">[1]APU!$U$8789</definedName>
    <definedName name="DIRECTO3.17" localSheetId="1">[1]APU!$U$8789</definedName>
    <definedName name="DIRECTO3.17">[26]APU!$U$8789</definedName>
    <definedName name="DIRECTO3.18" localSheetId="2">[1]APU!$U$8850</definedName>
    <definedName name="DIRECTO3.18" localSheetId="0">[1]APU!$U$8850</definedName>
    <definedName name="DIRECTO3.18" localSheetId="1">[1]APU!$U$8850</definedName>
    <definedName name="DIRECTO3.18">[26]APU!$U$8850</definedName>
    <definedName name="DIRECTO3.19" localSheetId="2">[1]APU!$U$8911</definedName>
    <definedName name="DIRECTO3.19" localSheetId="0">[1]APU!$U$8911</definedName>
    <definedName name="DIRECTO3.19" localSheetId="1">[1]APU!$U$8911</definedName>
    <definedName name="DIRECTO3.19">[26]APU!$U$8911</definedName>
    <definedName name="DIRECTO3.20" localSheetId="2">[1]APU!$U$8972</definedName>
    <definedName name="DIRECTO3.20" localSheetId="0">[1]APU!$U$8972</definedName>
    <definedName name="DIRECTO3.20" localSheetId="1">[1]APU!$U$8972</definedName>
    <definedName name="DIRECTO3.20">[26]APU!$U$8972</definedName>
    <definedName name="DIRECTO3.21" localSheetId="2">[1]APU!$U$11961</definedName>
    <definedName name="DIRECTO3.21" localSheetId="0">[1]APU!$U$11961</definedName>
    <definedName name="DIRECTO3.21" localSheetId="1">[1]APU!$U$11961</definedName>
    <definedName name="DIRECTO3.21">[26]APU!$U$11961</definedName>
    <definedName name="DIRECTO3.22" localSheetId="2">[1]APU!$U$14523</definedName>
    <definedName name="DIRECTO3.22" localSheetId="0">[1]APU!$U$14523</definedName>
    <definedName name="DIRECTO3.22" localSheetId="1">[1]APU!$U$14523</definedName>
    <definedName name="DIRECTO3.22">[26]APU!$U$14523</definedName>
    <definedName name="DIRECTO3.23" localSheetId="2">[1]APU!$U$15133</definedName>
    <definedName name="DIRECTO3.23" localSheetId="0">[1]APU!$U$15133</definedName>
    <definedName name="DIRECTO3.23" localSheetId="1">[1]APU!$U$15133</definedName>
    <definedName name="DIRECTO3.23">[26]APU!$U$15133</definedName>
    <definedName name="DIRECTO3.24" localSheetId="2">[1]APU!$U$16292</definedName>
    <definedName name="DIRECTO3.24" localSheetId="0">[1]APU!$U$16292</definedName>
    <definedName name="DIRECTO3.24" localSheetId="1">[1]APU!$U$16292</definedName>
    <definedName name="DIRECTO3.24">[26]APU!$U$16292</definedName>
    <definedName name="DIRECTO3.25" localSheetId="2">[1]APU!$U$16353</definedName>
    <definedName name="DIRECTO3.25" localSheetId="0">[1]APU!$U$16353</definedName>
    <definedName name="DIRECTO3.25" localSheetId="1">[1]APU!$U$16353</definedName>
    <definedName name="DIRECTO3.25">[26]APU!$U$16353</definedName>
    <definedName name="DIRECTO3.26" localSheetId="2">[1]APU!$U$16414</definedName>
    <definedName name="DIRECTO3.26" localSheetId="0">[1]APU!$U$16414</definedName>
    <definedName name="DIRECTO3.26" localSheetId="1">[1]APU!$U$16414</definedName>
    <definedName name="DIRECTO3.26">[26]APU!$U$16414</definedName>
    <definedName name="DIRECTO3.27" localSheetId="2">[1]APU!$U$16475</definedName>
    <definedName name="DIRECTO3.27" localSheetId="0">[1]APU!$U$16475</definedName>
    <definedName name="DIRECTO3.27" localSheetId="1">[1]APU!$U$16475</definedName>
    <definedName name="DIRECTO3.27">[26]APU!$U$16475</definedName>
    <definedName name="DIRECTO3.28" localSheetId="2">[1]APU!$U$16536</definedName>
    <definedName name="DIRECTO3.28" localSheetId="0">[1]APU!$U$16536</definedName>
    <definedName name="DIRECTO3.28" localSheetId="1">[1]APU!$U$16536</definedName>
    <definedName name="DIRECTO3.28">[26]APU!$U$16536</definedName>
    <definedName name="DIRECTO30" localSheetId="2">[1]APU!$U$1901</definedName>
    <definedName name="DIRECTO30" localSheetId="0">[1]APU!$U$1901</definedName>
    <definedName name="DIRECTO30" localSheetId="1">[1]APU!$U$1901</definedName>
    <definedName name="DIRECTO30">[26]APU!$U$1901</definedName>
    <definedName name="DIRECTO31" localSheetId="2">[1]APU!$U$1962</definedName>
    <definedName name="DIRECTO31" localSheetId="0">[1]APU!$U$1962</definedName>
    <definedName name="DIRECTO31" localSheetId="1">[1]APU!$U$1962</definedName>
    <definedName name="DIRECTO31">[26]APU!$U$1962</definedName>
    <definedName name="DIRECTO32" localSheetId="2">[1]APU!$U$2023</definedName>
    <definedName name="DIRECTO32" localSheetId="0">[1]APU!$U$2023</definedName>
    <definedName name="DIRECTO32" localSheetId="1">[1]APU!$U$2023</definedName>
    <definedName name="DIRECTO32">[26]APU!$U$2023</definedName>
    <definedName name="DIRECTO33" localSheetId="2">[1]APU!$U$2084</definedName>
    <definedName name="DIRECTO33" localSheetId="0">[1]APU!$U$2084</definedName>
    <definedName name="DIRECTO33" localSheetId="1">[1]APU!$U$2084</definedName>
    <definedName name="DIRECTO33">[26]APU!$U$2084</definedName>
    <definedName name="DIRECTO34" localSheetId="2">[1]APU!$U$2145</definedName>
    <definedName name="DIRECTO34" localSheetId="0">[1]APU!$U$2145</definedName>
    <definedName name="DIRECTO34" localSheetId="1">[1]APU!$U$2145</definedName>
    <definedName name="DIRECTO34">[26]APU!$U$2145</definedName>
    <definedName name="DIRECTO35" localSheetId="2">[1]APU!$U$2206</definedName>
    <definedName name="DIRECTO35" localSheetId="0">[1]APU!$U$2206</definedName>
    <definedName name="DIRECTO35" localSheetId="1">[1]APU!$U$2206</definedName>
    <definedName name="DIRECTO35">[26]APU!$U$2206</definedName>
    <definedName name="DIRECTO36" localSheetId="2">[1]APU!$U$2267</definedName>
    <definedName name="DIRECTO36" localSheetId="0">[1]APU!$U$2267</definedName>
    <definedName name="DIRECTO36" localSheetId="1">[1]APU!$U$2267</definedName>
    <definedName name="DIRECTO36">[26]APU!$U$2267</definedName>
    <definedName name="DIRECTO37" localSheetId="2">[1]APU!$U$2328</definedName>
    <definedName name="DIRECTO37" localSheetId="0">[1]APU!$U$2328</definedName>
    <definedName name="DIRECTO37" localSheetId="1">[1]APU!$U$2328</definedName>
    <definedName name="DIRECTO37">[26]APU!$U$2328</definedName>
    <definedName name="DIRECTO38" localSheetId="2">[1]APU!$U$2389</definedName>
    <definedName name="DIRECTO38" localSheetId="0">[1]APU!$U$2389</definedName>
    <definedName name="DIRECTO38" localSheetId="1">[1]APU!$U$2389</definedName>
    <definedName name="DIRECTO38">[26]APU!$U$2389</definedName>
    <definedName name="DIRECTO39" localSheetId="2">[1]APU!$U$2450</definedName>
    <definedName name="DIRECTO39" localSheetId="0">[1]APU!$U$2450</definedName>
    <definedName name="DIRECTO39" localSheetId="1">[1]APU!$U$2450</definedName>
    <definedName name="DIRECTO39">[26]APU!$U$2450</definedName>
    <definedName name="DIRECTO4" localSheetId="2">[1]APU!$U$315</definedName>
    <definedName name="DIRECTO4" localSheetId="0">[1]APU!$U$315</definedName>
    <definedName name="DIRECTO4" localSheetId="1">[1]APU!$U$315</definedName>
    <definedName name="DIRECTO4">[26]APU!$U$315</definedName>
    <definedName name="DIRECTO4.20" localSheetId="2">[1]APU!$U$9216</definedName>
    <definedName name="DIRECTO4.20" localSheetId="0">[1]APU!$U$9216</definedName>
    <definedName name="DIRECTO4.20" localSheetId="1">[1]APU!$U$9216</definedName>
    <definedName name="DIRECTO4.20">[26]APU!$U$9216</definedName>
    <definedName name="DIRECTO4.21" localSheetId="2">[1]APU!$U$9277</definedName>
    <definedName name="DIRECTO4.21" localSheetId="0">[1]APU!$U$9277</definedName>
    <definedName name="DIRECTO4.21" localSheetId="1">[1]APU!$U$9277</definedName>
    <definedName name="DIRECTO4.21">[26]APU!$U$9277</definedName>
    <definedName name="DIRECTO4.22" localSheetId="2">[1]APU!$U$9338</definedName>
    <definedName name="DIRECTO4.22" localSheetId="0">[1]APU!$U$9338</definedName>
    <definedName name="DIRECTO4.22" localSheetId="1">[1]APU!$U$9338</definedName>
    <definedName name="DIRECTO4.22">[26]APU!$U$9338</definedName>
    <definedName name="DIRECTO4.23" localSheetId="2">[1]APU!$U$9399</definedName>
    <definedName name="DIRECTO4.23" localSheetId="0">[1]APU!$U$9399</definedName>
    <definedName name="DIRECTO4.23" localSheetId="1">[1]APU!$U$9399</definedName>
    <definedName name="DIRECTO4.23">[26]APU!$U$9399</definedName>
    <definedName name="DIRECTO4.24" localSheetId="2">[1]APU!$U$9460</definedName>
    <definedName name="DIRECTO4.24" localSheetId="0">[1]APU!$U$9460</definedName>
    <definedName name="DIRECTO4.24" localSheetId="1">[1]APU!$U$9460</definedName>
    <definedName name="DIRECTO4.24">[26]APU!$U$9460</definedName>
    <definedName name="DIRECTO4.25" localSheetId="2">[1]APU!$U$9521</definedName>
    <definedName name="DIRECTO4.25" localSheetId="0">[1]APU!$U$9521</definedName>
    <definedName name="DIRECTO4.25" localSheetId="1">[1]APU!$U$9521</definedName>
    <definedName name="DIRECTO4.25">[26]APU!$U$9521</definedName>
    <definedName name="DIRECTO4.26" localSheetId="2">[1]APU!$U$9582</definedName>
    <definedName name="DIRECTO4.26" localSheetId="0">[1]APU!$U$9582</definedName>
    <definedName name="DIRECTO4.26" localSheetId="1">[1]APU!$U$9582</definedName>
    <definedName name="DIRECTO4.26">[26]APU!$U$9582</definedName>
    <definedName name="DIRECTO4.27" localSheetId="2">[1]APU!$U$9643</definedName>
    <definedName name="DIRECTO4.27" localSheetId="0">[1]APU!$U$9643</definedName>
    <definedName name="DIRECTO4.27" localSheetId="1">[1]APU!$U$9643</definedName>
    <definedName name="DIRECTO4.27">[26]APU!$U$9643</definedName>
    <definedName name="DIRECTO4.28" localSheetId="2">[1]APU!$U$9704</definedName>
    <definedName name="DIRECTO4.28" localSheetId="0">[1]APU!$U$9704</definedName>
    <definedName name="DIRECTO4.28" localSheetId="1">[1]APU!$U$9704</definedName>
    <definedName name="DIRECTO4.28">[26]APU!$U$9704</definedName>
    <definedName name="DIRECTO4.29" localSheetId="2">[1]APU!$U$9765</definedName>
    <definedName name="DIRECTO4.29" localSheetId="0">[1]APU!$U$9765</definedName>
    <definedName name="DIRECTO4.29" localSheetId="1">[1]APU!$U$9765</definedName>
    <definedName name="DIRECTO4.29">[26]APU!$U$9765</definedName>
    <definedName name="DIRECTO4.30" localSheetId="2">[1]APU!$U$9826</definedName>
    <definedName name="DIRECTO4.30" localSheetId="0">[1]APU!$U$9826</definedName>
    <definedName name="DIRECTO4.30" localSheetId="1">[1]APU!$U$9826</definedName>
    <definedName name="DIRECTO4.30">[26]APU!$U$9826</definedName>
    <definedName name="DIRECTO4.31" localSheetId="2">[1]APU!$U$9887</definedName>
    <definedName name="DIRECTO4.31" localSheetId="0">[1]APU!$U$9887</definedName>
    <definedName name="DIRECTO4.31" localSheetId="1">[1]APU!$U$9887</definedName>
    <definedName name="DIRECTO4.31">[26]APU!$U$9887</definedName>
    <definedName name="DIRECTO4.32" localSheetId="2">[1]APU!$U$9948</definedName>
    <definedName name="DIRECTO4.32" localSheetId="0">[1]APU!$U$9948</definedName>
    <definedName name="DIRECTO4.32" localSheetId="1">[1]APU!$U$9948</definedName>
    <definedName name="DIRECTO4.32">[26]APU!$U$9948</definedName>
    <definedName name="DIRECTO4.33" localSheetId="2">[1]APU!$U$10009</definedName>
    <definedName name="DIRECTO4.33" localSheetId="0">[1]APU!$U$10009</definedName>
    <definedName name="DIRECTO4.33" localSheetId="1">[1]APU!$U$10009</definedName>
    <definedName name="DIRECTO4.33">[26]APU!$U$10009</definedName>
    <definedName name="DIRECTO4.34" localSheetId="2">[1]APU!$U$10070</definedName>
    <definedName name="DIRECTO4.34" localSheetId="0">[1]APU!$U$10070</definedName>
    <definedName name="DIRECTO4.34" localSheetId="1">[1]APU!$U$10070</definedName>
    <definedName name="DIRECTO4.34">[26]APU!$U$10070</definedName>
    <definedName name="DIRECTO4.35" localSheetId="2">[1]APU!$U$11595</definedName>
    <definedName name="DIRECTO4.35" localSheetId="0">[1]APU!$U$11595</definedName>
    <definedName name="DIRECTO4.35" localSheetId="1">[1]APU!$U$11595</definedName>
    <definedName name="DIRECTO4.35">[26]APU!$U$11595</definedName>
    <definedName name="DIRECTO4.36" localSheetId="2">[1]APU!$U$11656</definedName>
    <definedName name="DIRECTO4.36" localSheetId="0">[1]APU!$U$11656</definedName>
    <definedName name="DIRECTO4.36" localSheetId="1">[1]APU!$U$11656</definedName>
    <definedName name="DIRECTO4.36">[26]APU!$U$11656</definedName>
    <definedName name="DIRECTO4.37" localSheetId="2">[1]APU!$U$15987</definedName>
    <definedName name="DIRECTO4.37" localSheetId="0">[1]APU!$U$15987</definedName>
    <definedName name="DIRECTO4.37" localSheetId="1">[1]APU!$U$15987</definedName>
    <definedName name="DIRECTO4.37">[26]APU!$U$15987</definedName>
    <definedName name="DIRECTO4.38" localSheetId="2">[1]APU!$U$15194</definedName>
    <definedName name="DIRECTO4.38" localSheetId="0">[1]APU!$U$15194</definedName>
    <definedName name="DIRECTO4.38" localSheetId="1">[1]APU!$U$15194</definedName>
    <definedName name="DIRECTO4.38">[26]APU!$U$15194</definedName>
    <definedName name="DIRECTO4.39" localSheetId="2">[1]APU!$U$14279</definedName>
    <definedName name="DIRECTO4.39" localSheetId="0">[1]APU!$U$14279</definedName>
    <definedName name="DIRECTO4.39" localSheetId="1">[1]APU!$U$14279</definedName>
    <definedName name="DIRECTO4.39">[26]APU!$U$14279</definedName>
    <definedName name="DIRECTO4.40" localSheetId="2">[1]APU!$U$14340</definedName>
    <definedName name="DIRECTO4.40" localSheetId="0">[1]APU!$U$14340</definedName>
    <definedName name="DIRECTO4.40" localSheetId="1">[1]APU!$U$14340</definedName>
    <definedName name="DIRECTO4.40">[26]APU!$U$14340</definedName>
    <definedName name="DIRECTO4.41" localSheetId="2">[1]APU!$U$14401</definedName>
    <definedName name="DIRECTO4.41" localSheetId="0">[1]APU!$U$14401</definedName>
    <definedName name="DIRECTO4.41" localSheetId="1">[1]APU!$U$14401</definedName>
    <definedName name="DIRECTO4.41">[26]APU!$U$14401</definedName>
    <definedName name="DIRECTO4.42" localSheetId="2">[1]APU!$U$14462</definedName>
    <definedName name="DIRECTO4.42" localSheetId="0">[1]APU!$U$14462</definedName>
    <definedName name="DIRECTO4.42" localSheetId="1">[1]APU!$U$14462</definedName>
    <definedName name="DIRECTO4.42">[26]APU!$U$14462</definedName>
    <definedName name="DIRECTO4.43" localSheetId="2">[1]APU!$U$14584</definedName>
    <definedName name="DIRECTO4.43" localSheetId="0">[1]APU!$U$14584</definedName>
    <definedName name="DIRECTO4.43" localSheetId="1">[1]APU!$U$14584</definedName>
    <definedName name="DIRECTO4.43">[26]APU!$U$14584</definedName>
    <definedName name="DIRECTO4.44" localSheetId="2">[1]APU!$U$16048</definedName>
    <definedName name="DIRECTO4.44" localSheetId="0">[1]APU!$U$16048</definedName>
    <definedName name="DIRECTO4.44" localSheetId="1">[1]APU!$U$16048</definedName>
    <definedName name="DIRECTO4.44">[26]APU!$U$16048</definedName>
    <definedName name="DIRECTO4.45" localSheetId="2">[1]APU!$U$16109</definedName>
    <definedName name="DIRECTO4.45" localSheetId="0">[1]APU!$U$16109</definedName>
    <definedName name="DIRECTO4.45" localSheetId="1">[1]APU!$U$16109</definedName>
    <definedName name="DIRECTO4.45">[26]APU!$U$16109</definedName>
    <definedName name="DIRECTO4.46" localSheetId="2">[1]APU!$U$14706</definedName>
    <definedName name="DIRECTO4.46" localSheetId="0">[1]APU!$U$14706</definedName>
    <definedName name="DIRECTO4.46" localSheetId="1">[1]APU!$U$14706</definedName>
    <definedName name="DIRECTO4.46">[26]APU!$U$14706</definedName>
    <definedName name="DIRECTO4.47" localSheetId="2">[1]APU!$U$15926</definedName>
    <definedName name="DIRECTO4.47" localSheetId="0">[1]APU!$U$15926</definedName>
    <definedName name="DIRECTO4.47" localSheetId="1">[1]APU!$U$15926</definedName>
    <definedName name="DIRECTO4.47">[26]APU!$U$15926</definedName>
    <definedName name="DIRECTO4.48" localSheetId="2">[1]APU!$U$16170</definedName>
    <definedName name="DIRECTO4.48" localSheetId="0">[1]APU!$U$16170</definedName>
    <definedName name="DIRECTO4.48" localSheetId="1">[1]APU!$U$16170</definedName>
    <definedName name="DIRECTO4.48">[26]APU!$U$16170</definedName>
    <definedName name="DIRECTO4.49" localSheetId="2">[1]APU!$U$16231</definedName>
    <definedName name="DIRECTO4.49" localSheetId="0">[1]APU!$U$16231</definedName>
    <definedName name="DIRECTO4.49" localSheetId="1">[1]APU!$U$16231</definedName>
    <definedName name="DIRECTO4.49">[26]APU!$U$16231</definedName>
    <definedName name="DIRECTO4.50" localSheetId="2">[1]APU!$U$16902</definedName>
    <definedName name="DIRECTO4.50" localSheetId="0">[1]APU!$U$16902</definedName>
    <definedName name="DIRECTO4.50" localSheetId="1">[1]APU!$U$16902</definedName>
    <definedName name="DIRECTO4.50">[26]APU!$U$16902</definedName>
    <definedName name="DIRECTO4.51" localSheetId="2">[1]APU!$U$17634</definedName>
    <definedName name="DIRECTO4.51" localSheetId="0">[1]APU!$U$17634</definedName>
    <definedName name="DIRECTO4.51" localSheetId="1">[1]APU!$U$17634</definedName>
    <definedName name="DIRECTO4.51">[26]APU!$U$17634</definedName>
    <definedName name="DIRECTO4.52" localSheetId="2">[1]APU!$U$17695</definedName>
    <definedName name="DIRECTO4.52" localSheetId="0">[1]APU!$U$17695</definedName>
    <definedName name="DIRECTO4.52" localSheetId="1">[1]APU!$U$17695</definedName>
    <definedName name="DIRECTO4.52">[26]APU!$U$17695</definedName>
    <definedName name="DIRECTO40" localSheetId="2">[1]APU!$U$2511</definedName>
    <definedName name="DIRECTO40" localSheetId="0">[1]APU!$U$2511</definedName>
    <definedName name="DIRECTO40" localSheetId="1">[1]APU!$U$2511</definedName>
    <definedName name="DIRECTO40">[26]APU!$U$2511</definedName>
    <definedName name="DIRECTO41" localSheetId="2">[1]APU!$U$2572</definedName>
    <definedName name="DIRECTO41" localSheetId="0">[1]APU!$U$2572</definedName>
    <definedName name="DIRECTO41" localSheetId="1">[1]APU!$U$2572</definedName>
    <definedName name="DIRECTO41">[26]APU!$U$2572</definedName>
    <definedName name="DIRECTO42" localSheetId="2">[1]APU!$U$2633</definedName>
    <definedName name="DIRECTO42" localSheetId="0">[1]APU!$U$2633</definedName>
    <definedName name="DIRECTO42" localSheetId="1">[1]APU!$U$2633</definedName>
    <definedName name="DIRECTO42">[26]APU!$U$2633</definedName>
    <definedName name="DIRECTO43" localSheetId="2">[1]APU!$U$2694</definedName>
    <definedName name="DIRECTO43" localSheetId="0">[1]APU!$U$2694</definedName>
    <definedName name="DIRECTO43" localSheetId="1">[1]APU!$U$2694</definedName>
    <definedName name="DIRECTO43">[26]APU!$U$2694</definedName>
    <definedName name="DIRECTO44" localSheetId="2">[1]APU!$U$2755</definedName>
    <definedName name="DIRECTO44" localSheetId="0">[1]APU!$U$2755</definedName>
    <definedName name="DIRECTO44" localSheetId="1">[1]APU!$U$2755</definedName>
    <definedName name="DIRECTO44">[26]APU!$U$2755</definedName>
    <definedName name="DIRECTO45" localSheetId="2">[1]APU!$U$2816</definedName>
    <definedName name="DIRECTO45" localSheetId="0">[1]APU!$U$2816</definedName>
    <definedName name="DIRECTO45" localSheetId="1">[1]APU!$U$2816</definedName>
    <definedName name="DIRECTO45">[26]APU!$U$2816</definedName>
    <definedName name="DIRECTO46" localSheetId="2">[1]APU!$U$2877</definedName>
    <definedName name="DIRECTO46" localSheetId="0">[1]APU!$U$2877</definedName>
    <definedName name="DIRECTO46" localSheetId="1">[1]APU!$U$2877</definedName>
    <definedName name="DIRECTO46">[26]APU!$U$2877</definedName>
    <definedName name="DIRECTO47" localSheetId="2">[1]APU!$U$2938</definedName>
    <definedName name="DIRECTO47" localSheetId="0">[1]APU!$U$2938</definedName>
    <definedName name="DIRECTO47" localSheetId="1">[1]APU!$U$2938</definedName>
    <definedName name="DIRECTO47">[26]APU!$U$2938</definedName>
    <definedName name="DIRECTO48" localSheetId="2">[1]APU!$U$2999</definedName>
    <definedName name="DIRECTO48" localSheetId="0">[1]APU!$U$2999</definedName>
    <definedName name="DIRECTO48" localSheetId="1">[1]APU!$U$2999</definedName>
    <definedName name="DIRECTO48">[26]APU!$U$2999</definedName>
    <definedName name="DIRECTO49" localSheetId="2">[1]APU!$U$3060</definedName>
    <definedName name="DIRECTO49" localSheetId="0">[1]APU!$U$3060</definedName>
    <definedName name="DIRECTO49" localSheetId="1">[1]APU!$U$3060</definedName>
    <definedName name="DIRECTO49">[26]APU!$U$3060</definedName>
    <definedName name="DIRECTO5" localSheetId="2">[1]APU!$U$376</definedName>
    <definedName name="DIRECTO5" localSheetId="0">[1]APU!$U$376</definedName>
    <definedName name="DIRECTO5" localSheetId="1">[1]APU!$U$376</definedName>
    <definedName name="DIRECTO5">[26]APU!$U$376</definedName>
    <definedName name="DIRECTO5.100" localSheetId="2">[1]APU!$U$12449</definedName>
    <definedName name="DIRECTO5.100" localSheetId="0">[1]APU!$U$12449</definedName>
    <definedName name="DIRECTO5.100" localSheetId="1">[1]APU!$U$12449</definedName>
    <definedName name="DIRECTO5.100">[26]APU!$U$12449</definedName>
    <definedName name="DIRECTO5.101" localSheetId="2">[1]APU!$U$12510</definedName>
    <definedName name="DIRECTO5.101" localSheetId="0">[1]APU!$U$12510</definedName>
    <definedName name="DIRECTO5.101" localSheetId="1">[1]APU!$U$12510</definedName>
    <definedName name="DIRECTO5.101">[26]APU!$U$12510</definedName>
    <definedName name="DIRECTO5.104" localSheetId="2">[1]APU!$U$12571</definedName>
    <definedName name="DIRECTO5.104" localSheetId="0">[1]APU!$U$12571</definedName>
    <definedName name="DIRECTO5.104" localSheetId="1">[1]APU!$U$12571</definedName>
    <definedName name="DIRECTO5.104">[26]APU!$U$12571</definedName>
    <definedName name="DIRECTO5.105" localSheetId="2">[1]APU!$U$12632</definedName>
    <definedName name="DIRECTO5.105" localSheetId="0">[1]APU!$U$12632</definedName>
    <definedName name="DIRECTO5.105" localSheetId="1">[1]APU!$U$12632</definedName>
    <definedName name="DIRECTO5.105">[26]APU!$U$12632</definedName>
    <definedName name="DIRECTO5.106" localSheetId="2">[1]APU!$U$12693</definedName>
    <definedName name="DIRECTO5.106" localSheetId="0">[1]APU!$U$12693</definedName>
    <definedName name="DIRECTO5.106" localSheetId="1">[1]APU!$U$12693</definedName>
    <definedName name="DIRECTO5.106">[26]APU!$U$12693</definedName>
    <definedName name="DIRECTO5.107" localSheetId="2">[1]APU!$U$12754</definedName>
    <definedName name="DIRECTO5.107" localSheetId="0">[1]APU!$U$12754</definedName>
    <definedName name="DIRECTO5.107" localSheetId="1">[1]APU!$U$12754</definedName>
    <definedName name="DIRECTO5.107">[26]APU!$U$12754</definedName>
    <definedName name="DIRECTO5.108" localSheetId="2">[1]APU!$U$12815</definedName>
    <definedName name="DIRECTO5.108" localSheetId="0">[1]APU!$U$12815</definedName>
    <definedName name="DIRECTO5.108" localSheetId="1">[1]APU!$U$12815</definedName>
    <definedName name="DIRECTO5.108">[26]APU!$U$12815</definedName>
    <definedName name="DIRECTO5.109" localSheetId="2">[1]APU!$U$12876</definedName>
    <definedName name="DIRECTO5.109" localSheetId="0">[1]APU!$U$12876</definedName>
    <definedName name="DIRECTO5.109" localSheetId="1">[1]APU!$U$12876</definedName>
    <definedName name="DIRECTO5.109">[26]APU!$U$12876</definedName>
    <definedName name="DIRECTO5.111" localSheetId="2">[1]APU!$U$12937</definedName>
    <definedName name="DIRECTO5.111" localSheetId="0">[1]APU!$U$12937</definedName>
    <definedName name="DIRECTO5.111" localSheetId="1">[1]APU!$U$12937</definedName>
    <definedName name="DIRECTO5.111">[26]APU!$U$12937</definedName>
    <definedName name="DIRECTO5.112" localSheetId="2">[1]APU!$U$12998</definedName>
    <definedName name="DIRECTO5.112" localSheetId="0">[1]APU!$U$12998</definedName>
    <definedName name="DIRECTO5.112" localSheetId="1">[1]APU!$U$12998</definedName>
    <definedName name="DIRECTO5.112">[26]APU!$U$12998</definedName>
    <definedName name="DIRECTO5.113" localSheetId="2">[1]APU!$U$14767</definedName>
    <definedName name="DIRECTO5.113" localSheetId="0">[1]APU!$U$14767</definedName>
    <definedName name="DIRECTO5.113" localSheetId="1">[1]APU!$U$14767</definedName>
    <definedName name="DIRECTO5.113">[26]APU!$U$14767</definedName>
    <definedName name="DIRECTO5.114" localSheetId="2">[1]APU!$U$14828</definedName>
    <definedName name="DIRECTO5.114" localSheetId="0">[1]APU!$U$14828</definedName>
    <definedName name="DIRECTO5.114" localSheetId="1">[1]APU!$U$14828</definedName>
    <definedName name="DIRECTO5.114">[26]APU!$U$14828</definedName>
    <definedName name="DIRECTO5.115" localSheetId="2">[1]APU!$U$15072</definedName>
    <definedName name="DIRECTO5.115" localSheetId="0">[1]APU!$U$15072</definedName>
    <definedName name="DIRECTO5.115" localSheetId="1">[1]APU!$U$15072</definedName>
    <definedName name="DIRECTO5.115">[26]APU!$U$15072</definedName>
    <definedName name="DIRECTO5.53" localSheetId="2">[1]APU!$U$10131</definedName>
    <definedName name="DIRECTO5.53" localSheetId="0">[1]APU!$U$10131</definedName>
    <definedName name="DIRECTO5.53" localSheetId="1">[1]APU!$U$10131</definedName>
    <definedName name="DIRECTO5.53">[26]APU!$U$10131</definedName>
    <definedName name="DIRECTO5.54" localSheetId="2">[1]APU!$U$10192</definedName>
    <definedName name="DIRECTO5.54" localSheetId="0">[1]APU!$U$10192</definedName>
    <definedName name="DIRECTO5.54" localSheetId="1">[1]APU!$U$10192</definedName>
    <definedName name="DIRECTO5.54">[26]APU!$U$10192</definedName>
    <definedName name="DIRECTO5.55" localSheetId="2">[1]APU!$U$10253</definedName>
    <definedName name="DIRECTO5.55" localSheetId="0">[1]APU!$U$10253</definedName>
    <definedName name="DIRECTO5.55" localSheetId="1">[1]APU!$U$10253</definedName>
    <definedName name="DIRECTO5.55">[26]APU!$U$10253</definedName>
    <definedName name="DIRECTO5.56" localSheetId="2">[1]APU!$U$10314</definedName>
    <definedName name="DIRECTO5.56" localSheetId="0">[1]APU!$U$10314</definedName>
    <definedName name="DIRECTO5.56" localSheetId="1">[1]APU!$U$10314</definedName>
    <definedName name="DIRECTO5.56">[26]APU!$U$10314</definedName>
    <definedName name="DIRECTO5.57" localSheetId="2">[1]APU!$U$10375</definedName>
    <definedName name="DIRECTO5.57" localSheetId="0">[1]APU!$U$10375</definedName>
    <definedName name="DIRECTO5.57" localSheetId="1">[1]APU!$U$10375</definedName>
    <definedName name="DIRECTO5.57">[26]APU!$U$10375</definedName>
    <definedName name="DIRECTO5.58" localSheetId="2">[1]APU!$U$10436</definedName>
    <definedName name="DIRECTO5.58" localSheetId="0">[1]APU!$U$10436</definedName>
    <definedName name="DIRECTO5.58" localSheetId="1">[1]APU!$U$10436</definedName>
    <definedName name="DIRECTO5.58">[26]APU!$U$10436</definedName>
    <definedName name="DIRECTO5.59" localSheetId="2">[1]APU!$U$10497</definedName>
    <definedName name="DIRECTO5.59" localSheetId="0">[1]APU!$U$10497</definedName>
    <definedName name="DIRECTO5.59" localSheetId="1">[1]APU!$U$10497</definedName>
    <definedName name="DIRECTO5.59">[26]APU!$U$10497</definedName>
    <definedName name="DIRECTO5.60" localSheetId="2">[1]APU!$U$10558</definedName>
    <definedName name="DIRECTO5.60" localSheetId="0">[1]APU!$U$10558</definedName>
    <definedName name="DIRECTO5.60" localSheetId="1">[1]APU!$U$10558</definedName>
    <definedName name="DIRECTO5.60">[26]APU!$U$10558</definedName>
    <definedName name="DIRECTO5.61" localSheetId="2">[1]APU!$U$10619</definedName>
    <definedName name="DIRECTO5.61" localSheetId="0">[1]APU!$U$10619</definedName>
    <definedName name="DIRECTO5.61" localSheetId="1">[1]APU!$U$10619</definedName>
    <definedName name="DIRECTO5.61">[26]APU!$U$10619</definedName>
    <definedName name="DIRECTO5.62" localSheetId="2">[1]APU!$U$10680</definedName>
    <definedName name="DIRECTO5.62" localSheetId="0">[1]APU!$U$10680</definedName>
    <definedName name="DIRECTO5.62" localSheetId="1">[1]APU!$U$10680</definedName>
    <definedName name="DIRECTO5.62">[26]APU!$U$10680</definedName>
    <definedName name="DIRECTO5.63" localSheetId="2">[1]APU!$U$10741</definedName>
    <definedName name="DIRECTO5.63" localSheetId="0">[1]APU!$U$10741</definedName>
    <definedName name="DIRECTO5.63" localSheetId="1">[1]APU!$U$10741</definedName>
    <definedName name="DIRECTO5.63">[26]APU!$U$10741</definedName>
    <definedName name="DIRECTO5.64" localSheetId="2">[1]APU!$U$10802</definedName>
    <definedName name="DIRECTO5.64" localSheetId="0">[1]APU!$U$10802</definedName>
    <definedName name="DIRECTO5.64" localSheetId="1">[1]APU!$U$10802</definedName>
    <definedName name="DIRECTO5.64">[26]APU!$U$10802</definedName>
    <definedName name="DIRECTO5.65" localSheetId="2">[1]APU!$U$10863</definedName>
    <definedName name="DIRECTO5.65" localSheetId="0">[1]APU!$U$10863</definedName>
    <definedName name="DIRECTO5.65" localSheetId="1">[1]APU!$U$10863</definedName>
    <definedName name="DIRECTO5.65">[26]APU!$U$10863</definedName>
    <definedName name="DIRECTO5.66" localSheetId="2">[1]APU!$U$10924</definedName>
    <definedName name="DIRECTO5.66" localSheetId="0">[1]APU!$U$10924</definedName>
    <definedName name="DIRECTO5.66" localSheetId="1">[1]APU!$U$10924</definedName>
    <definedName name="DIRECTO5.66">[26]APU!$U$10924</definedName>
    <definedName name="DIRECTO5.67" localSheetId="2">[1]APU!$U$10985</definedName>
    <definedName name="DIRECTO5.67" localSheetId="0">[1]APU!$U$10985</definedName>
    <definedName name="DIRECTO5.67" localSheetId="1">[1]APU!$U$10985</definedName>
    <definedName name="DIRECTO5.67">[26]APU!$U$10985</definedName>
    <definedName name="DIRECTO5.68" localSheetId="2">[1]APU!$U$11046</definedName>
    <definedName name="DIRECTO5.68" localSheetId="0">[1]APU!$U$11046</definedName>
    <definedName name="DIRECTO5.68" localSheetId="1">[1]APU!$U$11046</definedName>
    <definedName name="DIRECTO5.68">[26]APU!$U$11046</definedName>
    <definedName name="DIRECTO5.69" localSheetId="2">[1]APU!$U$11107</definedName>
    <definedName name="DIRECTO5.69" localSheetId="0">[1]APU!$U$11107</definedName>
    <definedName name="DIRECTO5.69" localSheetId="1">[1]APU!$U$11107</definedName>
    <definedName name="DIRECTO5.69">[26]APU!$U$11107</definedName>
    <definedName name="DIRECTO5.70" localSheetId="2">[1]APU!$U$11168</definedName>
    <definedName name="DIRECTO5.70" localSheetId="0">[1]APU!$U$11168</definedName>
    <definedName name="DIRECTO5.70" localSheetId="1">[1]APU!$U$11168</definedName>
    <definedName name="DIRECTO5.70">[26]APU!$U$11168</definedName>
    <definedName name="DIRECTO5.71" localSheetId="2">[1]APU!$U$11229</definedName>
    <definedName name="DIRECTO5.71" localSheetId="0">[1]APU!$U$11229</definedName>
    <definedName name="DIRECTO5.71" localSheetId="1">[1]APU!$U$11229</definedName>
    <definedName name="DIRECTO5.71">[26]APU!$U$11229</definedName>
    <definedName name="DIRECTO5.72" localSheetId="2">[1]APU!$U$12022</definedName>
    <definedName name="DIRECTO5.72" localSheetId="0">[1]APU!$U$12022</definedName>
    <definedName name="DIRECTO5.72" localSheetId="1">[1]APU!$U$12022</definedName>
    <definedName name="DIRECTO5.72">[26]APU!$U$12022</definedName>
    <definedName name="DIRECTO5.73" localSheetId="2">[1]APU!$U$12083</definedName>
    <definedName name="DIRECTO5.73" localSheetId="0">[1]APU!$U$12083</definedName>
    <definedName name="DIRECTO5.73" localSheetId="1">[1]APU!$U$12083</definedName>
    <definedName name="DIRECTO5.73">[26]APU!$U$12083</definedName>
    <definedName name="DIRECTO5.74" localSheetId="2">[1]APU!$U$12144</definedName>
    <definedName name="DIRECTO5.74" localSheetId="0">[1]APU!$U$12144</definedName>
    <definedName name="DIRECTO5.74" localSheetId="1">[1]APU!$U$12144</definedName>
    <definedName name="DIRECTO5.74">[26]APU!$U$12144</definedName>
    <definedName name="DIRECTO5.77" localSheetId="2">[1]APU!$U$12205</definedName>
    <definedName name="DIRECTO5.77" localSheetId="0">[1]APU!$U$12205</definedName>
    <definedName name="DIRECTO5.77" localSheetId="1">[1]APU!$U$12205</definedName>
    <definedName name="DIRECTO5.77">[26]APU!$U$12205</definedName>
    <definedName name="DIRECTO5.78" localSheetId="2">[1]APU!$U$12327</definedName>
    <definedName name="DIRECTO5.78" localSheetId="0">[1]APU!$U$12327</definedName>
    <definedName name="DIRECTO5.78" localSheetId="1">[1]APU!$U$12327</definedName>
    <definedName name="DIRECTO5.78">[26]APU!$U$12327</definedName>
    <definedName name="DIRECTO5.79" localSheetId="2">[1]APU!$U$12388</definedName>
    <definedName name="DIRECTO5.79" localSheetId="0">[1]APU!$U$12388</definedName>
    <definedName name="DIRECTO5.79" localSheetId="1">[1]APU!$U$12388</definedName>
    <definedName name="DIRECTO5.79">[26]APU!$U$12388</definedName>
    <definedName name="DIRECTO5.80" localSheetId="2">[1]APU!$U$12266</definedName>
    <definedName name="DIRECTO5.80" localSheetId="0">[1]APU!$U$12266</definedName>
    <definedName name="DIRECTO5.80" localSheetId="1">[1]APU!$U$12266</definedName>
    <definedName name="DIRECTO5.80">[26]APU!$U$12266</definedName>
    <definedName name="DIRECTO5.82" localSheetId="2">[1]APU!$U$14035</definedName>
    <definedName name="DIRECTO5.82" localSheetId="0">[1]APU!$U$14035</definedName>
    <definedName name="DIRECTO5.82" localSheetId="1">[1]APU!$U$14035</definedName>
    <definedName name="DIRECTO5.82">[26]APU!$U$14035</definedName>
    <definedName name="DIRECTO5.83" localSheetId="2">[1]APU!$U$14096</definedName>
    <definedName name="DIRECTO5.83" localSheetId="0">[1]APU!$U$14096</definedName>
    <definedName name="DIRECTO5.83" localSheetId="1">[1]APU!$U$14096</definedName>
    <definedName name="DIRECTO5.83">[26]APU!$U$14096</definedName>
    <definedName name="DIRECTO5.84" localSheetId="2">[1]APU!$U$13364</definedName>
    <definedName name="DIRECTO5.84" localSheetId="0">[1]APU!$U$13364</definedName>
    <definedName name="DIRECTO5.84" localSheetId="1">[1]APU!$U$13364</definedName>
    <definedName name="DIRECTO5.84">[26]APU!$U$13364</definedName>
    <definedName name="DIRECTO5.85" localSheetId="2">[1]APU!$U$13425</definedName>
    <definedName name="DIRECTO5.85" localSheetId="0">[1]APU!$U$13425</definedName>
    <definedName name="DIRECTO5.85" localSheetId="1">[1]APU!$U$13425</definedName>
    <definedName name="DIRECTO5.85">[26]APU!$U$13425</definedName>
    <definedName name="DIRECTO5.86" localSheetId="2">[1]APU!$U$13486</definedName>
    <definedName name="DIRECTO5.86" localSheetId="0">[1]APU!$U$13486</definedName>
    <definedName name="DIRECTO5.86" localSheetId="1">[1]APU!$U$13486</definedName>
    <definedName name="DIRECTO5.86">[26]APU!$U$13486</definedName>
    <definedName name="DIRECTO5.87" localSheetId="2">[1]APU!$U$13547</definedName>
    <definedName name="DIRECTO5.87" localSheetId="0">[1]APU!$U$13547</definedName>
    <definedName name="DIRECTO5.87" localSheetId="1">[1]APU!$U$13547</definedName>
    <definedName name="DIRECTO5.87">[26]APU!$U$13547</definedName>
    <definedName name="DIRECTO5.88" localSheetId="2">[1]APU!$U$13608</definedName>
    <definedName name="DIRECTO5.88" localSheetId="0">[1]APU!$U$13608</definedName>
    <definedName name="DIRECTO5.88" localSheetId="1">[1]APU!$U$13608</definedName>
    <definedName name="DIRECTO5.88">[26]APU!$U$13608</definedName>
    <definedName name="DIRECTO5.89" localSheetId="2">[1]APU!$U$13669</definedName>
    <definedName name="DIRECTO5.89" localSheetId="0">[1]APU!$U$13669</definedName>
    <definedName name="DIRECTO5.89" localSheetId="1">[1]APU!$U$13669</definedName>
    <definedName name="DIRECTO5.89">[26]APU!$U$13669</definedName>
    <definedName name="DIRECTO5.90" localSheetId="2">[1]APU!$U$13730</definedName>
    <definedName name="DIRECTO5.90" localSheetId="0">[1]APU!$U$13730</definedName>
    <definedName name="DIRECTO5.90" localSheetId="1">[1]APU!$U$13730</definedName>
    <definedName name="DIRECTO5.90">[26]APU!$U$13730</definedName>
    <definedName name="DIRECTO5.91" localSheetId="2">[1]APU!$U$13791</definedName>
    <definedName name="DIRECTO5.91" localSheetId="0">[1]APU!$U$13791</definedName>
    <definedName name="DIRECTO5.91" localSheetId="1">[1]APU!$U$13791</definedName>
    <definedName name="DIRECTO5.91">[26]APU!$U$13791</definedName>
    <definedName name="DIRECTO5.92" localSheetId="2">[1]APU!$U$13852</definedName>
    <definedName name="DIRECTO5.92" localSheetId="0">[1]APU!$U$13852</definedName>
    <definedName name="DIRECTO5.92" localSheetId="1">[1]APU!$U$13852</definedName>
    <definedName name="DIRECTO5.92">[26]APU!$U$13852</definedName>
    <definedName name="DIRECTO5.93" localSheetId="2">[1]APU!$U$13913</definedName>
    <definedName name="DIRECTO5.93" localSheetId="0">[1]APU!$U$13913</definedName>
    <definedName name="DIRECTO5.93" localSheetId="1">[1]APU!$U$13913</definedName>
    <definedName name="DIRECTO5.93">[26]APU!$U$13913</definedName>
    <definedName name="DIRECTO5.94" localSheetId="2">[1]APU!$U$13974</definedName>
    <definedName name="DIRECTO5.94" localSheetId="0">[1]APU!$U$13974</definedName>
    <definedName name="DIRECTO5.94" localSheetId="1">[1]APU!$U$13974</definedName>
    <definedName name="DIRECTO5.94">[26]APU!$U$13974</definedName>
    <definedName name="DIRECTO5.95" localSheetId="2">[1]APU!$U$13059</definedName>
    <definedName name="DIRECTO5.95" localSheetId="0">[1]APU!$U$13059</definedName>
    <definedName name="DIRECTO5.95" localSheetId="1">[1]APU!$U$13059</definedName>
    <definedName name="DIRECTO5.95">[26]APU!$U$13059</definedName>
    <definedName name="DIRECTO5.96" localSheetId="2">[1]APU!$U$13120</definedName>
    <definedName name="DIRECTO5.96" localSheetId="0">[1]APU!$U$13120</definedName>
    <definedName name="DIRECTO5.96" localSheetId="1">[1]APU!$U$13120</definedName>
    <definedName name="DIRECTO5.96">[26]APU!$U$13120</definedName>
    <definedName name="DIRECTO5.97" localSheetId="2">[1]APU!$U$13181</definedName>
    <definedName name="DIRECTO5.97" localSheetId="0">[1]APU!$U$13181</definedName>
    <definedName name="DIRECTO5.97" localSheetId="1">[1]APU!$U$13181</definedName>
    <definedName name="DIRECTO5.97">[26]APU!$U$13181</definedName>
    <definedName name="DIRECTO5.98" localSheetId="2">[1]APU!$U$13242</definedName>
    <definedName name="DIRECTO5.98" localSheetId="0">[1]APU!$U$13242</definedName>
    <definedName name="DIRECTO5.98" localSheetId="1">[1]APU!$U$13242</definedName>
    <definedName name="DIRECTO5.98">[26]APU!$U$13242</definedName>
    <definedName name="DIRECTO5.99" localSheetId="2">[1]APU!$U$13303</definedName>
    <definedName name="DIRECTO5.99" localSheetId="0">[1]APU!$U$13303</definedName>
    <definedName name="DIRECTO5.99" localSheetId="1">[1]APU!$U$13303</definedName>
    <definedName name="DIRECTO5.99">[26]APU!$U$13303</definedName>
    <definedName name="DIRECTO50" localSheetId="2">[1]APU!$U$3121</definedName>
    <definedName name="DIRECTO50" localSheetId="0">[1]APU!$U$3121</definedName>
    <definedName name="DIRECTO50" localSheetId="1">[1]APU!$U$3121</definedName>
    <definedName name="DIRECTO50">[26]APU!$U$3121</definedName>
    <definedName name="DIRECTO51" localSheetId="2">[1]APU!$U$3182</definedName>
    <definedName name="DIRECTO51" localSheetId="0">[1]APU!$U$3182</definedName>
    <definedName name="DIRECTO51" localSheetId="1">[1]APU!$U$3182</definedName>
    <definedName name="DIRECTO51">[26]APU!$U$3182</definedName>
    <definedName name="DIRECTO52" localSheetId="2">[1]APU!$U$3243</definedName>
    <definedName name="DIRECTO52" localSheetId="0">[1]APU!$U$3243</definedName>
    <definedName name="DIRECTO52" localSheetId="1">[1]APU!$U$3243</definedName>
    <definedName name="DIRECTO52">[26]APU!$U$3243</definedName>
    <definedName name="DIRECTO53" localSheetId="2">[1]APU!$U$3304</definedName>
    <definedName name="DIRECTO53" localSheetId="0">[1]APU!$U$3304</definedName>
    <definedName name="DIRECTO53" localSheetId="1">[1]APU!$U$3304</definedName>
    <definedName name="DIRECTO53">[26]APU!$U$3304</definedName>
    <definedName name="DIRECTO54" localSheetId="2">[1]APU!$U$3365</definedName>
    <definedName name="DIRECTO54" localSheetId="0">[1]APU!$U$3365</definedName>
    <definedName name="DIRECTO54" localSheetId="1">[1]APU!$U$3365</definedName>
    <definedName name="DIRECTO54">[26]APU!$U$3365</definedName>
    <definedName name="DIRECTO55" localSheetId="2">[1]APU!$U$3426</definedName>
    <definedName name="DIRECTO55" localSheetId="0">[1]APU!$U$3426</definedName>
    <definedName name="DIRECTO55" localSheetId="1">[1]APU!$U$3426</definedName>
    <definedName name="DIRECTO55">[26]APU!$U$3426</definedName>
    <definedName name="DIRECTO56" localSheetId="2">[1]APU!$U$3487</definedName>
    <definedName name="DIRECTO56" localSheetId="0">[1]APU!$U$3487</definedName>
    <definedName name="DIRECTO56" localSheetId="1">[1]APU!$U$3487</definedName>
    <definedName name="DIRECTO56">[26]APU!$U$3487</definedName>
    <definedName name="DIRECTO57" localSheetId="2">[1]APU!$U$3548</definedName>
    <definedName name="DIRECTO57" localSheetId="0">[1]APU!$U$3548</definedName>
    <definedName name="DIRECTO57" localSheetId="1">[1]APU!$U$3548</definedName>
    <definedName name="DIRECTO57">[26]APU!$U$3548</definedName>
    <definedName name="DIRECTO58" localSheetId="2">[1]APU!$U$3609</definedName>
    <definedName name="DIRECTO58" localSheetId="0">[1]APU!$U$3609</definedName>
    <definedName name="DIRECTO58" localSheetId="1">[1]APU!$U$3609</definedName>
    <definedName name="DIRECTO58">[26]APU!$U$3609</definedName>
    <definedName name="DIRECTO59" localSheetId="2">[1]APU!$U$3670</definedName>
    <definedName name="DIRECTO59" localSheetId="0">[1]APU!$U$3670</definedName>
    <definedName name="DIRECTO59" localSheetId="1">[1]APU!$U$3670</definedName>
    <definedName name="DIRECTO59">[26]APU!$U$3670</definedName>
    <definedName name="DIRECTO6" localSheetId="2">[1]APU!$U$437</definedName>
    <definedName name="DIRECTO6" localSheetId="0">[1]APU!$U$437</definedName>
    <definedName name="DIRECTO6" localSheetId="1">[1]APU!$U$437</definedName>
    <definedName name="DIRECTO6">[26]APU!$U$437</definedName>
    <definedName name="DIRECTO60" localSheetId="2">[1]APU!$U$3731</definedName>
    <definedName name="DIRECTO60" localSheetId="0">[1]APU!$U$3731</definedName>
    <definedName name="DIRECTO60" localSheetId="1">[1]APU!$U$3731</definedName>
    <definedName name="DIRECTO60">[26]APU!$U$3731</definedName>
    <definedName name="DIRECTO61" localSheetId="2">[1]APU!$U$3792</definedName>
    <definedName name="DIRECTO61" localSheetId="0">[1]APU!$U$3792</definedName>
    <definedName name="DIRECTO61" localSheetId="1">[1]APU!$U$3792</definedName>
    <definedName name="DIRECTO61">[26]APU!$U$3792</definedName>
    <definedName name="DIRECTO62" localSheetId="2">[1]APU!$U$3853</definedName>
    <definedName name="DIRECTO62" localSheetId="0">[1]APU!$U$3853</definedName>
    <definedName name="DIRECTO62" localSheetId="1">[1]APU!$U$3853</definedName>
    <definedName name="DIRECTO62">[26]APU!$U$3853</definedName>
    <definedName name="DIRECTO63" localSheetId="2">[1]APU!$U$3914</definedName>
    <definedName name="DIRECTO63" localSheetId="0">[1]APU!$U$3914</definedName>
    <definedName name="DIRECTO63" localSheetId="1">[1]APU!$U$3914</definedName>
    <definedName name="DIRECTO63">[26]APU!$U$3914</definedName>
    <definedName name="DIRECTO64" localSheetId="2">[1]APU!$U$3975</definedName>
    <definedName name="DIRECTO64" localSheetId="0">[1]APU!$U$3975</definedName>
    <definedName name="DIRECTO64" localSheetId="1">[1]APU!$U$3975</definedName>
    <definedName name="DIRECTO64">[26]APU!$U$3975</definedName>
    <definedName name="DIRECTO65" localSheetId="2">[1]APU!$U$4036</definedName>
    <definedName name="DIRECTO65" localSheetId="0">[1]APU!$U$4036</definedName>
    <definedName name="DIRECTO65" localSheetId="1">[1]APU!$U$4036</definedName>
    <definedName name="DIRECTO65">[26]APU!$U$4036</definedName>
    <definedName name="DIRECTO66" localSheetId="2">[1]APU!$U$4097</definedName>
    <definedName name="DIRECTO66" localSheetId="0">[1]APU!$U$4097</definedName>
    <definedName name="DIRECTO66" localSheetId="1">[1]APU!$U$4097</definedName>
    <definedName name="DIRECTO66">[26]APU!$U$4097</definedName>
    <definedName name="DIRECTO67" localSheetId="2">[1]APU!$U$4158</definedName>
    <definedName name="DIRECTO67" localSheetId="0">[1]APU!$U$4158</definedName>
    <definedName name="DIRECTO67" localSheetId="1">[1]APU!$U$4158</definedName>
    <definedName name="DIRECTO67">[26]APU!$U$4158</definedName>
    <definedName name="DIRECTO68" localSheetId="2">[1]APU!$U$4219</definedName>
    <definedName name="DIRECTO68" localSheetId="0">[1]APU!$U$4219</definedName>
    <definedName name="DIRECTO68" localSheetId="1">[1]APU!$U$4219</definedName>
    <definedName name="DIRECTO68">[26]APU!$U$4219</definedName>
    <definedName name="DIRECTO69" localSheetId="2">[1]APU!$U$4280</definedName>
    <definedName name="DIRECTO69" localSheetId="0">[1]APU!$U$4280</definedName>
    <definedName name="DIRECTO69" localSheetId="1">[1]APU!$U$4280</definedName>
    <definedName name="DIRECTO69">[26]APU!$U$4280</definedName>
    <definedName name="DIRECTO7" localSheetId="2">[1]APU!$U$498</definedName>
    <definedName name="DIRECTO7" localSheetId="0">[1]APU!$U$498</definedName>
    <definedName name="DIRECTO7" localSheetId="1">[1]APU!$U$498</definedName>
    <definedName name="DIRECTO7">[26]APU!$U$498</definedName>
    <definedName name="DIRECTO7.12" localSheetId="2">[1]APU!$U$8305</definedName>
    <definedName name="DIRECTO7.12" localSheetId="0">[1]APU!$U$8305</definedName>
    <definedName name="DIRECTO7.12" localSheetId="1">[1]APU!$U$8305</definedName>
    <definedName name="DIRECTO7.12">[26]APU!$U$8305</definedName>
    <definedName name="DIRECTO7.13" localSheetId="2">[1]APU!$U$8366</definedName>
    <definedName name="DIRECTO7.13" localSheetId="0">[1]APU!$U$8366</definedName>
    <definedName name="DIRECTO7.13" localSheetId="1">[1]APU!$U$8366</definedName>
    <definedName name="DIRECTO7.13">[26]APU!$U$8366</definedName>
    <definedName name="DIRECTO7.14" localSheetId="2">[1]APU!$U$8427</definedName>
    <definedName name="DIRECTO7.14" localSheetId="0">[1]APU!$U$8427</definedName>
    <definedName name="DIRECTO7.14" localSheetId="1">[1]APU!$U$8427</definedName>
    <definedName name="DIRECTO7.14">[26]APU!$U$8427</definedName>
    <definedName name="DIRECTO7.15" localSheetId="2">[1]APU!$U$8488</definedName>
    <definedName name="DIRECTO7.15" localSheetId="0">[1]APU!$U$8488</definedName>
    <definedName name="DIRECTO7.15" localSheetId="1">[1]APU!$U$8488</definedName>
    <definedName name="DIRECTO7.15">[26]APU!$U$8488</definedName>
    <definedName name="DIRECTO7.16" localSheetId="2">[1]APU!$U$8606</definedName>
    <definedName name="DIRECTO7.16" localSheetId="0">[1]APU!$U$8606</definedName>
    <definedName name="DIRECTO7.16" localSheetId="1">[1]APU!$U$8606</definedName>
    <definedName name="DIRECTO7.16">[26]APU!$U$8606</definedName>
    <definedName name="DIRECTO7.17" localSheetId="2">[1]APU!$U$11290</definedName>
    <definedName name="DIRECTO7.17" localSheetId="0">[1]APU!$U$11290</definedName>
    <definedName name="DIRECTO7.17" localSheetId="1">[1]APU!$U$11290</definedName>
    <definedName name="DIRECTO7.17">[26]APU!$U$11290</definedName>
    <definedName name="DIRECTO7.18" localSheetId="2">[1]APU!$U$11351</definedName>
    <definedName name="DIRECTO7.18" localSheetId="0">[1]APU!$U$11351</definedName>
    <definedName name="DIRECTO7.18" localSheetId="1">[1]APU!$U$11351</definedName>
    <definedName name="DIRECTO7.18">[26]APU!$U$11351</definedName>
    <definedName name="DIRECTO7.19" localSheetId="2">[1]APU!$U$11412</definedName>
    <definedName name="DIRECTO7.19" localSheetId="0">[1]APU!$U$11412</definedName>
    <definedName name="DIRECTO7.19" localSheetId="1">[1]APU!$U$11412</definedName>
    <definedName name="DIRECTO7.19">[26]APU!$U$11412</definedName>
    <definedName name="DIRECTO7.20" localSheetId="2">[1]APU!$U$11473</definedName>
    <definedName name="DIRECTO7.20" localSheetId="0">[1]APU!$U$11473</definedName>
    <definedName name="DIRECTO7.20" localSheetId="1">[1]APU!$U$11473</definedName>
    <definedName name="DIRECTO7.20">[26]APU!$U$11473</definedName>
    <definedName name="DIRECTO7.21" localSheetId="2">[1]APU!$U$11534</definedName>
    <definedName name="DIRECTO7.21" localSheetId="0">[1]APU!$U$11534</definedName>
    <definedName name="DIRECTO7.21" localSheetId="1">[1]APU!$U$11534</definedName>
    <definedName name="DIRECTO7.21">[26]APU!$U$11534</definedName>
    <definedName name="DIRECTO7.22" localSheetId="2">[1]APU!$U$11717</definedName>
    <definedName name="DIRECTO7.22" localSheetId="0">[1]APU!$U$11717</definedName>
    <definedName name="DIRECTO7.22" localSheetId="1">[1]APU!$U$11717</definedName>
    <definedName name="DIRECTO7.22">[26]APU!$U$11717</definedName>
    <definedName name="DIRECTO7.23" localSheetId="2">[1]APU!$U$11778</definedName>
    <definedName name="DIRECTO7.23" localSheetId="0">[1]APU!$U$11778</definedName>
    <definedName name="DIRECTO7.23" localSheetId="1">[1]APU!$U$11778</definedName>
    <definedName name="DIRECTO7.23">[26]APU!$U$11778</definedName>
    <definedName name="DIRECTO7.24" localSheetId="2">[1]APU!$U$14645</definedName>
    <definedName name="DIRECTO7.24" localSheetId="0">[1]APU!$U$14645</definedName>
    <definedName name="DIRECTO7.24" localSheetId="1">[1]APU!$U$14645</definedName>
    <definedName name="DIRECTO7.24">[26]APU!$U$14645</definedName>
    <definedName name="DIRECTO7.25" localSheetId="2">[1]APU!$U$15255</definedName>
    <definedName name="DIRECTO7.25" localSheetId="0">[1]APU!$U$15255</definedName>
    <definedName name="DIRECTO7.25" localSheetId="1">[1]APU!$U$15255</definedName>
    <definedName name="DIRECTO7.25">[26]APU!$U$15255</definedName>
    <definedName name="DIRECTO7.26" localSheetId="2">[1]APU!$U$15316</definedName>
    <definedName name="DIRECTO7.26" localSheetId="0">[1]APU!$U$15316</definedName>
    <definedName name="DIRECTO7.26" localSheetId="1">[1]APU!$U$15316</definedName>
    <definedName name="DIRECTO7.26">[26]APU!$U$15316</definedName>
    <definedName name="DIRECTO7.27" localSheetId="2">[1]APU!$U$15377</definedName>
    <definedName name="DIRECTO7.27" localSheetId="0">[1]APU!$U$15377</definedName>
    <definedName name="DIRECTO7.27" localSheetId="1">[1]APU!$U$15377</definedName>
    <definedName name="DIRECTO7.27">[26]APU!$U$15377</definedName>
    <definedName name="DIRECTO7.28" localSheetId="2">[1]APU!$U$15438</definedName>
    <definedName name="DIRECTO7.28" localSheetId="0">[1]APU!$U$15438</definedName>
    <definedName name="DIRECTO7.28" localSheetId="1">[1]APU!$U$15438</definedName>
    <definedName name="DIRECTO7.28">[26]APU!$U$15438</definedName>
    <definedName name="DIRECTO7.29" localSheetId="2">[1]APU!$U$15499</definedName>
    <definedName name="DIRECTO7.29" localSheetId="0">[1]APU!$U$15499</definedName>
    <definedName name="DIRECTO7.29" localSheetId="1">[1]APU!$U$15499</definedName>
    <definedName name="DIRECTO7.29">[26]APU!$U$15499</definedName>
    <definedName name="DIRECTO7.30" localSheetId="2">[1]APU!$U$15560</definedName>
    <definedName name="DIRECTO7.30" localSheetId="0">[1]APU!$U$15560</definedName>
    <definedName name="DIRECTO7.30" localSheetId="1">[1]APU!$U$15560</definedName>
    <definedName name="DIRECTO7.30">[26]APU!$U$15560</definedName>
    <definedName name="DIRECTO7.31" localSheetId="2">[1]APU!$U$15621</definedName>
    <definedName name="DIRECTO7.31" localSheetId="0">[1]APU!$U$15621</definedName>
    <definedName name="DIRECTO7.31" localSheetId="1">[1]APU!$U$15621</definedName>
    <definedName name="DIRECTO7.31">[26]APU!$U$15621</definedName>
    <definedName name="DIRECTO7.32" localSheetId="2">[1]APU!$U$15682</definedName>
    <definedName name="DIRECTO7.32" localSheetId="0">[1]APU!$U$15682</definedName>
    <definedName name="DIRECTO7.32" localSheetId="1">[1]APU!$U$15682</definedName>
    <definedName name="DIRECTO7.32">[26]APU!$U$15682</definedName>
    <definedName name="DIRECTO7.33" localSheetId="2">[1]APU!$U$15743</definedName>
    <definedName name="DIRECTO7.33" localSheetId="0">[1]APU!$U$15743</definedName>
    <definedName name="DIRECTO7.33" localSheetId="1">[1]APU!$U$15743</definedName>
    <definedName name="DIRECTO7.33">[26]APU!$U$15743</definedName>
    <definedName name="DIRECTO7.34" localSheetId="2">[1]APU!$U$15804</definedName>
    <definedName name="DIRECTO7.34" localSheetId="0">[1]APU!$U$15804</definedName>
    <definedName name="DIRECTO7.34" localSheetId="1">[1]APU!$U$15804</definedName>
    <definedName name="DIRECTO7.34">[26]APU!$U$15804</definedName>
    <definedName name="DIRECTO7.35" localSheetId="2">[1]APU!$U$15865</definedName>
    <definedName name="DIRECTO7.35" localSheetId="0">[1]APU!$U$15865</definedName>
    <definedName name="DIRECTO7.35" localSheetId="1">[1]APU!$U$15865</definedName>
    <definedName name="DIRECTO7.35">[26]APU!$U$15865</definedName>
    <definedName name="DIRECTO7.36" localSheetId="2">[1]APU!$U$17085</definedName>
    <definedName name="DIRECTO7.36" localSheetId="0">[1]APU!$U$17085</definedName>
    <definedName name="DIRECTO7.36" localSheetId="1">[1]APU!$U$17085</definedName>
    <definedName name="DIRECTO7.36">[26]APU!$U$17085</definedName>
    <definedName name="DIRECTO7.37" localSheetId="2">[1]APU!$U$17268</definedName>
    <definedName name="DIRECTO7.37" localSheetId="0">[1]APU!$U$17268</definedName>
    <definedName name="DIRECTO7.37" localSheetId="1">[1]APU!$U$17268</definedName>
    <definedName name="DIRECTO7.37">[26]APU!$U$17268</definedName>
    <definedName name="DIRECTO7.38" localSheetId="2">[1]APU!$U$17207</definedName>
    <definedName name="DIRECTO7.38" localSheetId="0">[1]APU!$U$17207</definedName>
    <definedName name="DIRECTO7.38" localSheetId="1">[1]APU!$U$17207</definedName>
    <definedName name="DIRECTO7.38">[26]APU!$U$17207</definedName>
    <definedName name="DIRECTO7.39" localSheetId="2">[1]APU!$U$17390</definedName>
    <definedName name="DIRECTO7.39" localSheetId="0">[1]APU!$U$17390</definedName>
    <definedName name="DIRECTO7.39" localSheetId="1">[1]APU!$U$17390</definedName>
    <definedName name="DIRECTO7.39">[26]APU!$U$17390</definedName>
    <definedName name="DIRECTO7.40" localSheetId="2">[1]APU!$U$17451</definedName>
    <definedName name="DIRECTO7.40" localSheetId="0">[1]APU!$U$17451</definedName>
    <definedName name="DIRECTO7.40" localSheetId="1">[1]APU!$U$17451</definedName>
    <definedName name="DIRECTO7.40">[26]APU!$U$17451</definedName>
    <definedName name="DIRECTO7.41" localSheetId="2">[1]APU!$U$17512</definedName>
    <definedName name="DIRECTO7.41" localSheetId="0">[1]APU!$U$17512</definedName>
    <definedName name="DIRECTO7.41" localSheetId="1">[1]APU!$U$17512</definedName>
    <definedName name="DIRECTO7.41">[26]APU!$U$17512</definedName>
    <definedName name="DIRECTO7.42" localSheetId="2">[1]APU!$U$17146</definedName>
    <definedName name="DIRECTO7.42" localSheetId="0">[1]APU!$U$17146</definedName>
    <definedName name="DIRECTO7.42" localSheetId="1">[1]APU!$U$17146</definedName>
    <definedName name="DIRECTO7.42">[26]APU!$U$17146</definedName>
    <definedName name="DIRECTO7.43" localSheetId="2">[1]APU!$U$17573</definedName>
    <definedName name="DIRECTO7.43" localSheetId="0">[1]APU!$U$17573</definedName>
    <definedName name="DIRECTO7.43" localSheetId="1">[1]APU!$U$17573</definedName>
    <definedName name="DIRECTO7.43">[26]APU!$U$17573</definedName>
    <definedName name="DIRECTO7.44" localSheetId="2">[1]APU!$U$17329</definedName>
    <definedName name="DIRECTO7.44" localSheetId="0">[1]APU!$U$17329</definedName>
    <definedName name="DIRECTO7.44" localSheetId="1">[1]APU!$U$17329</definedName>
    <definedName name="DIRECTO7.44">[26]APU!$U$17329</definedName>
    <definedName name="DIRECTO70" localSheetId="2">[1]APU!$U$4341</definedName>
    <definedName name="DIRECTO70" localSheetId="0">[1]APU!$U$4341</definedName>
    <definedName name="DIRECTO70" localSheetId="1">[1]APU!$U$4341</definedName>
    <definedName name="DIRECTO70">[26]APU!$U$4341</definedName>
    <definedName name="DIRECTO71" localSheetId="2">[1]APU!$U$4402</definedName>
    <definedName name="DIRECTO71" localSheetId="0">[1]APU!$U$4402</definedName>
    <definedName name="DIRECTO71" localSheetId="1">[1]APU!$U$4402</definedName>
    <definedName name="DIRECTO71">[26]APU!$U$4402</definedName>
    <definedName name="DIRECTO72" localSheetId="2">[1]APU!$U$4463</definedName>
    <definedName name="DIRECTO72" localSheetId="0">[1]APU!$U$4463</definedName>
    <definedName name="DIRECTO72" localSheetId="1">[1]APU!$U$4463</definedName>
    <definedName name="DIRECTO72">[26]APU!$U$4463</definedName>
    <definedName name="DIRECTO73" localSheetId="2">[1]APU!$U$4524</definedName>
    <definedName name="DIRECTO73" localSheetId="0">[1]APU!$U$4524</definedName>
    <definedName name="DIRECTO73" localSheetId="1">[1]APU!$U$4524</definedName>
    <definedName name="DIRECTO73">[26]APU!$U$4524</definedName>
    <definedName name="DIRECTO74" localSheetId="2">[1]APU!$U$4585</definedName>
    <definedName name="DIRECTO74" localSheetId="0">[1]APU!$U$4585</definedName>
    <definedName name="DIRECTO74" localSheetId="1">[1]APU!$U$4585</definedName>
    <definedName name="DIRECTO74">[26]APU!$U$4585</definedName>
    <definedName name="DIRECTO75" localSheetId="2">[1]APU!$U$4646</definedName>
    <definedName name="DIRECTO75" localSheetId="0">[1]APU!$U$4646</definedName>
    <definedName name="DIRECTO75" localSheetId="1">[1]APU!$U$4646</definedName>
    <definedName name="DIRECTO75">[26]APU!$U$4646</definedName>
    <definedName name="DIRECTO76" localSheetId="2">[1]APU!$U$4707</definedName>
    <definedName name="DIRECTO76" localSheetId="0">[1]APU!$U$4707</definedName>
    <definedName name="DIRECTO76" localSheetId="1">[1]APU!$U$4707</definedName>
    <definedName name="DIRECTO76">[26]APU!$U$4707</definedName>
    <definedName name="DIRECTO77" localSheetId="2">[1]APU!$U$4768</definedName>
    <definedName name="DIRECTO77" localSheetId="0">[1]APU!$U$4768</definedName>
    <definedName name="DIRECTO77" localSheetId="1">[1]APU!$U$4768</definedName>
    <definedName name="DIRECTO77">[26]APU!$U$4768</definedName>
    <definedName name="DIRECTO78" localSheetId="2">[1]APU!$U$4829</definedName>
    <definedName name="DIRECTO78" localSheetId="0">[1]APU!$U$4829</definedName>
    <definedName name="DIRECTO78" localSheetId="1">[1]APU!$U$4829</definedName>
    <definedName name="DIRECTO78">[26]APU!$U$4829</definedName>
    <definedName name="DIRECTO79" localSheetId="2">[1]APU!$U$4890</definedName>
    <definedName name="DIRECTO79" localSheetId="0">[1]APU!$U$4890</definedName>
    <definedName name="DIRECTO79" localSheetId="1">[1]APU!$U$4890</definedName>
    <definedName name="DIRECTO79">[26]APU!$U$4890</definedName>
    <definedName name="DIRECTO8" localSheetId="2">[1]APU!$U$559</definedName>
    <definedName name="DIRECTO8" localSheetId="0">[1]APU!$U$559</definedName>
    <definedName name="DIRECTO8" localSheetId="1">[1]APU!$U$559</definedName>
    <definedName name="DIRECTO8">[26]APU!$U$559</definedName>
    <definedName name="DIRECTO80" localSheetId="2">[1]APU!$U$4951</definedName>
    <definedName name="DIRECTO80" localSheetId="0">[1]APU!$U$4951</definedName>
    <definedName name="DIRECTO80" localSheetId="1">[1]APU!$U$4951</definedName>
    <definedName name="DIRECTO80">[26]APU!$U$4951</definedName>
    <definedName name="DIRECTO81" localSheetId="2">[1]APU!$U$5012</definedName>
    <definedName name="DIRECTO81" localSheetId="0">[1]APU!$U$5012</definedName>
    <definedName name="DIRECTO81" localSheetId="1">[1]APU!$U$5012</definedName>
    <definedName name="DIRECTO81">[26]APU!$U$5012</definedName>
    <definedName name="DIRECTO82" localSheetId="2">[1]APU!$U$5073</definedName>
    <definedName name="DIRECTO82" localSheetId="0">[1]APU!$U$5073</definedName>
    <definedName name="DIRECTO82" localSheetId="1">[1]APU!$U$5073</definedName>
    <definedName name="DIRECTO82">[26]APU!$U$5073</definedName>
    <definedName name="DIRECTO83" localSheetId="2">[1]APU!$U$5134</definedName>
    <definedName name="DIRECTO83" localSheetId="0">[1]APU!$U$5134</definedName>
    <definedName name="DIRECTO83" localSheetId="1">[1]APU!$U$5134</definedName>
    <definedName name="DIRECTO83">[26]APU!$U$5134</definedName>
    <definedName name="DIRECTO84" localSheetId="2">[1]APU!$U$5195</definedName>
    <definedName name="DIRECTO84" localSheetId="0">[1]APU!$U$5195</definedName>
    <definedName name="DIRECTO84" localSheetId="1">[1]APU!$U$5195</definedName>
    <definedName name="DIRECTO84">[26]APU!$U$5195</definedName>
    <definedName name="DIRECTO85" localSheetId="2">[1]APU!$U$5256</definedName>
    <definedName name="DIRECTO85" localSheetId="0">[1]APU!$U$5256</definedName>
    <definedName name="DIRECTO85" localSheetId="1">[1]APU!$U$5256</definedName>
    <definedName name="DIRECTO85">[26]APU!$U$5256</definedName>
    <definedName name="DIRECTO86" localSheetId="2">[1]APU!$U$5317</definedName>
    <definedName name="DIRECTO86" localSheetId="0">[1]APU!$U$5317</definedName>
    <definedName name="DIRECTO86" localSheetId="1">[1]APU!$U$5317</definedName>
    <definedName name="DIRECTO86">[26]APU!$U$5317</definedName>
    <definedName name="DIRECTO87" localSheetId="2">[1]APU!$U$5378</definedName>
    <definedName name="DIRECTO87" localSheetId="0">[1]APU!$U$5378</definedName>
    <definedName name="DIRECTO87" localSheetId="1">[1]APU!$U$5378</definedName>
    <definedName name="DIRECTO87">[26]APU!$U$5378</definedName>
    <definedName name="DIRECTO88" localSheetId="2">[1]APU!$U$5439</definedName>
    <definedName name="DIRECTO88" localSheetId="0">[1]APU!$U$5439</definedName>
    <definedName name="DIRECTO88" localSheetId="1">[1]APU!$U$5439</definedName>
    <definedName name="DIRECTO88">[26]APU!$U$5439</definedName>
    <definedName name="DIRECTO89" localSheetId="2">[1]APU!$U$5500</definedName>
    <definedName name="DIRECTO89" localSheetId="0">[1]APU!$U$5500</definedName>
    <definedName name="DIRECTO89" localSheetId="1">[1]APU!$U$5500</definedName>
    <definedName name="DIRECTO89">[26]APU!$U$5500</definedName>
    <definedName name="DIRECTO9" localSheetId="2">[1]APU!$U$620</definedName>
    <definedName name="DIRECTO9" localSheetId="0">[1]APU!$U$620</definedName>
    <definedName name="DIRECTO9" localSheetId="1">[1]APU!$U$620</definedName>
    <definedName name="DIRECTO9">[26]APU!$U$620</definedName>
    <definedName name="DIRECTO9.1" localSheetId="2">[1]APU!$U$16597</definedName>
    <definedName name="DIRECTO9.1" localSheetId="0">[1]APU!$U$16597</definedName>
    <definedName name="DIRECTO9.1" localSheetId="1">[1]APU!$U$16597</definedName>
    <definedName name="DIRECTO9.1">[26]APU!$U$16597</definedName>
    <definedName name="DIRECTO9.2" localSheetId="2">[1]APU!$U$16658</definedName>
    <definedName name="DIRECTO9.2" localSheetId="0">[1]APU!$U$16658</definedName>
    <definedName name="DIRECTO9.2" localSheetId="1">[1]APU!$U$16658</definedName>
    <definedName name="DIRECTO9.2">[26]APU!$U$16658</definedName>
    <definedName name="DIRECTO9.3" localSheetId="2">[1]APU!$U$16719</definedName>
    <definedName name="DIRECTO9.3" localSheetId="0">[1]APU!$U$16719</definedName>
    <definedName name="DIRECTO9.3" localSheetId="1">[1]APU!$U$16719</definedName>
    <definedName name="DIRECTO9.3">[26]APU!$U$16719</definedName>
    <definedName name="DIRECTO9.4" localSheetId="2">[1]APU!$U$16780</definedName>
    <definedName name="DIRECTO9.4" localSheetId="0">[1]APU!$U$16780</definedName>
    <definedName name="DIRECTO9.4" localSheetId="1">[1]APU!$U$16780</definedName>
    <definedName name="DIRECTO9.4">[26]APU!$U$16780</definedName>
    <definedName name="DIRECTO9.5" localSheetId="2">[1]APU!$U$16841</definedName>
    <definedName name="DIRECTO9.5" localSheetId="0">[1]APU!$U$16841</definedName>
    <definedName name="DIRECTO9.5" localSheetId="1">[1]APU!$U$16841</definedName>
    <definedName name="DIRECTO9.5">[26]APU!$U$16841</definedName>
    <definedName name="DIRECTO90" localSheetId="2">[1]APU!$U$5561</definedName>
    <definedName name="DIRECTO90" localSheetId="0">[1]APU!$U$5561</definedName>
    <definedName name="DIRECTO90" localSheetId="1">[1]APU!$U$5561</definedName>
    <definedName name="DIRECTO90">[26]APU!$U$5561</definedName>
    <definedName name="DIRECTO91" localSheetId="2">[1]APU!$U$5622</definedName>
    <definedName name="DIRECTO91" localSheetId="0">[1]APU!$U$5622</definedName>
    <definedName name="DIRECTO91" localSheetId="1">[1]APU!$U$5622</definedName>
    <definedName name="DIRECTO91">[26]APU!$U$5622</definedName>
    <definedName name="DIRECTO92" localSheetId="2">[1]APU!$U$5683</definedName>
    <definedName name="DIRECTO92" localSheetId="0">[1]APU!$U$5683</definedName>
    <definedName name="DIRECTO92" localSheetId="1">[1]APU!$U$5683</definedName>
    <definedName name="DIRECTO92">[26]APU!$U$5683</definedName>
    <definedName name="DIRECTO93" localSheetId="2">[1]APU!$U$5744</definedName>
    <definedName name="DIRECTO93" localSheetId="0">[1]APU!$U$5744</definedName>
    <definedName name="DIRECTO93" localSheetId="1">[1]APU!$U$5744</definedName>
    <definedName name="DIRECTO93">[26]APU!$U$5744</definedName>
    <definedName name="DIRECTO94" localSheetId="2">[1]APU!$U$5805</definedName>
    <definedName name="DIRECTO94" localSheetId="0">[1]APU!$U$5805</definedName>
    <definedName name="DIRECTO94" localSheetId="1">[1]APU!$U$5805</definedName>
    <definedName name="DIRECTO94">[26]APU!$U$5805</definedName>
    <definedName name="DIRECTO95" localSheetId="2">[1]APU!$U$5866</definedName>
    <definedName name="DIRECTO95" localSheetId="0">[1]APU!$U$5866</definedName>
    <definedName name="DIRECTO95" localSheetId="1">[1]APU!$U$5866</definedName>
    <definedName name="DIRECTO95">[26]APU!$U$5866</definedName>
    <definedName name="DIRECTO96" localSheetId="2">[1]APU!$U$5927</definedName>
    <definedName name="DIRECTO96" localSheetId="0">[1]APU!$U$5927</definedName>
    <definedName name="DIRECTO96" localSheetId="1">[1]APU!$U$5927</definedName>
    <definedName name="DIRECTO96">[26]APU!$U$5927</definedName>
    <definedName name="DIRECTO97" localSheetId="2">[1]APU!$U$5988</definedName>
    <definedName name="DIRECTO97" localSheetId="0">[1]APU!$U$5988</definedName>
    <definedName name="DIRECTO97" localSheetId="1">[1]APU!$U$5988</definedName>
    <definedName name="DIRECTO97">[26]APU!$U$5988</definedName>
    <definedName name="DIRECTO98" localSheetId="2">[1]APU!$U$6049</definedName>
    <definedName name="DIRECTO98" localSheetId="0">[1]APU!$U$6049</definedName>
    <definedName name="DIRECTO98" localSheetId="1">[1]APU!$U$6049</definedName>
    <definedName name="DIRECTO98">[26]APU!$U$6049</definedName>
    <definedName name="DIRECTO99" localSheetId="2">[1]APU!$U$6110</definedName>
    <definedName name="DIRECTO99" localSheetId="0">[1]APU!$U$6110</definedName>
    <definedName name="DIRECTO99" localSheetId="1">[1]APU!$U$6110</definedName>
    <definedName name="DIRECTO99">[26]APU!$U$6110</definedName>
    <definedName name="DOLAR" localSheetId="2">[1]EQUIPOS!$H$2</definedName>
    <definedName name="DOLAR" localSheetId="0">[1]EQUIPOS!$H$2</definedName>
    <definedName name="DOLAR" localSheetId="1">[1]EQUIPOS!$H$2</definedName>
    <definedName name="DOLAR">[27]EQUIPOS!$H$2</definedName>
    <definedName name="DOT" localSheetId="2">#REF!</definedName>
    <definedName name="DOT" localSheetId="0">#REF!</definedName>
    <definedName name="DOT" localSheetId="1">#REF!</definedName>
    <definedName name="DOT" localSheetId="6">#REF!</definedName>
    <definedName name="DOT" localSheetId="8">#REF!</definedName>
    <definedName name="DOT">#REF!</definedName>
    <definedName name="dota" localSheetId="2">#REF!</definedName>
    <definedName name="dota" localSheetId="0">#REF!</definedName>
    <definedName name="dota" localSheetId="1">#REF!</definedName>
    <definedName name="dota" localSheetId="6">#REF!</definedName>
    <definedName name="dota" localSheetId="8">#REF!</definedName>
    <definedName name="dota">#REF!</definedName>
    <definedName name="dwdedew" localSheetId="2">#REF!</definedName>
    <definedName name="dwdedew" localSheetId="0">#REF!</definedName>
    <definedName name="dwdedew" localSheetId="1">#REF!</definedName>
    <definedName name="dwdedew" localSheetId="6">#REF!</definedName>
    <definedName name="dwdedew" localSheetId="8">#REF!</definedName>
    <definedName name="dwdedew">#REF!</definedName>
    <definedName name="ededede">#REF!</definedName>
    <definedName name="edqwede">#REF!</definedName>
    <definedName name="EF" localSheetId="2">[1]AIU!$A$1:$IU$4</definedName>
    <definedName name="EF" localSheetId="0">[1]AIU!$A$1:$IU$4</definedName>
    <definedName name="EF" localSheetId="1">[1]AIU!$A$1:$IU$4</definedName>
    <definedName name="EF">[28]AIU!$A$1:$IU$4</definedName>
    <definedName name="ENE" localSheetId="2">#REF!</definedName>
    <definedName name="ENE" localSheetId="0">#REF!</definedName>
    <definedName name="ENE" localSheetId="1">#REF!</definedName>
    <definedName name="ENE" localSheetId="6">#REF!</definedName>
    <definedName name="ENE" localSheetId="8">#REF!</definedName>
    <definedName name="ENE">#REF!</definedName>
    <definedName name="EQUIPO" localSheetId="2">#REF!</definedName>
    <definedName name="EQUIPO" localSheetId="0">#REF!</definedName>
    <definedName name="EQUIPO" localSheetId="1">#REF!</definedName>
    <definedName name="EQUIPO" localSheetId="6">#REF!</definedName>
    <definedName name="EQUIPO" localSheetId="8">#REF!</definedName>
    <definedName name="EQUIPO">#REF!</definedName>
    <definedName name="ERR" localSheetId="2">#REF!</definedName>
    <definedName name="ERR" localSheetId="0">#REF!</definedName>
    <definedName name="ERR" localSheetId="1">#REF!</definedName>
    <definedName name="ERR" localSheetId="6">#REF!</definedName>
    <definedName name="ERR" localSheetId="8">#REF!</definedName>
    <definedName name="ERR">#REF!</definedName>
    <definedName name="erra">#REF!</definedName>
    <definedName name="ES" localSheetId="2">'[1]circuitos codensa'!#REF!</definedName>
    <definedName name="ES" localSheetId="0">'[1]circuitos codensa'!#REF!</definedName>
    <definedName name="ES" localSheetId="1">'[1]circuitos codensa'!#REF!</definedName>
    <definedName name="ES">'[16]CIRCUITOS CODENSA'!#REF!</definedName>
    <definedName name="EST10A" localSheetId="2">#REF!</definedName>
    <definedName name="EST10A" localSheetId="0">#REF!</definedName>
    <definedName name="EST10A" localSheetId="1">#REF!</definedName>
    <definedName name="EST10A" localSheetId="6">#REF!</definedName>
    <definedName name="EST10A" localSheetId="8">#REF!</definedName>
    <definedName name="EST10A">#REF!</definedName>
    <definedName name="EST10V1" localSheetId="2">#REF!</definedName>
    <definedName name="EST10V1" localSheetId="0">#REF!</definedName>
    <definedName name="EST10V1" localSheetId="1">#REF!</definedName>
    <definedName name="EST10V1" localSheetId="6">#REF!</definedName>
    <definedName name="EST10V1" localSheetId="8">#REF!</definedName>
    <definedName name="EST10V1">#REF!</definedName>
    <definedName name="EST11A" localSheetId="2">#REF!</definedName>
    <definedName name="EST11A" localSheetId="0">#REF!</definedName>
    <definedName name="EST11A" localSheetId="1">#REF!</definedName>
    <definedName name="EST11A" localSheetId="6">#REF!</definedName>
    <definedName name="EST11A" localSheetId="8">#REF!</definedName>
    <definedName name="EST11A">#REF!</definedName>
    <definedName name="EURO" localSheetId="2">[1]EQUIPOS!$I$2</definedName>
    <definedName name="EURO" localSheetId="0">[1]EQUIPOS!$I$2</definedName>
    <definedName name="EURO" localSheetId="1">[1]EQUIPOS!$I$2</definedName>
    <definedName name="EURO">[27]EQUIPOS!$I$2</definedName>
    <definedName name="Excel_BuiltIn_Print_Area_1" localSheetId="2">#REF!</definedName>
    <definedName name="Excel_BuiltIn_Print_Area_1" localSheetId="0">#REF!</definedName>
    <definedName name="Excel_BuiltIn_Print_Area_1" localSheetId="1">#REF!</definedName>
    <definedName name="Excel_BuiltIn_Print_Area_1" localSheetId="6">#REF!</definedName>
    <definedName name="Excel_BuiltIn_Print_Area_1" localSheetId="8">#REF!</definedName>
    <definedName name="Excel_BuiltIn_Print_Area_1">#REF!</definedName>
    <definedName name="Excel_BuiltIn_Print_Area_1_1" localSheetId="2">#REF!</definedName>
    <definedName name="Excel_BuiltIn_Print_Area_1_1" localSheetId="0">#REF!</definedName>
    <definedName name="Excel_BuiltIn_Print_Area_1_1" localSheetId="1">#REF!</definedName>
    <definedName name="Excel_BuiltIn_Print_Area_1_1" localSheetId="6">#REF!</definedName>
    <definedName name="Excel_BuiltIn_Print_Area_1_1" localSheetId="8">#REF!</definedName>
    <definedName name="Excel_BuiltIn_Print_Area_1_1">#REF!</definedName>
    <definedName name="Excel_BuiltIn_Print_Area_1_1_1" localSheetId="2">#REF!</definedName>
    <definedName name="Excel_BuiltIn_Print_Area_1_1_1" localSheetId="0">#REF!</definedName>
    <definedName name="Excel_BuiltIn_Print_Area_1_1_1" localSheetId="1">#REF!</definedName>
    <definedName name="Excel_BuiltIn_Print_Area_1_1_1" localSheetId="6">#REF!</definedName>
    <definedName name="Excel_BuiltIn_Print_Area_1_1_1" localSheetId="8">#REF!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 localSheetId="2">'[1]COSTOS OFICINA'!#REF!</definedName>
    <definedName name="Excel_BuiltIn_Print_Titles_3" localSheetId="0">'[1]COSTOS OFICINA'!#REF!</definedName>
    <definedName name="Excel_BuiltIn_Print_Titles_3" localSheetId="1">'[1]COSTOS OFICINA'!#REF!</definedName>
    <definedName name="Excel_BuiltIn_Print_Titles_3">'[29]COSTOS OFICINA'!#REF!</definedName>
    <definedName name="Excel_BuiltIn_Print_Titles_4" localSheetId="2">'[1]COSTOS CAMPAMENTO'!#REF!</definedName>
    <definedName name="Excel_BuiltIn_Print_Titles_4" localSheetId="0">'[1]COSTOS CAMPAMENTO'!#REF!</definedName>
    <definedName name="Excel_BuiltIn_Print_Titles_4" localSheetId="1">'[1]COSTOS CAMPAMENTO'!#REF!</definedName>
    <definedName name="Excel_BuiltIn_Print_Titles_4">'[29]COSTOS CAMPAMENTO'!#REF!</definedName>
    <definedName name="EXCROC" localSheetId="2">'[1]Análisis de precios'!$H$52</definedName>
    <definedName name="EXCROC" localSheetId="0">'[1]Análisis de precios'!$H$52</definedName>
    <definedName name="EXCROC" localSheetId="1">'[1]Análisis de precios'!$H$52</definedName>
    <definedName name="EXCROC">'[30]Análisis de precios'!$H$52</definedName>
    <definedName name="FactorCostoPotencia" localSheetId="2">[1]Modelo!#REF!</definedName>
    <definedName name="FactorCostoPotencia" localSheetId="0">[1]Modelo!#REF!</definedName>
    <definedName name="FactorCostoPotencia" localSheetId="1">[1]Modelo!#REF!</definedName>
    <definedName name="FactorCostoPotencia" localSheetId="6">[23]Modelo!#REF!</definedName>
    <definedName name="FactorCostoPotencia" localSheetId="8">[23]Modelo!#REF!</definedName>
    <definedName name="FactorCostoPotencia">[23]Modelo!#REF!</definedName>
    <definedName name="fd" localSheetId="2">'[1]A. P. U.'!#REF!</definedName>
    <definedName name="fd" localSheetId="0">'[1]A. P. U.'!#REF!</definedName>
    <definedName name="fd" localSheetId="1">'[1]A. P. U.'!#REF!</definedName>
    <definedName name="fd" localSheetId="6">'[19]A. P. U.'!#REF!</definedName>
    <definedName name="fd" localSheetId="8">'[19]A. P. U.'!#REF!</definedName>
    <definedName name="fd">'[19]A. P. U.'!#REF!</definedName>
    <definedName name="FEB" localSheetId="2">#REF!</definedName>
    <definedName name="FEB" localSheetId="0">#REF!</definedName>
    <definedName name="FEB" localSheetId="1">#REF!</definedName>
    <definedName name="FEB" localSheetId="6">#REF!</definedName>
    <definedName name="FEB" localSheetId="8">#REF!</definedName>
    <definedName name="FEB">#REF!</definedName>
    <definedName name="Fecha" localSheetId="2">[1]Datos!$B$7</definedName>
    <definedName name="Fecha" localSheetId="0">[1]Datos!$B$7</definedName>
    <definedName name="Fecha" localSheetId="1">[1]Datos!$B$7</definedName>
    <definedName name="Fecha">[22]Datos!$B$7</definedName>
    <definedName name="FO" localSheetId="2">'[1]circuitos codensa'!#REF!</definedName>
    <definedName name="FO" localSheetId="0">'[1]circuitos codensa'!#REF!</definedName>
    <definedName name="FO" localSheetId="1">'[1]circuitos codensa'!#REF!</definedName>
    <definedName name="FO" localSheetId="6">'[16]CIRCUITOS CODENSA'!#REF!</definedName>
    <definedName name="FO" localSheetId="8">'[16]CIRCUITOS CODENSA'!#REF!</definedName>
    <definedName name="FO">'[16]CIRCUITOS CODENSA'!#REF!</definedName>
    <definedName name="GG" localSheetId="2">'[1]circuitos codensa'!#REF!</definedName>
    <definedName name="GG" localSheetId="0">'[1]circuitos codensa'!#REF!</definedName>
    <definedName name="GG" localSheetId="1">'[1]circuitos codensa'!#REF!</definedName>
    <definedName name="GG" localSheetId="6">'[16]CIRCUITOS CODENSA'!#REF!</definedName>
    <definedName name="GG" localSheetId="8">'[16]CIRCUITOS CODENSA'!#REF!</definedName>
    <definedName name="GG">'[16]CIRCUITOS CODENSA'!#REF!</definedName>
    <definedName name="GKJDGDIJZ">"Imagen 3"</definedName>
    <definedName name="_xlnm.Recorder" localSheetId="2">#REF!</definedName>
    <definedName name="_xlnm.Recorder" localSheetId="0">#REF!</definedName>
    <definedName name="_xlnm.Recorder" localSheetId="1">#REF!</definedName>
    <definedName name="_xlnm.Recorder" localSheetId="6">#REF!</definedName>
    <definedName name="_xlnm.Recorder" localSheetId="8">#REF!</definedName>
    <definedName name="_xlnm.Recorder">#REF!</definedName>
    <definedName name="GRUPO1" localSheetId="2">#REF!</definedName>
    <definedName name="GRUPO1" localSheetId="0">#REF!</definedName>
    <definedName name="GRUPO1" localSheetId="1">#REF!</definedName>
    <definedName name="GRUPO1" localSheetId="6">#REF!</definedName>
    <definedName name="GRUPO1" localSheetId="8">#REF!</definedName>
    <definedName name="GRUPO1">#REF!</definedName>
    <definedName name="GRUPO2" localSheetId="2">#REF!</definedName>
    <definedName name="GRUPO2" localSheetId="0">#REF!</definedName>
    <definedName name="GRUPO2" localSheetId="1">#REF!</definedName>
    <definedName name="GRUPO2" localSheetId="6">#REF!</definedName>
    <definedName name="GRUPO2" localSheetId="8">#REF!</definedName>
    <definedName name="GRUPO2">#REF!</definedName>
    <definedName name="h">#REF!</definedName>
    <definedName name="HOJA1">#REF!</definedName>
    <definedName name="I">#REF!</definedName>
    <definedName name="IF" localSheetId="2">'[1]A. P. U.'!#REF!</definedName>
    <definedName name="IF" localSheetId="0">'[1]A. P. U.'!#REF!</definedName>
    <definedName name="IF" localSheetId="1">'[1]A. P. U.'!#REF!</definedName>
    <definedName name="IF" localSheetId="6">'[19]A. P. U.'!#REF!</definedName>
    <definedName name="IF" localSheetId="8">'[19]A. P. U.'!#REF!</definedName>
    <definedName name="IF">'[19]A. P. U.'!#REF!</definedName>
    <definedName name="INF" localSheetId="2">#REF!</definedName>
    <definedName name="INF" localSheetId="0">#REF!</definedName>
    <definedName name="INF" localSheetId="1">#REF!</definedName>
    <definedName name="INF" localSheetId="6">#REF!</definedName>
    <definedName name="INF" localSheetId="8">#REF!</definedName>
    <definedName name="INF">#REF!</definedName>
    <definedName name="INFF" localSheetId="2">#REF!</definedName>
    <definedName name="INFF" localSheetId="0">#REF!</definedName>
    <definedName name="INFF" localSheetId="1">#REF!</definedName>
    <definedName name="INFF" localSheetId="6">#REF!</definedName>
    <definedName name="INFF" localSheetId="8">#REF!</definedName>
    <definedName name="INFF">#REF!</definedName>
    <definedName name="INFG" localSheetId="2">#REF!</definedName>
    <definedName name="INFG" localSheetId="0">#REF!</definedName>
    <definedName name="INFG" localSheetId="1">#REF!</definedName>
    <definedName name="INFG" localSheetId="6">#REF!</definedName>
    <definedName name="INFG" localSheetId="8">#REF!</definedName>
    <definedName name="INFG">#REF!</definedName>
    <definedName name="infi">#REF!</definedName>
    <definedName name="INSUMASEO">#REF!</definedName>
    <definedName name="INSUMCAF">#REF!</definedName>
    <definedName name="Interventor" localSheetId="2">[1]Datos!$B$5</definedName>
    <definedName name="Interventor" localSheetId="0">[1]Datos!$B$5</definedName>
    <definedName name="Interventor" localSheetId="1">[1]Datos!$B$5</definedName>
    <definedName name="Interventor">[22]Datos!$B$5</definedName>
    <definedName name="INV_11" localSheetId="2">'[1]PR 1'!$A$2:$N$655</definedName>
    <definedName name="INV_11" localSheetId="0">'[1]PR 1'!$A$2:$N$655</definedName>
    <definedName name="INV_11" localSheetId="1">'[1]PR 1'!$A$2:$N$655</definedName>
    <definedName name="INV_11">'[31]PR 1'!$A$2:$N$655</definedName>
    <definedName name="Io" localSheetId="2">#REF!</definedName>
    <definedName name="Io" localSheetId="0">#REF!</definedName>
    <definedName name="Io" localSheetId="1">#REF!</definedName>
    <definedName name="Io" localSheetId="6">#REF!</definedName>
    <definedName name="Io" localSheetId="8">#REF!</definedName>
    <definedName name="Io">#REF!</definedName>
    <definedName name="ITEM" localSheetId="2">#REF!</definedName>
    <definedName name="ITEM" localSheetId="0">#REF!</definedName>
    <definedName name="ITEM" localSheetId="1">#REF!</definedName>
    <definedName name="ITEM" localSheetId="6">#REF!</definedName>
    <definedName name="ITEM" localSheetId="8">#REF!</definedName>
    <definedName name="ITEM">#REF!</definedName>
    <definedName name="ITEM2.10" localSheetId="2">[1]APU!$E$14843</definedName>
    <definedName name="ITEM2.10" localSheetId="0">[1]APU!$E$14843</definedName>
    <definedName name="ITEM2.10" localSheetId="1">[1]APU!$E$14843</definedName>
    <definedName name="ITEM2.10">[26]APU!$E$14843</definedName>
    <definedName name="ITEM2.11" localSheetId="2">[1]APU!$E$14904</definedName>
    <definedName name="ITEM2.11" localSheetId="0">[1]APU!$E$14904</definedName>
    <definedName name="ITEM2.11" localSheetId="1">[1]APU!$E$14904</definedName>
    <definedName name="ITEM2.11">[26]APU!$E$14904</definedName>
    <definedName name="ITEM2.12" localSheetId="2">[1]APU!$E$14965</definedName>
    <definedName name="ITEM2.12" localSheetId="0">[1]APU!$E$14965</definedName>
    <definedName name="ITEM2.12" localSheetId="1">[1]APU!$E$14965</definedName>
    <definedName name="ITEM2.12">[26]APU!$E$14965</definedName>
    <definedName name="ITEM3.15" localSheetId="2">[1]APU!$E$8621</definedName>
    <definedName name="ITEM3.15" localSheetId="0">[1]APU!$E$8621</definedName>
    <definedName name="ITEM3.15" localSheetId="1">[1]APU!$E$8621</definedName>
    <definedName name="ITEM3.15">[26]APU!$E$8621</definedName>
    <definedName name="ITEM3.16" localSheetId="2">[1]APU!$E$8682</definedName>
    <definedName name="ITEM3.16" localSheetId="0">[1]APU!$E$8682</definedName>
    <definedName name="ITEM3.16" localSheetId="1">[1]APU!$E$8682</definedName>
    <definedName name="ITEM3.16">[26]APU!$E$8682</definedName>
    <definedName name="ITEM3.17" localSheetId="2">[1]APU!$E$8743</definedName>
    <definedName name="ITEM3.17" localSheetId="0">[1]APU!$E$8743</definedName>
    <definedName name="ITEM3.17" localSheetId="1">[1]APU!$E$8743</definedName>
    <definedName name="ITEM3.17">[26]APU!$E$8743</definedName>
    <definedName name="ITEM3.18" localSheetId="2">[1]APU!$E$8804</definedName>
    <definedName name="ITEM3.18" localSheetId="0">[1]APU!$E$8804</definedName>
    <definedName name="ITEM3.18" localSheetId="1">[1]APU!$E$8804</definedName>
    <definedName name="ITEM3.18">[26]APU!$E$8804</definedName>
    <definedName name="ITEM3.19" localSheetId="2">[1]APU!$E$8865</definedName>
    <definedName name="ITEM3.19" localSheetId="0">[1]APU!$E$8865</definedName>
    <definedName name="ITEM3.19" localSheetId="1">[1]APU!$E$8865</definedName>
    <definedName name="ITEM3.19">[26]APU!$E$8865</definedName>
    <definedName name="ITEM3.20" localSheetId="2">[1]APU!$E$8926</definedName>
    <definedName name="ITEM3.20" localSheetId="0">[1]APU!$E$8926</definedName>
    <definedName name="ITEM3.20" localSheetId="1">[1]APU!$E$8926</definedName>
    <definedName name="ITEM3.20">[26]APU!$E$8926</definedName>
    <definedName name="ITEM3.21" localSheetId="2">[1]APU!$E$11915</definedName>
    <definedName name="ITEM3.21" localSheetId="0">[1]APU!$E$11915</definedName>
    <definedName name="ITEM3.21" localSheetId="1">[1]APU!$E$11915</definedName>
    <definedName name="ITEM3.21">[26]APU!$E$11915</definedName>
    <definedName name="ITEM3.22" localSheetId="2">[1]APU!$E$14477</definedName>
    <definedName name="ITEM3.22" localSheetId="0">[1]APU!$E$14477</definedName>
    <definedName name="ITEM3.22" localSheetId="1">[1]APU!$E$14477</definedName>
    <definedName name="ITEM3.22">[26]APU!$E$14477</definedName>
    <definedName name="ITEM3.23" localSheetId="2">[1]APU!$E$15087</definedName>
    <definedName name="ITEM3.23" localSheetId="0">[1]APU!$E$15087</definedName>
    <definedName name="ITEM3.23" localSheetId="1">[1]APU!$E$15087</definedName>
    <definedName name="ITEM3.23">[26]APU!$E$15087</definedName>
    <definedName name="ITEM4.20" localSheetId="2">[1]APU!$E$9170</definedName>
    <definedName name="ITEM4.20" localSheetId="0">[1]APU!$E$9170</definedName>
    <definedName name="ITEM4.20" localSheetId="1">[1]APU!$E$9170</definedName>
    <definedName name="ITEM4.20">[26]APU!$E$9170</definedName>
    <definedName name="ITEM4.21" localSheetId="2">[1]APU!$E$9231</definedName>
    <definedName name="ITEM4.21" localSheetId="0">[1]APU!$E$9231</definedName>
    <definedName name="ITEM4.21" localSheetId="1">[1]APU!$E$9231</definedName>
    <definedName name="ITEM4.21">[26]APU!$E$9231</definedName>
    <definedName name="ITEM4.22" localSheetId="2">[1]APU!$E$9292</definedName>
    <definedName name="ITEM4.22" localSheetId="0">[1]APU!$E$9292</definedName>
    <definedName name="ITEM4.22" localSheetId="1">[1]APU!$E$9292</definedName>
    <definedName name="ITEM4.22">[26]APU!$E$9292</definedName>
    <definedName name="ITEM4.23" localSheetId="2">[1]APU!$E$9353</definedName>
    <definedName name="ITEM4.23" localSheetId="0">[1]APU!$E$9353</definedName>
    <definedName name="ITEM4.23" localSheetId="1">[1]APU!$E$9353</definedName>
    <definedName name="ITEM4.23">[26]APU!$E$9353</definedName>
    <definedName name="ITEM4.24" localSheetId="2">[1]APU!$E$9414</definedName>
    <definedName name="ITEM4.24" localSheetId="0">[1]APU!$E$9414</definedName>
    <definedName name="ITEM4.24" localSheetId="1">[1]APU!$E$9414</definedName>
    <definedName name="ITEM4.24">[26]APU!$E$9414</definedName>
    <definedName name="ITEM4.25" localSheetId="2">[1]APU!$E$9475</definedName>
    <definedName name="ITEM4.25" localSheetId="0">[1]APU!$E$9475</definedName>
    <definedName name="ITEM4.25" localSheetId="1">[1]APU!$E$9475</definedName>
    <definedName name="ITEM4.25">[26]APU!$E$9475</definedName>
    <definedName name="ITEM4.26" localSheetId="2">[1]APU!$E$9536</definedName>
    <definedName name="ITEM4.26" localSheetId="0">[1]APU!$E$9536</definedName>
    <definedName name="ITEM4.26" localSheetId="1">[1]APU!$E$9536</definedName>
    <definedName name="ITEM4.26">[26]APU!$E$9536</definedName>
    <definedName name="ITEM4.27" localSheetId="2">[1]APU!$E$9597</definedName>
    <definedName name="ITEM4.27" localSheetId="0">[1]APU!$E$9597</definedName>
    <definedName name="ITEM4.27" localSheetId="1">[1]APU!$E$9597</definedName>
    <definedName name="ITEM4.27">[26]APU!$E$9597</definedName>
    <definedName name="ITEM4.28" localSheetId="2">[1]APU!$E$9658</definedName>
    <definedName name="ITEM4.28" localSheetId="0">[1]APU!$E$9658</definedName>
    <definedName name="ITEM4.28" localSheetId="1">[1]APU!$E$9658</definedName>
    <definedName name="ITEM4.28">[26]APU!$E$9658</definedName>
    <definedName name="ITEM4.29" localSheetId="2">[1]APU!$E$9719</definedName>
    <definedName name="ITEM4.29" localSheetId="0">[1]APU!$E$9719</definedName>
    <definedName name="ITEM4.29" localSheetId="1">[1]APU!$E$9719</definedName>
    <definedName name="ITEM4.29">[26]APU!$E$9719</definedName>
    <definedName name="ITEM4.30" localSheetId="2">[1]APU!$E$9780</definedName>
    <definedName name="ITEM4.30" localSheetId="0">[1]APU!$E$9780</definedName>
    <definedName name="ITEM4.30" localSheetId="1">[1]APU!$E$9780</definedName>
    <definedName name="ITEM4.30">[26]APU!$E$9780</definedName>
    <definedName name="ITEM4.31" localSheetId="2">[1]APU!$E$9841</definedName>
    <definedName name="ITEM4.31" localSheetId="0">[1]APU!$E$9841</definedName>
    <definedName name="ITEM4.31" localSheetId="1">[1]APU!$E$9841</definedName>
    <definedName name="ITEM4.31">[26]APU!$E$9841</definedName>
    <definedName name="ITEM4.32" localSheetId="2">[1]APU!$E$9902</definedName>
    <definedName name="ITEM4.32" localSheetId="0">[1]APU!$E$9902</definedName>
    <definedName name="ITEM4.32" localSheetId="1">[1]APU!$E$9902</definedName>
    <definedName name="ITEM4.32">[26]APU!$E$9902</definedName>
    <definedName name="ITEM4.33" localSheetId="2">[1]APU!$E$9963</definedName>
    <definedName name="ITEM4.33" localSheetId="0">[1]APU!$E$9963</definedName>
    <definedName name="ITEM4.33" localSheetId="1">[1]APU!$E$9963</definedName>
    <definedName name="ITEM4.33">[26]APU!$E$9963</definedName>
    <definedName name="ITEM4.34" localSheetId="2">[1]APU!$E$10024</definedName>
    <definedName name="ITEM4.34" localSheetId="0">[1]APU!$E$10024</definedName>
    <definedName name="ITEM4.34" localSheetId="1">[1]APU!$E$10024</definedName>
    <definedName name="ITEM4.34">[26]APU!$E$10024</definedName>
    <definedName name="ITEM4.35" localSheetId="2">[1]APU!$E$11549</definedName>
    <definedName name="ITEM4.35" localSheetId="0">[1]APU!$E$11549</definedName>
    <definedName name="ITEM4.35" localSheetId="1">[1]APU!$E$11549</definedName>
    <definedName name="ITEM4.35">[26]APU!$E$11549</definedName>
    <definedName name="ITEM4.36" localSheetId="2">[1]APU!$E$11610</definedName>
    <definedName name="ITEM4.36" localSheetId="0">[1]APU!$E$11610</definedName>
    <definedName name="ITEM4.36" localSheetId="1">[1]APU!$E$11610</definedName>
    <definedName name="ITEM4.36">[26]APU!$E$11610</definedName>
    <definedName name="ITEM4.37" localSheetId="2">[1]APU!$E$15941</definedName>
    <definedName name="ITEM4.37" localSheetId="0">[1]APU!$E$15941</definedName>
    <definedName name="ITEM4.37" localSheetId="1">[1]APU!$E$15941</definedName>
    <definedName name="ITEM4.37">[26]APU!$E$15941</definedName>
    <definedName name="ITEM4.38" localSheetId="2">[1]APU!$E$15148</definedName>
    <definedName name="ITEM4.38" localSheetId="0">[1]APU!$E$15148</definedName>
    <definedName name="ITEM4.38" localSheetId="1">[1]APU!$E$15148</definedName>
    <definedName name="ITEM4.38">[26]APU!$E$15148</definedName>
    <definedName name="ITEM4.39" localSheetId="2">[1]APU!$E$14233</definedName>
    <definedName name="ITEM4.39" localSheetId="0">[1]APU!$E$14233</definedName>
    <definedName name="ITEM4.39" localSheetId="1">[1]APU!$E$14233</definedName>
    <definedName name="ITEM4.39">[26]APU!$E$14233</definedName>
    <definedName name="ITEM4.40" localSheetId="2">[1]APU!$E$14294</definedName>
    <definedName name="ITEM4.40" localSheetId="0">[1]APU!$E$14294</definedName>
    <definedName name="ITEM4.40" localSheetId="1">[1]APU!$E$14294</definedName>
    <definedName name="ITEM4.40">[26]APU!$E$14294</definedName>
    <definedName name="ITEM4.41" localSheetId="2">[1]APU!$E$14355</definedName>
    <definedName name="ITEM4.41" localSheetId="0">[1]APU!$E$14355</definedName>
    <definedName name="ITEM4.41" localSheetId="1">[1]APU!$E$14355</definedName>
    <definedName name="ITEM4.41">[26]APU!$E$14355</definedName>
    <definedName name="ITEM4.42" localSheetId="2">[1]APU!$E$14416</definedName>
    <definedName name="ITEM4.42" localSheetId="0">[1]APU!$E$14416</definedName>
    <definedName name="ITEM4.42" localSheetId="1">[1]APU!$E$14416</definedName>
    <definedName name="ITEM4.42">[26]APU!$E$14416</definedName>
    <definedName name="ITEM4.43" localSheetId="2">[1]APU!$E$14538</definedName>
    <definedName name="ITEM4.43" localSheetId="0">[1]APU!$E$14538</definedName>
    <definedName name="ITEM4.43" localSheetId="1">[1]APU!$E$14538</definedName>
    <definedName name="ITEM4.43">[26]APU!$E$14538</definedName>
    <definedName name="ITEM4.44" localSheetId="2">[1]APU!$E$16002</definedName>
    <definedName name="ITEM4.44" localSheetId="0">[1]APU!$E$16002</definedName>
    <definedName name="ITEM4.44" localSheetId="1">[1]APU!$E$16002</definedName>
    <definedName name="ITEM4.44">[26]APU!$E$16002</definedName>
    <definedName name="ITEM4.45" localSheetId="2">[1]APU!$E$16063</definedName>
    <definedName name="ITEM4.45" localSheetId="0">[1]APU!$E$16063</definedName>
    <definedName name="ITEM4.45" localSheetId="1">[1]APU!$E$16063</definedName>
    <definedName name="ITEM4.45">[26]APU!$E$16063</definedName>
    <definedName name="ITEM4.46" localSheetId="2">[1]APU!$E$14660</definedName>
    <definedName name="ITEM4.46" localSheetId="0">[1]APU!$E$14660</definedName>
    <definedName name="ITEM4.46" localSheetId="1">[1]APU!$E$14660</definedName>
    <definedName name="ITEM4.46">[26]APU!$E$14660</definedName>
    <definedName name="ITEM5.100" localSheetId="2">[1]APU!$E$12403</definedName>
    <definedName name="ITEM5.100" localSheetId="0">[1]APU!$E$12403</definedName>
    <definedName name="ITEM5.100" localSheetId="1">[1]APU!$E$12403</definedName>
    <definedName name="ITEM5.100">[26]APU!$E$12403</definedName>
    <definedName name="ITEM5.101" localSheetId="2">[1]APU!$E$12464</definedName>
    <definedName name="ITEM5.101" localSheetId="0">[1]APU!$E$12464</definedName>
    <definedName name="ITEM5.101" localSheetId="1">[1]APU!$E$12464</definedName>
    <definedName name="ITEM5.101">[26]APU!$E$12464</definedName>
    <definedName name="ITEM5.104" localSheetId="2">[1]APU!$E$12525</definedName>
    <definedName name="ITEM5.104" localSheetId="0">[1]APU!$E$12525</definedName>
    <definedName name="ITEM5.104" localSheetId="1">[1]APU!$E$12525</definedName>
    <definedName name="ITEM5.104">[26]APU!$E$12525</definedName>
    <definedName name="ITEM5.105" localSheetId="2">[1]APU!$E$12586</definedName>
    <definedName name="ITEM5.105" localSheetId="0">[1]APU!$E$12586</definedName>
    <definedName name="ITEM5.105" localSheetId="1">[1]APU!$E$12586</definedName>
    <definedName name="ITEM5.105">[26]APU!$E$12586</definedName>
    <definedName name="ITEM5.106" localSheetId="2">[1]APU!$E$12647</definedName>
    <definedName name="ITEM5.106" localSheetId="0">[1]APU!$E$12647</definedName>
    <definedName name="ITEM5.106" localSheetId="1">[1]APU!$E$12647</definedName>
    <definedName name="ITEM5.106">[26]APU!$E$12647</definedName>
    <definedName name="ITEM5.107" localSheetId="2">[1]APU!$E$12708</definedName>
    <definedName name="ITEM5.107" localSheetId="0">[1]APU!$E$12708</definedName>
    <definedName name="ITEM5.107" localSheetId="1">[1]APU!$E$12708</definedName>
    <definedName name="ITEM5.107">[26]APU!$E$12708</definedName>
    <definedName name="ITEM5.108" localSheetId="2">[1]APU!$E$12769</definedName>
    <definedName name="ITEM5.108" localSheetId="0">[1]APU!$E$12769</definedName>
    <definedName name="ITEM5.108" localSheetId="1">[1]APU!$E$12769</definedName>
    <definedName name="ITEM5.108">[26]APU!$E$12769</definedName>
    <definedName name="ITEM5.109" localSheetId="2">[1]APU!$E$12830</definedName>
    <definedName name="ITEM5.109" localSheetId="0">[1]APU!$E$12830</definedName>
    <definedName name="ITEM5.109" localSheetId="1">[1]APU!$E$12830</definedName>
    <definedName name="ITEM5.109">[26]APU!$E$12830</definedName>
    <definedName name="ITEM5.111" localSheetId="2">[1]APU!$E$12891</definedName>
    <definedName name="ITEM5.111" localSheetId="0">[1]APU!$E$12891</definedName>
    <definedName name="ITEM5.111" localSheetId="1">[1]APU!$E$12891</definedName>
    <definedName name="ITEM5.111">[26]APU!$E$12891</definedName>
    <definedName name="ITEM5.112" localSheetId="2">[1]APU!$E$12952</definedName>
    <definedName name="ITEM5.112" localSheetId="0">[1]APU!$E$12952</definedName>
    <definedName name="ITEM5.112" localSheetId="1">[1]APU!$E$12952</definedName>
    <definedName name="ITEM5.112">[26]APU!$E$12952</definedName>
    <definedName name="ITEM5.113" localSheetId="2">[1]APU!$E$14721</definedName>
    <definedName name="ITEM5.113" localSheetId="0">[1]APU!$E$14721</definedName>
    <definedName name="ITEM5.113" localSheetId="1">[1]APU!$E$14721</definedName>
    <definedName name="ITEM5.113">[26]APU!$E$14721</definedName>
    <definedName name="ITEM5.114" localSheetId="2">[1]APU!$E$14782</definedName>
    <definedName name="ITEM5.114" localSheetId="0">[1]APU!$E$14782</definedName>
    <definedName name="ITEM5.114" localSheetId="1">[1]APU!$E$14782</definedName>
    <definedName name="ITEM5.114">[26]APU!$E$14782</definedName>
    <definedName name="ITEM5.115" localSheetId="2">[1]APU!$E$15026</definedName>
    <definedName name="ITEM5.115" localSheetId="0">[1]APU!$E$15026</definedName>
    <definedName name="ITEM5.115" localSheetId="1">[1]APU!$E$15026</definedName>
    <definedName name="ITEM5.115">[26]APU!$E$15026</definedName>
    <definedName name="ITEM5.53" localSheetId="2">[1]APU!$E$10085</definedName>
    <definedName name="ITEM5.53" localSheetId="0">[1]APU!$E$10085</definedName>
    <definedName name="ITEM5.53" localSheetId="1">[1]APU!$E$10085</definedName>
    <definedName name="ITEM5.53">[26]APU!$E$10085</definedName>
    <definedName name="ITEM5.54" localSheetId="2">[1]APU!$E$10146</definedName>
    <definedName name="ITEM5.54" localSheetId="0">[1]APU!$E$10146</definedName>
    <definedName name="ITEM5.54" localSheetId="1">[1]APU!$E$10146</definedName>
    <definedName name="ITEM5.54">[26]APU!$E$10146</definedName>
    <definedName name="ITEM5.55" localSheetId="2">[1]APU!$E$10207</definedName>
    <definedName name="ITEM5.55" localSheetId="0">[1]APU!$E$10207</definedName>
    <definedName name="ITEM5.55" localSheetId="1">[1]APU!$E$10207</definedName>
    <definedName name="ITEM5.55">[26]APU!$E$10207</definedName>
    <definedName name="ITEM5.56" localSheetId="2">[1]APU!$E$10268</definedName>
    <definedName name="ITEM5.56" localSheetId="0">[1]APU!$E$10268</definedName>
    <definedName name="ITEM5.56" localSheetId="1">[1]APU!$E$10268</definedName>
    <definedName name="ITEM5.56">[26]APU!$E$10268</definedName>
    <definedName name="ITEM5.57" localSheetId="2">[1]APU!$E$10329</definedName>
    <definedName name="ITEM5.57" localSheetId="0">[1]APU!$E$10329</definedName>
    <definedName name="ITEM5.57" localSheetId="1">[1]APU!$E$10329</definedName>
    <definedName name="ITEM5.57">[26]APU!$E$10329</definedName>
    <definedName name="ITEM5.58" localSheetId="2">[1]APU!$E$10390</definedName>
    <definedName name="ITEM5.58" localSheetId="0">[1]APU!$E$10390</definedName>
    <definedName name="ITEM5.58" localSheetId="1">[1]APU!$E$10390</definedName>
    <definedName name="ITEM5.58">[26]APU!$E$10390</definedName>
    <definedName name="ITEM5.59" localSheetId="2">[1]APU!$E$10451</definedName>
    <definedName name="ITEM5.59" localSheetId="0">[1]APU!$E$10451</definedName>
    <definedName name="ITEM5.59" localSheetId="1">[1]APU!$E$10451</definedName>
    <definedName name="ITEM5.59">[26]APU!$E$10451</definedName>
    <definedName name="ITEM5.60" localSheetId="2">[1]APU!$E$10512</definedName>
    <definedName name="ITEM5.60" localSheetId="0">[1]APU!$E$10512</definedName>
    <definedName name="ITEM5.60" localSheetId="1">[1]APU!$E$10512</definedName>
    <definedName name="ITEM5.60">[26]APU!$E$10512</definedName>
    <definedName name="ITEM5.61" localSheetId="2">[1]APU!$E$10573</definedName>
    <definedName name="ITEM5.61" localSheetId="0">[1]APU!$E$10573</definedName>
    <definedName name="ITEM5.61" localSheetId="1">[1]APU!$E$10573</definedName>
    <definedName name="ITEM5.61">[26]APU!$E$10573</definedName>
    <definedName name="ITEM5.62" localSheetId="2">[1]APU!$E$10634</definedName>
    <definedName name="ITEM5.62" localSheetId="0">[1]APU!$E$10634</definedName>
    <definedName name="ITEM5.62" localSheetId="1">[1]APU!$E$10634</definedName>
    <definedName name="ITEM5.62">[26]APU!$E$10634</definedName>
    <definedName name="ITEM5.63" localSheetId="2">[1]APU!$E$10695</definedName>
    <definedName name="ITEM5.63" localSheetId="0">[1]APU!$E$10695</definedName>
    <definedName name="ITEM5.63" localSheetId="1">[1]APU!$E$10695</definedName>
    <definedName name="ITEM5.63">[26]APU!$E$10695</definedName>
    <definedName name="ITEM5.64" localSheetId="2">[1]APU!$E$10756</definedName>
    <definedName name="ITEM5.64" localSheetId="0">[1]APU!$E$10756</definedName>
    <definedName name="ITEM5.64" localSheetId="1">[1]APU!$E$10756</definedName>
    <definedName name="ITEM5.64">[26]APU!$E$10756</definedName>
    <definedName name="ITEM5.65" localSheetId="2">[1]APU!$E$10817</definedName>
    <definedName name="ITEM5.65" localSheetId="0">[1]APU!$E$10817</definedName>
    <definedName name="ITEM5.65" localSheetId="1">[1]APU!$E$10817</definedName>
    <definedName name="ITEM5.65">[26]APU!$E$10817</definedName>
    <definedName name="ITEM5.66" localSheetId="2">[1]APU!$E$10878</definedName>
    <definedName name="ITEM5.66" localSheetId="0">[1]APU!$E$10878</definedName>
    <definedName name="ITEM5.66" localSheetId="1">[1]APU!$E$10878</definedName>
    <definedName name="ITEM5.66">[26]APU!$E$10878</definedName>
    <definedName name="ITEM5.67" localSheetId="2">[1]APU!$E$10939</definedName>
    <definedName name="ITEM5.67" localSheetId="0">[1]APU!$E$10939</definedName>
    <definedName name="ITEM5.67" localSheetId="1">[1]APU!$E$10939</definedName>
    <definedName name="ITEM5.67">[26]APU!$E$10939</definedName>
    <definedName name="ITEM5.68" localSheetId="2">[1]APU!$E$11000</definedName>
    <definedName name="ITEM5.68" localSheetId="0">[1]APU!$E$11000</definedName>
    <definedName name="ITEM5.68" localSheetId="1">[1]APU!$E$11000</definedName>
    <definedName name="ITEM5.68">[26]APU!$E$11000</definedName>
    <definedName name="ITEM5.69" localSheetId="2">[1]APU!$E$11061</definedName>
    <definedName name="ITEM5.69" localSheetId="0">[1]APU!$E$11061</definedName>
    <definedName name="ITEM5.69" localSheetId="1">[1]APU!$E$11061</definedName>
    <definedName name="ITEM5.69">[26]APU!$E$11061</definedName>
    <definedName name="ITEM5.70" localSheetId="2">[1]APU!$E$11122</definedName>
    <definedName name="ITEM5.70" localSheetId="0">[1]APU!$E$11122</definedName>
    <definedName name="ITEM5.70" localSheetId="1">[1]APU!$E$11122</definedName>
    <definedName name="ITEM5.70">[26]APU!$E$11122</definedName>
    <definedName name="ITEM5.71" localSheetId="2">[1]APU!$E$11183</definedName>
    <definedName name="ITEM5.71" localSheetId="0">[1]APU!$E$11183</definedName>
    <definedName name="ITEM5.71" localSheetId="1">[1]APU!$E$11183</definedName>
    <definedName name="ITEM5.71">[26]APU!$E$11183</definedName>
    <definedName name="ITEM5.72" localSheetId="2">[1]APU!$E$11976</definedName>
    <definedName name="ITEM5.72" localSheetId="0">[1]APU!$E$11976</definedName>
    <definedName name="ITEM5.72" localSheetId="1">[1]APU!$E$11976</definedName>
    <definedName name="ITEM5.72">[26]APU!$E$11976</definedName>
    <definedName name="ITEM5.73" localSheetId="2">[1]APU!$E$12037</definedName>
    <definedName name="ITEM5.73" localSheetId="0">[1]APU!$E$12037</definedName>
    <definedName name="ITEM5.73" localSheetId="1">[1]APU!$E$12037</definedName>
    <definedName name="ITEM5.73">[26]APU!$E$12037</definedName>
    <definedName name="ITEM5.74" localSheetId="2">[1]APU!$E$12098</definedName>
    <definedName name="ITEM5.74" localSheetId="0">[1]APU!$E$12098</definedName>
    <definedName name="ITEM5.74" localSheetId="1">[1]APU!$E$12098</definedName>
    <definedName name="ITEM5.74">[26]APU!$E$12098</definedName>
    <definedName name="ITEM5.77" localSheetId="2">[1]APU!$E$12159</definedName>
    <definedName name="ITEM5.77" localSheetId="0">[1]APU!$E$12159</definedName>
    <definedName name="ITEM5.77" localSheetId="1">[1]APU!$E$12159</definedName>
    <definedName name="ITEM5.77">[26]APU!$E$12159</definedName>
    <definedName name="ITEM5.78" localSheetId="2">[1]APU!$E$12281</definedName>
    <definedName name="ITEM5.78" localSheetId="0">[1]APU!$E$12281</definedName>
    <definedName name="ITEM5.78" localSheetId="1">[1]APU!$E$12281</definedName>
    <definedName name="ITEM5.78">[26]APU!$E$12281</definedName>
    <definedName name="ITEM5.79" localSheetId="2">[1]APU!$E$12342</definedName>
    <definedName name="ITEM5.79" localSheetId="0">[1]APU!$E$12342</definedName>
    <definedName name="ITEM5.79" localSheetId="1">[1]APU!$E$12342</definedName>
    <definedName name="ITEM5.79">[26]APU!$E$12342</definedName>
    <definedName name="ITEM5.80" localSheetId="2">[1]APU!$E$12220</definedName>
    <definedName name="ITEM5.80" localSheetId="0">[1]APU!$E$12220</definedName>
    <definedName name="ITEM5.80" localSheetId="1">[1]APU!$E$12220</definedName>
    <definedName name="ITEM5.80">[26]APU!$E$12220</definedName>
    <definedName name="ITEM5.82" localSheetId="2">[1]APU!$E$13989</definedName>
    <definedName name="ITEM5.82" localSheetId="0">[1]APU!$E$13989</definedName>
    <definedName name="ITEM5.82" localSheetId="1">[1]APU!$E$13989</definedName>
    <definedName name="ITEM5.82">[26]APU!$E$13989</definedName>
    <definedName name="ITEM5.83" localSheetId="2">[1]APU!$E$14050</definedName>
    <definedName name="ITEM5.83" localSheetId="0">[1]APU!$E$14050</definedName>
    <definedName name="ITEM5.83" localSheetId="1">[1]APU!$E$14050</definedName>
    <definedName name="ITEM5.83">[26]APU!$E$14050</definedName>
    <definedName name="ITEM5.84" localSheetId="2">[1]APU!$E$13318</definedName>
    <definedName name="ITEM5.84" localSheetId="0">[1]APU!$E$13318</definedName>
    <definedName name="ITEM5.84" localSheetId="1">[1]APU!$E$13318</definedName>
    <definedName name="ITEM5.84">[26]APU!$E$13318</definedName>
    <definedName name="ITEM5.85" localSheetId="2">[1]APU!$E$13379</definedName>
    <definedName name="ITEM5.85" localSheetId="0">[1]APU!$E$13379</definedName>
    <definedName name="ITEM5.85" localSheetId="1">[1]APU!$E$13379</definedName>
    <definedName name="ITEM5.85">[26]APU!$E$13379</definedName>
    <definedName name="ITEM5.86" localSheetId="2">[1]APU!$E$13440</definedName>
    <definedName name="ITEM5.86" localSheetId="0">[1]APU!$E$13440</definedName>
    <definedName name="ITEM5.86" localSheetId="1">[1]APU!$E$13440</definedName>
    <definedName name="ITEM5.86">[26]APU!$E$13440</definedName>
    <definedName name="ITEM5.87" localSheetId="2">[1]APU!$E$13501</definedName>
    <definedName name="ITEM5.87" localSheetId="0">[1]APU!$E$13501</definedName>
    <definedName name="ITEM5.87" localSheetId="1">[1]APU!$E$13501</definedName>
    <definedName name="ITEM5.87">[26]APU!$E$13501</definedName>
    <definedName name="ITEM5.88" localSheetId="2">[1]APU!$E$13562</definedName>
    <definedName name="ITEM5.88" localSheetId="0">[1]APU!$E$13562</definedName>
    <definedName name="ITEM5.88" localSheetId="1">[1]APU!$E$13562</definedName>
    <definedName name="ITEM5.88">[26]APU!$E$13562</definedName>
    <definedName name="ITEM5.89" localSheetId="2">[1]APU!$E$13623</definedName>
    <definedName name="ITEM5.89" localSheetId="0">[1]APU!$E$13623</definedName>
    <definedName name="ITEM5.89" localSheetId="1">[1]APU!$E$13623</definedName>
    <definedName name="ITEM5.89">[26]APU!$E$13623</definedName>
    <definedName name="ITEM5.90" localSheetId="2">[1]APU!$E$13684</definedName>
    <definedName name="ITEM5.90" localSheetId="0">[1]APU!$E$13684</definedName>
    <definedName name="ITEM5.90" localSheetId="1">[1]APU!$E$13684</definedName>
    <definedName name="ITEM5.90">[26]APU!$E$13684</definedName>
    <definedName name="ITEM5.91" localSheetId="2">[1]APU!$E$13745</definedName>
    <definedName name="ITEM5.91" localSheetId="0">[1]APU!$E$13745</definedName>
    <definedName name="ITEM5.91" localSheetId="1">[1]APU!$E$13745</definedName>
    <definedName name="ITEM5.91">[26]APU!$E$13745</definedName>
    <definedName name="ITEM5.92" localSheetId="2">[1]APU!$E$13806</definedName>
    <definedName name="ITEM5.92" localSheetId="0">[1]APU!$E$13806</definedName>
    <definedName name="ITEM5.92" localSheetId="1">[1]APU!$E$13806</definedName>
    <definedName name="ITEM5.92">[26]APU!$E$13806</definedName>
    <definedName name="ITEM5.93" localSheetId="2">[1]APU!$E$13867</definedName>
    <definedName name="ITEM5.93" localSheetId="0">[1]APU!$E$13867</definedName>
    <definedName name="ITEM5.93" localSheetId="1">[1]APU!$E$13867</definedName>
    <definedName name="ITEM5.93">[26]APU!$E$13867</definedName>
    <definedName name="ITEM5.94" localSheetId="2">[1]APU!$E$13928</definedName>
    <definedName name="ITEM5.94" localSheetId="0">[1]APU!$E$13928</definedName>
    <definedName name="ITEM5.94" localSheetId="1">[1]APU!$E$13928</definedName>
    <definedName name="ITEM5.94">[26]APU!$E$13928</definedName>
    <definedName name="ITEM5.95" localSheetId="2">[1]APU!$E$13013</definedName>
    <definedName name="ITEM5.95" localSheetId="0">[1]APU!$E$13013</definedName>
    <definedName name="ITEM5.95" localSheetId="1">[1]APU!$E$13013</definedName>
    <definedName name="ITEM5.95">[26]APU!$E$13013</definedName>
    <definedName name="ITEM5.96" localSheetId="2">[1]APU!$E$13074</definedName>
    <definedName name="ITEM5.96" localSheetId="0">[1]APU!$E$13074</definedName>
    <definedName name="ITEM5.96" localSheetId="1">[1]APU!$E$13074</definedName>
    <definedName name="ITEM5.96">[26]APU!$E$13074</definedName>
    <definedName name="ITEM5.97" localSheetId="2">[1]APU!$E$13135</definedName>
    <definedName name="ITEM5.97" localSheetId="0">[1]APU!$E$13135</definedName>
    <definedName name="ITEM5.97" localSheetId="1">[1]APU!$E$13135</definedName>
    <definedName name="ITEM5.97">[26]APU!$E$13135</definedName>
    <definedName name="ITEM5.98" localSheetId="2">[1]APU!$E$13196</definedName>
    <definedName name="ITEM5.98" localSheetId="0">[1]APU!$E$13196</definedName>
    <definedName name="ITEM5.98" localSheetId="1">[1]APU!$E$13196</definedName>
    <definedName name="ITEM5.98">[26]APU!$E$13196</definedName>
    <definedName name="ITEM5.99" localSheetId="2">[1]APU!$E$13257</definedName>
    <definedName name="ITEM5.99" localSheetId="0">[1]APU!$E$13257</definedName>
    <definedName name="ITEM5.99" localSheetId="1">[1]APU!$E$13257</definedName>
    <definedName name="ITEM5.99">[26]APU!$E$13257</definedName>
    <definedName name="ITEM521" localSheetId="2">[1]items!$A$522</definedName>
    <definedName name="ITEM521" localSheetId="0">[1]items!$A$522</definedName>
    <definedName name="ITEM521" localSheetId="1">[1]items!$A$522</definedName>
    <definedName name="ITEM521">[25]ITEMS!$A$522</definedName>
    <definedName name="ITEM7.1" localSheetId="2">[1]APU!$E$7589</definedName>
    <definedName name="ITEM7.1" localSheetId="0">[1]APU!$E$7589</definedName>
    <definedName name="ITEM7.1" localSheetId="1">[1]APU!$E$7589</definedName>
    <definedName name="ITEM7.1">[26]APU!$E$7589</definedName>
    <definedName name="ITEM7.10" localSheetId="2">[1]APU!$E$8138</definedName>
    <definedName name="ITEM7.10" localSheetId="0">[1]APU!$E$8138</definedName>
    <definedName name="ITEM7.10" localSheetId="1">[1]APU!$E$8138</definedName>
    <definedName name="ITEM7.10">[26]APU!$E$8138</definedName>
    <definedName name="ITEM7.11" localSheetId="2">[1]APU!$E$8199</definedName>
    <definedName name="ITEM7.11" localSheetId="0">[1]APU!$E$8199</definedName>
    <definedName name="ITEM7.11" localSheetId="1">[1]APU!$E$8199</definedName>
    <definedName name="ITEM7.11">[26]APU!$E$8199</definedName>
    <definedName name="ITEM7.12" localSheetId="2">[1]APU!$E$8259</definedName>
    <definedName name="ITEM7.12" localSheetId="0">[1]APU!$E$8259</definedName>
    <definedName name="ITEM7.12" localSheetId="1">[1]APU!$E$8259</definedName>
    <definedName name="ITEM7.12">[26]APU!$E$8259</definedName>
    <definedName name="ITEM7.13" localSheetId="2">[1]APU!$E$8320</definedName>
    <definedName name="ITEM7.13" localSheetId="0">[1]APU!$E$8320</definedName>
    <definedName name="ITEM7.13" localSheetId="1">[1]APU!$E$8320</definedName>
    <definedName name="ITEM7.13">[26]APU!$E$8320</definedName>
    <definedName name="ITEM7.14" localSheetId="2">[1]APU!$E$8381</definedName>
    <definedName name="ITEM7.14" localSheetId="0">[1]APU!$E$8381</definedName>
    <definedName name="ITEM7.14" localSheetId="1">[1]APU!$E$8381</definedName>
    <definedName name="ITEM7.14">[26]APU!$E$8381</definedName>
    <definedName name="ITEM7.15" localSheetId="2">[1]APU!$E$8442</definedName>
    <definedName name="ITEM7.15" localSheetId="0">[1]APU!$E$8442</definedName>
    <definedName name="ITEM7.15" localSheetId="1">[1]APU!$E$8442</definedName>
    <definedName name="ITEM7.15">[26]APU!$E$8442</definedName>
    <definedName name="ITEM7.16" localSheetId="2">[1]APU!$E$8560</definedName>
    <definedName name="ITEM7.16" localSheetId="0">[1]APU!$E$8560</definedName>
    <definedName name="ITEM7.16" localSheetId="1">[1]APU!$E$8560</definedName>
    <definedName name="ITEM7.16">[26]APU!$E$8560</definedName>
    <definedName name="ITEM7.17" localSheetId="2">[1]APU!$E$11244</definedName>
    <definedName name="ITEM7.17" localSheetId="0">[1]APU!$E$11244</definedName>
    <definedName name="ITEM7.17" localSheetId="1">[1]APU!$E$11244</definedName>
    <definedName name="ITEM7.17">[26]APU!$E$11244</definedName>
    <definedName name="ITEM7.18" localSheetId="2">[1]APU!$E$11305</definedName>
    <definedName name="ITEM7.18" localSheetId="0">[1]APU!$E$11305</definedName>
    <definedName name="ITEM7.18" localSheetId="1">[1]APU!$E$11305</definedName>
    <definedName name="ITEM7.18">[26]APU!$E$11305</definedName>
    <definedName name="ITEM7.19" localSheetId="2">[1]APU!$E$11366</definedName>
    <definedName name="ITEM7.19" localSheetId="0">[1]APU!$E$11366</definedName>
    <definedName name="ITEM7.19" localSheetId="1">[1]APU!$E$11366</definedName>
    <definedName name="ITEM7.19">[26]APU!$E$11366</definedName>
    <definedName name="ITEM7.2" localSheetId="2">[1]APU!$E$7650</definedName>
    <definedName name="ITEM7.2" localSheetId="0">[1]APU!$E$7650</definedName>
    <definedName name="ITEM7.2" localSheetId="1">[1]APU!$E$7650</definedName>
    <definedName name="ITEM7.2">[26]APU!$E$7650</definedName>
    <definedName name="ITEM7.20" localSheetId="2">[1]APU!$E$11427</definedName>
    <definedName name="ITEM7.20" localSheetId="0">[1]APU!$E$11427</definedName>
    <definedName name="ITEM7.20" localSheetId="1">[1]APU!$E$11427</definedName>
    <definedName name="ITEM7.20">[26]APU!$E$11427</definedName>
    <definedName name="ITEM7.21" localSheetId="2">[1]APU!$E$11488</definedName>
    <definedName name="ITEM7.21" localSheetId="0">[1]APU!$E$11488</definedName>
    <definedName name="ITEM7.21" localSheetId="1">[1]APU!$E$11488</definedName>
    <definedName name="ITEM7.21">[26]APU!$E$11488</definedName>
    <definedName name="ITEM7.22" localSheetId="2">[1]APU!$E$11671</definedName>
    <definedName name="ITEM7.22" localSheetId="0">[1]APU!$E$11671</definedName>
    <definedName name="ITEM7.22" localSheetId="1">[1]APU!$E$11671</definedName>
    <definedName name="ITEM7.22">[26]APU!$E$11671</definedName>
    <definedName name="ITEM7.23" localSheetId="2">[1]APU!$E$11732</definedName>
    <definedName name="ITEM7.23" localSheetId="0">[1]APU!$E$11732</definedName>
    <definedName name="ITEM7.23" localSheetId="1">[1]APU!$E$11732</definedName>
    <definedName name="ITEM7.23">[26]APU!$E$11732</definedName>
    <definedName name="ITEM7.24" localSheetId="2">[1]APU!$E$14599</definedName>
    <definedName name="ITEM7.24" localSheetId="0">[1]APU!$E$14599</definedName>
    <definedName name="ITEM7.24" localSheetId="1">[1]APU!$E$14599</definedName>
    <definedName name="ITEM7.24">[26]APU!$E$14599</definedName>
    <definedName name="ITEM7.25" localSheetId="2">[1]APU!$E$15209</definedName>
    <definedName name="ITEM7.25" localSheetId="0">[1]APU!$E$15209</definedName>
    <definedName name="ITEM7.25" localSheetId="1">[1]APU!$E$15209</definedName>
    <definedName name="ITEM7.25">[26]APU!$E$15209</definedName>
    <definedName name="ITEM7.26" localSheetId="2">[1]APU!$E$15270</definedName>
    <definedName name="ITEM7.26" localSheetId="0">[1]APU!$E$15270</definedName>
    <definedName name="ITEM7.26" localSheetId="1">[1]APU!$E$15270</definedName>
    <definedName name="ITEM7.26">[26]APU!$E$15270</definedName>
    <definedName name="ITEM7.27" localSheetId="2">[1]APU!$E$15331</definedName>
    <definedName name="ITEM7.27" localSheetId="0">[1]APU!$E$15331</definedName>
    <definedName name="ITEM7.27" localSheetId="1">[1]APU!$E$15331</definedName>
    <definedName name="ITEM7.27">[26]APU!$E$15331</definedName>
    <definedName name="ITEM7.28" localSheetId="2">[1]APU!$E$15392</definedName>
    <definedName name="ITEM7.28" localSheetId="0">[1]APU!$E$15392</definedName>
    <definedName name="ITEM7.28" localSheetId="1">[1]APU!$E$15392</definedName>
    <definedName name="ITEM7.28">[26]APU!$E$15392</definedName>
    <definedName name="ITEM7.29" localSheetId="2">[1]APU!$E$15453</definedName>
    <definedName name="ITEM7.29" localSheetId="0">[1]APU!$E$15453</definedName>
    <definedName name="ITEM7.29" localSheetId="1">[1]APU!$E$15453</definedName>
    <definedName name="ITEM7.29">[26]APU!$E$15453</definedName>
    <definedName name="ITEM7.3" localSheetId="2">[1]APU!$E$7711</definedName>
    <definedName name="ITEM7.3" localSheetId="0">[1]APU!$E$7711</definedName>
    <definedName name="ITEM7.3" localSheetId="1">[1]APU!$E$7711</definedName>
    <definedName name="ITEM7.3">[26]APU!$E$7711</definedName>
    <definedName name="ITEM7.30" localSheetId="2">[1]APU!$E$15514</definedName>
    <definedName name="ITEM7.30" localSheetId="0">[1]APU!$E$15514</definedName>
    <definedName name="ITEM7.30" localSheetId="1">[1]APU!$E$15514</definedName>
    <definedName name="ITEM7.30">[26]APU!$E$15514</definedName>
    <definedName name="ITEM7.31" localSheetId="2">[1]APU!$E$15575</definedName>
    <definedName name="ITEM7.31" localSheetId="0">[1]APU!$E$15575</definedName>
    <definedName name="ITEM7.31" localSheetId="1">[1]APU!$E$15575</definedName>
    <definedName name="ITEM7.31">[26]APU!$E$15575</definedName>
    <definedName name="ITEM7.32" localSheetId="2">[1]APU!$E$15636</definedName>
    <definedName name="ITEM7.32" localSheetId="0">[1]APU!$E$15636</definedName>
    <definedName name="ITEM7.32" localSheetId="1">[1]APU!$E$15636</definedName>
    <definedName name="ITEM7.32">[26]APU!$E$15636</definedName>
    <definedName name="ITEM7.33" localSheetId="2">[1]APU!$E$15697</definedName>
    <definedName name="ITEM7.33" localSheetId="0">[1]APU!$E$15697</definedName>
    <definedName name="ITEM7.33" localSheetId="1">[1]APU!$E$15697</definedName>
    <definedName name="ITEM7.33">[26]APU!$E$15697</definedName>
    <definedName name="ITEM7.34" localSheetId="2">[1]APU!$E$15758</definedName>
    <definedName name="ITEM7.34" localSheetId="0">[1]APU!$E$15758</definedName>
    <definedName name="ITEM7.34" localSheetId="1">[1]APU!$E$15758</definedName>
    <definedName name="ITEM7.34">[26]APU!$E$15758</definedName>
    <definedName name="ITEM7.35" localSheetId="2">[1]APU!$E$15819</definedName>
    <definedName name="ITEM7.35" localSheetId="0">[1]APU!$E$15819</definedName>
    <definedName name="ITEM7.35" localSheetId="1">[1]APU!$E$15819</definedName>
    <definedName name="ITEM7.35">[26]APU!$E$15819</definedName>
    <definedName name="ITEM7.4" localSheetId="2">[1]APU!$E$7772</definedName>
    <definedName name="ITEM7.4" localSheetId="0">[1]APU!$E$7772</definedName>
    <definedName name="ITEM7.4" localSheetId="1">[1]APU!$E$7772</definedName>
    <definedName name="ITEM7.4">[26]APU!$E$7772</definedName>
    <definedName name="ITEM7.5" localSheetId="2">[1]APU!$E$7833</definedName>
    <definedName name="ITEM7.5" localSheetId="0">[1]APU!$E$7833</definedName>
    <definedName name="ITEM7.5" localSheetId="1">[1]APU!$E$7833</definedName>
    <definedName name="ITEM7.5">[26]APU!$E$7833</definedName>
    <definedName name="ITEM7.6" localSheetId="2">[1]APU!$E$7894</definedName>
    <definedName name="ITEM7.6" localSheetId="0">[1]APU!$E$7894</definedName>
    <definedName name="ITEM7.6" localSheetId="1">[1]APU!$E$7894</definedName>
    <definedName name="ITEM7.6">[26]APU!$E$7894</definedName>
    <definedName name="ITEM7.7" localSheetId="2">[1]APU!$E$7955</definedName>
    <definedName name="ITEM7.7" localSheetId="0">[1]APU!$E$7955</definedName>
    <definedName name="ITEM7.7" localSheetId="1">[1]APU!$E$7955</definedName>
    <definedName name="ITEM7.7">[26]APU!$E$7955</definedName>
    <definedName name="ITEM7.8" localSheetId="2">[1]APU!$E$8016</definedName>
    <definedName name="ITEM7.8" localSheetId="0">[1]APU!$E$8016</definedName>
    <definedName name="ITEM7.8" localSheetId="1">[1]APU!$E$8016</definedName>
    <definedName name="ITEM7.8">[26]APU!$E$8016</definedName>
    <definedName name="ITEM7.9" localSheetId="2">[1]APU!$E$8077</definedName>
    <definedName name="ITEM7.9" localSheetId="0">[1]APU!$E$8077</definedName>
    <definedName name="ITEM7.9" localSheetId="1">[1]APU!$E$8077</definedName>
    <definedName name="ITEM7.9">[26]APU!$E$8077</definedName>
    <definedName name="ITEMSCP" localSheetId="2">#REF!</definedName>
    <definedName name="ITEMSCP" localSheetId="0">#REF!</definedName>
    <definedName name="ITEMSCP" localSheetId="1">#REF!</definedName>
    <definedName name="ITEMSCP" localSheetId="6">#REF!</definedName>
    <definedName name="ITEMSCP" localSheetId="8">#REF!</definedName>
    <definedName name="ITEMSCP">#REF!</definedName>
    <definedName name="Jornal" localSheetId="2">[1]Jornal!$A$12:$I$31</definedName>
    <definedName name="Jornal" localSheetId="0">[1]Jornal!$A$12:$I$31</definedName>
    <definedName name="Jornal" localSheetId="1">[1]Jornal!$A$12:$I$31</definedName>
    <definedName name="Jornal">[10]Jornal!$A$12:$I$31</definedName>
    <definedName name="JUL" localSheetId="2">#REF!</definedName>
    <definedName name="JUL" localSheetId="0">#REF!</definedName>
    <definedName name="JUL" localSheetId="1">#REF!</definedName>
    <definedName name="JUL" localSheetId="6">#REF!</definedName>
    <definedName name="JUL" localSheetId="8">#REF!</definedName>
    <definedName name="JUL">#REF!</definedName>
    <definedName name="JUN" localSheetId="2">#REF!</definedName>
    <definedName name="JUN" localSheetId="0">#REF!</definedName>
    <definedName name="JUN" localSheetId="1">#REF!</definedName>
    <definedName name="JUN" localSheetId="6">#REF!</definedName>
    <definedName name="JUN" localSheetId="8">#REF!</definedName>
    <definedName name="JUN">#REF!</definedName>
    <definedName name="K0F1" localSheetId="2">#REF!</definedName>
    <definedName name="K0F1" localSheetId="0">#REF!</definedName>
    <definedName name="K0F1" localSheetId="1">#REF!</definedName>
    <definedName name="K0F1" localSheetId="6">#REF!</definedName>
    <definedName name="K0F1" localSheetId="8">#REF!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K">#REF!</definedName>
    <definedName name="lasd">#REF!</definedName>
    <definedName name="LICITACION">#REF!</definedName>
    <definedName name="LINEAS">#REF!</definedName>
    <definedName name="LOCA" localSheetId="2">[1]!absc</definedName>
    <definedName name="LOCA" localSheetId="0">[1]!absc</definedName>
    <definedName name="LOCA" localSheetId="1">[1]!absc</definedName>
    <definedName name="LOCA">[32]!absc</definedName>
    <definedName name="LOCA1" localSheetId="2">[1]!absc</definedName>
    <definedName name="LOCA1" localSheetId="0">[1]!absc</definedName>
    <definedName name="LOCA1" localSheetId="1">[1]!absc</definedName>
    <definedName name="LOCA1">[14]!absc</definedName>
    <definedName name="LOCALIZACION" localSheetId="2">#REF!</definedName>
    <definedName name="LOCALIZACION" localSheetId="0">#REF!</definedName>
    <definedName name="LOCALIZACION" localSheetId="1">#REF!</definedName>
    <definedName name="LOCALIZACION" localSheetId="6">#REF!</definedName>
    <definedName name="LOCALIZACION" localSheetId="8">#REF!</definedName>
    <definedName name="LOCALIZACION">#REF!</definedName>
    <definedName name="Longitud" localSheetId="2">#REF!</definedName>
    <definedName name="Longitud" localSheetId="0">#REF!</definedName>
    <definedName name="Longitud" localSheetId="1">#REF!</definedName>
    <definedName name="Longitud" localSheetId="6">#REF!</definedName>
    <definedName name="Longitud" localSheetId="8">#REF!</definedName>
    <definedName name="Longitud">#REF!</definedName>
    <definedName name="Longitud1" localSheetId="2">#REF!</definedName>
    <definedName name="Longitud1" localSheetId="0">#REF!</definedName>
    <definedName name="Longitud1" localSheetId="1">#REF!</definedName>
    <definedName name="Longitud1" localSheetId="6">#REF!</definedName>
    <definedName name="Longitud1" localSheetId="8">#REF!</definedName>
    <definedName name="Longitud1">#REF!</definedName>
    <definedName name="Longitud2">#REF!</definedName>
    <definedName name="LP" localSheetId="2">'[1]circuitos codensa'!#REF!</definedName>
    <definedName name="LP" localSheetId="0">'[1]circuitos codensa'!#REF!</definedName>
    <definedName name="LP" localSheetId="1">'[1]circuitos codensa'!#REF!</definedName>
    <definedName name="LP">'[16]CIRCUITOS CODENSA'!#REF!</definedName>
    <definedName name="MAL" localSheetId="2">'[1]Estado Resumen'!#REF!&lt;2.5</definedName>
    <definedName name="MAL" localSheetId="0">'[1]Estado Resumen'!#REF!&lt;2.5</definedName>
    <definedName name="MAL" localSheetId="1">'[1]Estado Resumen'!#REF!&lt;2.5</definedName>
    <definedName name="MAL" localSheetId="6">'[33]Estado Resumen'!#REF!&lt;2.5</definedName>
    <definedName name="MAL" localSheetId="8">'[33]Estado Resumen'!#REF!&lt;2.5</definedName>
    <definedName name="MAL">'[33]Estado Resumen'!#REF!&lt;2.5</definedName>
    <definedName name="MALO" localSheetId="2">'[1]ESTADO VÍA-CRIT.TECNICO'!#REF!&lt;2.5</definedName>
    <definedName name="MALO" localSheetId="0">'[1]ESTADO VÍA-CRIT.TECNICO'!#REF!&lt;2.5</definedName>
    <definedName name="MALO" localSheetId="1">'[1]ESTADO VÍA-CRIT.TECNICO'!#REF!&lt;2.5</definedName>
    <definedName name="MALO" localSheetId="6">'[34]ESTADO VÍA-CRIT.TECNICO'!#REF!&lt;2.5</definedName>
    <definedName name="MALO" localSheetId="8">'[34]ESTADO VÍA-CRIT.TECNICO'!#REF!&lt;2.5</definedName>
    <definedName name="MALO">'[34]ESTADO VÍA-CRIT.TECNICO'!#REF!&lt;2.5</definedName>
    <definedName name="mantenimiento" localSheetId="2">'[1]COSTOS OFICINA'!#REF!</definedName>
    <definedName name="mantenimiento" localSheetId="0">'[1]COSTOS OFICINA'!#REF!</definedName>
    <definedName name="mantenimiento" localSheetId="1">'[1]COSTOS OFICINA'!#REF!</definedName>
    <definedName name="mantenimiento" localSheetId="6">'[35]COSTOS OFICINA'!#REF!</definedName>
    <definedName name="mantenimiento" localSheetId="8">'[35]COSTOS OFICINA'!#REF!</definedName>
    <definedName name="mantenimiento">'[35]COSTOS OFICINA'!#REF!</definedName>
    <definedName name="MAR" localSheetId="2">#REF!</definedName>
    <definedName name="MAR" localSheetId="0">#REF!</definedName>
    <definedName name="MAR" localSheetId="1">#REF!</definedName>
    <definedName name="MAR" localSheetId="6">#REF!</definedName>
    <definedName name="MAR" localSheetId="8">#REF!</definedName>
    <definedName name="MAR">#REF!</definedName>
    <definedName name="MAT" localSheetId="2">#REF!</definedName>
    <definedName name="MAT" localSheetId="0">#REF!</definedName>
    <definedName name="MAT" localSheetId="1">#REF!</definedName>
    <definedName name="MAT" localSheetId="6">#REF!</definedName>
    <definedName name="MAT" localSheetId="8">#REF!</definedName>
    <definedName name="MAT">#REF!</definedName>
    <definedName name="MAY" localSheetId="2">#REF!</definedName>
    <definedName name="MAY" localSheetId="0">#REF!</definedName>
    <definedName name="MAY" localSheetId="1">#REF!</definedName>
    <definedName name="MAY" localSheetId="6">#REF!</definedName>
    <definedName name="MAY" localSheetId="8">#REF!</definedName>
    <definedName name="MAY">#REF!</definedName>
    <definedName name="meses">#REF!</definedName>
    <definedName name="Mínimo">#REF!</definedName>
    <definedName name="mmm">#REF!</definedName>
    <definedName name="MO" localSheetId="2">'[1]circuitos codensa'!#REF!</definedName>
    <definedName name="MO" localSheetId="0">'[1]circuitos codensa'!#REF!</definedName>
    <definedName name="MO" localSheetId="1">'[1]circuitos codensa'!#REF!</definedName>
    <definedName name="MO" localSheetId="6">'[16]CIRCUITOS CODENSA'!#REF!</definedName>
    <definedName name="MO" localSheetId="8">'[16]CIRCUITOS CODENSA'!#REF!</definedName>
    <definedName name="MO">'[16]CIRCUITOS CODENSA'!#REF!</definedName>
    <definedName name="MU" localSheetId="2">'[1]circuitos codensa'!#REF!</definedName>
    <definedName name="MU" localSheetId="0">'[1]circuitos codensa'!#REF!</definedName>
    <definedName name="MU" localSheetId="1">'[1]circuitos codensa'!#REF!</definedName>
    <definedName name="MU" localSheetId="6">'[16]CIRCUITOS CODENSA'!#REF!</definedName>
    <definedName name="MU" localSheetId="8">'[16]CIRCUITOS CODENSA'!#REF!</definedName>
    <definedName name="MU">'[16]CIRCUITOS CODENSA'!#REF!</definedName>
    <definedName name="MZ" localSheetId="2">'[1]circuitos codensa'!#REF!</definedName>
    <definedName name="MZ" localSheetId="0">'[1]circuitos codensa'!#REF!</definedName>
    <definedName name="MZ" localSheetId="1">'[1]circuitos codensa'!#REF!</definedName>
    <definedName name="MZ" localSheetId="6">'[16]CIRCUITOS CODENSA'!#REF!</definedName>
    <definedName name="MZ" localSheetId="8">'[16]CIRCUITOS CODENSA'!#REF!</definedName>
    <definedName name="MZ">'[16]CIRCUITOS CODENSA'!#REF!</definedName>
    <definedName name="NM" localSheetId="2">#REF!</definedName>
    <definedName name="NM" localSheetId="0">#REF!</definedName>
    <definedName name="NM" localSheetId="1">#REF!</definedName>
    <definedName name="NM" localSheetId="6">#REF!</definedName>
    <definedName name="NM" localSheetId="8">#REF!</definedName>
    <definedName name="NM">#REF!</definedName>
    <definedName name="NNN" localSheetId="2">[1]!absc</definedName>
    <definedName name="NNN" localSheetId="0">[1]!absc</definedName>
    <definedName name="NNN" localSheetId="1">[1]!absc</definedName>
    <definedName name="NNN">[6]!absc</definedName>
    <definedName name="NOMBRE" localSheetId="2">#REF!</definedName>
    <definedName name="NOMBRE" localSheetId="0">#REF!</definedName>
    <definedName name="NOMBRE" localSheetId="1">#REF!</definedName>
    <definedName name="NOMBRE" localSheetId="6">#REF!</definedName>
    <definedName name="NOMBRE" localSheetId="8">#REF!</definedName>
    <definedName name="NOMBRE">#REF!</definedName>
    <definedName name="NOV" localSheetId="2">#REF!</definedName>
    <definedName name="NOV" localSheetId="0">#REF!</definedName>
    <definedName name="NOV" localSheetId="1">#REF!</definedName>
    <definedName name="NOV" localSheetId="6">#REF!</definedName>
    <definedName name="NOV" localSheetId="8">#REF!</definedName>
    <definedName name="NOV">#REF!</definedName>
    <definedName name="NUMCOMPONENTE" localSheetId="2">[1]BASICAS!$A$1:$C$8</definedName>
    <definedName name="NUMCOMPONENTE" localSheetId="0">[1]BASICAS!$A$1:$C$8</definedName>
    <definedName name="NUMCOMPONENTE" localSheetId="1">[1]BASICAS!$A$1:$C$8</definedName>
    <definedName name="NUMCOMPONENTE">[36]BASICAS!$A$1:$C$8</definedName>
    <definedName name="NUNI" localSheetId="2">#REF!</definedName>
    <definedName name="NUNI" localSheetId="0">#REF!</definedName>
    <definedName name="NUNI" localSheetId="1">#REF!</definedName>
    <definedName name="NUNI" localSheetId="6">#REF!</definedName>
    <definedName name="NUNI" localSheetId="8">#REF!</definedName>
    <definedName name="NUNI">#REF!</definedName>
    <definedName name="Obra" localSheetId="2">[1]Datos!$B$1</definedName>
    <definedName name="Obra" localSheetId="0">[1]Datos!$B$1</definedName>
    <definedName name="Obra" localSheetId="1">[1]Datos!$B$1</definedName>
    <definedName name="Obra">[22]Datos!$B$1</definedName>
    <definedName name="OCT" localSheetId="2">#REF!</definedName>
    <definedName name="OCT" localSheetId="0">#REF!</definedName>
    <definedName name="OCT" localSheetId="1">#REF!</definedName>
    <definedName name="OCT" localSheetId="6">#REF!</definedName>
    <definedName name="OCT" localSheetId="8">#REF!</definedName>
    <definedName name="OCT">#REF!</definedName>
    <definedName name="ooo" localSheetId="2">#REF!</definedName>
    <definedName name="ooo" localSheetId="0">#REF!</definedName>
    <definedName name="ooo" localSheetId="1">#REF!</definedName>
    <definedName name="ooo" localSheetId="6">#REF!</definedName>
    <definedName name="ooo" localSheetId="8">#REF!</definedName>
    <definedName name="ooo">#REF!</definedName>
    <definedName name="OOOO" localSheetId="2">[1]Modelo!#REF!</definedName>
    <definedName name="OOOO" localSheetId="0">[1]Modelo!#REF!</definedName>
    <definedName name="OOOO" localSheetId="1">[1]Modelo!#REF!</definedName>
    <definedName name="OOOO" localSheetId="6">[23]Modelo!#REF!</definedName>
    <definedName name="OOOO" localSheetId="8">[23]Modelo!#REF!</definedName>
    <definedName name="OOOO">[23]Modelo!#REF!</definedName>
    <definedName name="ORO" localSheetId="2">#REF!</definedName>
    <definedName name="ORO" localSheetId="0">#REF!</definedName>
    <definedName name="ORO" localSheetId="1">#REF!</definedName>
    <definedName name="ORO" localSheetId="6">#REF!</definedName>
    <definedName name="ORO" localSheetId="8">#REF!</definedName>
    <definedName name="ORO">#REF!</definedName>
    <definedName name="PARAMETROS" localSheetId="2">#REF!</definedName>
    <definedName name="PARAMETROS" localSheetId="0">#REF!</definedName>
    <definedName name="PARAMETROS" localSheetId="1">#REF!</definedName>
    <definedName name="PARAMETROS" localSheetId="6">#REF!</definedName>
    <definedName name="PARAMETROS" localSheetId="8">#REF!</definedName>
    <definedName name="PARAMETROS">#REF!</definedName>
    <definedName name="PARQUE_AUTOMOTOR" localSheetId="2">#REF!</definedName>
    <definedName name="PARQUE_AUTOMOTOR" localSheetId="0">#REF!</definedName>
    <definedName name="PARQUE_AUTOMOTOR" localSheetId="1">#REF!</definedName>
    <definedName name="PARQUE_AUTOMOTOR" localSheetId="6">#REF!</definedName>
    <definedName name="PARQUE_AUTOMOTOR" localSheetId="8">#REF!</definedName>
    <definedName name="PARQUE_AUTOMOTOR">#REF!</definedName>
    <definedName name="PB" localSheetId="2">'[1]circuitos codensa'!#REF!</definedName>
    <definedName name="PB" localSheetId="0">'[1]circuitos codensa'!#REF!</definedName>
    <definedName name="PB" localSheetId="1">'[1]circuitos codensa'!#REF!</definedName>
    <definedName name="PB" localSheetId="6">'[16]CIRCUITOS CODENSA'!#REF!</definedName>
    <definedName name="PB" localSheetId="8">'[16]CIRCUITOS CODENSA'!#REF!</definedName>
    <definedName name="PB">'[16]CIRCUITOS CODENSA'!#REF!</definedName>
    <definedName name="PERFIL_DEL_TRAMO" localSheetId="2">#REF!</definedName>
    <definedName name="PERFIL_DEL_TRAMO" localSheetId="0">#REF!</definedName>
    <definedName name="PERFIL_DEL_TRAMO" localSheetId="1">#REF!</definedName>
    <definedName name="PERFIL_DEL_TRAMO" localSheetId="6">#REF!</definedName>
    <definedName name="PERFIL_DEL_TRAMO" localSheetId="8">#REF!</definedName>
    <definedName name="PERFIL_DEL_TRAMO">#REF!</definedName>
    <definedName name="PERIODOS" localSheetId="2">#REF!</definedName>
    <definedName name="PERIODOS" localSheetId="0">#REF!</definedName>
    <definedName name="PERIODOS" localSheetId="1">#REF!</definedName>
    <definedName name="PERIODOS" localSheetId="6">#REF!</definedName>
    <definedName name="PERIODOS" localSheetId="8">#REF!</definedName>
    <definedName name="PERIODOS">#REF!</definedName>
    <definedName name="PESO_CHILENO" localSheetId="2">[1]EQUIPOS!$J$2</definedName>
    <definedName name="PESO_CHILENO" localSheetId="0">[1]EQUIPOS!$J$2</definedName>
    <definedName name="PESO_CHILENO" localSheetId="1">[1]EQUIPOS!$J$2</definedName>
    <definedName name="PESO_CHILENO">[27]EQUIPOS!$J$2</definedName>
    <definedName name="PESO14.2" localSheetId="2">#REF!</definedName>
    <definedName name="PESO14.2" localSheetId="0">#REF!</definedName>
    <definedName name="PESO14.2" localSheetId="1">#REF!</definedName>
    <definedName name="PESO14.2" localSheetId="6">#REF!</definedName>
    <definedName name="PESO14.2" localSheetId="8">#REF!</definedName>
    <definedName name="PESO14.2">#REF!</definedName>
    <definedName name="PESO14.3" localSheetId="2">#REF!</definedName>
    <definedName name="PESO14.3" localSheetId="0">#REF!</definedName>
    <definedName name="PESO14.3" localSheetId="1">#REF!</definedName>
    <definedName name="PESO14.3" localSheetId="6">#REF!</definedName>
    <definedName name="PESO14.3" localSheetId="8">#REF!</definedName>
    <definedName name="PESO14.3">#REF!</definedName>
    <definedName name="PESO14.4" localSheetId="2">#REF!</definedName>
    <definedName name="PESO14.4" localSheetId="0">#REF!</definedName>
    <definedName name="PESO14.4" localSheetId="1">#REF!</definedName>
    <definedName name="PESO14.4" localSheetId="6">#REF!</definedName>
    <definedName name="PESO14.4" localSheetId="8">#REF!</definedName>
    <definedName name="PESO14.4">#REF!</definedName>
    <definedName name="PLACAS">#REF!</definedName>
    <definedName name="PMT">#REF!</definedName>
    <definedName name="PORC._DOLAR" localSheetId="2">'[1]PRESU COMPLETO'!#REF!</definedName>
    <definedName name="PORC._DOLAR" localSheetId="0">'[1]PRESU COMPLETO'!#REF!</definedName>
    <definedName name="PORC._DOLAR" localSheetId="1">'[1]PRESU COMPLETO'!#REF!</definedName>
    <definedName name="PORC._DOLAR">'[27]PRESU COMPLETO'!#REF!</definedName>
    <definedName name="PRE" localSheetId="2">#REF!</definedName>
    <definedName name="PRE" localSheetId="0">#REF!</definedName>
    <definedName name="PRE" localSheetId="1">#REF!</definedName>
    <definedName name="PRE" localSheetId="6">#REF!</definedName>
    <definedName name="PRE" localSheetId="8">#REF!</definedName>
    <definedName name="PRE">#REF!</definedName>
    <definedName name="PRECIOS" localSheetId="2">'[1]APUS-CD'!$A$2:$E$400</definedName>
    <definedName name="PRECIOS" localSheetId="0">'[1]APUS-CD'!$A$2:$E$400</definedName>
    <definedName name="PRECIOS" localSheetId="1">'[1]APUS-CD'!$A$2:$E$400</definedName>
    <definedName name="PRECIOS">'[17]APUS-CD'!$A$2:$E$400</definedName>
    <definedName name="PRESUPUESTADO" localSheetId="2">#REF!</definedName>
    <definedName name="PRESUPUESTADO" localSheetId="0">#REF!</definedName>
    <definedName name="PRESUPUESTADO" localSheetId="1">#REF!</definedName>
    <definedName name="PRESUPUESTADO" localSheetId="6">#REF!</definedName>
    <definedName name="PRESUPUESTADO" localSheetId="8">#REF!</definedName>
    <definedName name="PRESUPUESTADO">#REF!</definedName>
    <definedName name="Print_Area_MI" localSheetId="2">#REF!</definedName>
    <definedName name="Print_Area_MI" localSheetId="0">#REF!</definedName>
    <definedName name="Print_Area_MI" localSheetId="1">#REF!</definedName>
    <definedName name="Print_Area_MI" localSheetId="6">#REF!</definedName>
    <definedName name="Print_Area_MI" localSheetId="8">#REF!</definedName>
    <definedName name="Print_Area_MI">#REF!</definedName>
    <definedName name="PROGRAMAS" localSheetId="2">#REF!</definedName>
    <definedName name="PROGRAMAS" localSheetId="0">#REF!</definedName>
    <definedName name="PROGRAMAS" localSheetId="1">#REF!</definedName>
    <definedName name="PROGRAMAS" localSheetId="6">#REF!</definedName>
    <definedName name="PROGRAMAS" localSheetId="8">#REF!</definedName>
    <definedName name="PROGRAMAS">#REF!</definedName>
    <definedName name="PROY_INFLACION_2024" localSheetId="2">'[1]IPC-INFLA'!$M$31</definedName>
    <definedName name="PROY_INFLACION_2024" localSheetId="0">'[1]IPC-INFLA'!$M$31</definedName>
    <definedName name="PROY_INFLACION_2024" localSheetId="1">'[1]IPC-INFLA'!$M$31</definedName>
    <definedName name="PROY_INFLACION_2024" localSheetId="6">'[37]IPC-INFLA'!$M$31</definedName>
    <definedName name="PROY_INFLACION_2024" localSheetId="8">'[37]IPC-INFLA'!$M$31</definedName>
    <definedName name="PROY_INFLACION_2024">'[38]IPC-INFLA'!$M$31</definedName>
    <definedName name="PROY_INFLACION_2025" localSheetId="2">'[1]IPC-INFLA'!$M$34</definedName>
    <definedName name="PROY_INFLACION_2025" localSheetId="0">'[1]IPC-INFLA'!$M$34</definedName>
    <definedName name="PROY_INFLACION_2025" localSheetId="1">'[1]IPC-INFLA'!$M$34</definedName>
    <definedName name="PROY_INFLACION_2025" localSheetId="6">'[37]IPC-INFLA'!$M$34</definedName>
    <definedName name="PROY_INFLACION_2025" localSheetId="8">'[37]IPC-INFLA'!$M$34</definedName>
    <definedName name="PROY_INFLACION_2025">'[38]IPC-INFLA'!$M$34</definedName>
    <definedName name="PROYECTOS" localSheetId="2">#REF!</definedName>
    <definedName name="PROYECTOS" localSheetId="0">#REF!</definedName>
    <definedName name="PROYECTOS" localSheetId="1">#REF!</definedName>
    <definedName name="PROYECTOS" localSheetId="6">#REF!</definedName>
    <definedName name="PROYECTOS" localSheetId="8">#REF!</definedName>
    <definedName name="PROYECTOS">#REF!</definedName>
    <definedName name="PRUEBA2" localSheetId="2">#REF!</definedName>
    <definedName name="PRUEBA2" localSheetId="0">#REF!</definedName>
    <definedName name="PRUEBA2" localSheetId="1">#REF!</definedName>
    <definedName name="PRUEBA2" localSheetId="6">#REF!</definedName>
    <definedName name="PRUEBA2" localSheetId="8">#REF!</definedName>
    <definedName name="PRUEBA2">#REF!</definedName>
    <definedName name="Q" localSheetId="2">#REF!</definedName>
    <definedName name="Q" localSheetId="0">#REF!</definedName>
    <definedName name="Q" localSheetId="1">#REF!</definedName>
    <definedName name="Q" localSheetId="6">#REF!</definedName>
    <definedName name="Q" localSheetId="8">#REF!</definedName>
    <definedName name="Q">#REF!</definedName>
    <definedName name="qqq">#REF!</definedName>
    <definedName name="QWQWQWWQW">#REF!</definedName>
    <definedName name="REG" localSheetId="2">'[1]Estado Resumen'!XFC1&gt;2.5</definedName>
    <definedName name="REG" localSheetId="0">'[1]Estado Resumen'!XFC1&gt;2.5</definedName>
    <definedName name="REG" localSheetId="1">'[1]Estado Resumen'!XFC1&gt;2.5</definedName>
    <definedName name="REG">'[33]Estado Resumen'!XFC1&gt;2.5</definedName>
    <definedName name="REGULAR" localSheetId="2">'[1]ESTADO VÍA-CRIT.TECNICO'!XFC1&gt;2.5</definedName>
    <definedName name="REGULAR" localSheetId="0">'[1]ESTADO VÍA-CRIT.TECNICO'!XFC1&gt;2.5</definedName>
    <definedName name="REGULAR" localSheetId="1">'[1]ESTADO VÍA-CRIT.TECNICO'!XFC1&gt;2.5</definedName>
    <definedName name="REGULAR">'[34]ESTADO VÍA-CRIT.TECNICO'!XFC1&gt;2.5</definedName>
    <definedName name="rell" localSheetId="2">#REF!</definedName>
    <definedName name="rell" localSheetId="0">#REF!</definedName>
    <definedName name="rell" localSheetId="1">#REF!</definedName>
    <definedName name="rell" localSheetId="6">#REF!</definedName>
    <definedName name="rell" localSheetId="8">#REF!</definedName>
    <definedName name="rell">#REF!</definedName>
    <definedName name="RELLG" localSheetId="2">#REF!</definedName>
    <definedName name="RELLG" localSheetId="0">#REF!</definedName>
    <definedName name="RELLG" localSheetId="1">#REF!</definedName>
    <definedName name="RELLG" localSheetId="6">#REF!</definedName>
    <definedName name="RELLG" localSheetId="8">#REF!</definedName>
    <definedName name="RELLG">#REF!</definedName>
    <definedName name="REPUESTOS_VEHIC" localSheetId="2">'[1]PROPUESTA SIN IVA'!#REF!</definedName>
    <definedName name="REPUESTOS_VEHIC" localSheetId="0">'[1]PROPUESTA SIN IVA'!#REF!</definedName>
    <definedName name="REPUESTOS_VEHIC" localSheetId="1">'[1]PROPUESTA SIN IVA'!#REF!</definedName>
    <definedName name="REPUESTOS_VEHIC" localSheetId="6">'[39]PROPUESTA SIN IVA'!#REF!</definedName>
    <definedName name="REPUESTOS_VEHIC" localSheetId="8">'[39]PROPUESTA SIN IVA'!#REF!</definedName>
    <definedName name="REPUESTOS_VEHIC">'[39]PROPUESTA SIN IVA'!#REF!</definedName>
    <definedName name="Resistenciaconductor" localSheetId="2">[1]Modelo!#REF!</definedName>
    <definedName name="Resistenciaconductor" localSheetId="0">[1]Modelo!#REF!</definedName>
    <definedName name="Resistenciaconductor" localSheetId="1">[1]Modelo!#REF!</definedName>
    <definedName name="Resistenciaconductor" localSheetId="6">[23]Modelo!#REF!</definedName>
    <definedName name="Resistenciaconductor" localSheetId="8">[23]Modelo!#REF!</definedName>
    <definedName name="Resistenciaconductor">[23]Modelo!#REF!</definedName>
    <definedName name="RET" localSheetId="2">#REF!</definedName>
    <definedName name="RET" localSheetId="0">#REF!</definedName>
    <definedName name="RET" localSheetId="1">#REF!</definedName>
    <definedName name="RET" localSheetId="6">#REF!</definedName>
    <definedName name="RET" localSheetId="8">#REF!</definedName>
    <definedName name="RET">#REF!</definedName>
    <definedName name="retr" localSheetId="2">#REF!</definedName>
    <definedName name="retr" localSheetId="0">#REF!</definedName>
    <definedName name="retr" localSheetId="1">#REF!</definedName>
    <definedName name="retr" localSheetId="6">#REF!</definedName>
    <definedName name="retr" localSheetId="8">#REF!</definedName>
    <definedName name="retr">#REF!</definedName>
    <definedName name="sa" localSheetId="2">[1]!absc</definedName>
    <definedName name="sa" localSheetId="0">[1]!absc</definedName>
    <definedName name="sa" localSheetId="1">[1]!absc</definedName>
    <definedName name="sa">[7]!absc</definedName>
    <definedName name="SEP" localSheetId="2">#REF!</definedName>
    <definedName name="SEP" localSheetId="0">#REF!</definedName>
    <definedName name="SEP" localSheetId="1">#REF!</definedName>
    <definedName name="SEP" localSheetId="6">#REF!</definedName>
    <definedName name="SEP" localSheetId="8">#REF!</definedName>
    <definedName name="SEP">#REF!</definedName>
    <definedName name="SF" localSheetId="2">'[1]circuitos codensa'!#REF!</definedName>
    <definedName name="SF" localSheetId="0">'[1]circuitos codensa'!#REF!</definedName>
    <definedName name="SF" localSheetId="1">'[1]circuitos codensa'!#REF!</definedName>
    <definedName name="SF" localSheetId="6">'[16]CIRCUITOS CODENSA'!#REF!</definedName>
    <definedName name="SF" localSheetId="8">'[16]CIRCUITOS CODENSA'!#REF!</definedName>
    <definedName name="SF">'[16]CIRCUITOS CODENSA'!#REF!</definedName>
    <definedName name="SGI_V_INDICES_CIRCUITO_CAUSA" localSheetId="2">#REF!</definedName>
    <definedName name="SGI_V_INDICES_CIRCUITO_CAUSA" localSheetId="0">#REF!</definedName>
    <definedName name="SGI_V_INDICES_CIRCUITO_CAUSA" localSheetId="1">#REF!</definedName>
    <definedName name="SGI_V_INDICES_CIRCUITO_CAUSA" localSheetId="6">#REF!</definedName>
    <definedName name="SGI_V_INDICES_CIRCUITO_CAUSA" localSheetId="8">#REF!</definedName>
    <definedName name="SGI_V_INDICES_CIRCUITO_CAUSA">#REF!</definedName>
    <definedName name="SJ" localSheetId="2">'[1]circuitos codensa'!#REF!</definedName>
    <definedName name="SJ" localSheetId="0">'[1]circuitos codensa'!#REF!</definedName>
    <definedName name="SJ" localSheetId="1">'[1]circuitos codensa'!#REF!</definedName>
    <definedName name="SJ" localSheetId="6">'[16]CIRCUITOS CODENSA'!#REF!</definedName>
    <definedName name="SJ" localSheetId="8">'[16]CIRCUITOS CODENSA'!#REF!</definedName>
    <definedName name="SJ">'[16]CIRCUITOS CODENSA'!#REF!</definedName>
    <definedName name="SM" localSheetId="2">'[1]circuitos codensa'!#REF!</definedName>
    <definedName name="SM" localSheetId="0">'[1]circuitos codensa'!#REF!</definedName>
    <definedName name="SM" localSheetId="1">'[1]circuitos codensa'!#REF!</definedName>
    <definedName name="SM" localSheetId="6">'[16]CIRCUITOS CODENSA'!#REF!</definedName>
    <definedName name="SM" localSheetId="8">'[16]CIRCUITOS CODENSA'!#REF!</definedName>
    <definedName name="SM">'[16]CIRCUITOS CODENSA'!#REF!</definedName>
    <definedName name="SOCIAL" localSheetId="2">#REF!</definedName>
    <definedName name="SOCIAL" localSheetId="0">#REF!</definedName>
    <definedName name="SOCIAL" localSheetId="1">#REF!</definedName>
    <definedName name="SOCIAL" localSheetId="6">#REF!</definedName>
    <definedName name="SOCIAL" localSheetId="8">#REF!</definedName>
    <definedName name="SOCIAL">#REF!</definedName>
    <definedName name="st" localSheetId="2">#REF!</definedName>
    <definedName name="st" localSheetId="0">#REF!</definedName>
    <definedName name="st" localSheetId="1">#REF!</definedName>
    <definedName name="st" localSheetId="6">#REF!</definedName>
    <definedName name="st" localSheetId="8">#REF!</definedName>
    <definedName name="st">#REF!</definedName>
    <definedName name="SU" localSheetId="2">'[1]circuitos codensa'!#REF!</definedName>
    <definedName name="SU" localSheetId="0">'[1]circuitos codensa'!#REF!</definedName>
    <definedName name="SU" localSheetId="1">'[1]circuitos codensa'!#REF!</definedName>
    <definedName name="SU" localSheetId="6">'[16]CIRCUITOS CODENSA'!#REF!</definedName>
    <definedName name="SU" localSheetId="8">'[16]CIRCUITOS CODENSA'!#REF!</definedName>
    <definedName name="SU">'[16]CIRCUITOS CODENSA'!#REF!</definedName>
    <definedName name="SUBESTACIONES" localSheetId="2">'[1]OBRAS SES'!#REF!</definedName>
    <definedName name="SUBESTACIONES" localSheetId="0">'[1]OBRAS SES'!#REF!</definedName>
    <definedName name="SUBESTACIONES" localSheetId="1">'[1]OBRAS SES'!#REF!</definedName>
    <definedName name="SUBESTACIONES" localSheetId="6">'[40]OBRAS SES'!#REF!</definedName>
    <definedName name="SUBESTACIONES" localSheetId="8">'[40]OBRAS SES'!#REF!</definedName>
    <definedName name="SUBESTACIONES">'[40]OBRAS SES'!#REF!</definedName>
    <definedName name="t" localSheetId="2">[1]!absc</definedName>
    <definedName name="t" localSheetId="0">[1]!absc</definedName>
    <definedName name="t" localSheetId="1">[1]!absc</definedName>
    <definedName name="t">[6]!absc</definedName>
    <definedName name="TABLA" localSheetId="2">#REF!</definedName>
    <definedName name="TABLA" localSheetId="0">#REF!</definedName>
    <definedName name="TABLA" localSheetId="1">#REF!</definedName>
    <definedName name="TABLA" localSheetId="6">#REF!</definedName>
    <definedName name="TABLA" localSheetId="8">#REF!</definedName>
    <definedName name="TABLA">#REF!</definedName>
    <definedName name="tabla2" localSheetId="2">#REF!</definedName>
    <definedName name="tabla2" localSheetId="0">#REF!</definedName>
    <definedName name="tabla2" localSheetId="1">#REF!</definedName>
    <definedName name="tabla2" localSheetId="6">#REF!</definedName>
    <definedName name="tabla2" localSheetId="8">#REF!</definedName>
    <definedName name="tabla2">#REF!</definedName>
    <definedName name="TB" localSheetId="2">'[1]circuitos codensa'!#REF!</definedName>
    <definedName name="TB" localSheetId="0">'[1]circuitos codensa'!#REF!</definedName>
    <definedName name="TB" localSheetId="1">'[1]circuitos codensa'!#REF!</definedName>
    <definedName name="TB" localSheetId="6">'[16]CIRCUITOS CODENSA'!#REF!</definedName>
    <definedName name="TB" localSheetId="8">'[16]CIRCUITOS CODENSA'!#REF!</definedName>
    <definedName name="TB">'[16]CIRCUITOS CODENSA'!#REF!</definedName>
    <definedName name="TE" localSheetId="2">'[1]circuitos codensa'!#REF!</definedName>
    <definedName name="TE" localSheetId="0">'[1]circuitos codensa'!#REF!</definedName>
    <definedName name="TE" localSheetId="1">'[1]circuitos codensa'!#REF!</definedName>
    <definedName name="TE" localSheetId="6">'[16]CIRCUITOS CODENSA'!#REF!</definedName>
    <definedName name="TE" localSheetId="8">'[16]CIRCUITOS CODENSA'!#REF!</definedName>
    <definedName name="TE">'[16]CIRCUITOS CODENSA'!#REF!</definedName>
    <definedName name="Tiempo_Ejecución__Meses" localSheetId="2">[1]!TablaEstados[[#Headers],[Tiempo ejecución]]</definedName>
    <definedName name="Tiempo_Ejecución__Meses" localSheetId="0">[1]!TablaEstados[[#Headers],[Tiempo ejecución]]</definedName>
    <definedName name="Tiempo_Ejecución__Meses" localSheetId="1">[1]!TablaEstados[[#Headers],[Tiempo ejecución]]</definedName>
    <definedName name="Tiempo_Ejecución__Meses">[41]!TablaEstados[[#Headers],[Tiempo ejecución]]</definedName>
    <definedName name="TIPO_MANTENIMIENTO" localSheetId="2">#REF!</definedName>
    <definedName name="TIPO_MANTENIMIENTO" localSheetId="0">#REF!</definedName>
    <definedName name="TIPO_MANTENIMIENTO" localSheetId="1">#REF!</definedName>
    <definedName name="TIPO_MANTENIMIENTO" localSheetId="6">#REF!</definedName>
    <definedName name="TIPO_MANTENIMIENTO" localSheetId="8">#REF!</definedName>
    <definedName name="TIPO_MANTENIMIENTO">#REF!</definedName>
    <definedName name="TITULO" localSheetId="2">#REF!</definedName>
    <definedName name="TITULO" localSheetId="0">#REF!</definedName>
    <definedName name="TITULO" localSheetId="1">#REF!</definedName>
    <definedName name="TITULO" localSheetId="6">#REF!</definedName>
    <definedName name="TITULO" localSheetId="8">#REF!</definedName>
    <definedName name="TITULO">#REF!</definedName>
    <definedName name="To" localSheetId="2">#REF!</definedName>
    <definedName name="To" localSheetId="0">#REF!</definedName>
    <definedName name="To" localSheetId="1">#REF!</definedName>
    <definedName name="To" localSheetId="6">#REF!</definedName>
    <definedName name="To" localSheetId="8">#REF!</definedName>
    <definedName name="To">#REF!</definedName>
    <definedName name="TOTAL">#REF!</definedName>
    <definedName name="Total_Kilometro_típico_aereo_11.4_kV" localSheetId="2">'[1]c2.5y2.6'!#REF!</definedName>
    <definedName name="Total_Kilometro_típico_aereo_11.4_kV" localSheetId="0">'[1]c2.5y2.6'!#REF!</definedName>
    <definedName name="Total_Kilometro_típico_aereo_11.4_kV" localSheetId="1">'[1]c2.5y2.6'!#REF!</definedName>
    <definedName name="Total_Kilometro_típico_aereo_11.4_kV" localSheetId="6">'[42]c2.5y2.6'!#REF!</definedName>
    <definedName name="Total_Kilometro_típico_aereo_11.4_kV" localSheetId="8">'[42]c2.5y2.6'!#REF!</definedName>
    <definedName name="Total_Kilometro_típico_aereo_11.4_kV">'[42]c2.5y2.6'!#REF!</definedName>
    <definedName name="Total_Kilometro_típico_aereo_34.5_kV" localSheetId="2">'[1]c2.5y2.6'!#REF!</definedName>
    <definedName name="Total_Kilometro_típico_aereo_34.5_kV" localSheetId="0">'[1]c2.5y2.6'!#REF!</definedName>
    <definedName name="Total_Kilometro_típico_aereo_34.5_kV" localSheetId="1">'[1]c2.5y2.6'!#REF!</definedName>
    <definedName name="Total_Kilometro_típico_aereo_34.5_kV" localSheetId="6">'[42]c2.5y2.6'!#REF!</definedName>
    <definedName name="Total_Kilometro_típico_aereo_34.5_kV" localSheetId="8">'[42]c2.5y2.6'!#REF!</definedName>
    <definedName name="Total_Kilometro_típico_aereo_34.5_kV">'[42]c2.5y2.6'!#REF!</definedName>
    <definedName name="Total_Kilometro_típico_aereo_rural_11.4kV" localSheetId="2">'[1]c2.5y2.6'!#REF!</definedName>
    <definedName name="Total_Kilometro_típico_aereo_rural_11.4kV" localSheetId="0">'[1]c2.5y2.6'!#REF!</definedName>
    <definedName name="Total_Kilometro_típico_aereo_rural_11.4kV" localSheetId="1">'[1]c2.5y2.6'!#REF!</definedName>
    <definedName name="Total_Kilometro_típico_aereo_rural_11.4kV" localSheetId="6">'[42]c2.5y2.6'!#REF!</definedName>
    <definedName name="Total_Kilometro_típico_aereo_rural_11.4kV" localSheetId="8">'[42]c2.5y2.6'!#REF!</definedName>
    <definedName name="Total_Kilometro_típico_aereo_rural_11.4kV">'[42]c2.5y2.6'!#REF!</definedName>
    <definedName name="Total_Kilometro_típico_aereo_rural_34.5kV" localSheetId="2">'[1]c2.5y2.6'!#REF!</definedName>
    <definedName name="Total_Kilometro_típico_aereo_rural_34.5kV" localSheetId="0">'[1]c2.5y2.6'!#REF!</definedName>
    <definedName name="Total_Kilometro_típico_aereo_rural_34.5kV" localSheetId="1">'[1]c2.5y2.6'!#REF!</definedName>
    <definedName name="Total_Kilometro_típico_aereo_rural_34.5kV" localSheetId="6">'[42]c2.5y2.6'!#REF!</definedName>
    <definedName name="Total_Kilometro_típico_aereo_rural_34.5kV" localSheetId="8">'[42]c2.5y2.6'!#REF!</definedName>
    <definedName name="Total_Kilometro_típico_aereo_rural_34.5kV">'[42]c2.5y2.6'!#REF!</definedName>
    <definedName name="Total_Kilometro_típico_subterraneo_11.4_kV" localSheetId="2">'[1]c2.5y2.6'!#REF!</definedName>
    <definedName name="Total_Kilometro_típico_subterraneo_11.4_kV" localSheetId="0">'[1]c2.5y2.6'!#REF!</definedName>
    <definedName name="Total_Kilometro_típico_subterraneo_11.4_kV" localSheetId="1">'[1]c2.5y2.6'!#REF!</definedName>
    <definedName name="Total_Kilometro_típico_subterraneo_11.4_kV" localSheetId="6">'[42]c2.5y2.6'!#REF!</definedName>
    <definedName name="Total_Kilometro_típico_subterraneo_11.4_kV" localSheetId="8">'[42]c2.5y2.6'!#REF!</definedName>
    <definedName name="Total_Kilometro_típico_subterraneo_11.4_kV">'[42]c2.5y2.6'!#REF!</definedName>
    <definedName name="Total_Kilometro_típico_subterraneo_34.5_kV" localSheetId="2">'[1]c2.5y2.6'!#REF!</definedName>
    <definedName name="Total_Kilometro_típico_subterraneo_34.5_kV" localSheetId="0">'[1]c2.5y2.6'!#REF!</definedName>
    <definedName name="Total_Kilometro_típico_subterraneo_34.5_kV" localSheetId="1">'[1]c2.5y2.6'!#REF!</definedName>
    <definedName name="Total_Kilometro_típico_subterraneo_34.5_kV">'[42]c2.5y2.6'!#REF!</definedName>
    <definedName name="TRAT" localSheetId="2">[1]desmonte!$E$48</definedName>
    <definedName name="TRAT" localSheetId="0">[1]desmonte!$E$48</definedName>
    <definedName name="TRAT" localSheetId="1">[1]desmonte!$E$48</definedName>
    <definedName name="TRAT">[43]desmonte!$E$48</definedName>
    <definedName name="TU" localSheetId="2">'[1]circuitos codensa'!#REF!</definedName>
    <definedName name="TU" localSheetId="0">'[1]circuitos codensa'!#REF!</definedName>
    <definedName name="TU" localSheetId="1">'[1]circuitos codensa'!#REF!</definedName>
    <definedName name="TU" localSheetId="6">'[16]CIRCUITOS CODENSA'!#REF!</definedName>
    <definedName name="TU" localSheetId="8">'[16]CIRCUITOS CODENSA'!#REF!</definedName>
    <definedName name="TU">'[16]CIRCUITOS CODENSA'!#REF!</definedName>
    <definedName name="TUBERIASPVC" localSheetId="2">#REF!</definedName>
    <definedName name="TUBERIASPVC" localSheetId="0">#REF!</definedName>
    <definedName name="TUBERIASPVC" localSheetId="1">#REF!</definedName>
    <definedName name="TUBERIASPVC" localSheetId="6">#REF!</definedName>
    <definedName name="TUBERIASPVC" localSheetId="8">#REF!</definedName>
    <definedName name="TUBERIASPVC">#REF!</definedName>
    <definedName name="U" localSheetId="2">#REF!</definedName>
    <definedName name="U" localSheetId="0">#REF!</definedName>
    <definedName name="U" localSheetId="1">#REF!</definedName>
    <definedName name="U" localSheetId="6">#REF!</definedName>
    <definedName name="U" localSheetId="8">#REF!</definedName>
    <definedName name="U">#REF!</definedName>
    <definedName name="UM" localSheetId="2">'[1]circuitos codensa'!#REF!</definedName>
    <definedName name="UM" localSheetId="0">'[1]circuitos codensa'!#REF!</definedName>
    <definedName name="UM" localSheetId="1">'[1]circuitos codensa'!#REF!</definedName>
    <definedName name="UM" localSheetId="6">'[16]CIRCUITOS CODENSA'!#REF!</definedName>
    <definedName name="UM" localSheetId="8">'[16]CIRCUITOS CODENSA'!#REF!</definedName>
    <definedName name="UM">'[16]CIRCUITOS CODENSA'!#REF!</definedName>
    <definedName name="UNIDAD1" localSheetId="2">[1]items!$C$2</definedName>
    <definedName name="UNIDAD1" localSheetId="0">[1]items!$C$2</definedName>
    <definedName name="UNIDAD1" localSheetId="1">[1]items!$C$2</definedName>
    <definedName name="UNIDAD1">[24]ITEMS!$C$2</definedName>
    <definedName name="UNIDAD521" localSheetId="2">[1]items!$C$522</definedName>
    <definedName name="UNIDAD521" localSheetId="0">[1]items!$C$522</definedName>
    <definedName name="UNIDAD521" localSheetId="1">[1]items!$C$522</definedName>
    <definedName name="UNIDAD521">[25]ITEMS!$C$522</definedName>
    <definedName name="UNITARIOS" localSheetId="2">[1]PRECIOS!$A$1:$G$93</definedName>
    <definedName name="UNITARIOS" localSheetId="0">[1]PRECIOS!$A$1:$G$93</definedName>
    <definedName name="UNITARIOS" localSheetId="1">[1]PRECIOS!$A$1:$G$93</definedName>
    <definedName name="UNITARIOS">[36]PRECIOS!$A$1:$G$93</definedName>
    <definedName name="US" localSheetId="2">'[1]circuitos codensa'!#REF!</definedName>
    <definedName name="US" localSheetId="0">'[1]circuitos codensa'!#REF!</definedName>
    <definedName name="US" localSheetId="1">'[1]circuitos codensa'!#REF!</definedName>
    <definedName name="US" localSheetId="6">'[16]CIRCUITOS CODENSA'!#REF!</definedName>
    <definedName name="US" localSheetId="8">'[16]CIRCUITOS CODENSA'!#REF!</definedName>
    <definedName name="US">'[16]CIRCUITOS CODENSA'!#REF!</definedName>
    <definedName name="valor1" localSheetId="2">#REF!</definedName>
    <definedName name="valor1" localSheetId="0">#REF!</definedName>
    <definedName name="valor1" localSheetId="1">#REF!</definedName>
    <definedName name="valor1" localSheetId="6">#REF!</definedName>
    <definedName name="valor1" localSheetId="8">#REF!</definedName>
    <definedName name="valor1">#REF!</definedName>
    <definedName name="valor2" localSheetId="2">#REF!</definedName>
    <definedName name="valor2" localSheetId="0">#REF!</definedName>
    <definedName name="valor2" localSheetId="1">#REF!</definedName>
    <definedName name="valor2" localSheetId="6">#REF!</definedName>
    <definedName name="valor2" localSheetId="8">#REF!</definedName>
    <definedName name="valor2">#REF!</definedName>
    <definedName name="VALOR3" localSheetId="2">#REF!</definedName>
    <definedName name="VALOR3" localSheetId="0">#REF!</definedName>
    <definedName name="VALOR3" localSheetId="1">#REF!</definedName>
    <definedName name="VALOR3" localSheetId="6">#REF!</definedName>
    <definedName name="VALOR3" localSheetId="8">#REF!</definedName>
    <definedName name="VALOR3">#REF!</definedName>
    <definedName name="variacion" localSheetId="2">[1]Datos!$B$8</definedName>
    <definedName name="variacion" localSheetId="0">[1]Datos!$B$8</definedName>
    <definedName name="variacion" localSheetId="1">[1]Datos!$B$8</definedName>
    <definedName name="variacion">[10]Datos!$B$8</definedName>
    <definedName name="VBC" localSheetId="2">[1]PRECIOS!$A$1:$G$93</definedName>
    <definedName name="VBC" localSheetId="0">[1]PRECIOS!$A$1:$G$93</definedName>
    <definedName name="VBC" localSheetId="1">[1]PRECIOS!$A$1:$G$93</definedName>
    <definedName name="VBC">[44]PRECIOS!$A$1:$G$93</definedName>
    <definedName name="VE" localSheetId="2">'[1]circuitos codensa'!#REF!</definedName>
    <definedName name="VE" localSheetId="0">'[1]circuitos codensa'!#REF!</definedName>
    <definedName name="VE" localSheetId="1">'[1]circuitos codensa'!#REF!</definedName>
    <definedName name="VE" localSheetId="6">'[16]CIRCUITOS CODENSA'!#REF!</definedName>
    <definedName name="VE" localSheetId="8">'[16]CIRCUITOS CODENSA'!#REF!</definedName>
    <definedName name="VE">'[16]CIRCUITOS CODENSA'!#REF!</definedName>
    <definedName name="VI" localSheetId="2">'[1]circuitos codensa'!#REF!</definedName>
    <definedName name="VI" localSheetId="0">'[1]circuitos codensa'!#REF!</definedName>
    <definedName name="VI" localSheetId="1">'[1]circuitos codensa'!#REF!</definedName>
    <definedName name="VI" localSheetId="6">'[16]CIRCUITOS CODENSA'!#REF!</definedName>
    <definedName name="VI" localSheetId="8">'[16]CIRCUITOS CODENSA'!#REF!</definedName>
    <definedName name="VI">'[16]CIRCUITOS CODENSA'!#REF!</definedName>
    <definedName name="VVV" localSheetId="2">#REF!</definedName>
    <definedName name="VVV" localSheetId="0">#REF!</definedName>
    <definedName name="VVV" localSheetId="1">#REF!</definedName>
    <definedName name="VVV" localSheetId="6">#REF!</definedName>
    <definedName name="VVV" localSheetId="8">#REF!</definedName>
    <definedName name="VVV">#REF!</definedName>
    <definedName name="WER" localSheetId="2">'[1]res-accide-10'!$S$2:$S$7</definedName>
    <definedName name="WER" localSheetId="0">'[1]res-accide-10'!$S$2:$S$7</definedName>
    <definedName name="WER" localSheetId="1">'[1]res-accide-10'!$S$2:$S$7</definedName>
    <definedName name="WER">'[13]Res-Accide-10'!$S$2:$S$7</definedName>
    <definedName name="WILSON" localSheetId="2">'[1]res-accide-10'!#REF!</definedName>
    <definedName name="WILSON" localSheetId="0">'[1]res-accide-10'!#REF!</definedName>
    <definedName name="WILSON" localSheetId="1">'[1]res-accide-10'!#REF!</definedName>
    <definedName name="WILSON" localSheetId="6">'[13]Res-Accide-10'!#REF!</definedName>
    <definedName name="WILSON" localSheetId="8">'[13]Res-Accide-10'!#REF!</definedName>
    <definedName name="WILSON">'[13]Res-Accide-10'!#REF!</definedName>
    <definedName name="ww" localSheetId="2">#REF!</definedName>
    <definedName name="ww" localSheetId="0">#REF!</definedName>
    <definedName name="ww" localSheetId="1">#REF!</definedName>
    <definedName name="ww" localSheetId="6">#REF!</definedName>
    <definedName name="ww" localSheetId="8">#REF!</definedName>
    <definedName name="ww">#REF!</definedName>
    <definedName name="www" localSheetId="2">#REF!</definedName>
    <definedName name="www" localSheetId="0">#REF!</definedName>
    <definedName name="www" localSheetId="1">#REF!</definedName>
    <definedName name="www" localSheetId="6">#REF!</definedName>
    <definedName name="www" localSheetId="8">#REF!</definedName>
    <definedName name="www">#REF!</definedName>
    <definedName name="x" localSheetId="2">#REF!</definedName>
    <definedName name="x" localSheetId="0">#REF!</definedName>
    <definedName name="x" localSheetId="1">#REF!</definedName>
    <definedName name="x" localSheetId="6">#REF!</definedName>
    <definedName name="x" localSheetId="8">#REF!</definedName>
    <definedName name="x">#REF!</definedName>
    <definedName name="xx">#REF!</definedName>
    <definedName name="XXX">#REF!</definedName>
    <definedName name="XXXXXXXXXX">#REF!</definedName>
    <definedName name="XXXXXXXXXXXX">#REF!</definedName>
    <definedName name="y">#REF!</definedName>
    <definedName name="ZZZZZZZZZZZ" localSheetId="2">'[1]A. P. U.'!#REF!</definedName>
    <definedName name="ZZZZZZZZZZZ" localSheetId="0">'[1]A. P. U.'!#REF!</definedName>
    <definedName name="ZZZZZZZZZZZ" localSheetId="1">'[1]A. P. U.'!#REF!</definedName>
    <definedName name="ZZZZZZZZZZZ">'[19]A.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 i="33" l="1"/>
  <c r="A4" i="32" l="1"/>
  <c r="A2" i="32"/>
  <c r="D12" i="17" l="1"/>
  <c r="D6" i="17"/>
  <c r="D7" i="17"/>
  <c r="D8" i="17"/>
  <c r="D9" i="17"/>
  <c r="D10" i="17"/>
  <c r="D11" i="17"/>
  <c r="D5" i="17"/>
  <c r="D4" i="17"/>
  <c r="H8" i="1" l="1"/>
  <c r="H9" i="1"/>
  <c r="H10" i="1"/>
  <c r="H11" i="1"/>
  <c r="H12" i="1"/>
  <c r="H13" i="1"/>
  <c r="H14" i="1"/>
  <c r="H15" i="1"/>
  <c r="H7" i="1"/>
  <c r="G15" i="28"/>
  <c r="H15" i="28" s="1"/>
  <c r="G14" i="28"/>
  <c r="H14" i="28" s="1"/>
  <c r="G13" i="28"/>
  <c r="H13" i="28" s="1"/>
  <c r="G12" i="28"/>
  <c r="H12" i="28" s="1"/>
  <c r="G11" i="28"/>
  <c r="H11" i="28" s="1"/>
  <c r="G10" i="28"/>
  <c r="H10" i="28" s="1"/>
  <c r="G9" i="28"/>
  <c r="H9" i="28" s="1"/>
  <c r="G8" i="28"/>
  <c r="H8" i="28" s="1"/>
  <c r="G7" i="28"/>
  <c r="H7" i="28" s="1"/>
  <c r="G8" i="1"/>
  <c r="G9" i="1"/>
  <c r="G10" i="1"/>
  <c r="G11" i="1"/>
  <c r="G12" i="1"/>
  <c r="G13" i="1"/>
  <c r="G14" i="1"/>
  <c r="G15" i="1"/>
  <c r="G7" i="1"/>
  <c r="G15" i="27"/>
  <c r="H15" i="27" s="1"/>
  <c r="G14" i="27"/>
  <c r="H14" i="27" s="1"/>
  <c r="G13" i="27"/>
  <c r="H13" i="27" s="1"/>
  <c r="G12" i="27"/>
  <c r="H12" i="27" s="1"/>
  <c r="G11" i="27"/>
  <c r="H11" i="27" s="1"/>
  <c r="G10" i="27"/>
  <c r="H10" i="27" s="1"/>
  <c r="G9" i="27"/>
  <c r="H9" i="27" s="1"/>
  <c r="G8" i="27"/>
  <c r="H8" i="27" s="1"/>
  <c r="G7" i="27"/>
  <c r="H7" i="27" s="1"/>
  <c r="F8" i="1"/>
  <c r="F9" i="1"/>
  <c r="F10" i="1"/>
  <c r="F11" i="1"/>
  <c r="F12" i="1"/>
  <c r="F13" i="1"/>
  <c r="F14" i="1"/>
  <c r="F15" i="1"/>
  <c r="F7" i="1"/>
  <c r="H16" i="30"/>
  <c r="G15" i="30"/>
  <c r="G14" i="30"/>
  <c r="G13" i="30"/>
  <c r="G12" i="30"/>
  <c r="G11" i="30"/>
  <c r="G10" i="30"/>
  <c r="G9" i="30"/>
  <c r="G8" i="30"/>
  <c r="G7" i="30"/>
  <c r="H16" i="28" l="1"/>
  <c r="H16" i="27"/>
  <c r="E8" i="1" l="1"/>
  <c r="E9" i="1"/>
  <c r="E10" i="1"/>
  <c r="E11" i="1"/>
  <c r="E12" i="1"/>
  <c r="E13" i="1"/>
  <c r="E14" i="1"/>
  <c r="E15" i="1"/>
  <c r="E7" i="1"/>
  <c r="G15" i="21"/>
  <c r="H15" i="21" s="1"/>
  <c r="G14" i="21"/>
  <c r="H14" i="21" s="1"/>
  <c r="G13" i="21"/>
  <c r="H13" i="21" s="1"/>
  <c r="G12" i="21"/>
  <c r="H12" i="21" s="1"/>
  <c r="G11" i="21"/>
  <c r="H11" i="21" s="1"/>
  <c r="H10" i="21"/>
  <c r="G10" i="21"/>
  <c r="G9" i="21"/>
  <c r="H9" i="21" s="1"/>
  <c r="G8" i="21"/>
  <c r="H8" i="21" s="1"/>
  <c r="G7" i="21"/>
  <c r="H7" i="21" s="1"/>
  <c r="H16" i="21" l="1"/>
  <c r="D8" i="1" l="1"/>
  <c r="D9" i="1"/>
  <c r="D10" i="1"/>
  <c r="D11" i="1"/>
  <c r="D12" i="1"/>
  <c r="D13" i="1"/>
  <c r="D14" i="1"/>
  <c r="D15" i="1"/>
  <c r="D7" i="1"/>
  <c r="G15" i="29"/>
  <c r="H15" i="29" s="1"/>
  <c r="G14" i="29"/>
  <c r="H14" i="29" s="1"/>
  <c r="G13" i="29"/>
  <c r="H13" i="29" s="1"/>
  <c r="G12" i="29"/>
  <c r="H12" i="29" s="1"/>
  <c r="G11" i="29"/>
  <c r="H11" i="29" s="1"/>
  <c r="G10" i="29"/>
  <c r="H10" i="29" s="1"/>
  <c r="G9" i="29"/>
  <c r="H9" i="29" s="1"/>
  <c r="G8" i="29"/>
  <c r="H8" i="29" s="1"/>
  <c r="G7" i="29"/>
  <c r="H7" i="29" s="1"/>
  <c r="H16" i="29" l="1"/>
  <c r="AA5" i="1" l="1"/>
  <c r="AB5" i="1"/>
  <c r="AU5" i="1"/>
  <c r="AT5" i="1"/>
  <c r="AV5" i="1"/>
  <c r="AW5" i="1"/>
  <c r="AX5" i="1"/>
  <c r="AY5" i="1"/>
  <c r="AZ5" i="1"/>
  <c r="BA5" i="1"/>
  <c r="BB5" i="1"/>
  <c r="BC5" i="1"/>
  <c r="BD5" i="1"/>
  <c r="BE5" i="1"/>
  <c r="BF5" i="1"/>
  <c r="AV7" i="1"/>
  <c r="AW7" i="1"/>
  <c r="AX7" i="1"/>
  <c r="AY7" i="1"/>
  <c r="AZ7" i="1"/>
  <c r="BA7" i="1"/>
  <c r="BB7" i="1"/>
  <c r="BC7" i="1"/>
  <c r="BD7" i="1"/>
  <c r="BE7" i="1"/>
  <c r="BF7" i="1"/>
  <c r="AS5" i="1"/>
  <c r="A2" i="19" l="1"/>
  <c r="A2" i="17"/>
  <c r="AV8" i="1"/>
  <c r="AW8" i="1"/>
  <c r="AX8" i="1"/>
  <c r="AY8" i="1"/>
  <c r="AZ8" i="1"/>
  <c r="BA8" i="1"/>
  <c r="BB8" i="1"/>
  <c r="BC8" i="1"/>
  <c r="BD8" i="1"/>
  <c r="BE8" i="1"/>
  <c r="BF8" i="1"/>
  <c r="AV9" i="1"/>
  <c r="AW9" i="1"/>
  <c r="AX9" i="1"/>
  <c r="AV10" i="1"/>
  <c r="AW10" i="1"/>
  <c r="AX10" i="1"/>
  <c r="AV11" i="1"/>
  <c r="AW11" i="1"/>
  <c r="AX11" i="1"/>
  <c r="AV12" i="1"/>
  <c r="AW12" i="1"/>
  <c r="AX12" i="1"/>
  <c r="AV13" i="1"/>
  <c r="AW13" i="1"/>
  <c r="AX13" i="1"/>
  <c r="AV14" i="1"/>
  <c r="AW14" i="1"/>
  <c r="AX14" i="1"/>
  <c r="AV15" i="1"/>
  <c r="AW15" i="1"/>
  <c r="AX15" i="1"/>
  <c r="A4" i="17"/>
  <c r="E7" i="18"/>
  <c r="BF15" i="1"/>
  <c r="BE15" i="1"/>
  <c r="BD15" i="1"/>
  <c r="BC15" i="1"/>
  <c r="BB15" i="1"/>
  <c r="BA15" i="1"/>
  <c r="AZ15" i="1"/>
  <c r="AY15" i="1"/>
  <c r="AO15" i="1"/>
  <c r="AN15" i="1"/>
  <c r="AM15" i="1"/>
  <c r="AL15" i="1"/>
  <c r="AK15" i="1"/>
  <c r="AJ15" i="1"/>
  <c r="AI15" i="1"/>
  <c r="AH15" i="1"/>
  <c r="AG15" i="1"/>
  <c r="AF15" i="1"/>
  <c r="AE15" i="1"/>
  <c r="AD15" i="1"/>
  <c r="AC15" i="1"/>
  <c r="BF14" i="1"/>
  <c r="BE14" i="1"/>
  <c r="BD14" i="1"/>
  <c r="BC14" i="1"/>
  <c r="BB14" i="1"/>
  <c r="BA14" i="1"/>
  <c r="AZ14" i="1"/>
  <c r="AY14" i="1"/>
  <c r="AO14" i="1"/>
  <c r="AN14" i="1"/>
  <c r="AM14" i="1"/>
  <c r="AL14" i="1"/>
  <c r="AK14" i="1"/>
  <c r="AJ14" i="1"/>
  <c r="AI14" i="1"/>
  <c r="AH14" i="1"/>
  <c r="AG14" i="1"/>
  <c r="AF14" i="1"/>
  <c r="AE14" i="1"/>
  <c r="AD14" i="1"/>
  <c r="AC14" i="1"/>
  <c r="BF13" i="1"/>
  <c r="BE13" i="1"/>
  <c r="BD13" i="1"/>
  <c r="BC13" i="1"/>
  <c r="BB13" i="1"/>
  <c r="BA13" i="1"/>
  <c r="AZ13" i="1"/>
  <c r="AY13" i="1"/>
  <c r="AO13" i="1"/>
  <c r="AN13" i="1"/>
  <c r="AM13" i="1"/>
  <c r="AL13" i="1"/>
  <c r="AK13" i="1"/>
  <c r="AJ13" i="1"/>
  <c r="AI13" i="1"/>
  <c r="AH13" i="1"/>
  <c r="AG13" i="1"/>
  <c r="AF13" i="1"/>
  <c r="AE13" i="1"/>
  <c r="AD13" i="1"/>
  <c r="AC13" i="1"/>
  <c r="BF12" i="1"/>
  <c r="BE12" i="1"/>
  <c r="BD12" i="1"/>
  <c r="BC12" i="1"/>
  <c r="BB12" i="1"/>
  <c r="BA12" i="1"/>
  <c r="AZ12" i="1"/>
  <c r="AY12" i="1"/>
  <c r="AO12" i="1"/>
  <c r="AN12" i="1"/>
  <c r="AM12" i="1"/>
  <c r="AL12" i="1"/>
  <c r="AK12" i="1"/>
  <c r="AJ12" i="1"/>
  <c r="AI12" i="1"/>
  <c r="AH12" i="1"/>
  <c r="AG12" i="1"/>
  <c r="AF12" i="1"/>
  <c r="AE12" i="1"/>
  <c r="AD12" i="1"/>
  <c r="AC12" i="1"/>
  <c r="BF11" i="1"/>
  <c r="BE11" i="1"/>
  <c r="BD11" i="1"/>
  <c r="BC11" i="1"/>
  <c r="BB11" i="1"/>
  <c r="BA11" i="1"/>
  <c r="AZ11" i="1"/>
  <c r="AY11" i="1"/>
  <c r="AO11" i="1"/>
  <c r="AN11" i="1"/>
  <c r="AM11" i="1"/>
  <c r="AL11" i="1"/>
  <c r="AK11" i="1"/>
  <c r="AJ11" i="1"/>
  <c r="AI11" i="1"/>
  <c r="AH11" i="1"/>
  <c r="AG11" i="1"/>
  <c r="AF11" i="1"/>
  <c r="AE11" i="1"/>
  <c r="AD11" i="1"/>
  <c r="AC11" i="1"/>
  <c r="BF10" i="1"/>
  <c r="BE10" i="1"/>
  <c r="BD10" i="1"/>
  <c r="BC10" i="1"/>
  <c r="BB10" i="1"/>
  <c r="BA10" i="1"/>
  <c r="AZ10" i="1"/>
  <c r="AY10" i="1"/>
  <c r="AO10" i="1"/>
  <c r="AN10" i="1"/>
  <c r="AM10" i="1"/>
  <c r="AL10" i="1"/>
  <c r="AK10" i="1"/>
  <c r="AJ10" i="1"/>
  <c r="AI10" i="1"/>
  <c r="AH10" i="1"/>
  <c r="AG10" i="1"/>
  <c r="AF10" i="1"/>
  <c r="AE10" i="1"/>
  <c r="AD10" i="1"/>
  <c r="AC10" i="1"/>
  <c r="BF9" i="1"/>
  <c r="BE9" i="1"/>
  <c r="BD9" i="1"/>
  <c r="BC9" i="1"/>
  <c r="BB9" i="1"/>
  <c r="BA9" i="1"/>
  <c r="AZ9" i="1"/>
  <c r="AY9" i="1"/>
  <c r="AO9" i="1"/>
  <c r="AN9" i="1"/>
  <c r="AM9" i="1"/>
  <c r="AL9" i="1"/>
  <c r="AK9" i="1"/>
  <c r="AJ9" i="1"/>
  <c r="AI9" i="1"/>
  <c r="AH9" i="1"/>
  <c r="AG9" i="1"/>
  <c r="AF9" i="1"/>
  <c r="AE9" i="1"/>
  <c r="AD9" i="1"/>
  <c r="AC9" i="1"/>
  <c r="AO8" i="1"/>
  <c r="AN8" i="1"/>
  <c r="AM8" i="1"/>
  <c r="AL8" i="1"/>
  <c r="AK8" i="1"/>
  <c r="AJ8" i="1"/>
  <c r="AI8" i="1"/>
  <c r="AH8" i="1"/>
  <c r="AG8" i="1"/>
  <c r="AF8" i="1"/>
  <c r="AE8" i="1"/>
  <c r="AD8" i="1"/>
  <c r="AC8" i="1"/>
  <c r="AO7" i="1"/>
  <c r="AN7" i="1"/>
  <c r="AM7" i="1"/>
  <c r="AL7" i="1"/>
  <c r="AK7" i="1"/>
  <c r="AJ7" i="1"/>
  <c r="AI7" i="1"/>
  <c r="AH7" i="1"/>
  <c r="AG7" i="1"/>
  <c r="AF7" i="1"/>
  <c r="AE7" i="1"/>
  <c r="AD7" i="1"/>
  <c r="AC7" i="1"/>
  <c r="AR5" i="1"/>
  <c r="AQ5" i="1"/>
  <c r="AG5" i="1"/>
  <c r="AF5" i="1"/>
  <c r="AE5" i="1"/>
  <c r="AD5" i="1"/>
  <c r="AC5" i="1"/>
  <c r="Z5" i="1"/>
  <c r="Y5" i="1"/>
  <c r="X5" i="1"/>
  <c r="L13" i="1" l="1"/>
  <c r="K13" i="1"/>
  <c r="M13" i="1"/>
  <c r="M14" i="1"/>
  <c r="K14" i="1"/>
  <c r="L14" i="1"/>
  <c r="L12" i="1"/>
  <c r="M12" i="1"/>
  <c r="K12" i="1"/>
  <c r="L11" i="1"/>
  <c r="M11" i="1"/>
  <c r="K11" i="1"/>
  <c r="L10" i="1"/>
  <c r="M10" i="1"/>
  <c r="K10" i="1"/>
  <c r="L9" i="1"/>
  <c r="M9" i="1"/>
  <c r="K9" i="1"/>
  <c r="K7" i="1"/>
  <c r="M7" i="1"/>
  <c r="L7" i="1"/>
  <c r="M8" i="1"/>
  <c r="K8" i="1"/>
  <c r="L8" i="1"/>
  <c r="M15" i="1"/>
  <c r="K15" i="1"/>
  <c r="L15" i="1"/>
  <c r="E6" i="18"/>
  <c r="E5" i="18"/>
  <c r="E4" i="18"/>
  <c r="E12" i="18"/>
  <c r="E11" i="18"/>
  <c r="E9" i="18"/>
  <c r="E8" i="18"/>
  <c r="E10" i="18"/>
  <c r="S8" i="1" l="1"/>
  <c r="R10" i="1"/>
  <c r="N14" i="1"/>
  <c r="O14" i="1" s="1"/>
  <c r="N11" i="1"/>
  <c r="O11" i="1" s="1"/>
  <c r="S15" i="1"/>
  <c r="N8" i="1"/>
  <c r="O8" i="1" s="1"/>
  <c r="N10" i="1"/>
  <c r="O10" i="1" s="1"/>
  <c r="N12" i="1"/>
  <c r="O12" i="1" s="1"/>
  <c r="R8" i="1"/>
  <c r="N7" i="1"/>
  <c r="P7" i="1" s="1"/>
  <c r="S10" i="1"/>
  <c r="S7" i="1"/>
  <c r="R7" i="1"/>
  <c r="R11" i="1"/>
  <c r="S11" i="1"/>
  <c r="R13" i="1"/>
  <c r="S12" i="1"/>
  <c r="R12" i="1"/>
  <c r="R9" i="1"/>
  <c r="N9" i="1"/>
  <c r="P9" i="1" s="1"/>
  <c r="S9" i="1"/>
  <c r="N15" i="1"/>
  <c r="S13" i="1"/>
  <c r="R15" i="1"/>
  <c r="N13" i="1"/>
  <c r="O13" i="1" s="1"/>
  <c r="R14" i="1"/>
  <c r="P14" i="1"/>
  <c r="S14" i="1"/>
  <c r="P10" i="1" l="1"/>
  <c r="AT10" i="1" s="1"/>
  <c r="P11" i="1"/>
  <c r="AU11" i="1" s="1"/>
  <c r="P12" i="1"/>
  <c r="AS12" i="1" s="1"/>
  <c r="O7" i="1"/>
  <c r="P8" i="1"/>
  <c r="AS8" i="1" s="1"/>
  <c r="AT7" i="1"/>
  <c r="AU7" i="1"/>
  <c r="AT14" i="1"/>
  <c r="AU14" i="1"/>
  <c r="AR7" i="1"/>
  <c r="AS7" i="1"/>
  <c r="AU10" i="1"/>
  <c r="AU9" i="1"/>
  <c r="AT9" i="1"/>
  <c r="AQ14" i="1"/>
  <c r="AR14" i="1"/>
  <c r="AS14" i="1"/>
  <c r="AQ10" i="1"/>
  <c r="AR10" i="1"/>
  <c r="AQ9" i="1"/>
  <c r="AR9" i="1"/>
  <c r="AS9" i="1"/>
  <c r="O9" i="1"/>
  <c r="O15" i="1"/>
  <c r="P15" i="1"/>
  <c r="P13" i="1"/>
  <c r="AT12" i="1" l="1"/>
  <c r="AR11" i="1"/>
  <c r="AS10" i="1"/>
  <c r="U10" i="1" s="1"/>
  <c r="AT11" i="1"/>
  <c r="AQ11" i="1"/>
  <c r="AR8" i="1"/>
  <c r="AS11" i="1"/>
  <c r="AR12" i="1"/>
  <c r="AU12" i="1"/>
  <c r="AQ12" i="1"/>
  <c r="AU8" i="1"/>
  <c r="AQ8" i="1"/>
  <c r="AT8" i="1"/>
  <c r="U14" i="1"/>
  <c r="U9" i="1"/>
  <c r="AT15" i="1"/>
  <c r="AU15" i="1"/>
  <c r="W9" i="1"/>
  <c r="AU13" i="1"/>
  <c r="AT13" i="1"/>
  <c r="W14" i="1"/>
  <c r="W11" i="1"/>
  <c r="AQ15" i="1"/>
  <c r="AR15" i="1"/>
  <c r="AS15" i="1"/>
  <c r="AQ13" i="1"/>
  <c r="AR13" i="1"/>
  <c r="AS13" i="1"/>
  <c r="AQ7" i="1"/>
  <c r="U7" i="1" s="1"/>
  <c r="W10" i="1" l="1"/>
  <c r="W12" i="1"/>
  <c r="U11" i="1"/>
  <c r="U12" i="1"/>
  <c r="I12" i="1" s="1"/>
  <c r="U8" i="1"/>
  <c r="U15" i="1"/>
  <c r="W13" i="1"/>
  <c r="U13" i="1"/>
  <c r="I13" i="1" s="1"/>
  <c r="I9" i="1"/>
  <c r="I11" i="1"/>
  <c r="I10" i="1"/>
  <c r="I14" i="1"/>
  <c r="X13" i="1" l="1"/>
  <c r="E10" i="33"/>
  <c r="F10" i="33" s="1"/>
  <c r="E10" i="32"/>
  <c r="F10" i="32" s="1"/>
  <c r="AB14" i="1"/>
  <c r="E11" i="33"/>
  <c r="F11" i="33" s="1"/>
  <c r="E11" i="32"/>
  <c r="F11" i="32" s="1"/>
  <c r="Y10" i="1"/>
  <c r="E7" i="33"/>
  <c r="F7" i="33" s="1"/>
  <c r="E7" i="32"/>
  <c r="F7" i="32" s="1"/>
  <c r="AA12" i="1"/>
  <c r="E9" i="33"/>
  <c r="F9" i="33" s="1"/>
  <c r="E9" i="32"/>
  <c r="F9" i="32" s="1"/>
  <c r="X11" i="1"/>
  <c r="E8" i="33"/>
  <c r="F8" i="33" s="1"/>
  <c r="E8" i="32"/>
  <c r="F8" i="32" s="1"/>
  <c r="Z9" i="1"/>
  <c r="E6" i="33"/>
  <c r="F6" i="33" s="1"/>
  <c r="E6" i="32"/>
  <c r="F6" i="32" s="1"/>
  <c r="E9" i="17"/>
  <c r="F9" i="17" s="1"/>
  <c r="E10" i="17"/>
  <c r="F10" i="17" s="1"/>
  <c r="Y9" i="1"/>
  <c r="E11" i="17"/>
  <c r="F11" i="17" s="1"/>
  <c r="AB11" i="1"/>
  <c r="AA11" i="1"/>
  <c r="E8" i="17"/>
  <c r="F8" i="17" s="1"/>
  <c r="Y11" i="1"/>
  <c r="X12" i="1"/>
  <c r="Z12" i="1"/>
  <c r="E7" i="17"/>
  <c r="F7" i="17" s="1"/>
  <c r="Z13" i="1"/>
  <c r="AB12" i="1"/>
  <c r="Y13" i="1"/>
  <c r="X14" i="1"/>
  <c r="AB13" i="1"/>
  <c r="Z14" i="1"/>
  <c r="AB9" i="1"/>
  <c r="AB10" i="1"/>
  <c r="AA13" i="1"/>
  <c r="AA14" i="1"/>
  <c r="AA9" i="1"/>
  <c r="Z11" i="1"/>
  <c r="AA10" i="1"/>
  <c r="Y14" i="1"/>
  <c r="X9" i="1"/>
  <c r="X10" i="1"/>
  <c r="E6" i="17"/>
  <c r="F6" i="17" s="1"/>
  <c r="Z10" i="1"/>
  <c r="Y12" i="1"/>
  <c r="W8" i="1" l="1"/>
  <c r="I8" i="1"/>
  <c r="Z8" i="1" l="1"/>
  <c r="E5" i="33"/>
  <c r="F5" i="33" s="1"/>
  <c r="E5" i="32"/>
  <c r="F5" i="32" s="1"/>
  <c r="AA8" i="1"/>
  <c r="Y8" i="1"/>
  <c r="E5" i="17"/>
  <c r="F5" i="17" s="1"/>
  <c r="AB8" i="1"/>
  <c r="X8" i="1"/>
  <c r="W7" i="1"/>
  <c r="I7" i="1"/>
  <c r="AA7" i="1" l="1"/>
  <c r="E4" i="33"/>
  <c r="F4" i="33" s="1"/>
  <c r="E4" i="32"/>
  <c r="F4" i="32" s="1"/>
  <c r="E4" i="17"/>
  <c r="F4" i="17" s="1"/>
  <c r="Y7" i="1"/>
  <c r="X7" i="1"/>
  <c r="Z7" i="1"/>
  <c r="AB7" i="1"/>
  <c r="W15" i="1"/>
  <c r="I15" i="1"/>
  <c r="AA15" i="1" l="1"/>
  <c r="E12" i="33"/>
  <c r="F12" i="33" s="1"/>
  <c r="E12" i="32"/>
  <c r="F12" i="32" s="1"/>
  <c r="F13" i="32" s="1"/>
  <c r="F13" i="33"/>
  <c r="E12" i="17"/>
  <c r="F12" i="17" s="1"/>
  <c r="AB15" i="1"/>
  <c r="Y15" i="1"/>
  <c r="X15" i="1"/>
  <c r="Z15" i="1"/>
  <c r="F13" i="17" l="1"/>
  <c r="I13" i="17" s="1"/>
  <c r="I14" i="17" s="1"/>
</calcChain>
</file>

<file path=xl/sharedStrings.xml><?xml version="1.0" encoding="utf-8"?>
<sst xmlns="http://schemas.openxmlformats.org/spreadsheetml/2006/main" count="440" uniqueCount="150">
  <si>
    <t>NOMBRE O RAZON SOCIAL</t>
  </si>
  <si>
    <t>NIT</t>
  </si>
  <si>
    <t>ITEM</t>
  </si>
  <si>
    <t>UNIDAD</t>
  </si>
  <si>
    <t>PRESUPUESTO OFICIAL</t>
  </si>
  <si>
    <t>ÍTEM</t>
  </si>
  <si>
    <t>DESCRIPCIÓN</t>
  </si>
  <si>
    <r>
      <rPr>
        <b/>
        <sz val="11"/>
        <rFont val="Arial Narrow"/>
        <family val="2"/>
      </rPr>
      <t>UNIDAD DE
MEDIDA</t>
    </r>
  </si>
  <si>
    <t>VALOR UNITARIO 
(B)</t>
  </si>
  <si>
    <t>TOTAL PRESUPUESTO OFICIAL</t>
  </si>
  <si>
    <t>___________________________________________________</t>
  </si>
  <si>
    <r>
      <rPr>
        <b/>
        <sz val="10"/>
        <rFont val="Arial Narrow"/>
        <family val="2"/>
      </rPr>
      <t>UNIDAD DE
MEDIDA</t>
    </r>
  </si>
  <si>
    <t>TOTAL PRESUPUESTO A VALOR UNITARIO</t>
  </si>
  <si>
    <t>CORPORACIÓN AUTÓNOMA REGIONAL DE CUNDINAMARCA 
ANEXO ESPECIFICACIONES TÉCNICAS</t>
  </si>
  <si>
    <t xml:space="preserve">Prestación de servicios de capacitación, entrenamiento y certificación para realizar trabajos en alturas y en espacios confinados, de conformidad con las normas vigentes aplicables al Sistema de Gestión de Seguridad y Salud en el Trabajo. </t>
  </si>
  <si>
    <t>ELEMENTO</t>
  </si>
  <si>
    <t>ESPECIFICACIÓN TÉCNICA DETALLADA</t>
  </si>
  <si>
    <t>CANTIDAD ESTIMADA</t>
  </si>
  <si>
    <t xml:space="preserve">Capacitación y entrenamiento para trabajo en alturas – Trabajador autorizado </t>
  </si>
  <si>
    <t>Se impartirá de forma presencial  la capacitación y entrenamiento para trabajo en alturas, con entrenadores de trabajo en alturas debidamente certificados, conforme a lo establecido en los artículos 11, 29 y Capítulo II del Título III de la Resolución 4272 de 2021. 
El programa de capacitación y entrenamiento debe tener un mínimo de treinta y dos (32) horas de intensidad, sesenta por ciento (60%) del tiempo en actividades de entrenamiento práctico y cuarenta por ciento (40%) restante para actividades de capacitación teórica. Incluira como mínimo los siguientes temas:
a) Naturaleza de peligros y metodología de identificación y valoración de riesgos en trabajo en alturas para su control. Factores de riesgo conexos a los trabajos en alturas acorde al sector económico.  b) Requisitos legales en protección contra caídas para trabajo en alturas, de acuerdo a la actividad económica.  c) Desarrollo y fomento del autocuidado de las personas.  d) Medidas de prevención y protección contra caídas en trabajo desarrollado en alturas.  e) Planeación del trabajo en altura, permisos de trabajo y listas de chequeo.  f) Procedimientos para seleccionar, manipular y almacenar equipos y materiales utilizados para protección contra caídas.  g) Técnicas de trabajo en alturas aplicables en los diferentes sectores económicos.  h) Limitantes y posibles restricciones en el uso del sistemas o equipos de protección contra caídas.  i) Efectos en el organismo de la detención de una caída y la suspensión posterior.  j) Uso seguro de sistemas de acceso acorde a la actividad (andamios, torres móviles y auto soportados y escaleras.  k) Conceptos básicos de autorescate, rescate y fundamentos de primeros auxilios asociados al peligro de trabajo en alturas. 
Al finalizar, el debe expedir un documento que acredite que, la persona curso y aprobó la capacitación y entrenamiento para trabajo en alturas para trabajador autorizado, el documento deberá contener como mínimo lo establecido en el artículo 59 de la  Resolución 4272 de 2021.Debe realizar el registro de las personas entrenadas, de conformidad al artículo 60 de la Resolución 4272 de 2021.</t>
  </si>
  <si>
    <t># Personas a capacitar</t>
  </si>
  <si>
    <t>,</t>
  </si>
  <si>
    <t>Capacitación y entrenamiento para trabajo en alturas – Coordinador</t>
  </si>
  <si>
    <t>Se impartirá de forma presencial  la capacitación y entrenamiento para  trabajo en alturas, que cuente con entrenadores de trabajo en alturas debidamente certificados, conforme a lo establecido en los artículos 11, 29 y Capítulo II del Título III de la Resolución 4272 de 2021. 
El programa de capacitación y entrenamiento debe tener un mínimo de ochenta (80) horas de intensidad, sesenta por ciento (60%) del tiempo en actividades de entrenamiento práctico y cuarenta por ciento (40%) restante para actividades de capacitación teórica. Incluirá como mínimo los siguientes temas:
a) Definición del SGSST, programa de prevención y protección contra caídas.   b)Naturaleza de peligros, metodología de identificación y valoración de riesgos en trabajo en alturas para su control. Factores de riesgo conexos a los trabajos en alturas acorde al sector.  c) Fomento del autocuidado de las personas.  d) Metodología de identificación de peligros de caída.  e) Requisitos legales en protección contra caídas para trabajo en alturas, de acuerdo a la actividad económica.  f) Responsabilidad laboral, civil, penal, laboral y administrativa.
g) Conceptos técnicos de protección contra caídas para trabajo en alturas.  h) Medidas de prevención y protección contra caídas en trabajo desarrollados en alturas.  i) Programa de prevención y protección contra caídas de alturas.  j) Procedimientos de trabajo en alturas.  k) Listas de chequeo.  l) Procedimientos para manipular, almacenar, seleccionar, definir la compatibilidad, inspección y reposición de equipos utilizados para protección contra caídas.  m) Sistemas de acceso para trabajo en alturas y uso seguro de los mismos.  n) Equipos de protección personal contra caídas (selección, compatibilidad y reposición) y sistemas de anclaje.  o) Limitantes y posibles restricciones en el uso de sistemas o equipos de protección contra caídas.  p) Efectos en el organismo de la detención de una caída y la suspensión posterior.  q) Fundamentos de primeros auxilios.  r) Conceptos básicos de autorescate, rescate, y plan rescate.  s) Elaboración del permiso de trabajo en alturas.  t) Técnicas de inspección de equipos de protección contra caídas.
Al finalizar debe expedir un documento que acredite que, la persona curso y aprobó la capacitación y entrenamiento para trabajo en alturas para trabajador autorizado - coordinador, el documento deberá contener como mínimo lo establecido en el artículo 59 de la  Resolución 4272 de 2021.
Debe realizar el registro de las personas de conformidad al artículo 60 de la Resolución 4272 de 2021.</t>
  </si>
  <si>
    <t xml:space="preserve">Capacitación y  entrenamiento para trabajo en alturas - Jefes de área para trabajos en alturas </t>
  </si>
  <si>
    <t>Se impartirá de forma presencial la capacitación y entrenamiento para trabajo en alturas, que cuente con entrenadores de trabajo en alturas debidamente certificados conforme a lo establecido en los artículos 11, 29 y Capítulo II del Título III  de la Resolución 4272 de 2021. 
El programa de capacitación y entrenamiento debe tener un mínimo de ocho (8) horas de intensidad, con el cien por ciento (100%) en actividades de capacitación teórica.
Se deben desarrollar los siguientes temas:
a) Requisitos legales en protección contra caidas para trabajo en alturas. b) Responsabilidad civil, penal, laboral y administrativa.  c) Sistema de Gestión de Seguridad y Salud en el Trabajo, en específico la administración y control del programa de prevención y protección contra caidas en alturas. d) Marco conceptual sobre prevención y protección contra caídas para trabajo en alturas, permisos de trabajo y procedimiento de activación del plan de emergencias. 
Al finalizar debe expedir un documento que acredite que, la persona curso y aprobó la capacitación y entrenamiento para trabajo en alturas, el documento deberá contener como mínimo lo establecido en el artículo 59 de la  Resolución 4272 de 2021. 
Debe realizar el registro de las personas de conformidad al artículo 60 de la Resolución 4272 de 2021.</t>
  </si>
  <si>
    <t>Capacitación y  entrenamiento de rescate en trabajo en alturas</t>
  </si>
  <si>
    <t>Se impartirá la fcapacitación y entrenamiento presencial de rescate para trabajo en alturas, con entrenadores para trabajo en alturas debidamente certificados, conforme a lo establecido en la Resolución 4272 de 2021. Con intensidad de mínimo ocho (8) horas en modalidad teórico-práctica.  Incluira como mínimo los siguientes temas:
a)Conceptos generales de rescate durante trabajo en alturas. b) Técnicas de rescate, d) Normas y protocolos de seguridad   e) Fundamentos técnicos de rescate en trabajos en altura: terminología técnica, distancia de claridad, máxima fuerza de detención, efecto de péndulo.   f) Escenarios posibles de rescate en alturas.  g) Plan de rescate. h) Sistemas y equipos para el rescate en trabajo en alturas.  i) Primeros auxilios, comunicaciones y plan de emergencias.
Al finalizar debe expedir un documento que acredite que la persona curso y aprobó la capacitación y entrenamiento para rescate en trabajo en alturas.</t>
  </si>
  <si>
    <t xml:space="preserve">Capacitación y  entrenamiento para trabajador entrante en espacios confinados </t>
  </si>
  <si>
    <t>Se impartirá de forma presencial la capacitación y entrenamiento para trabajador entrante a espacios confinados, con instructores para trabajo en espacios confinados debidamente certificados, de acuerdo con lo establecido en el artículo 32 y anexos técnicos de la Resolucion 491 de 2020.
El programa de capacitación y entrenamiento debe tener un mínimo de dieciséis (16) horas de intensidad, sesenta por ciento (60%) del tiempo en actividades de entrenamiento práctico y cuarenta por ciento (40%) restante para actividades de capacitación teórica. Incluira los siguientes temas:
a) Normativa trabajo en espacios confinados: requisitos, alcance, responsabilidades, aspectos técnicos.  b) Responsabilidad laboral, civil, penal y administrativa.  c) Peligros: definición, identificación, clasificación y reporte.  d) Riesgo: definición, identificación, reporte y técnicas de control.  e) Medidas de prevención: concepto, clasificación, tipos de medidas, técnicas de aplicación.  f) Medidas de protección: definición, clasificación, técnicas de aplicación.  g) Permiso de trabajo: definición, contenido, diligenciamiento y criterios de autorización.   h) Equipos y materiales utilizados para prtección en espacios confinados: procedimeitnos para selección, manipulación y almacenamiento.   i) Sistemas de acceso: definición y técnicas de uso. j) Mediciones atmosféricas: reconocimiento de equipos y técnicas de medición. k) Ventilación: reconocimiento de equipos y técnicas de ventilación.
l) Procedimiento de comunicación en el espacio confinado. m) Plan de rescate y fundamentos de primeros auxilios: definición, procedimientos operativos, activación y recursos. 
Al finalizar debe expedir un certificado que acredite que, la persona curso y aprobó la capacitación y entrenamiento para trabajador entrante en trabajo en espacios confinados, el documento deberá contener como mínimo lo establecido en el artículo 39 de la  Resolución 491 de 2020.
Debe realizar el registro de las personas  que cursaron y aprobaron el programa, de conformidad al artículo 38 de la Resolución 491 de 2020.</t>
  </si>
  <si>
    <t>Capacitación y entrenamiento para Vigía de Seguridad para Trabajo en Espacios Confinados</t>
  </si>
  <si>
    <t>Se impartirá de forma presencial por un proveedor del servicio de capacitación y entrenamiento de vigia en espacios confinados de acuerdo con lo establecido en el artículo 32 y anexos técnicos de la Resolucion 491 de 2020.
El programa de capacitación y entrenamiento debe tener un mínimo de ocho (8) horas de intensidad, sesenta por ciento (60%) del tiempo en actividades de entrenamiento práctico y cuarenta por ciento (40%) restante para actividades de capacitación teórica. Incluira los siguientes temas:
a) Normativa trabajo en espacios confinados: Generalidades, requisitos, alcance, responsabilidades, aspectos técnicos. b) Responsabilidad laboral, civil, penal y administrativa.
c) Peligros: definición, identificación, clasificación y reporte. d) Riesgo: definición, identificación, riesgos asociados al espacio confinado. e) Medidas de prevención y protección: concepto, clasificación, tipos, técnicas de aplicación.  f) Permiso de trabajo: definición, contenido, procedimiento de dligenciamiento, criterios de aplicación. g) Mediciones atmosféricas: procedimientos, tipos interpretación.  h) Plan de rescate: fundamentos de primeros auxilios, definiciíon, procedimientos operativos, activación y recursos.
i) Comunicación: Tipos, equipos, señales y códigos. 
Debe expedir un certificado por cada aprendiz, que acredite la capacitación y entrenamiento para vigia de trabajo en espacios confinados, el documento deberá contener como mínimo lo establecido en el artículo 39 de la  Resolución 491 de 2020.
Debe realizar el registro de las personas  que cursaron y aprobaron el programa, de conformidad al artículo 38 de la Resolución 491 de 2020.</t>
  </si>
  <si>
    <t xml:space="preserve">Capacitación y entrenamiento para supervisor de trabajo en espacios confinados </t>
  </si>
  <si>
    <t>Se impartirá de forma presencial la capacitación  y entrenamiento para supervisor de trabajo en espacios confinados, con instructores para trabajo en espacios confinados debidamente certificados, de acuerdo con lo establecido en el artículo 32 y anexos técnicos de la Resolucion 491 de 2020.
El programa de capacitación y entrenamiento debe tener un mínimo de veinte (20) horas de intensidad, sesenta por ciento (60%) del tiempo en actividades de entrenamiento práctico y cuarenta por ciento (40%) restante para actividades de capacitación teórica. Incluira los siguientes temas:
a) Requisitos legales en protección para trabajo en espacios confinados, responsabilidad laboral, civil, penal y administrativa.  b) Trabajo en espacios conficnados: conceptos, medidas de prevención y protección.  c) Procedimientos, permisos de trabajo, listas de chequeo.  d) Equipos para prevención y protección en espacios confinados: procedimientos para manipulación y almacenamiento.   e) Conceptos básicos: primeros auxilios, auto rescate, rescate y plan de rescate.  f) Herramientas para identificación de peligros y control de riesgos (ATS, ARO, otros).  g) Naturalea de los peligros de personas y objetos en el área de trabajo y fomento de autocuidado de las personas.  h) Equipos de medición y monitoreo atmosférico: tipos, técnicas de uso, criterios de cuidado, técnicas de almacenamiento.  i) Ventilación: tipos, técnicas y equipos.  j) Equipos de suministro de aire: tipos.  k) Equipos purificadores de aire: tipos, técnicas de uso, cuidado y técnicas de almacenamiento.  l) Programa de gestión para trabajo en espacios confinados; estructura, aplicación.  m) Equipos de protección personal para espacios confinados (selacción, compatibilidad, inspección y reposición) y sistemas de seguridad.  n) Mediciones atmosféricas: procedimiento, tipo interpretación y registro.
Debe expedir un certificado que acredite que, la persona curso y aprobó la capacitación y entrenamiento para  trabajo en espacios confinados, el documento deberá contener como mínimo lo establecido en el artículo 39 de la  Resolución 491 de 2020.
Debe realizar el registro de las personas  que cursaron y aprobaron el programa, de conformidad al artículo 38 de la Resolución 491 de 2020.</t>
  </si>
  <si>
    <t>Capacitación y  entrenamiento de rescate en espacios confinados</t>
  </si>
  <si>
    <t>Se impartirá de forma presencial la capacitación y entrenamiento para rescate en espacios confinados, con instructores para trabajo en espacios confinados debidamente certificados, de acuerdo con lo establecido en el artículo 32 y anexos técnicos de la Resolucion 491 de 2020. Debe tener un mínimo de ocho (8) horas de intensidad en modalidad teórico-practica. Debe incluir como mínimo los siguientes temas:
a) Definición del rescate en espacios confinados,  b)  peligros y riesgos asociados del rescate en espacios confinados,  c) Plan de rescate en espacios confinados
d)  roles y procedimientos del personal para el rescate en espacios confinados. e) Tipos y técnicas de rescate   g) Selección y el uso de los equipos de entrada y salida para rescate
h) Procedimientos básicos de rescate y respuesta de emergencia
Al finalizar el proveedor debe expedir un certificado por cada aprendiz que acredite la capacitación y entrenamiento en rescate en espacios confinados.</t>
  </si>
  <si>
    <t xml:space="preserve">Capacitación y entrenamiento para el Administrador del programa gestión para trabajo en espacios confinados </t>
  </si>
  <si>
    <t>Se impartirá de forma presencial la capacitación y entrenamiento para administrador del programa de trabajo en espacios confinados, con instructores para trabajo en espacios confinados debidamente certificados, de acuerdo con lo establecido en el artículo 32 y anexos técnicos de la Resolucion 491 de 2020.
El programa de capacitación y entrenamiento debe tener un mínimo de ocho (8) horas de intensidad, cien por ciento (100%) capacitación teórica. Incluira los siguientes temas:
a) Normativa en espacios confinados: conceptos, roles, responsabilidades y obligaciones.  b) Peligros: concepto, clasificación e identificción.  c) Riesgos; concepto, clasificación e identificación.  d) Medidas de prevención y portección para el trabajo en espacio confinados: conceptos y definiciones.  e) Programa de gestión para trabajo en espacios confinados: contenido, importancia, verificación, seguimiento e indicadores.  f) Documentación: tipos, reportes y actualización.
Debe expedir un certificado que acredite que, la persona curso y aprobó la capacitación y entrenamiento para administrador del programa de trabajo en espacios confinados, el documento deberá contener como mínimo lo establecido en el artículo 39 de la  Resolución 491 de 2020.
Debe realizar el registro de las personas  que cursaron y aprobaron el programa, de conformidad al artículo 38 de la Resolución 491 de 2020.</t>
  </si>
  <si>
    <t>La empresa debe estar registrada y activa en el registro de los proveedores del servicio de capacitación y entrenamiento de capacitación en empresa del Ministerio de Trabajo, de acuerdo con lo establecido en la Resolución 0491 de 2020  y la Resolución 4272 de 2021.
El/los centro(s) de entrenamiento deben estar ubicados en la ciudad de Bogotá o municipios de Cundinamarca autorizados por el Ministerio del Trabajo.
Los entrenamientos para trabajo en espacios confinados serán complementarios para los asistentes; de esta forma, de acuerdo con la solicitud de la supervisión, los participantes deben ser entrenados y certificados como trabajador entrante, vigia y supervisor de espacios confinados.</t>
  </si>
  <si>
    <r>
      <rPr>
        <b/>
        <sz val="12"/>
        <color rgb="FF000000"/>
        <rFont val="Arial"/>
        <family val="2"/>
      </rPr>
      <t xml:space="preserve">Nota 1: </t>
    </r>
    <r>
      <rPr>
        <sz val="12"/>
        <color rgb="FF000000"/>
        <rFont val="Arial"/>
        <family val="2"/>
      </rPr>
      <t>Las capacitaciones, entrenamientos y las certificación del presente proceso contractual, se establece por el número de personas que requiera la Entidad, sin aplicar la condición de un mínimo de participantes para ejecutar la actividad por parte del proveedor. Por lo tanto, el criterio "CANTIDAD" corresponde al número de personas a capacitar, entrenar o certificar y no a la cantidad de actividades o sesiones de capacitación ejecutadas.</t>
    </r>
  </si>
  <si>
    <r>
      <t xml:space="preserve">Nota 2: </t>
    </r>
    <r>
      <rPr>
        <sz val="11"/>
        <color rgb="FF000000"/>
        <rFont val="Arial"/>
        <family val="2"/>
      </rPr>
      <t>Las cantidades a contratar corresponden a una proyección del número de personas de la Entidad que se habilitarán para trabajo en alturas o trabajo en espacios confinados; por lo tanto, durante la ejecución del contrato, las cantidades podrán variar dependiendo de las necesidades de la entidad y la rotación del personal autorizado.</t>
    </r>
  </si>
  <si>
    <t>___________________________________
DILY MARINA MAESTRE ZABALA</t>
  </si>
  <si>
    <t>Jefe Oficina de Talento Humano</t>
  </si>
  <si>
    <r>
      <t>Proyectó</t>
    </r>
    <r>
      <rPr>
        <sz val="9"/>
        <rFont val="Arial Narrow"/>
        <family val="2"/>
      </rPr>
      <t xml:space="preserve">: Luisa Fernanda Ramirez Trujillo - Contratista OTH                  </t>
    </r>
  </si>
  <si>
    <r>
      <t>Revisó:</t>
    </r>
    <r>
      <rPr>
        <sz val="9"/>
        <rFont val="Arial Narrow"/>
        <family val="2"/>
      </rPr>
      <t xml:space="preserve"> Anyelitza Ortega - Contratista OTH
             Diana Castro  - Profesional Especializado OTH</t>
    </r>
  </si>
  <si>
    <t>NOMBRE Y FIRMA DEL PROPONENTE O REPRESENTANTE LEGAL:</t>
  </si>
  <si>
    <t>FECHA DE DILIGENCIAMIENTO:</t>
  </si>
  <si>
    <t>ESTUDIO DE MERCADO Y/O ANALISIS COMPARATIVO DE PRECIOS</t>
  </si>
  <si>
    <t xml:space="preserve">El coheficiente de variacion Celda N3 (Amarillo), se debe modificar en el porcentaje establecido para el proceso, como ejemplo se establece un 20%.
Modificar la formula de la celda N5 de acuerdo con lo establecido en la celda N3 y copiar formula para los demas items </t>
  </si>
  <si>
    <t>FORMULAS  -  NO MODIFICAR</t>
  </si>
  <si>
    <t>Item</t>
  </si>
  <si>
    <t>COTIZACIONES</t>
  </si>
  <si>
    <t>VALOR UNITARIO PROMEDIO</t>
  </si>
  <si>
    <t>PROMEDIO UNITARIO DE LAS COTIZACIONES ALLEGADAS</t>
  </si>
  <si>
    <t>COTIZACIONES ALLEGADAS</t>
  </si>
  <si>
    <t>DESVIACION ESTANDAR</t>
  </si>
  <si>
    <t>COEFICIENTE 
DE 
VARIACION (CV)</t>
  </si>
  <si>
    <t>SI / NO
APLICA LIMITE</t>
  </si>
  <si>
    <t>LIMITE INFERIOR
LIMITE SUPERIOR</t>
  </si>
  <si>
    <t>JUSTIFICACION</t>
  </si>
  <si>
    <t>DESVIACION RESPECTO AL PROMEDIO</t>
  </si>
  <si>
    <t>VALIDACION</t>
  </si>
  <si>
    <t>COEFICIENTE CV ESTABLECIDO PARA EL PROCESO
20 %</t>
  </si>
  <si>
    <t>Rango inferior de eliminación</t>
  </si>
  <si>
    <t>Rango superior de eliminación</t>
  </si>
  <si>
    <t>VALOR UNITARIO (B)</t>
  </si>
  <si>
    <t>OLGA LILIANA RAMIREZ MANCERA</t>
  </si>
  <si>
    <t>Directora Talento Humano</t>
  </si>
  <si>
    <t>Diplomado en eficiencia en la gestión pública con inteligencia artificial y aplicativos tecnológicos. Intensidad horaria de 100 horas.</t>
  </si>
  <si>
    <t>Diplomado en Derecho Minero Ambiental. Intensidad horaria de 100 horas.</t>
  </si>
  <si>
    <t>Diplomado en Derecho probatorio judicial y administrativo. Intensidad horaria de 100 horas.</t>
  </si>
  <si>
    <t>Diplomado en Cartografía participativa y cartografía social en la planificación del territorio. Intensidad horaria de 100 horas.</t>
  </si>
  <si>
    <t>Diplomado en Modelación hidrológica e hidráulica. Intensidad horaria de 100 horas.</t>
  </si>
  <si>
    <t>Diplomado en Veedurías ciudadanas y prevención de la corrupción. Intensidad horaria de 100 horas.</t>
  </si>
  <si>
    <t>Diplomado en Carrera Administrativa: análisis normativo y perspectiva sindical. Intensidad horaria de 100 horas.</t>
  </si>
  <si>
    <t>Curso especializado en ISO 20400 - Compras Sostenibles. Intesidad horaria de 80 horas.</t>
  </si>
  <si>
    <t>Curso especializado ISO/IEC 17025:2017 – Calidad en laboratorios. Intesidad horaria de 80 horas.</t>
  </si>
  <si>
    <t>JAVERIANA DE CALI</t>
  </si>
  <si>
    <t>N/A</t>
  </si>
  <si>
    <t>OBJETO: Prestar servicios para el fortalecimiento de las competencias laborales de los servidores públicos de la Corporación Autónoma Regional de Cundinamarca – CAR, en cumplimiento del Plan institucional de capacitación vigencia 2026.</t>
  </si>
  <si>
    <t>Diplomado por persona</t>
  </si>
  <si>
    <t>Diplomado en Derecho Minero Ambiental. Intensidad horaria de 80 horas.</t>
  </si>
  <si>
    <t>Diplomado en eficiencia en la gestión pública con inteligencia artificial y aplicativos tecnológicos. Intensidad horaria de 80 horas.</t>
  </si>
  <si>
    <t>Diplomado en Derecho probatorio judicial y administrativo. Intensidad horaria de 80 horas.</t>
  </si>
  <si>
    <t>Diplomado en Cartografía participativa y cartografía social en la planificación del territorio. Intensidad horaria de 80 horas.</t>
  </si>
  <si>
    <t>Diplomado en Modelación hidrológica e hidráulica. Intensidad horaria de 80 horas.</t>
  </si>
  <si>
    <t>Diplomado en Veedurías ciudadanas y prevención de la corrupción. Intensidad horaria de 80 horas.</t>
  </si>
  <si>
    <t>Diplomado en Carrera Administrativa: análisis normativo y perspectiva sindical. Intensidad horaria de 80 horas.</t>
  </si>
  <si>
    <t>899999063-3</t>
  </si>
  <si>
    <t>UNIVERSIDAD DISTRITAL</t>
  </si>
  <si>
    <t>FUND EDUCATIVA METROPOLITANA</t>
  </si>
  <si>
    <t>UNIVERSIDAD NACIONAL</t>
  </si>
  <si>
    <t>UNAD</t>
  </si>
  <si>
    <t>ANEXO 2: CAR-DTH-SIP-XXX-2026</t>
  </si>
  <si>
    <t>Univerdada Nacional Abierta y a Distancia</t>
  </si>
  <si>
    <t>860.512.780-4</t>
  </si>
  <si>
    <t>RESPONSABLE O ENCARGADO</t>
  </si>
  <si>
    <t>Edison Alberto Gonzalez Verano</t>
  </si>
  <si>
    <t>NUMERO DE COTIZACIÓN</t>
  </si>
  <si>
    <t>CORREO ELECTRÓNICO</t>
  </si>
  <si>
    <t>edison.gonzalez@unad.edu.co</t>
  </si>
  <si>
    <t>TELEFONO DE CONTACTO</t>
  </si>
  <si>
    <t>OBJETO: Prestar servicios para el fortalecimiento de las competencias laborales de los servidores públicos de la corporación autónoma regional de Cundinamarca – CAR, en cumplimiento del plan institucional de capacitación vigencia 2026.</t>
  </si>
  <si>
    <t xml:space="preserve">
 CANTIDAD 
(A)</t>
  </si>
  <si>
    <t xml:space="preserve">
VALOR UNITARIO 
(B)</t>
  </si>
  <si>
    <t>TARIFA IVA (%)
( C )</t>
  </si>
  <si>
    <t>VALOR IVA  
(D= B X C)</t>
  </si>
  <si>
    <t>VALOR TOTAL
A*(B+D)</t>
  </si>
  <si>
    <t xml:space="preserve">VALOR TOTAL DE LA COTIZACIÓN </t>
  </si>
  <si>
    <r>
      <rPr>
        <b/>
        <sz val="10"/>
        <color rgb="FF000000"/>
        <rFont val="Arial Narrow"/>
        <family val="2"/>
      </rPr>
      <t>Nota 1:</t>
    </r>
    <r>
      <rPr>
        <sz val="10"/>
        <color rgb="FF000000"/>
        <rFont val="Arial Narrow"/>
        <family val="2"/>
      </rPr>
      <t xml:space="preserve"> Los diplomados y cursos listados anteriormente se realizarán con mínimo 25 servidores inscritos. Por lo cual, el cotizante deberá tener en consideracion el costo por persona.</t>
    </r>
  </si>
  <si>
    <r>
      <rPr>
        <b/>
        <sz val="10"/>
        <color rgb="FF000000"/>
        <rFont val="Arial Narrow"/>
        <family val="2"/>
      </rPr>
      <t>Nota 2:</t>
    </r>
    <r>
      <rPr>
        <sz val="10"/>
        <color rgb="FF000000"/>
        <rFont val="Arial Narrow"/>
        <family val="2"/>
      </rPr>
      <t> Para realizar la cotización se debe tener en consideracion el Anexo de Especificaciones Técnicas.</t>
    </r>
  </si>
  <si>
    <r>
      <rPr>
        <b/>
        <sz val="10"/>
        <color rgb="FF000000"/>
        <rFont val="Arial Narrow"/>
        <family val="2"/>
      </rPr>
      <t>Nota 3</t>
    </r>
    <r>
      <rPr>
        <sz val="10"/>
        <color rgb="FF000000"/>
        <rFont val="Arial Narrow"/>
        <family val="2"/>
      </rPr>
      <t xml:space="preserve">: La cotización deberá presentarse en </t>
    </r>
    <r>
      <rPr>
        <b/>
        <u/>
        <sz val="10"/>
        <color rgb="FF000000"/>
        <rFont val="Arial Narrow"/>
        <family val="2"/>
      </rPr>
      <t>PDF debidamente firmado</t>
    </r>
    <r>
      <rPr>
        <sz val="10"/>
        <color rgb="FF000000"/>
        <rFont val="Arial Narrow"/>
        <family val="2"/>
      </rPr>
      <t xml:space="preserve"> por el Representante Legal, así mismo, en</t>
    </r>
    <r>
      <rPr>
        <b/>
        <sz val="10"/>
        <color rgb="FF000000"/>
        <rFont val="Arial Narrow"/>
        <family val="2"/>
      </rPr>
      <t xml:space="preserve"> Formato Excel, </t>
    </r>
    <r>
      <rPr>
        <b/>
        <u/>
        <sz val="10"/>
        <color rgb="FF000000"/>
        <rFont val="Arial Narrow"/>
        <family val="2"/>
      </rPr>
      <t>con valores redondeados y sin decimales.</t>
    </r>
  </si>
  <si>
    <t>FIRMA DEL REPRESENTANTE LEGAL</t>
  </si>
  <si>
    <t>NOMBRE DEL REPRESENTANTE LEGAL</t>
  </si>
  <si>
    <t>Martha Viviana Vargas Galindo</t>
  </si>
  <si>
    <t>NÚMERO DE IDENTIFICACIÓN DEL REPRESENTANTE LEGAL</t>
  </si>
  <si>
    <r>
      <rPr>
        <b/>
        <sz val="10"/>
        <color rgb="FF000000"/>
        <rFont val="Arial Narrow"/>
        <family val="2"/>
      </rPr>
      <t>Nota 1:</t>
    </r>
    <r>
      <rPr>
        <sz val="10"/>
        <color rgb="FF000000"/>
        <rFont val="Arial Narrow"/>
        <family val="2"/>
      </rPr>
      <t xml:space="preserve"> Los diplomados y cursos listados anteriormente se realizarán con mínimo 25 servidores inscritos. Por lo cual, el cotizante deberá tener en consideracion el costo por persona.</t>
    </r>
  </si>
  <si>
    <t>CAR-DTH-SIP-006-2026</t>
  </si>
  <si>
    <t>Universidad Nacional de Colombia</t>
  </si>
  <si>
    <t>Andrea Liseth Rojas Godoy</t>
  </si>
  <si>
    <t>188-2026</t>
  </si>
  <si>
    <t>coordiuecfi_bog@unal.edu.co</t>
  </si>
  <si>
    <t>VALOR TOTAL DE LA COTIZACIÓN (VER COTIZACIÓN ANEXA # 188 - 2026)</t>
  </si>
  <si>
    <t>SONIA ESPERANZA MONROY VARELA</t>
  </si>
  <si>
    <t>35,498,777</t>
  </si>
  <si>
    <t>CANTIDAD ESTIMADA 
(A)</t>
  </si>
  <si>
    <t>DESCRIPCION</t>
  </si>
  <si>
    <t>CANTIDAD</t>
  </si>
  <si>
    <t>JUSTIFICACIÓN DE CANTIDADES</t>
  </si>
  <si>
    <t>ANEXO JUSTIFICACION DE CANTIDADES</t>
  </si>
  <si>
    <t>Revisó: Rafael Ruiz Enciso– Contratista DTH</t>
  </si>
  <si>
    <t>CANTIDAD
(A)</t>
  </si>
  <si>
    <t>VALOR TOTAL
(A*B)</t>
  </si>
  <si>
    <t>PRESUPUESTO VALOR UNITARIO</t>
  </si>
  <si>
    <t>ANEXO N°8</t>
  </si>
  <si>
    <t>PROPUESTA ECONÓMICA A VALOR UNITARIO</t>
  </si>
  <si>
    <t>TOTAL PROPUESTA ECONOMICA A VALOR UNITARIO</t>
  </si>
  <si>
    <r>
      <t xml:space="preserve">Nota 1: </t>
    </r>
    <r>
      <rPr>
        <sz val="10"/>
        <rFont val="Arial Narrow"/>
        <family val="2"/>
      </rPr>
      <t>Articulo 476 numeral 5 del estatuto tributario "Están excluidos del impuesto sobre las ventas (IVA)...Los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t>
    </r>
  </si>
  <si>
    <r>
      <rPr>
        <b/>
        <sz val="10"/>
        <color theme="1"/>
        <rFont val="Arial Narrow"/>
        <family val="2"/>
      </rPr>
      <t>Nota 2:</t>
    </r>
    <r>
      <rPr>
        <sz val="10"/>
        <color theme="1"/>
        <rFont val="Arial Narrow"/>
        <family val="2"/>
      </rPr>
      <t xml:space="preserve"> Las capacitaciones, entrenamientos y las certificación del presente proceso contractual, se establece por el número de personas que requiera la Entidad, sin aplicar la condición de un mínimo de participantes para ejecutar la actividad por parte del proveedor. Por lo tanto, el criterio "CANTIDAD" corresponde al número de personas a capacitar, entrenar o certificar y no a la cantidad de actividades o sesiones de capacitación ejecutadas.</t>
    </r>
  </si>
  <si>
    <r>
      <rPr>
        <b/>
        <sz val="10"/>
        <color theme="1"/>
        <rFont val="Arial Narrow"/>
        <family val="2"/>
      </rPr>
      <t xml:space="preserve">Nota 6: </t>
    </r>
    <r>
      <rPr>
        <sz val="10"/>
        <color theme="1"/>
        <rFont val="Arial Narrow"/>
        <family val="2"/>
      </rPr>
      <t xml:space="preserve">La propuesta económica deberá presentarse en PDF debidamente firmada por el Proponente o Representante legal, adicionalmente debe presentar la propuesta económica en </t>
    </r>
    <r>
      <rPr>
        <b/>
        <u/>
        <sz val="10"/>
        <color theme="1"/>
        <rFont val="Arial Narrow"/>
        <family val="2"/>
      </rPr>
      <t>formato Excel</t>
    </r>
    <r>
      <rPr>
        <u/>
        <sz val="10"/>
        <color theme="1"/>
        <rFont val="Arial Narrow"/>
        <family val="2"/>
      </rPr>
      <t xml:space="preserve"> </t>
    </r>
    <r>
      <rPr>
        <sz val="10"/>
        <color theme="1"/>
        <rFont val="Arial Narrow"/>
        <family val="2"/>
      </rPr>
      <t xml:space="preserve">con </t>
    </r>
    <r>
      <rPr>
        <b/>
        <u/>
        <sz val="10"/>
        <color theme="1"/>
        <rFont val="Arial Narrow"/>
        <family val="2"/>
      </rPr>
      <t>valores redondeados y sin decimales</t>
    </r>
  </si>
  <si>
    <r>
      <rPr>
        <b/>
        <sz val="10"/>
        <color rgb="FF000000"/>
        <rFont val="Arial Narrow"/>
        <family val="2"/>
      </rPr>
      <t>Nota 5:</t>
    </r>
    <r>
      <rPr>
        <sz val="10"/>
        <color rgb="FF000000"/>
        <rFont val="Arial Narrow"/>
        <family val="2"/>
      </rPr>
      <t xml:space="preserve"> La prestación del servicio comprender el diseño, ejecución y evaluación de las formaciones presenciales, virtuales o mixtas a la medida de las necesidades de la entidad para la vigencia 2026, realizado por una Institución de Educación Superior que cuente con la autorización del Ministerio de Educación, para ofrecer programas de educación superior, registro calificado; de acuerdo a las especificaciones técnicas establecidas por la Entidad</t>
    </r>
  </si>
  <si>
    <r>
      <rPr>
        <b/>
        <sz val="10"/>
        <rFont val="Arial Narrow"/>
        <family val="2"/>
      </rPr>
      <t>Nota 4</t>
    </r>
    <r>
      <rPr>
        <sz val="10"/>
        <rFont val="Arial Narrow"/>
        <family val="2"/>
      </rPr>
      <t xml:space="preserve">: La propuesta económica deberá contener todos y cada uno de los ítems requeridos, con sus condiciones técnicas, valores unitarios y valores totales; adicional a ello, la propuesta economica, NO podrá exceder el valor total del presupuesto oficial a valor unitario, ni los valores unitarios promedio establecidos para cada uno de los ítems, para lo cual deberá tener en consideración el estudio realizado por la entidad en el documento denominado Anexo </t>
    </r>
    <r>
      <rPr>
        <b/>
        <sz val="10"/>
        <rFont val="Arial Narrow"/>
        <family val="2"/>
      </rPr>
      <t>ESTUDIO DE MERCADO Y/O ANALISIS COMPARATIVO DE PRECIOS</t>
    </r>
    <r>
      <rPr>
        <sz val="10"/>
        <rFont val="Arial Narrow"/>
        <family val="2"/>
      </rPr>
      <t>, que es publicado para su conocimiento. Sopena de causal de rechazo.</t>
    </r>
  </si>
  <si>
    <t>Revisó: Rafael Ruiz Enciso – Contratista DTH</t>
  </si>
  <si>
    <r>
      <rPr>
        <b/>
        <sz val="10"/>
        <color rgb="FF000000"/>
        <rFont val="Arial Narrow"/>
        <family val="2"/>
      </rPr>
      <t>Nota 3:</t>
    </r>
    <r>
      <rPr>
        <sz val="10"/>
        <color rgb="FF000000"/>
        <rFont val="Arial Narrow"/>
        <family val="2"/>
      </rPr>
      <t xml:space="preserve">  Para determinar el valor de la oferta económica, el proponente debera tener en consideracion el </t>
    </r>
    <r>
      <rPr>
        <b/>
        <sz val="10"/>
        <color rgb="FF000000"/>
        <rFont val="Arial Narrow"/>
        <family val="2"/>
      </rPr>
      <t>Anexo de Especificaciones Técnicas.</t>
    </r>
  </si>
  <si>
    <t>CDP</t>
  </si>
  <si>
    <t>PRESUPUESTO</t>
  </si>
  <si>
    <t>DIFERENCIA</t>
  </si>
  <si>
    <t>Se define esta cantidad teniendo en cuenta el número de dependencias que solicitaron esa temática en la encuesta de necesidades y la demanda de inscripción de diplomados ofrecidos en años anteriores.</t>
  </si>
  <si>
    <t>Se define esta cantidad teniendo en cuenta la demanda de inscripción de diplomados ofrecidos en años anteriores en temáticas sindicales</t>
  </si>
  <si>
    <t>Se define esta cantidad teniendo en cuenta el número de dependencias que solicitaron esa temática en la encuesta de necesidades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</si>
</sst>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 #,##0;\-&quot;$&quot;\ #,##0"/>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240A]#,##0.00;[Red][$$-240A]#,##0.00"/>
    <numFmt numFmtId="166" formatCode="[$$-240A]#,##0.00"/>
    <numFmt numFmtId="167" formatCode="&quot;$&quot;#,##0.00"/>
    <numFmt numFmtId="168" formatCode="_-&quot;$&quot;\ * #,##0_-;\-&quot;$&quot;\ * #,##0_-;_-&quot;$&quot;\ * &quot;-&quot;??_-;_-@_-"/>
    <numFmt numFmtId="169" formatCode="0.0000"/>
  </numFmts>
  <fonts count="44" x14ac:knownFonts="1">
    <font>
      <sz val="11"/>
      <color theme="1"/>
      <name val="Aptos Narrow"/>
      <family val="2"/>
      <scheme val="minor"/>
    </font>
    <font>
      <sz val="11"/>
      <color theme="1"/>
      <name val="Aptos Narrow"/>
      <family val="2"/>
      <scheme val="minor"/>
    </font>
    <font>
      <b/>
      <sz val="10"/>
      <color theme="1"/>
      <name val="Arial Narrow"/>
      <family val="2"/>
    </font>
    <font>
      <sz val="10"/>
      <color theme="1"/>
      <name val="Arial Narrow"/>
      <family val="2"/>
    </font>
    <font>
      <b/>
      <sz val="16"/>
      <color rgb="FFFF0000"/>
      <name val="Arial Narrow"/>
      <family val="2"/>
    </font>
    <font>
      <b/>
      <sz val="14"/>
      <color theme="3" tint="-0.249977111117893"/>
      <name val="Arial Narrow"/>
      <family val="2"/>
    </font>
    <font>
      <b/>
      <sz val="10"/>
      <name val="Arial Narrow"/>
      <family val="2"/>
    </font>
    <font>
      <b/>
      <sz val="11"/>
      <name val="Aptos Narrow"/>
      <family val="2"/>
      <scheme val="minor"/>
    </font>
    <font>
      <sz val="7"/>
      <color theme="1"/>
      <name val="Arial Narrow"/>
      <family val="2"/>
    </font>
    <font>
      <sz val="9"/>
      <color theme="1"/>
      <name val="Arial Narrow"/>
      <family val="2"/>
    </font>
    <font>
      <sz val="10"/>
      <name val="Arial Narrow"/>
      <family val="2"/>
    </font>
    <font>
      <sz val="10"/>
      <color rgb="FF000000"/>
      <name val="Times New Roman"/>
      <family val="1"/>
    </font>
    <font>
      <sz val="8"/>
      <color theme="1"/>
      <name val="Arial"/>
      <family val="2"/>
    </font>
    <font>
      <b/>
      <sz val="11"/>
      <color theme="1"/>
      <name val="Arial Narrow"/>
      <family val="2"/>
    </font>
    <font>
      <sz val="11"/>
      <color theme="1"/>
      <name val="Arial Narrow"/>
      <family val="2"/>
    </font>
    <font>
      <b/>
      <sz val="11"/>
      <name val="Arial Narrow"/>
      <family val="2"/>
    </font>
    <font>
      <sz val="11"/>
      <name val="Arial Narrow"/>
      <family val="2"/>
    </font>
    <font>
      <sz val="9"/>
      <name val="Arial Narrow"/>
      <family val="2"/>
    </font>
    <font>
      <sz val="11"/>
      <color rgb="FF000000"/>
      <name val="Arial Narrow"/>
      <family val="2"/>
    </font>
    <font>
      <sz val="11"/>
      <color rgb="FFFF0000"/>
      <name val="Arial Narrow"/>
      <family val="2"/>
    </font>
    <font>
      <b/>
      <sz val="10"/>
      <color rgb="FF000000"/>
      <name val="Arial Narrow"/>
      <family val="2"/>
    </font>
    <font>
      <b/>
      <sz val="11"/>
      <color rgb="FF000000"/>
      <name val="Arial Narrow"/>
      <family val="2"/>
    </font>
    <font>
      <sz val="10"/>
      <color rgb="FF000000"/>
      <name val="Arial Narrow"/>
      <family val="2"/>
    </font>
    <font>
      <sz val="11"/>
      <color rgb="FF000000"/>
      <name val="Arial"/>
      <family val="2"/>
    </font>
    <font>
      <sz val="12"/>
      <color rgb="FF000000"/>
      <name val="Arial"/>
      <family val="2"/>
    </font>
    <font>
      <b/>
      <sz val="12"/>
      <color rgb="FF000000"/>
      <name val="Arial"/>
      <family val="2"/>
    </font>
    <font>
      <b/>
      <sz val="12"/>
      <color theme="1"/>
      <name val="Arial"/>
      <family val="2"/>
    </font>
    <font>
      <b/>
      <sz val="14"/>
      <color theme="1"/>
      <name val="Arial"/>
      <family val="2"/>
    </font>
    <font>
      <b/>
      <sz val="11"/>
      <color theme="1"/>
      <name val="Arial"/>
      <family val="2"/>
    </font>
    <font>
      <sz val="10"/>
      <color rgb="FF000000"/>
      <name val="Arial"/>
      <family val="2"/>
    </font>
    <font>
      <b/>
      <sz val="9"/>
      <name val="Arial Narrow"/>
      <family val="2"/>
    </font>
    <font>
      <sz val="11"/>
      <color theme="1"/>
      <name val="Arial"/>
      <family val="2"/>
    </font>
    <font>
      <sz val="9"/>
      <color rgb="FF000000"/>
      <name val="Arial"/>
      <family val="2"/>
    </font>
    <font>
      <sz val="12"/>
      <color theme="1"/>
      <name val="Arial Narrow"/>
      <family val="2"/>
    </font>
    <font>
      <b/>
      <sz val="12"/>
      <color theme="1"/>
      <name val="Arial Narrow"/>
      <family val="2"/>
    </font>
    <font>
      <sz val="12"/>
      <color rgb="FF000000"/>
      <name val="Arial Narrow"/>
      <family val="2"/>
    </font>
    <font>
      <b/>
      <sz val="8"/>
      <color theme="1"/>
      <name val="Arial Narrow"/>
      <family val="2"/>
    </font>
    <font>
      <b/>
      <sz val="12"/>
      <color rgb="FF000000"/>
      <name val="Arial"/>
      <family val="2"/>
    </font>
    <font>
      <b/>
      <sz val="11"/>
      <color rgb="FF000000"/>
      <name val="Arial"/>
      <family val="2"/>
    </font>
    <font>
      <u/>
      <sz val="11"/>
      <color theme="10"/>
      <name val="Aptos Narrow"/>
      <family val="2"/>
      <scheme val="minor"/>
    </font>
    <font>
      <b/>
      <u/>
      <sz val="10"/>
      <color rgb="FF000000"/>
      <name val="Arial Narrow"/>
      <family val="2"/>
    </font>
    <font>
      <sz val="10"/>
      <color rgb="FF000000"/>
      <name val="Arial Narrow"/>
      <family val="2"/>
    </font>
    <font>
      <u/>
      <sz val="10"/>
      <color theme="1"/>
      <name val="Arial Narrow"/>
      <family val="2"/>
    </font>
    <font>
      <b/>
      <u/>
      <sz val="10"/>
      <color theme="1"/>
      <name val="Arial Narrow"/>
      <family val="2"/>
    </font>
  </fonts>
  <fills count="1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theme="9" tint="0.79998168889431442"/>
        <bgColor indexed="64"/>
      </patternFill>
    </fill>
    <fill>
      <patternFill patternType="solid">
        <fgColor rgb="FFFFFFFF"/>
        <bgColor rgb="FF000000"/>
      </patternFill>
    </fill>
    <fill>
      <patternFill patternType="solid">
        <fgColor rgb="FFFAFDFF"/>
        <bgColor rgb="FF000000"/>
      </patternFill>
    </fill>
    <fill>
      <patternFill patternType="solid">
        <fgColor rgb="FFDDEBF7"/>
        <bgColor indexed="64"/>
      </patternFill>
    </fill>
    <fill>
      <patternFill patternType="solid">
        <fgColor rgb="FFFAFDFF"/>
        <bgColor indexed="64"/>
      </patternFill>
    </fill>
  </fills>
  <borders count="3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rgb="FF000000"/>
      </left>
      <right style="medium">
        <color rgb="FF000000"/>
      </right>
      <top style="medium">
        <color rgb="FF000000"/>
      </top>
      <bottom style="thin">
        <color rgb="FF000000"/>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21">
    <xf numFmtId="0" fontId="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0" fontId="11" fillId="0" borderId="0"/>
    <xf numFmtId="44" fontId="1" fillId="0" borderId="0" applyFont="0" applyFill="0" applyBorder="0" applyAlignment="0" applyProtection="0"/>
    <xf numFmtId="0" fontId="12" fillId="0" borderId="0"/>
    <xf numFmtId="44" fontId="1" fillId="0" borderId="0" applyFont="0" applyFill="0" applyBorder="0" applyAlignment="0" applyProtection="0"/>
    <xf numFmtId="0" fontId="1" fillId="0" borderId="0"/>
    <xf numFmtId="0" fontId="1" fillId="0" borderId="0"/>
    <xf numFmtId="41" fontId="1" fillId="0" borderId="0" applyFont="0" applyFill="0" applyBorder="0" applyAlignment="0" applyProtection="0"/>
    <xf numFmtId="0" fontId="1" fillId="0" borderId="0"/>
    <xf numFmtId="0" fontId="1" fillId="0" borderId="0"/>
    <xf numFmtId="0" fontId="29" fillId="0" borderId="0"/>
    <xf numFmtId="0" fontId="1" fillId="0" borderId="0"/>
    <xf numFmtId="0" fontId="1" fillId="0" borderId="0"/>
    <xf numFmtId="0" fontId="1" fillId="0" borderId="0"/>
    <xf numFmtId="0" fontId="1" fillId="0" borderId="0"/>
    <xf numFmtId="42" fontId="1" fillId="0" borderId="0" applyFont="0" applyFill="0" applyBorder="0" applyAlignment="0" applyProtection="0"/>
    <xf numFmtId="9" fontId="1" fillId="0" borderId="0" applyFont="0" applyFill="0" applyBorder="0" applyAlignment="0" applyProtection="0"/>
    <xf numFmtId="0" fontId="39" fillId="0" borderId="0" applyNumberFormat="0" applyFill="0" applyBorder="0" applyAlignment="0" applyProtection="0"/>
  </cellStyleXfs>
  <cellXfs count="250">
    <xf numFmtId="0" fontId="0" fillId="0" borderId="0" xfId="0"/>
    <xf numFmtId="0" fontId="3" fillId="2" borderId="0" xfId="1" applyFont="1" applyFill="1" applyAlignment="1" applyProtection="1">
      <alignment vertical="center"/>
      <protection hidden="1"/>
    </xf>
    <xf numFmtId="0" fontId="3" fillId="2" borderId="0" xfId="1" applyFont="1" applyFill="1" applyAlignment="1">
      <alignment vertical="center"/>
    </xf>
    <xf numFmtId="0" fontId="2" fillId="3" borderId="1" xfId="1" applyFont="1" applyFill="1" applyBorder="1" applyAlignment="1" applyProtection="1">
      <alignment horizontal="left" vertical="center" wrapText="1"/>
      <protection hidden="1"/>
    </xf>
    <xf numFmtId="0" fontId="2" fillId="3" borderId="2" xfId="1" applyFont="1" applyFill="1" applyBorder="1" applyAlignment="1" applyProtection="1">
      <alignment horizontal="left" vertical="center" wrapText="1"/>
      <protection hidden="1"/>
    </xf>
    <xf numFmtId="0" fontId="2" fillId="3" borderId="3" xfId="1" applyFont="1" applyFill="1" applyBorder="1" applyAlignment="1" applyProtection="1">
      <alignment horizontal="left" vertical="center" wrapText="1"/>
      <protection hidden="1"/>
    </xf>
    <xf numFmtId="0" fontId="2" fillId="0" borderId="5" xfId="1" applyFont="1" applyBorder="1" applyAlignment="1" applyProtection="1">
      <alignment horizontal="left" vertical="center" wrapText="1"/>
      <protection hidden="1"/>
    </xf>
    <xf numFmtId="0" fontId="2" fillId="3" borderId="6" xfId="1" applyFont="1" applyFill="1" applyBorder="1" applyAlignment="1" applyProtection="1">
      <alignment horizontal="left" vertical="center" wrapText="1"/>
      <protection hidden="1"/>
    </xf>
    <xf numFmtId="0" fontId="4" fillId="2" borderId="7" xfId="1" applyFont="1" applyFill="1" applyBorder="1" applyAlignment="1" applyProtection="1">
      <alignment horizontal="center" vertical="center"/>
      <protection hidden="1"/>
    </xf>
    <xf numFmtId="0" fontId="4" fillId="2" borderId="8" xfId="1" applyFont="1" applyFill="1" applyBorder="1" applyAlignment="1" applyProtection="1">
      <alignment horizontal="center" vertical="center"/>
      <protection hidden="1"/>
    </xf>
    <xf numFmtId="0" fontId="4" fillId="2" borderId="0" xfId="1" applyFont="1" applyFill="1" applyAlignment="1" applyProtection="1">
      <alignment horizontal="center" vertical="center"/>
      <protection hidden="1"/>
    </xf>
    <xf numFmtId="0" fontId="4" fillId="2" borderId="9" xfId="1" applyFont="1" applyFill="1" applyBorder="1" applyAlignment="1" applyProtection="1">
      <alignment horizontal="center" vertical="center"/>
      <protection hidden="1"/>
    </xf>
    <xf numFmtId="0" fontId="2" fillId="4" borderId="12" xfId="1" applyFont="1" applyFill="1" applyBorder="1" applyAlignment="1" applyProtection="1">
      <alignment horizontal="center" vertical="center" wrapText="1"/>
      <protection hidden="1"/>
    </xf>
    <xf numFmtId="9" fontId="5" fillId="3" borderId="12" xfId="1" applyNumberFormat="1" applyFont="1" applyFill="1" applyBorder="1" applyAlignment="1" applyProtection="1">
      <alignment horizontal="center" vertical="center"/>
      <protection hidden="1"/>
    </xf>
    <xf numFmtId="0" fontId="2" fillId="0" borderId="5" xfId="1" applyFont="1" applyBorder="1" applyAlignment="1" applyProtection="1">
      <alignment horizontal="center" vertical="center" wrapText="1"/>
      <protection hidden="1"/>
    </xf>
    <xf numFmtId="0" fontId="6" fillId="0" borderId="0" xfId="1" applyFont="1" applyAlignment="1" applyProtection="1">
      <alignment horizontal="center" vertical="center" wrapText="1"/>
      <protection hidden="1"/>
    </xf>
    <xf numFmtId="0" fontId="2" fillId="4" borderId="0" xfId="1" applyFont="1" applyFill="1" applyAlignment="1" applyProtection="1">
      <alignment horizontal="center" vertical="center" wrapText="1"/>
      <protection hidden="1"/>
    </xf>
    <xf numFmtId="1" fontId="7" fillId="3" borderId="12" xfId="2" applyNumberFormat="1" applyFont="1" applyFill="1" applyBorder="1" applyAlignment="1" applyProtection="1">
      <alignment horizontal="center" vertical="center" wrapText="1"/>
      <protection hidden="1"/>
    </xf>
    <xf numFmtId="0" fontId="2" fillId="6" borderId="12" xfId="1" applyFont="1" applyFill="1" applyBorder="1" applyAlignment="1" applyProtection="1">
      <alignment horizontal="center" vertical="center" wrapText="1"/>
      <protection locked="0" hidden="1"/>
    </xf>
    <xf numFmtId="0" fontId="2" fillId="0" borderId="0" xfId="1" applyFont="1" applyAlignment="1" applyProtection="1">
      <alignment horizontal="center" vertical="center" wrapText="1"/>
      <protection locked="0" hidden="1"/>
    </xf>
    <xf numFmtId="0" fontId="2" fillId="7" borderId="10" xfId="1" applyFont="1" applyFill="1" applyBorder="1" applyAlignment="1" applyProtection="1">
      <alignment horizontal="center" vertical="center" wrapText="1"/>
      <protection locked="0" hidden="1"/>
    </xf>
    <xf numFmtId="0" fontId="6" fillId="6" borderId="12" xfId="0" applyFont="1" applyFill="1" applyBorder="1" applyAlignment="1">
      <alignment vertical="center"/>
    </xf>
    <xf numFmtId="0" fontId="8" fillId="2" borderId="13" xfId="1" applyFont="1" applyFill="1" applyBorder="1" applyAlignment="1" applyProtection="1">
      <alignment horizontal="center" vertical="center" wrapText="1"/>
      <protection locked="0" hidden="1"/>
    </xf>
    <xf numFmtId="0" fontId="8" fillId="2" borderId="12" xfId="1" applyFont="1" applyFill="1" applyBorder="1" applyAlignment="1">
      <alignment vertical="center"/>
    </xf>
    <xf numFmtId="0" fontId="9" fillId="2" borderId="12" xfId="0" applyFont="1" applyFill="1" applyBorder="1" applyAlignment="1">
      <alignment horizontal="center" vertical="center" wrapText="1"/>
    </xf>
    <xf numFmtId="165" fontId="3" fillId="2" borderId="12" xfId="1" applyNumberFormat="1" applyFont="1" applyFill="1" applyBorder="1" applyAlignment="1" applyProtection="1">
      <alignment horizontal="right" vertical="center"/>
      <protection hidden="1"/>
    </xf>
    <xf numFmtId="0" fontId="3" fillId="2" borderId="12" xfId="3" applyNumberFormat="1" applyFont="1" applyFill="1" applyBorder="1" applyAlignment="1" applyProtection="1">
      <alignment horizontal="center" vertical="center"/>
      <protection hidden="1"/>
    </xf>
    <xf numFmtId="3" fontId="3" fillId="2" borderId="12" xfId="2" applyNumberFormat="1" applyFont="1" applyFill="1" applyBorder="1" applyAlignment="1" applyProtection="1">
      <alignment horizontal="center" vertical="center"/>
      <protection hidden="1"/>
    </xf>
    <xf numFmtId="9" fontId="3" fillId="2" borderId="12" xfId="2" applyFont="1" applyFill="1" applyBorder="1" applyAlignment="1" applyProtection="1">
      <alignment horizontal="center" vertical="center"/>
      <protection hidden="1"/>
    </xf>
    <xf numFmtId="0" fontId="3" fillId="3" borderId="12" xfId="1" applyFont="1" applyFill="1" applyBorder="1" applyAlignment="1" applyProtection="1">
      <alignment horizontal="center" vertical="center" wrapText="1"/>
      <protection hidden="1"/>
    </xf>
    <xf numFmtId="0" fontId="3" fillId="2" borderId="12" xfId="1" applyFont="1" applyFill="1" applyBorder="1" applyAlignment="1" applyProtection="1">
      <alignment horizontal="center" vertical="center" wrapText="1"/>
      <protection hidden="1"/>
    </xf>
    <xf numFmtId="0" fontId="3" fillId="0" borderId="5" xfId="1" applyFont="1" applyBorder="1" applyAlignment="1" applyProtection="1">
      <alignment horizontal="center" vertical="center" wrapText="1"/>
      <protection hidden="1"/>
    </xf>
    <xf numFmtId="166" fontId="3" fillId="2" borderId="12" xfId="1" applyNumberFormat="1" applyFont="1" applyFill="1" applyBorder="1" applyAlignment="1" applyProtection="1">
      <alignment vertical="center"/>
      <protection hidden="1"/>
    </xf>
    <xf numFmtId="42" fontId="3" fillId="0" borderId="0" xfId="1" applyNumberFormat="1" applyFont="1" applyAlignment="1" applyProtection="1">
      <alignment vertical="center"/>
      <protection hidden="1"/>
    </xf>
    <xf numFmtId="165" fontId="2" fillId="8" borderId="12" xfId="1" applyNumberFormat="1" applyFont="1" applyFill="1" applyBorder="1" applyAlignment="1" applyProtection="1">
      <alignment horizontal="right" vertical="center"/>
      <protection hidden="1"/>
    </xf>
    <xf numFmtId="9" fontId="3" fillId="0" borderId="12" xfId="2" applyFont="1" applyFill="1" applyBorder="1" applyAlignment="1" applyProtection="1">
      <alignment horizontal="center" vertical="center"/>
      <protection hidden="1"/>
    </xf>
    <xf numFmtId="0" fontId="8" fillId="2" borderId="12" xfId="1" applyFont="1" applyFill="1" applyBorder="1" applyAlignment="1" applyProtection="1">
      <alignment horizontal="center" vertical="center" wrapText="1"/>
      <protection locked="0" hidden="1"/>
    </xf>
    <xf numFmtId="0" fontId="3" fillId="2" borderId="0" xfId="1" applyFont="1" applyFill="1" applyAlignment="1">
      <alignment vertical="center" wrapText="1"/>
    </xf>
    <xf numFmtId="0" fontId="3" fillId="2" borderId="0" xfId="1" applyFont="1" applyFill="1" applyAlignment="1">
      <alignment horizontal="center" vertical="center"/>
    </xf>
    <xf numFmtId="167" fontId="3" fillId="2" borderId="0" xfId="1" applyNumberFormat="1" applyFont="1" applyFill="1" applyAlignment="1">
      <alignment vertical="center"/>
    </xf>
    <xf numFmtId="3" fontId="3" fillId="2" borderId="0" xfId="1" applyNumberFormat="1" applyFont="1" applyFill="1" applyAlignment="1">
      <alignment vertical="center"/>
    </xf>
    <xf numFmtId="0" fontId="3" fillId="2" borderId="0" xfId="1" applyFont="1" applyFill="1" applyAlignment="1" applyProtection="1">
      <alignment horizontal="center" vertical="center"/>
      <protection hidden="1"/>
    </xf>
    <xf numFmtId="0" fontId="3" fillId="2" borderId="0" xfId="1" applyFont="1" applyFill="1" applyAlignment="1" applyProtection="1">
      <alignment horizontal="center" vertical="center" wrapText="1"/>
      <protection hidden="1"/>
    </xf>
    <xf numFmtId="0" fontId="0" fillId="0" borderId="2" xfId="0" applyBorder="1" applyAlignment="1">
      <alignment horizontal="center" vertical="center"/>
    </xf>
    <xf numFmtId="0" fontId="14" fillId="0" borderId="0" xfId="0" applyFont="1"/>
    <xf numFmtId="0" fontId="14" fillId="0" borderId="12" xfId="0" applyFont="1" applyBorder="1" applyAlignment="1">
      <alignment horizontal="center" vertical="center"/>
    </xf>
    <xf numFmtId="0" fontId="16" fillId="0" borderId="0" xfId="0" applyFont="1" applyAlignment="1">
      <alignment horizontal="center" vertical="center"/>
    </xf>
    <xf numFmtId="0" fontId="14" fillId="0" borderId="0" xfId="0" applyFont="1" applyAlignment="1">
      <alignment horizontal="center" vertical="center"/>
    </xf>
    <xf numFmtId="0" fontId="3" fillId="0" borderId="0" xfId="0" applyFont="1"/>
    <xf numFmtId="0" fontId="19" fillId="0" borderId="0" xfId="0" applyFont="1"/>
    <xf numFmtId="0" fontId="2" fillId="4" borderId="12"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3" fillId="2" borderId="0" xfId="0" applyFont="1" applyFill="1"/>
    <xf numFmtId="0" fontId="10" fillId="0" borderId="0" xfId="0" applyFont="1" applyAlignment="1">
      <alignment horizontal="center" vertical="center"/>
    </xf>
    <xf numFmtId="0" fontId="3" fillId="0" borderId="0" xfId="0" applyFont="1" applyAlignment="1">
      <alignment horizontal="center" vertical="center"/>
    </xf>
    <xf numFmtId="0" fontId="2" fillId="4" borderId="12" xfId="8" applyFont="1" applyFill="1" applyBorder="1" applyAlignment="1">
      <alignment horizontal="center" vertical="center" wrapText="1"/>
    </xf>
    <xf numFmtId="0" fontId="3" fillId="0" borderId="0" xfId="0" applyFont="1" applyAlignment="1">
      <alignment horizontal="center"/>
    </xf>
    <xf numFmtId="0" fontId="22" fillId="2" borderId="0" xfId="0" applyFont="1" applyFill="1"/>
    <xf numFmtId="1" fontId="20" fillId="4" borderId="12" xfId="4" applyNumberFormat="1" applyFont="1" applyFill="1" applyBorder="1" applyAlignment="1">
      <alignment horizontal="center" vertical="center" wrapText="1" shrinkToFit="1"/>
    </xf>
    <xf numFmtId="168" fontId="14" fillId="0" borderId="0" xfId="0" applyNumberFormat="1" applyFont="1"/>
    <xf numFmtId="169" fontId="14" fillId="0" borderId="0" xfId="0" applyNumberFormat="1" applyFont="1"/>
    <xf numFmtId="0" fontId="23" fillId="0" borderId="15" xfId="0" applyFont="1" applyBorder="1" applyAlignment="1">
      <alignment vertical="center" wrapText="1"/>
    </xf>
    <xf numFmtId="0" fontId="14" fillId="0" borderId="0" xfId="12" applyFont="1"/>
    <xf numFmtId="0" fontId="28" fillId="11" borderId="30" xfId="12" applyFont="1" applyFill="1" applyBorder="1" applyAlignment="1">
      <alignment horizontal="center" vertical="center" wrapText="1"/>
    </xf>
    <xf numFmtId="0" fontId="28" fillId="11" borderId="31" xfId="12" applyFont="1" applyFill="1" applyBorder="1" applyAlignment="1">
      <alignment horizontal="center" vertical="center" wrapText="1"/>
    </xf>
    <xf numFmtId="0" fontId="28" fillId="11" borderId="32" xfId="12" applyFont="1" applyFill="1" applyBorder="1" applyAlignment="1">
      <alignment horizontal="center" vertical="center" wrapText="1"/>
    </xf>
    <xf numFmtId="0" fontId="14" fillId="0" borderId="0" xfId="12" applyFont="1" applyAlignment="1">
      <alignment horizontal="center"/>
    </xf>
    <xf numFmtId="0" fontId="23" fillId="0" borderId="14" xfId="13" applyFont="1" applyBorder="1" applyAlignment="1">
      <alignment vertical="center"/>
    </xf>
    <xf numFmtId="0" fontId="23" fillId="0" borderId="15" xfId="13" applyFont="1" applyBorder="1" applyAlignment="1">
      <alignment vertical="center" wrapText="1"/>
    </xf>
    <xf numFmtId="0" fontId="24" fillId="9" borderId="15" xfId="13" applyFont="1" applyFill="1" applyBorder="1" applyAlignment="1">
      <alignment vertical="center" wrapText="1"/>
    </xf>
    <xf numFmtId="0" fontId="23" fillId="0" borderId="33" xfId="12" applyFont="1" applyBorder="1" applyAlignment="1">
      <alignment horizontal="center" vertical="center"/>
    </xf>
    <xf numFmtId="0" fontId="23" fillId="0" borderId="16" xfId="13" applyFont="1" applyBorder="1" applyAlignment="1">
      <alignment vertical="center"/>
    </xf>
    <xf numFmtId="0" fontId="23" fillId="0" borderId="17" xfId="13" applyFont="1" applyBorder="1" applyAlignment="1">
      <alignment vertical="center" wrapText="1"/>
    </xf>
    <xf numFmtId="0" fontId="24" fillId="9" borderId="17" xfId="13" applyFont="1" applyFill="1" applyBorder="1" applyAlignment="1">
      <alignment vertical="center" wrapText="1"/>
    </xf>
    <xf numFmtId="0" fontId="24" fillId="10" borderId="17" xfId="13" applyFont="1" applyFill="1" applyBorder="1" applyAlignment="1">
      <alignment vertical="center" wrapText="1"/>
    </xf>
    <xf numFmtId="0" fontId="14" fillId="12" borderId="0" xfId="12" applyFont="1" applyFill="1"/>
    <xf numFmtId="0" fontId="23" fillId="0" borderId="18" xfId="13" applyFont="1" applyBorder="1" applyAlignment="1">
      <alignment vertical="center"/>
    </xf>
    <xf numFmtId="0" fontId="23" fillId="0" borderId="19" xfId="13" applyFont="1" applyBorder="1" applyAlignment="1">
      <alignment vertical="center" wrapText="1"/>
    </xf>
    <xf numFmtId="0" fontId="24" fillId="9" borderId="19" xfId="13" applyFont="1" applyFill="1" applyBorder="1" applyAlignment="1">
      <alignment vertical="center" wrapText="1"/>
    </xf>
    <xf numFmtId="0" fontId="23" fillId="0" borderId="5" xfId="13" applyFont="1" applyBorder="1" applyAlignment="1">
      <alignment horizontal="center" vertical="center"/>
    </xf>
    <xf numFmtId="0" fontId="18" fillId="0" borderId="0" xfId="13" applyFont="1"/>
    <xf numFmtId="0" fontId="2" fillId="0" borderId="0" xfId="13" applyFont="1" applyAlignment="1">
      <alignment vertical="center"/>
    </xf>
    <xf numFmtId="0" fontId="3" fillId="0" borderId="0" xfId="13" applyFont="1" applyAlignment="1">
      <alignment vertical="center"/>
    </xf>
    <xf numFmtId="0" fontId="17" fillId="0" borderId="0" xfId="13" applyFont="1"/>
    <xf numFmtId="0" fontId="10" fillId="0" borderId="0" xfId="13" applyFont="1"/>
    <xf numFmtId="0" fontId="10" fillId="0" borderId="0" xfId="14" applyFont="1" applyAlignment="1">
      <alignment vertical="center"/>
    </xf>
    <xf numFmtId="0" fontId="31" fillId="0" borderId="0" xfId="12" applyFont="1" applyAlignment="1">
      <alignment horizontal="center"/>
    </xf>
    <xf numFmtId="0" fontId="31" fillId="0" borderId="0" xfId="12" applyFont="1" applyAlignment="1">
      <alignment horizontal="center" wrapText="1"/>
    </xf>
    <xf numFmtId="0" fontId="31" fillId="0" borderId="0" xfId="12" applyFont="1" applyAlignment="1">
      <alignment horizontal="center" vertical="center"/>
    </xf>
    <xf numFmtId="0" fontId="32" fillId="0" borderId="0" xfId="13" applyFont="1"/>
    <xf numFmtId="0" fontId="23" fillId="0" borderId="0" xfId="13" applyFont="1" applyAlignment="1">
      <alignment vertical="center"/>
    </xf>
    <xf numFmtId="0" fontId="23" fillId="0" borderId="0" xfId="13" applyFont="1"/>
    <xf numFmtId="0" fontId="6" fillId="4" borderId="12" xfId="16" applyFont="1" applyFill="1" applyBorder="1" applyAlignment="1">
      <alignment horizontal="center" vertical="center" wrapText="1"/>
    </xf>
    <xf numFmtId="0" fontId="2" fillId="4" borderId="12" xfId="16" applyFont="1" applyFill="1" applyBorder="1" applyAlignment="1">
      <alignment horizontal="center" vertical="center" wrapText="1"/>
    </xf>
    <xf numFmtId="0" fontId="29" fillId="0" borderId="0" xfId="13"/>
    <xf numFmtId="0" fontId="23" fillId="9" borderId="15" xfId="13" applyFont="1" applyFill="1" applyBorder="1" applyAlignment="1">
      <alignment horizontal="center" vertical="center" wrapText="1"/>
    </xf>
    <xf numFmtId="0" fontId="23" fillId="9" borderId="17" xfId="13" applyFont="1" applyFill="1" applyBorder="1" applyAlignment="1">
      <alignment horizontal="center" vertical="center" wrapText="1"/>
    </xf>
    <xf numFmtId="0" fontId="23" fillId="9" borderId="19" xfId="13" applyFont="1" applyFill="1" applyBorder="1" applyAlignment="1">
      <alignment horizontal="center" vertical="center" wrapText="1"/>
    </xf>
    <xf numFmtId="0" fontId="17" fillId="0" borderId="0" xfId="13" applyFont="1" applyAlignment="1">
      <alignment horizontal="center"/>
    </xf>
    <xf numFmtId="5" fontId="2" fillId="2" borderId="12" xfId="1" applyNumberFormat="1" applyFont="1" applyFill="1" applyBorder="1" applyAlignment="1">
      <alignment horizontal="center" vertical="center"/>
    </xf>
    <xf numFmtId="0" fontId="36" fillId="7" borderId="10" xfId="1" applyFont="1" applyFill="1" applyBorder="1" applyAlignment="1" applyProtection="1">
      <alignment horizontal="center" vertical="center" wrapText="1"/>
      <protection locked="0" hidden="1"/>
    </xf>
    <xf numFmtId="0" fontId="14" fillId="0" borderId="0" xfId="0" applyFont="1" applyAlignment="1">
      <alignment horizontal="right" vertical="center"/>
    </xf>
    <xf numFmtId="42" fontId="10" fillId="0" borderId="12" xfId="0" applyNumberFormat="1" applyFont="1" applyBorder="1" applyAlignment="1">
      <alignment horizontal="center" vertical="center"/>
    </xf>
    <xf numFmtId="0" fontId="2" fillId="4" borderId="6" xfId="1" applyFont="1" applyFill="1" applyBorder="1" applyAlignment="1">
      <alignment horizontal="center" vertical="center"/>
    </xf>
    <xf numFmtId="0" fontId="23" fillId="0" borderId="17" xfId="0" applyFont="1" applyBorder="1" applyAlignment="1">
      <alignment vertical="center" wrapText="1"/>
    </xf>
    <xf numFmtId="0" fontId="23" fillId="0" borderId="12" xfId="0" applyFont="1" applyBorder="1" applyAlignment="1">
      <alignment horizontal="left" vertical="center" wrapText="1"/>
    </xf>
    <xf numFmtId="0" fontId="3" fillId="2" borderId="12" xfId="1" applyFont="1" applyFill="1" applyBorder="1" applyAlignment="1" applyProtection="1">
      <alignment vertical="center"/>
      <protection hidden="1"/>
    </xf>
    <xf numFmtId="0" fontId="0" fillId="0" borderId="12" xfId="0" applyBorder="1" applyAlignment="1">
      <alignment wrapText="1"/>
    </xf>
    <xf numFmtId="0" fontId="20" fillId="0" borderId="0" xfId="0" applyFont="1" applyAlignment="1">
      <alignment wrapText="1"/>
    </xf>
    <xf numFmtId="0" fontId="22" fillId="0" borderId="0" xfId="0" applyFont="1"/>
    <xf numFmtId="0" fontId="10" fillId="2" borderId="0" xfId="0" applyFont="1" applyFill="1" applyAlignment="1">
      <alignment wrapText="1"/>
    </xf>
    <xf numFmtId="0" fontId="6" fillId="2" borderId="0" xfId="0" applyFont="1" applyFill="1" applyAlignment="1">
      <alignment horizontal="center" wrapText="1"/>
    </xf>
    <xf numFmtId="0" fontId="23" fillId="0" borderId="12" xfId="0" applyFont="1" applyBorder="1" applyAlignment="1">
      <alignment horizontal="center" vertical="center"/>
    </xf>
    <xf numFmtId="0" fontId="23" fillId="0" borderId="12" xfId="0" applyFont="1" applyBorder="1" applyAlignment="1">
      <alignment horizontal="center" vertical="center" wrapText="1"/>
    </xf>
    <xf numFmtId="0" fontId="23" fillId="9" borderId="12" xfId="0" applyFont="1" applyFill="1" applyBorder="1" applyAlignment="1">
      <alignment horizontal="center" vertical="center" wrapText="1"/>
    </xf>
    <xf numFmtId="1" fontId="35" fillId="0" borderId="12" xfId="4" applyNumberFormat="1" applyFont="1" applyBorder="1" applyAlignment="1">
      <alignment horizontal="center" vertical="center" shrinkToFit="1"/>
    </xf>
    <xf numFmtId="168" fontId="33" fillId="0" borderId="12" xfId="7" applyNumberFormat="1" applyFont="1" applyFill="1" applyBorder="1" applyAlignment="1">
      <alignment horizontal="center" vertical="center"/>
    </xf>
    <xf numFmtId="5" fontId="33" fillId="0" borderId="12" xfId="7" applyNumberFormat="1" applyFont="1" applyFill="1" applyBorder="1" applyAlignment="1">
      <alignment horizontal="center" vertical="center"/>
    </xf>
    <xf numFmtId="5" fontId="34" fillId="0" borderId="12" xfId="7" applyNumberFormat="1" applyFont="1" applyFill="1" applyBorder="1" applyAlignment="1">
      <alignment horizontal="right" vertical="center"/>
    </xf>
    <xf numFmtId="5" fontId="6" fillId="0" borderId="12" xfId="4" applyNumberFormat="1" applyFont="1" applyBorder="1" applyAlignment="1">
      <alignment horizontal="right" vertical="center" wrapText="1"/>
    </xf>
    <xf numFmtId="0" fontId="13" fillId="6" borderId="12" xfId="0" applyFont="1" applyFill="1" applyBorder="1" applyAlignment="1">
      <alignment horizontal="center" vertical="center" wrapText="1"/>
    </xf>
    <xf numFmtId="0" fontId="15" fillId="6" borderId="12" xfId="0" applyFont="1" applyFill="1" applyBorder="1" applyAlignment="1">
      <alignment horizontal="center" vertical="center" wrapText="1"/>
    </xf>
    <xf numFmtId="1" fontId="21" fillId="6" borderId="12" xfId="4" applyNumberFormat="1" applyFont="1" applyFill="1" applyBorder="1" applyAlignment="1">
      <alignment horizontal="center" vertical="center" wrapText="1" shrinkToFit="1"/>
    </xf>
    <xf numFmtId="0" fontId="28" fillId="11" borderId="12" xfId="13" applyFont="1" applyFill="1" applyBorder="1" applyAlignment="1">
      <alignment horizontal="center" vertical="center" wrapText="1"/>
    </xf>
    <xf numFmtId="0" fontId="23" fillId="0" borderId="12" xfId="13" applyFont="1" applyBorder="1" applyAlignment="1">
      <alignment horizontal="center" vertical="center"/>
    </xf>
    <xf numFmtId="0" fontId="31" fillId="0" borderId="12" xfId="13" applyFont="1" applyBorder="1" applyAlignment="1">
      <alignment horizontal="center" vertical="center"/>
    </xf>
    <xf numFmtId="0" fontId="14" fillId="9" borderId="12" xfId="0" applyFont="1" applyFill="1" applyBorder="1" applyAlignment="1">
      <alignment vertical="center" wrapText="1"/>
    </xf>
    <xf numFmtId="0" fontId="14" fillId="0" borderId="12" xfId="13" applyFont="1" applyBorder="1" applyAlignment="1">
      <alignment horizontal="center" vertical="center"/>
    </xf>
    <xf numFmtId="0" fontId="31" fillId="0" borderId="17" xfId="13" applyFont="1" applyBorder="1" applyAlignment="1">
      <alignment horizontal="center" vertical="center" wrapText="1"/>
    </xf>
    <xf numFmtId="0" fontId="13" fillId="0" borderId="0" xfId="0" applyFont="1"/>
    <xf numFmtId="0" fontId="13" fillId="0" borderId="0" xfId="0" applyFont="1" applyAlignment="1">
      <alignment vertical="center"/>
    </xf>
    <xf numFmtId="0" fontId="14" fillId="0" borderId="0" xfId="0" applyFont="1" applyAlignment="1">
      <alignment vertical="center" wrapText="1"/>
    </xf>
    <xf numFmtId="5" fontId="14" fillId="0" borderId="12" xfId="7" applyNumberFormat="1" applyFont="1" applyFill="1" applyBorder="1" applyAlignment="1">
      <alignment horizontal="center" vertical="center"/>
    </xf>
    <xf numFmtId="5" fontId="13" fillId="0" borderId="12" xfId="7" applyNumberFormat="1" applyFont="1" applyFill="1" applyBorder="1" applyAlignment="1">
      <alignment horizontal="right" vertical="center"/>
    </xf>
    <xf numFmtId="5" fontId="13" fillId="0" borderId="12" xfId="7" applyNumberFormat="1" applyFont="1" applyBorder="1" applyAlignment="1">
      <alignment horizontal="right" vertical="center"/>
    </xf>
    <xf numFmtId="0" fontId="23" fillId="0" borderId="12" xfId="15" applyFont="1" applyBorder="1" applyAlignment="1">
      <alignment horizontal="left" vertical="center" wrapText="1"/>
    </xf>
    <xf numFmtId="168" fontId="13" fillId="0" borderId="12" xfId="0" applyNumberFormat="1" applyFont="1" applyBorder="1" applyAlignment="1">
      <alignment horizontal="left" vertical="center"/>
    </xf>
    <xf numFmtId="0" fontId="13" fillId="0" borderId="12" xfId="0" applyFont="1" applyBorder="1" applyAlignment="1">
      <alignment horizontal="left" vertical="center"/>
    </xf>
    <xf numFmtId="5" fontId="14" fillId="0" borderId="12" xfId="0" applyNumberFormat="1" applyFont="1" applyBorder="1" applyAlignment="1">
      <alignment horizontal="right" vertical="center"/>
    </xf>
    <xf numFmtId="44" fontId="14" fillId="0" borderId="12" xfId="7" applyFont="1" applyBorder="1" applyAlignment="1">
      <alignment horizontal="right" vertical="center"/>
    </xf>
    <xf numFmtId="0" fontId="14" fillId="0" borderId="0" xfId="0" applyFont="1" applyAlignment="1">
      <alignment horizontal="left" vertical="center"/>
    </xf>
    <xf numFmtId="0" fontId="14" fillId="0" borderId="0" xfId="0" applyFont="1" applyAlignment="1">
      <alignment horizontal="justify" vertical="center" wrapText="1"/>
    </xf>
    <xf numFmtId="0" fontId="13" fillId="0" borderId="0" xfId="0" applyFont="1" applyAlignment="1">
      <alignment horizontal="center" vertical="center"/>
    </xf>
    <xf numFmtId="0" fontId="14" fillId="0" borderId="0" xfId="0" applyFont="1" applyAlignment="1">
      <alignment horizontal="left" vertical="center" wrapText="1"/>
    </xf>
    <xf numFmtId="0" fontId="15" fillId="4" borderId="12" xfId="11" applyFont="1" applyFill="1" applyBorder="1" applyAlignment="1">
      <alignment horizontal="right" vertical="center"/>
    </xf>
    <xf numFmtId="0" fontId="13" fillId="0" borderId="0" xfId="0" applyFont="1" applyAlignment="1">
      <alignment horizontal="center"/>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20" fillId="0" borderId="0" xfId="0" applyFont="1" applyAlignment="1">
      <alignment wrapText="1"/>
    </xf>
    <xf numFmtId="0" fontId="22" fillId="0" borderId="0" xfId="0" applyFont="1"/>
    <xf numFmtId="0" fontId="13" fillId="0" borderId="12" xfId="0" applyFont="1" applyBorder="1" applyAlignment="1">
      <alignment horizontal="center" vertical="center" wrapText="1"/>
    </xf>
    <xf numFmtId="0" fontId="22" fillId="0" borderId="12" xfId="0" applyFont="1" applyBorder="1" applyAlignment="1">
      <alignment horizontal="justify" vertical="top" wrapText="1"/>
    </xf>
    <xf numFmtId="0" fontId="10" fillId="0" borderId="12" xfId="0" applyFont="1" applyBorder="1" applyAlignment="1">
      <alignment horizontal="justify" vertical="center" wrapText="1"/>
    </xf>
    <xf numFmtId="0" fontId="3" fillId="0" borderId="12" xfId="0" applyFont="1" applyBorder="1" applyAlignment="1">
      <alignment horizontal="left" wrapText="1"/>
    </xf>
    <xf numFmtId="0" fontId="6" fillId="0" borderId="1" xfId="4" applyFont="1" applyBorder="1" applyAlignment="1">
      <alignment horizontal="left" vertical="center" wrapText="1"/>
    </xf>
    <xf numFmtId="0" fontId="10" fillId="0" borderId="2" xfId="4" applyFont="1" applyBorder="1" applyAlignment="1">
      <alignment horizontal="left" vertical="center" wrapText="1"/>
    </xf>
    <xf numFmtId="0" fontId="10" fillId="0" borderId="3" xfId="4" applyFont="1" applyBorder="1" applyAlignment="1">
      <alignment horizontal="left" vertical="center" wrapText="1"/>
    </xf>
    <xf numFmtId="0" fontId="22" fillId="0" borderId="12" xfId="0" applyFont="1" applyBorder="1" applyAlignment="1">
      <alignment horizontal="left" wrapText="1"/>
    </xf>
    <xf numFmtId="0" fontId="3" fillId="0" borderId="12" xfId="0" applyFont="1" applyBorder="1" applyAlignment="1">
      <alignment horizontal="justify" vertical="center" wrapText="1"/>
    </xf>
    <xf numFmtId="0" fontId="28" fillId="0" borderId="1" xfId="13" applyFont="1" applyBorder="1" applyAlignment="1">
      <alignment horizontal="center" vertical="center" wrapText="1"/>
    </xf>
    <xf numFmtId="0" fontId="28" fillId="0" borderId="2" xfId="13" applyFont="1" applyBorder="1" applyAlignment="1">
      <alignment horizontal="center" vertical="center" wrapText="1"/>
    </xf>
    <xf numFmtId="0" fontId="28" fillId="0" borderId="3" xfId="13" applyFont="1" applyBorder="1" applyAlignment="1">
      <alignment horizontal="center" vertical="center" wrapText="1"/>
    </xf>
    <xf numFmtId="0" fontId="38" fillId="0" borderId="1" xfId="13" applyFont="1" applyBorder="1" applyAlignment="1">
      <alignment horizontal="center" vertical="center" wrapText="1"/>
    </xf>
    <xf numFmtId="0" fontId="38" fillId="0" borderId="2" xfId="13" applyFont="1" applyBorder="1" applyAlignment="1">
      <alignment horizontal="center" vertical="center" wrapText="1"/>
    </xf>
    <xf numFmtId="0" fontId="38" fillId="0" borderId="3" xfId="13" applyFont="1" applyBorder="1" applyAlignment="1">
      <alignment horizontal="center" vertical="center" wrapText="1"/>
    </xf>
    <xf numFmtId="0" fontId="28" fillId="0" borderId="10" xfId="13" applyFont="1" applyBorder="1" applyAlignment="1">
      <alignment horizontal="center" vertical="center" wrapText="1"/>
    </xf>
    <xf numFmtId="0" fontId="28" fillId="0" borderId="13" xfId="13" applyFont="1" applyBorder="1" applyAlignment="1">
      <alignment horizontal="center" vertical="center" wrapText="1"/>
    </xf>
    <xf numFmtId="0" fontId="14" fillId="0" borderId="0" xfId="13" applyFont="1" applyAlignment="1">
      <alignment horizontal="center" vertical="center"/>
    </xf>
    <xf numFmtId="0" fontId="26" fillId="0" borderId="24" xfId="12" applyFont="1" applyBorder="1" applyAlignment="1">
      <alignment horizontal="center" vertical="center" wrapText="1"/>
    </xf>
    <xf numFmtId="0" fontId="26" fillId="0" borderId="25" xfId="12" applyFont="1" applyBorder="1" applyAlignment="1">
      <alignment horizontal="center" vertical="center" wrapText="1"/>
    </xf>
    <xf numFmtId="0" fontId="26" fillId="0" borderId="26" xfId="12" applyFont="1" applyBorder="1" applyAlignment="1">
      <alignment horizontal="center" vertical="center" wrapText="1"/>
    </xf>
    <xf numFmtId="0" fontId="27" fillId="0" borderId="27" xfId="12" applyFont="1" applyBorder="1" applyAlignment="1">
      <alignment horizontal="center" vertical="center" wrapText="1"/>
    </xf>
    <xf numFmtId="0" fontId="27" fillId="0" borderId="6" xfId="12" applyFont="1" applyBorder="1" applyAlignment="1">
      <alignment horizontal="center" vertical="center" wrapText="1"/>
    </xf>
    <xf numFmtId="0" fontId="27" fillId="0" borderId="28" xfId="12" applyFont="1" applyBorder="1" applyAlignment="1">
      <alignment horizontal="center" vertical="center" wrapText="1"/>
    </xf>
    <xf numFmtId="0" fontId="14" fillId="0" borderId="29" xfId="12" applyFont="1" applyBorder="1" applyAlignment="1">
      <alignment horizontal="center" wrapText="1"/>
    </xf>
    <xf numFmtId="0" fontId="14" fillId="0" borderId="0" xfId="12" applyFont="1" applyAlignment="1">
      <alignment horizontal="center" wrapText="1"/>
    </xf>
    <xf numFmtId="0" fontId="24" fillId="0" borderId="0" xfId="13" applyFont="1" applyAlignment="1">
      <alignment vertical="center" wrapText="1"/>
    </xf>
    <xf numFmtId="0" fontId="24" fillId="0" borderId="20" xfId="13" applyFont="1" applyBorder="1" applyAlignment="1">
      <alignment vertical="center" wrapText="1"/>
    </xf>
    <xf numFmtId="0" fontId="37" fillId="0" borderId="21" xfId="13" applyFont="1" applyBorder="1" applyAlignment="1">
      <alignment wrapText="1"/>
    </xf>
    <xf numFmtId="0" fontId="25" fillId="0" borderId="22" xfId="13" applyFont="1" applyBorder="1" applyAlignment="1">
      <alignment wrapText="1"/>
    </xf>
    <xf numFmtId="0" fontId="25" fillId="0" borderId="23" xfId="13" applyFont="1" applyBorder="1" applyAlignment="1">
      <alignment wrapText="1"/>
    </xf>
    <xf numFmtId="0" fontId="38" fillId="0" borderId="0" xfId="13" applyFont="1" applyAlignment="1">
      <alignment horizontal="left" vertical="center" wrapText="1"/>
    </xf>
    <xf numFmtId="0" fontId="28" fillId="0" borderId="0" xfId="13" applyFont="1" applyAlignment="1">
      <alignment horizontal="left" vertical="center" wrapText="1"/>
    </xf>
    <xf numFmtId="0" fontId="2" fillId="0" borderId="0" xfId="13" applyFont="1" applyAlignment="1">
      <alignment horizontal="center" wrapText="1"/>
    </xf>
    <xf numFmtId="0" fontId="3" fillId="0" borderId="0" xfId="13" applyFont="1" applyAlignment="1">
      <alignment horizontal="center" vertical="top"/>
    </xf>
    <xf numFmtId="0" fontId="30" fillId="0" borderId="0" xfId="13" applyFont="1" applyAlignment="1">
      <alignment wrapText="1"/>
    </xf>
    <xf numFmtId="0" fontId="2" fillId="4" borderId="12" xfId="1" applyFont="1" applyFill="1" applyBorder="1" applyAlignment="1" applyProtection="1">
      <alignment horizontal="center" vertical="center" wrapText="1"/>
      <protection hidden="1"/>
    </xf>
    <xf numFmtId="0" fontId="2" fillId="0" borderId="12" xfId="1" applyFont="1" applyBorder="1" applyAlignment="1" applyProtection="1">
      <alignment horizontal="center" vertical="center" wrapText="1"/>
      <protection hidden="1"/>
    </xf>
    <xf numFmtId="0" fontId="6" fillId="4" borderId="13" xfId="1" applyFont="1" applyFill="1" applyBorder="1" applyAlignment="1" applyProtection="1">
      <alignment horizontal="center" vertical="center" wrapText="1"/>
      <protection hidden="1"/>
    </xf>
    <xf numFmtId="3" fontId="2" fillId="5" borderId="13" xfId="1" applyNumberFormat="1" applyFont="1" applyFill="1" applyBorder="1" applyAlignment="1" applyProtection="1">
      <alignment horizontal="center" vertical="center" wrapText="1"/>
      <protection hidden="1"/>
    </xf>
    <xf numFmtId="3" fontId="2" fillId="5" borderId="12" xfId="1" applyNumberFormat="1" applyFont="1" applyFill="1" applyBorder="1" applyAlignment="1" applyProtection="1">
      <alignment horizontal="center" vertical="center" wrapText="1"/>
      <protection hidden="1"/>
    </xf>
    <xf numFmtId="0" fontId="2" fillId="5" borderId="12" xfId="1" applyFont="1" applyFill="1" applyBorder="1" applyAlignment="1" applyProtection="1">
      <alignment horizontal="center" vertical="center" wrapText="1"/>
      <protection hidden="1"/>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pplyProtection="1">
      <alignment horizontal="center" vertical="center"/>
      <protection hidden="1"/>
    </xf>
    <xf numFmtId="0" fontId="2" fillId="0" borderId="0" xfId="1" applyFont="1" applyAlignment="1" applyProtection="1">
      <alignment horizontal="center" vertical="center"/>
      <protection hidden="1"/>
    </xf>
    <xf numFmtId="0" fontId="2" fillId="0" borderId="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3" borderId="1" xfId="1" applyFont="1" applyFill="1" applyBorder="1" applyAlignment="1" applyProtection="1">
      <alignment horizontal="left" vertical="center" wrapText="1"/>
      <protection hidden="1"/>
    </xf>
    <xf numFmtId="0" fontId="2" fillId="3" borderId="2" xfId="1" applyFont="1" applyFill="1" applyBorder="1" applyAlignment="1" applyProtection="1">
      <alignment horizontal="left" vertical="center" wrapText="1"/>
      <protection hidden="1"/>
    </xf>
    <xf numFmtId="0" fontId="2" fillId="3" borderId="3" xfId="1" applyFont="1" applyFill="1" applyBorder="1" applyAlignment="1" applyProtection="1">
      <alignment horizontal="left" vertical="center" wrapText="1"/>
      <protection hidden="1"/>
    </xf>
    <xf numFmtId="0" fontId="4" fillId="2" borderId="1" xfId="1" applyFont="1" applyFill="1" applyBorder="1" applyAlignment="1" applyProtection="1">
      <alignment horizontal="center" vertical="center"/>
      <protection hidden="1"/>
    </xf>
    <xf numFmtId="0" fontId="4" fillId="2" borderId="2" xfId="1" applyFont="1" applyFill="1" applyBorder="1" applyAlignment="1" applyProtection="1">
      <alignment horizontal="center" vertical="center"/>
      <protection hidden="1"/>
    </xf>
    <xf numFmtId="0" fontId="4" fillId="2" borderId="3" xfId="1" applyFont="1" applyFill="1" applyBorder="1" applyAlignment="1" applyProtection="1">
      <alignment horizontal="center" vertical="center"/>
      <protection hidden="1"/>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2" fillId="4" borderId="10" xfId="1" applyFont="1" applyFill="1" applyBorder="1" applyAlignment="1">
      <alignment horizontal="center" vertical="center" wrapText="1"/>
    </xf>
    <xf numFmtId="0" fontId="2" fillId="4" borderId="5" xfId="1" applyFont="1" applyFill="1" applyBorder="1" applyAlignment="1">
      <alignment horizontal="center" vertical="center" wrapText="1"/>
    </xf>
    <xf numFmtId="0" fontId="2" fillId="4" borderId="11" xfId="1" applyFont="1" applyFill="1" applyBorder="1" applyAlignment="1">
      <alignment horizontal="center" vertical="center"/>
    </xf>
    <xf numFmtId="0" fontId="2" fillId="4" borderId="6" xfId="1" applyFont="1" applyFill="1" applyBorder="1" applyAlignment="1">
      <alignment horizontal="center" vertical="center"/>
    </xf>
    <xf numFmtId="3" fontId="2" fillId="5" borderId="10" xfId="1" applyNumberFormat="1" applyFont="1" applyFill="1" applyBorder="1" applyAlignment="1">
      <alignment horizontal="center" vertical="center" wrapText="1"/>
    </xf>
    <xf numFmtId="3" fontId="2" fillId="5" borderId="5" xfId="1" applyNumberFormat="1" applyFont="1" applyFill="1" applyBorder="1" applyAlignment="1">
      <alignment horizontal="center" vertical="center" wrapText="1"/>
    </xf>
    <xf numFmtId="0" fontId="6" fillId="4" borderId="12" xfId="1" applyFont="1" applyFill="1" applyBorder="1" applyAlignment="1" applyProtection="1">
      <alignment horizontal="center" vertical="center"/>
      <protection hidden="1"/>
    </xf>
    <xf numFmtId="0" fontId="2" fillId="4" borderId="7" xfId="1" applyFont="1" applyFill="1" applyBorder="1" applyAlignment="1" applyProtection="1">
      <alignment horizontal="center" vertical="center"/>
      <protection hidden="1"/>
    </xf>
    <xf numFmtId="0" fontId="2" fillId="4" borderId="8" xfId="1" applyFont="1" applyFill="1" applyBorder="1" applyAlignment="1" applyProtection="1">
      <alignment horizontal="center" vertical="center"/>
      <protection hidden="1"/>
    </xf>
    <xf numFmtId="0" fontId="2" fillId="4" borderId="9" xfId="1" applyFont="1" applyFill="1" applyBorder="1" applyAlignment="1" applyProtection="1">
      <alignment horizontal="center" vertical="center"/>
      <protection hidden="1"/>
    </xf>
    <xf numFmtId="0" fontId="2" fillId="5" borderId="10" xfId="1" applyFont="1" applyFill="1" applyBorder="1" applyAlignment="1" applyProtection="1">
      <alignment horizontal="center" vertical="center" wrapText="1"/>
      <protection hidden="1"/>
    </xf>
    <xf numFmtId="0" fontId="2" fillId="5" borderId="13" xfId="1" applyFont="1" applyFill="1" applyBorder="1" applyAlignment="1" applyProtection="1">
      <alignment horizontal="center" vertical="center" wrapText="1"/>
      <protection hidden="1"/>
    </xf>
    <xf numFmtId="0" fontId="6" fillId="4" borderId="12" xfId="0" applyFont="1" applyFill="1" applyBorder="1" applyAlignment="1">
      <alignment vertic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3" xfId="0" applyFont="1" applyBorder="1" applyAlignment="1">
      <alignment horizontal="center"/>
    </xf>
    <xf numFmtId="0" fontId="22" fillId="0" borderId="12" xfId="0" applyFont="1" applyBorder="1" applyAlignment="1">
      <alignment horizontal="justify" vertical="center" wrapText="1"/>
    </xf>
    <xf numFmtId="0" fontId="22" fillId="0" borderId="12" xfId="0" applyFont="1" applyBorder="1" applyAlignment="1">
      <alignment horizontal="left" vertical="center" wrapText="1"/>
    </xf>
    <xf numFmtId="0" fontId="6" fillId="4" borderId="1" xfId="4" applyFont="1" applyFill="1" applyBorder="1" applyAlignment="1">
      <alignment horizontal="right" vertical="center" wrapText="1"/>
    </xf>
    <xf numFmtId="0" fontId="6" fillId="4" borderId="2" xfId="4" applyFont="1" applyFill="1" applyBorder="1" applyAlignment="1">
      <alignment horizontal="right" vertical="center" wrapText="1"/>
    </xf>
    <xf numFmtId="0" fontId="6" fillId="4" borderId="3" xfId="4" applyFont="1" applyFill="1" applyBorder="1" applyAlignment="1">
      <alignment horizontal="right" vertical="center" wrapText="1"/>
    </xf>
    <xf numFmtId="0" fontId="6" fillId="0" borderId="12" xfId="4" applyFont="1" applyBorder="1" applyAlignment="1">
      <alignment horizontal="center" vertical="center" wrapText="1"/>
    </xf>
    <xf numFmtId="0" fontId="6" fillId="0" borderId="12" xfId="4" applyFont="1" applyBorder="1" applyAlignment="1">
      <alignment horizontal="center" vertical="center"/>
    </xf>
    <xf numFmtId="0" fontId="6" fillId="4" borderId="12" xfId="4" applyFont="1" applyFill="1" applyBorder="1" applyAlignment="1">
      <alignment horizontal="left" vertical="center"/>
    </xf>
    <xf numFmtId="0" fontId="6" fillId="4" borderId="12" xfId="4" applyFont="1" applyFill="1" applyBorder="1" applyAlignment="1">
      <alignment horizontal="left" vertical="center" wrapText="1"/>
    </xf>
    <xf numFmtId="0" fontId="39" fillId="0" borderId="12" xfId="20" applyBorder="1" applyAlignment="1">
      <alignment horizontal="center" vertical="center"/>
    </xf>
    <xf numFmtId="0" fontId="2" fillId="0" borderId="13" xfId="0" applyFont="1" applyBorder="1" applyAlignment="1">
      <alignment horizontal="center" vertical="center" wrapText="1"/>
    </xf>
    <xf numFmtId="0" fontId="41" fillId="0" borderId="12" xfId="0" applyFont="1" applyBorder="1" applyAlignment="1">
      <alignment horizontal="justify"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23" fillId="0" borderId="35" xfId="0" applyFont="1" applyBorder="1" applyAlignment="1">
      <alignment vertical="center" wrapText="1"/>
    </xf>
    <xf numFmtId="0" fontId="23" fillId="0" borderId="12" xfId="0" applyFont="1" applyBorder="1" applyAlignment="1">
      <alignment vertical="center" wrapText="1"/>
    </xf>
    <xf numFmtId="0" fontId="23" fillId="0" borderId="36" xfId="0" applyFont="1" applyBorder="1" applyAlignment="1">
      <alignment vertical="center" wrapText="1"/>
    </xf>
    <xf numFmtId="0" fontId="23" fillId="0" borderId="37" xfId="13" applyFont="1" applyBorder="1" applyAlignment="1">
      <alignment horizontal="center" vertical="center" wrapText="1"/>
    </xf>
    <xf numFmtId="0" fontId="23" fillId="0" borderId="38" xfId="13" applyFont="1" applyBorder="1" applyAlignment="1">
      <alignment horizontal="center" vertical="center" wrapText="1"/>
    </xf>
  </cellXfs>
  <cellStyles count="21">
    <cellStyle name="Hipervínculo" xfId="20" builtinId="8"/>
    <cellStyle name="Millares [0] 6" xfId="10" xr:uid="{00000000-0005-0000-0000-000000000000}"/>
    <cellStyle name="Millares 2" xfId="3" xr:uid="{00000000-0005-0000-0000-000001000000}"/>
    <cellStyle name="Moneda" xfId="7" builtinId="4"/>
    <cellStyle name="Moneda [0] 2" xfId="18" xr:uid="{00000000-0005-0000-0000-000003000000}"/>
    <cellStyle name="Moneda 2" xfId="5" xr:uid="{00000000-0005-0000-0000-000004000000}"/>
    <cellStyle name="Normal" xfId="0" builtinId="0"/>
    <cellStyle name="Normal 10 2" xfId="12" xr:uid="{00000000-0005-0000-0000-000006000000}"/>
    <cellStyle name="Normal 10 3" xfId="9" xr:uid="{00000000-0005-0000-0000-000007000000}"/>
    <cellStyle name="Normal 10 4" xfId="15" xr:uid="{00000000-0005-0000-0000-000008000000}"/>
    <cellStyle name="Normal 2" xfId="4" xr:uid="{00000000-0005-0000-0000-000009000000}"/>
    <cellStyle name="Normal 2 2" xfId="17" xr:uid="{00000000-0005-0000-0000-00000A000000}"/>
    <cellStyle name="Normal 3" xfId="6" xr:uid="{00000000-0005-0000-0000-00000B000000}"/>
    <cellStyle name="Normal 4" xfId="13" xr:uid="{00000000-0005-0000-0000-00000C000000}"/>
    <cellStyle name="Normal 7" xfId="1" xr:uid="{00000000-0005-0000-0000-00000D000000}"/>
    <cellStyle name="Normal 7 3" xfId="16" xr:uid="{00000000-0005-0000-0000-00000E000000}"/>
    <cellStyle name="Normal 8" xfId="11" xr:uid="{00000000-0005-0000-0000-00000F000000}"/>
    <cellStyle name="Normal 8 2" xfId="14" xr:uid="{00000000-0005-0000-0000-000010000000}"/>
    <cellStyle name="Normal 9 2" xfId="8" xr:uid="{00000000-0005-0000-0000-000011000000}"/>
    <cellStyle name="Porcentaje 2" xfId="19" xr:uid="{00000000-0005-0000-0000-000013000000}"/>
    <cellStyle name="Porcentaje 4" xfId="2" xr:uid="{00000000-0005-0000-0000-000014000000}"/>
  </cellStyles>
  <dxfs count="10">
    <dxf>
      <fill>
        <patternFill>
          <bgColor theme="4" tint="0.59996337778862885"/>
        </patternFill>
      </fill>
    </dxf>
    <dxf>
      <font>
        <color rgb="FF9C0006"/>
      </font>
      <fill>
        <patternFill>
          <bgColor rgb="FFFFC7CE"/>
        </patternFill>
      </fill>
    </dxf>
    <dxf>
      <fill>
        <patternFill>
          <bgColor theme="9"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4" tint="0.59996337778862885"/>
        </patternFill>
      </fill>
    </dxf>
    <dxf>
      <fill>
        <patternFill>
          <bgColor theme="4"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9" Type="http://schemas.openxmlformats.org/officeDocument/2006/relationships/externalLink" Target="externalLinks/externalLink28.xml"/><Relationship Id="rId21" Type="http://schemas.openxmlformats.org/officeDocument/2006/relationships/externalLink" Target="externalLinks/externalLink10.xml"/><Relationship Id="rId34" Type="http://schemas.openxmlformats.org/officeDocument/2006/relationships/externalLink" Target="externalLinks/externalLink23.xml"/><Relationship Id="rId42" Type="http://schemas.openxmlformats.org/officeDocument/2006/relationships/externalLink" Target="externalLinks/externalLink31.xml"/><Relationship Id="rId47" Type="http://schemas.openxmlformats.org/officeDocument/2006/relationships/externalLink" Target="externalLinks/externalLink36.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5.xml"/><Relationship Id="rId29" Type="http://schemas.openxmlformats.org/officeDocument/2006/relationships/externalLink" Target="externalLinks/externalLink18.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53" Type="http://schemas.openxmlformats.org/officeDocument/2006/relationships/externalLink" Target="externalLinks/externalLink42.xml"/><Relationship Id="rId58"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customXml" Target="../customXml/item2.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40.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46" Type="http://schemas.openxmlformats.org/officeDocument/2006/relationships/externalLink" Target="externalLinks/externalLink35.xml"/><Relationship Id="rId59" Type="http://schemas.openxmlformats.org/officeDocument/2006/relationships/calcChain" Target="calcChain.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54" Type="http://schemas.openxmlformats.org/officeDocument/2006/relationships/externalLink" Target="externalLinks/externalLink43.xml"/><Relationship Id="rId6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49" Type="http://schemas.openxmlformats.org/officeDocument/2006/relationships/externalLink" Target="externalLinks/externalLink38.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externalLink" Target="externalLinks/externalLink20.xml"/><Relationship Id="rId44" Type="http://schemas.openxmlformats.org/officeDocument/2006/relationships/externalLink" Target="externalLinks/externalLink33.xml"/><Relationship Id="rId52" Type="http://schemas.openxmlformats.org/officeDocument/2006/relationships/externalLink" Target="externalLinks/externalLink41.xml"/><Relationship Id="rId6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4</xdr:col>
      <xdr:colOff>438150</xdr:colOff>
      <xdr:row>0</xdr:row>
      <xdr:rowOff>114301</xdr:rowOff>
    </xdr:from>
    <xdr:to>
      <xdr:col>5</xdr:col>
      <xdr:colOff>866774</xdr:colOff>
      <xdr:row>1</xdr:row>
      <xdr:rowOff>529285</xdr:rowOff>
    </xdr:to>
    <xdr:pic>
      <xdr:nvPicPr>
        <xdr:cNvPr id="2" name="Imagen 1">
          <a:extLst>
            <a:ext uri="{FF2B5EF4-FFF2-40B4-BE49-F238E27FC236}">
              <a16:creationId xmlns:a16="http://schemas.microsoft.com/office/drawing/2014/main" id="{BF37B543-001E-4D22-8605-F7BEB2AF0A2E}"/>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47" b="17647"/>
        <a:stretch>
          <a:fillRect/>
        </a:stretch>
      </xdr:blipFill>
      <xdr:spPr bwMode="auto">
        <a:xfrm>
          <a:off x="6400800" y="114301"/>
          <a:ext cx="1371599" cy="62453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438150</xdr:colOff>
      <xdr:row>0</xdr:row>
      <xdr:rowOff>114301</xdr:rowOff>
    </xdr:from>
    <xdr:to>
      <xdr:col>5</xdr:col>
      <xdr:colOff>866774</xdr:colOff>
      <xdr:row>1</xdr:row>
      <xdr:rowOff>529285</xdr:rowOff>
    </xdr:to>
    <xdr:pic>
      <xdr:nvPicPr>
        <xdr:cNvPr id="2" name="Imagen 1">
          <a:extLst>
            <a:ext uri="{FF2B5EF4-FFF2-40B4-BE49-F238E27FC236}">
              <a16:creationId xmlns:a16="http://schemas.microsoft.com/office/drawing/2014/main" id="{2F657C9C-59BA-439B-8FF3-8C03FD8B3D8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47" b="17647"/>
        <a:stretch>
          <a:fillRect/>
        </a:stretch>
      </xdr:blipFill>
      <xdr:spPr bwMode="auto">
        <a:xfrm>
          <a:off x="6400800" y="114301"/>
          <a:ext cx="1371599" cy="62453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789214</xdr:colOff>
      <xdr:row>0</xdr:row>
      <xdr:rowOff>190501</xdr:rowOff>
    </xdr:from>
    <xdr:to>
      <xdr:col>4</xdr:col>
      <xdr:colOff>2592449</xdr:colOff>
      <xdr:row>1</xdr:row>
      <xdr:rowOff>685002</xdr:rowOff>
    </xdr:to>
    <xdr:pic>
      <xdr:nvPicPr>
        <xdr:cNvPr id="2" name="Imagen 1">
          <a:extLst>
            <a:ext uri="{FF2B5EF4-FFF2-40B4-BE49-F238E27FC236}">
              <a16:creationId xmlns:a16="http://schemas.microsoft.com/office/drawing/2014/main" id="{0C2EA81E-5036-459A-B9B0-7F9277E07E4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47" b="17647"/>
        <a:stretch>
          <a:fillRect/>
        </a:stretch>
      </xdr:blipFill>
      <xdr:spPr bwMode="auto">
        <a:xfrm>
          <a:off x="10287000" y="190501"/>
          <a:ext cx="1803235" cy="821072"/>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0</xdr:colOff>
      <xdr:row>0</xdr:row>
      <xdr:rowOff>0</xdr:rowOff>
    </xdr:from>
    <xdr:to>
      <xdr:col>19</xdr:col>
      <xdr:colOff>124906</xdr:colOff>
      <xdr:row>15</xdr:row>
      <xdr:rowOff>48397</xdr:rowOff>
    </xdr:to>
    <xdr:pic>
      <xdr:nvPicPr>
        <xdr:cNvPr id="2" name="Imagen 1">
          <a:extLst>
            <a:ext uri="{FF2B5EF4-FFF2-40B4-BE49-F238E27FC236}">
              <a16:creationId xmlns:a16="http://schemas.microsoft.com/office/drawing/2014/main" id="{FA49C73C-188F-4F41-AA50-4DE4A1B646EC}"/>
            </a:ext>
          </a:extLst>
        </xdr:cNvPr>
        <xdr:cNvPicPr>
          <a:picLocks noChangeAspect="1"/>
        </xdr:cNvPicPr>
      </xdr:nvPicPr>
      <xdr:blipFill>
        <a:blip xmlns:r="http://schemas.openxmlformats.org/officeDocument/2006/relationships" r:embed="rId1"/>
        <a:stretch>
          <a:fillRect/>
        </a:stretch>
      </xdr:blipFill>
      <xdr:spPr>
        <a:xfrm>
          <a:off x="11439525" y="0"/>
          <a:ext cx="7744906" cy="5534797"/>
        </a:xfrm>
        <a:prstGeom prst="rect">
          <a:avLst/>
        </a:prstGeom>
      </xdr:spPr>
    </xdr:pic>
    <xdr:clientData/>
  </xdr:twoCellAnchor>
  <xdr:twoCellAnchor editAs="oneCell">
    <xdr:from>
      <xdr:col>9</xdr:col>
      <xdr:colOff>0</xdr:colOff>
      <xdr:row>17</xdr:row>
      <xdr:rowOff>0</xdr:rowOff>
    </xdr:from>
    <xdr:to>
      <xdr:col>15</xdr:col>
      <xdr:colOff>86375</xdr:colOff>
      <xdr:row>49</xdr:row>
      <xdr:rowOff>67479</xdr:rowOff>
    </xdr:to>
    <xdr:pic>
      <xdr:nvPicPr>
        <xdr:cNvPr id="3" name="Imagen 2">
          <a:extLst>
            <a:ext uri="{FF2B5EF4-FFF2-40B4-BE49-F238E27FC236}">
              <a16:creationId xmlns:a16="http://schemas.microsoft.com/office/drawing/2014/main" id="{5C103873-2826-4AF3-BF37-DB8A8891EBE6}"/>
            </a:ext>
          </a:extLst>
        </xdr:cNvPr>
        <xdr:cNvPicPr>
          <a:picLocks noChangeAspect="1"/>
        </xdr:cNvPicPr>
      </xdr:nvPicPr>
      <xdr:blipFill>
        <a:blip xmlns:r="http://schemas.openxmlformats.org/officeDocument/2006/relationships" r:embed="rId2"/>
        <a:stretch>
          <a:fillRect/>
        </a:stretch>
      </xdr:blipFill>
      <xdr:spPr>
        <a:xfrm>
          <a:off x="11439525" y="5943600"/>
          <a:ext cx="4658375" cy="576342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719157</xdr:colOff>
      <xdr:row>42</xdr:row>
      <xdr:rowOff>45904</xdr:rowOff>
    </xdr:from>
    <xdr:to>
      <xdr:col>19</xdr:col>
      <xdr:colOff>657950</xdr:colOff>
      <xdr:row>88</xdr:row>
      <xdr:rowOff>75894</xdr:rowOff>
    </xdr:to>
    <xdr:pic>
      <xdr:nvPicPr>
        <xdr:cNvPr id="7" name="Imagen 6">
          <a:extLst>
            <a:ext uri="{FF2B5EF4-FFF2-40B4-BE49-F238E27FC236}">
              <a16:creationId xmlns:a16="http://schemas.microsoft.com/office/drawing/2014/main" id="{2DDBE703-D67D-5CB2-0F1F-5DB884A2B210}"/>
            </a:ext>
          </a:extLst>
        </xdr:cNvPr>
        <xdr:cNvPicPr>
          <a:picLocks noChangeAspect="1"/>
        </xdr:cNvPicPr>
      </xdr:nvPicPr>
      <xdr:blipFill>
        <a:blip xmlns:r="http://schemas.openxmlformats.org/officeDocument/2006/relationships" r:embed="rId1"/>
        <a:stretch>
          <a:fillRect/>
        </a:stretch>
      </xdr:blipFill>
      <xdr:spPr>
        <a:xfrm>
          <a:off x="11062771" y="14566747"/>
          <a:ext cx="7742410" cy="7772400"/>
        </a:xfrm>
        <a:prstGeom prst="rect">
          <a:avLst/>
        </a:prstGeom>
      </xdr:spPr>
    </xdr:pic>
    <xdr:clientData/>
  </xdr:twoCellAnchor>
  <xdr:twoCellAnchor editAs="oneCell">
    <xdr:from>
      <xdr:col>20</xdr:col>
      <xdr:colOff>0</xdr:colOff>
      <xdr:row>10</xdr:row>
      <xdr:rowOff>0</xdr:rowOff>
    </xdr:from>
    <xdr:to>
      <xdr:col>30</xdr:col>
      <xdr:colOff>93268</xdr:colOff>
      <xdr:row>44</xdr:row>
      <xdr:rowOff>1949</xdr:rowOff>
    </xdr:to>
    <xdr:pic>
      <xdr:nvPicPr>
        <xdr:cNvPr id="4" name="Imagen 3">
          <a:extLst>
            <a:ext uri="{FF2B5EF4-FFF2-40B4-BE49-F238E27FC236}">
              <a16:creationId xmlns:a16="http://schemas.microsoft.com/office/drawing/2014/main" id="{CCE7B577-76ED-431A-AC6F-9358D598AE31}"/>
            </a:ext>
          </a:extLst>
        </xdr:cNvPr>
        <xdr:cNvPicPr>
          <a:picLocks noChangeAspect="1"/>
        </xdr:cNvPicPr>
      </xdr:nvPicPr>
      <xdr:blipFill>
        <a:blip xmlns:r="http://schemas.openxmlformats.org/officeDocument/2006/relationships" r:embed="rId2"/>
        <a:stretch>
          <a:fillRect/>
        </a:stretch>
      </xdr:blipFill>
      <xdr:spPr>
        <a:xfrm>
          <a:off x="19130331" y="2731265"/>
          <a:ext cx="8011643" cy="7392432"/>
        </a:xfrm>
        <a:prstGeom prst="rect">
          <a:avLst/>
        </a:prstGeom>
      </xdr:spPr>
    </xdr:pic>
    <xdr:clientData/>
  </xdr:twoCellAnchor>
  <xdr:twoCellAnchor editAs="oneCell">
    <xdr:from>
      <xdr:col>9</xdr:col>
      <xdr:colOff>45904</xdr:colOff>
      <xdr:row>0</xdr:row>
      <xdr:rowOff>117552</xdr:rowOff>
    </xdr:from>
    <xdr:to>
      <xdr:col>18</xdr:col>
      <xdr:colOff>700031</xdr:colOff>
      <xdr:row>21</xdr:row>
      <xdr:rowOff>96986</xdr:rowOff>
    </xdr:to>
    <xdr:pic>
      <xdr:nvPicPr>
        <xdr:cNvPr id="6" name="Imagen 5">
          <a:extLst>
            <a:ext uri="{FF2B5EF4-FFF2-40B4-BE49-F238E27FC236}">
              <a16:creationId xmlns:a16="http://schemas.microsoft.com/office/drawing/2014/main" id="{4BF623DE-202A-4058-81F4-D7E0D2E4ACC6}"/>
            </a:ext>
          </a:extLst>
        </xdr:cNvPr>
        <xdr:cNvPicPr>
          <a:picLocks noChangeAspect="1"/>
        </xdr:cNvPicPr>
      </xdr:nvPicPr>
      <xdr:blipFill>
        <a:blip xmlns:r="http://schemas.openxmlformats.org/officeDocument/2006/relationships" r:embed="rId3"/>
        <a:stretch>
          <a:fillRect/>
        </a:stretch>
      </xdr:blipFill>
      <xdr:spPr>
        <a:xfrm>
          <a:off x="11189006" y="117552"/>
          <a:ext cx="7780663" cy="687645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28575</xdr:colOff>
      <xdr:row>0</xdr:row>
      <xdr:rowOff>0</xdr:rowOff>
    </xdr:from>
    <xdr:to>
      <xdr:col>17</xdr:col>
      <xdr:colOff>67563</xdr:colOff>
      <xdr:row>13</xdr:row>
      <xdr:rowOff>143493</xdr:rowOff>
    </xdr:to>
    <xdr:pic>
      <xdr:nvPicPr>
        <xdr:cNvPr id="3" name="Imagen 2">
          <a:extLst>
            <a:ext uri="{FF2B5EF4-FFF2-40B4-BE49-F238E27FC236}">
              <a16:creationId xmlns:a16="http://schemas.microsoft.com/office/drawing/2014/main" id="{54A53ACE-D541-4A1F-8DAC-EB5F30438442}"/>
            </a:ext>
          </a:extLst>
        </xdr:cNvPr>
        <xdr:cNvPicPr>
          <a:picLocks noChangeAspect="1"/>
        </xdr:cNvPicPr>
      </xdr:nvPicPr>
      <xdr:blipFill>
        <a:blip xmlns:r="http://schemas.openxmlformats.org/officeDocument/2006/relationships" r:embed="rId1"/>
        <a:stretch>
          <a:fillRect/>
        </a:stretch>
      </xdr:blipFill>
      <xdr:spPr>
        <a:xfrm>
          <a:off x="11953875" y="0"/>
          <a:ext cx="6363588" cy="442974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740833</xdr:colOff>
      <xdr:row>0</xdr:row>
      <xdr:rowOff>19241</xdr:rowOff>
    </xdr:from>
    <xdr:to>
      <xdr:col>20</xdr:col>
      <xdr:colOff>493050</xdr:colOff>
      <xdr:row>19</xdr:row>
      <xdr:rowOff>52916</xdr:rowOff>
    </xdr:to>
    <xdr:pic>
      <xdr:nvPicPr>
        <xdr:cNvPr id="4" name="Imagen 3">
          <a:extLst>
            <a:ext uri="{FF2B5EF4-FFF2-40B4-BE49-F238E27FC236}">
              <a16:creationId xmlns:a16="http://schemas.microsoft.com/office/drawing/2014/main" id="{7A2A2F71-30A9-65D4-E6FD-DAAA015598B3}"/>
            </a:ext>
          </a:extLst>
        </xdr:cNvPr>
        <xdr:cNvPicPr>
          <a:picLocks noChangeAspect="1"/>
        </xdr:cNvPicPr>
      </xdr:nvPicPr>
      <xdr:blipFill>
        <a:blip xmlns:r="http://schemas.openxmlformats.org/officeDocument/2006/relationships" r:embed="rId1"/>
        <a:stretch>
          <a:fillRect/>
        </a:stretch>
      </xdr:blipFill>
      <xdr:spPr>
        <a:xfrm>
          <a:off x="11867765" y="19241"/>
          <a:ext cx="8483467" cy="6556857"/>
        </a:xfrm>
        <a:prstGeom prst="rect">
          <a:avLst/>
        </a:prstGeom>
      </xdr:spPr>
    </xdr:pic>
    <xdr:clientData/>
  </xdr:twoCellAnchor>
  <xdr:twoCellAnchor editAs="oneCell">
    <xdr:from>
      <xdr:col>21</xdr:col>
      <xdr:colOff>192424</xdr:colOff>
      <xdr:row>7</xdr:row>
      <xdr:rowOff>19243</xdr:rowOff>
    </xdr:from>
    <xdr:to>
      <xdr:col>31</xdr:col>
      <xdr:colOff>75430</xdr:colOff>
      <xdr:row>21</xdr:row>
      <xdr:rowOff>104974</xdr:rowOff>
    </xdr:to>
    <xdr:pic>
      <xdr:nvPicPr>
        <xdr:cNvPr id="5" name="Imagen 4">
          <a:extLst>
            <a:ext uri="{FF2B5EF4-FFF2-40B4-BE49-F238E27FC236}">
              <a16:creationId xmlns:a16="http://schemas.microsoft.com/office/drawing/2014/main" id="{E63974EF-9366-71EF-4416-75A48A2CFC0C}"/>
            </a:ext>
          </a:extLst>
        </xdr:cNvPr>
        <xdr:cNvPicPr>
          <a:picLocks noChangeAspect="1"/>
        </xdr:cNvPicPr>
      </xdr:nvPicPr>
      <xdr:blipFill>
        <a:blip xmlns:r="http://schemas.openxmlformats.org/officeDocument/2006/relationships" r:embed="rId2"/>
        <a:stretch>
          <a:fillRect/>
        </a:stretch>
      </xdr:blipFill>
      <xdr:spPr>
        <a:xfrm>
          <a:off x="19261666" y="1308485"/>
          <a:ext cx="7772400" cy="513205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ichaelsalamancar/Desktop/FIAB/FIAB/PTAR%20CANOAS/about:blank"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argov-my.sharepoint.com/back%20up-diego%20m/PRESUPUESTOS%20STED/Puente%20Manitas/VERSION%20FINAL/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argov-my.sharepoint.com/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argov-my.sharepoint.com/Users/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argov-my.sharepoint.com/BAB3139D/Presupuesto%20proceso%20de%20atenci&#243;n%20de%20emergencia%20Limas%20Definit.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BAB3139D/Presupuesto%20proceso%20de%20atenci&#243;n%20de%20emergencia%20Limas%20Defini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argov-my.sharepoint.com/Familia%20Monsalvo%20D&#237;az/Equipo%20Anterior/Rossana/CONSULTORIA/2009/Insumos%2020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argov-my.sharepoint.com/ARAPOY/JOHN/ESTIMATIVOSTUBERIA.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argov-my.sharepoint.com/Amd/documentos%20c/Documentos-Wilson/Advial-Cmarca/bimestral/06-dic-ene-99/03JUN-JUL-98/Acc%20Ago-Sep.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argov-my.sharepoint.com/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argov-my.sharepoint.com/280C58CC/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argov-my.sharepoint.com/Centauro/datos/1/CIRCUITOS%20CODENS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argov-my.sharepoint.com/Documents%20and%20Settings/localadmin/Escritorio/Totoro/ANEF/PRESUPUESTO%20V01/PRES%20CARGACHIQUILLOS%20v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argov-my.sharepoint.com/Tecnica/ECTOTOROACU/ARAPOY/John/Users/LUDWIG%20JIMENEZ/Desktop/EPC/ACUEDUCTO%20REGIONAL%20NOCAIMA/ARCHIVOS%20PARA%20RADICACION%20EN%20EL%20MINISTERIO/NOC%20ultimo/PRESUPUESTOS%20MYR%20-%20V.19%20-%20NOCAIMA.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argov-my.sharepoint.com/Pc1/E/AMV-3005-2005/ADMON%20GRUPO%203%202004%20-2005/PRESUPUESTOS/Analisis%20de%20Precios%20Unitarios%20ASTRI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argov-my.sharepoint.com/Hp-alexander/Documentos/winnt/perfiles/Co80097831/Mis%20documentos/Formatos/Presupuesto%20Da&#241;os%20Interinstitucionales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argov-my.sharepoint.com/TRONCAL%2010/PRESUPUESTO/RECIBIDA/PRESUPUESTO/An&#225;lisis%20de%20precios%20unitarios/Datos%20b&#225;sico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argov-my.sharepoint.com/A0838/nuevos%20tdr/01_TRABAJO/IDU_202/PRESUPUESTOS/ABRIL_18/Ppto%20de%20Obra%20INARE-IDU-202-05%20-%20Tramo%20Cra-15-19%20-Separador-%20v.16-04-0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argov-my.sharepoint.com/Centauro/datos/Trab/Codensa-RSA/Densidades%20de%20carga/Cargabilidad%20econ&#243;mica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argov-my.sharepoint.com/Documents%20and%20Settings/MANUEL%20RICARDO%20GOMEZ/I.D.U/KM%205%20V&#237;a%20la%20Calera/PROCESO%20PRECONTRACUTUAL/presupuestos/Construcci&#243;n/EJEMPLOS/Copia%20de%20PRESUPUESTO%20PUENTE%20TRANSVERSAL%2045%20-%20V.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argov-my.sharepoint.com/Servidor/f/C.701%20DISE&#209;OS%20IDU%20GRUPO%20G/09%20Productos%20de%20la%20Consultor&#237;a/701_SIN_ANALISIS_PRECIOS_UNITARIOS%20en%20proceso/APU_GRUPO_G-Bas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argov-my.sharepoint.com/Servidor/DATOS%20(F)/Documents%20and%20Settings/Administrador/Mis%20documentos/Mis%20archivos%20recibidos/APUS%20JUNIO%2015-0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Nueva%20carpeta%20(2)/Presupuesto%20Suesca%20def.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argov-my.sharepoint.com/Documents%20and%20Settings/cmcarden1/Mis%20documentos/MARIA%20CAROLINA/PRESUPUESTO/CONSTRUCCI&#211;N/CALI%20TUNA%20BAJA/1.%20PRESUPUESTO%20CALI%20TUNA%20BAJA%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argov-my.sharepoint.com/DIEGO-M-IDU/PPTOS-DTD/formatos/MATRIZ%20PARA%20EL%20CALCULO%20DEL%20AIU%20201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argov-my.sharepoint.com/Estacion2/d/DOCUME~1/USER05~1/CONFIG~1/TEMP/ADMINISTRACION%20VIAL%20G2/PRESUPUESTOS/Presupuesto%20remoci&#243;n%20de%20derrumbe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argov-my.sharepoint.com/ADM%20VIAL%2003%20-%20CORDOBA/ESTADO%20DE%20RED/2103mar%2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argov-my.sharepoint.com/AMV-02-BOL/EST.V&#205;A%20CRIT.TECNICO%20AMB-BOL-02/DICIEMBRE-2008/EST.V&#205;A%20CRITERIO%20TECNICO%2090BLB.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argov-my.sharepoint.com/EST.V&#205;A%20CRITERIO%20TECNIC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argov-my.sharepoint.com/Servidorsma/761/PRODUCTOS/E&amp;D/P127/Informes/Presupuestos/P127-PO-GE-002%20V1%20EN%20PROCES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argov-my.sharepoint.com/Tecnica/ECTOTOROACU/ARAPOY/John/Tecnica/ECBOYACAGDPMA/ARAPOY/INGDIEG/PRESUP/PRESUPUESTOS%20FINAL/Presupuesto%20General-V.1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rgov-my.sharepoint.com/Users/iportillaj/Documents/CAR%202024/CAR%202024/PROCESO%20OPERACION%20CAV%202024/3%20PRESUPUESTO/PRESUPUESTO%202024%20CAV%20VERSION%2004062024.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Users/iportillaj/Documents/CAR%202024/CAR%202024/PROCESO%20OPERACION%20CAV%202024/3%20PRESUPUESTO/PRESUPUESTO%202024%20CAV%20VERSION%2004062024.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argov-my.sharepoint.com/Users/jolayav/Desktop/COTIZACIONES%20OFERTADAS/FORMATO%20COTIZACION%20MANTENMIENTO%20DE%20VEHICULOS%20Comparativ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argov-my.sharepoint.com/Lcopc2421/correo/PLANOBRASING.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argov-my.sharepoint.com/Users/cindy/OneDrive/Documents/CAR/Fauna/PAP/Banco%20de%20proyectos%202021/Archivos%20corregidos%20mayo%202021/Cronograma%20SGEN.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argov-my.sharepoint.com/Tecnica/Tecnica/ECBOYACAGDPMA/ARAPOY/INGDIEG/PRESUP/PRESUPUESTOS%20FINAL/Presupuesto%20General-V.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AIU"/>
      <sheetName val="MEMORIAS"/>
      <sheetName val="Item"/>
      <sheetName val="blank"/>
      <sheetName val="Datos"/>
      <sheetName val="OTANCHE"/>
      <sheetName val="res-accide-10"/>
      <sheetName val="circuitos codensa"/>
      <sheetName val="APUS-CD"/>
      <sheetName val="CALCULOS"/>
      <sheetName val="A. P. U."/>
      <sheetName val="Circuitos"/>
      <sheetName val="Banderas"/>
      <sheetName val="Modelo"/>
      <sheetName val="Cuadrillas"/>
      <sheetName val="items"/>
      <sheetName val="APU"/>
      <sheetName val="EQUIPOS"/>
      <sheetName val="COSTOS OFICINA"/>
      <sheetName val="COSTOS CAMPAMENTO"/>
      <sheetName val="Análisis de precios"/>
      <sheetName val="PR 1"/>
      <sheetName val="Jornal"/>
      <sheetName val="Estado Resumen"/>
      <sheetName val="ESTADO VÍA-CRIT.TECNICO"/>
      <sheetName val="BASICAS"/>
      <sheetName val="PRESU COMPLETO"/>
      <sheetName val="IPC-INFLA"/>
      <sheetName val="PROPUESTA SIN IVA"/>
      <sheetName val="OBRAS SES"/>
      <sheetName val="c2.5y2.6"/>
      <sheetName val="desmonte"/>
      <sheetName val="PRECIO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5. TASAS DE INTERES"/>
      <sheetName val="6. TASAS DE INTE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res-accide-10"/>
    </sheetNames>
    <sheetDataSet>
      <sheetData sheetId="0"/>
      <sheetData sheetId="1"/>
      <sheetData sheetId="2"/>
      <sheetData sheetId="3">
        <row r="105">
          <cell r="J105">
            <v>0.2394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APU VOL 1"/>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6"/>
      <sheetName val="_aCCIDENTES_DE_1995___1996_xl_5"/>
      <sheetName val="_aCCIDENTES_DE_1995___1996_x_11"/>
      <sheetName val="_aCCIDENTES_DE_1995___1996_xl_7"/>
      <sheetName val="_aCCIDENTES_DE_1995___1996_xl_8"/>
      <sheetName val="_aCCIDENTES_DE_1995___1996_xl_9"/>
      <sheetName val="_aCCIDENTES_DE_1995___1996_x_10"/>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52"/>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18"/>
      <sheetName val="[aCCIDENTES DE 1995 - 1996.xls]"/>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1"/>
      <sheetName val="_aCCIDENTES_DE_1995___1996_x_53"/>
      <sheetName val="_aCCIDENTES_DE_1995___1996_x_54"/>
      <sheetName val="_aCCIDENTES_DE_1995___1996__13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_aCCIDENTES_DE_1995___1996_x_61"/>
      <sheetName val="_aCCIDENTES_DE_1995___1996_x_58"/>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9"/>
      <sheetName val="_aCCIDENTES_DE_1995___1996_x_90"/>
      <sheetName val="_aCCIDENTES_DE_1995___1996_x_93"/>
      <sheetName val="_aCCIDENTES_DE_1995___1996_x_91"/>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4"/>
      <sheetName val="_aCCIDENTES_DE_1995___1996__112"/>
      <sheetName val="_aCCIDENTES_DE_1995___1996__113"/>
      <sheetName val="_aCCIDENTES_DE_1995___1996__116"/>
      <sheetName val="_aCCIDENTES_DE_1995___1996__115"/>
      <sheetName val="_aCCIDENTES_DE_1995___1996__117"/>
      <sheetName val="_aCCIDENTES_DE_1995___1996__118"/>
      <sheetName val="_aCCIDENTES_DE_1995___1996__122"/>
      <sheetName val="_aCCIDENTES_DE_1995___1996__119"/>
      <sheetName val="_aCCIDENTES_DE_1995___1996__120"/>
      <sheetName val="_aCCIDENTES_DE_1995___1996__121"/>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_aCCIDENTES_DE_1995___1996__134"/>
      <sheetName val="_aCCIDENTES_DE_1995___1996__135"/>
      <sheetName val="_aCCIDENTES_DE_1995___1996__13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sheetData sheetId="352" refreshError="1"/>
      <sheetData sheetId="353"/>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refreshError="1"/>
      <sheetData sheetId="532"/>
      <sheetData sheetId="533" refreshError="1"/>
      <sheetData sheetId="534"/>
      <sheetData sheetId="535"/>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refreshError="1"/>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sheetData sheetId="1625"/>
      <sheetData sheetId="1626"/>
      <sheetData sheetId="1627"/>
      <sheetData sheetId="1628"/>
      <sheetData sheetId="1629"/>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sheetData sheetId="1640"/>
      <sheetData sheetId="1641"/>
      <sheetData sheetId="1642"/>
      <sheetData sheetId="1643"/>
      <sheetData sheetId="1644" refreshError="1"/>
      <sheetData sheetId="1645" refreshError="1"/>
      <sheetData sheetId="1646" refreshError="1"/>
      <sheetData sheetId="164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_a  aaInformación GRUPO 4_A MIn"/>
      <sheetName val="_aCCIDENTES_DE_1995___1996_xl_3"/>
      <sheetName val="_aCCIDENTES_DE_1995___1996_xl_2"/>
      <sheetName val="\a__aaInformación_GRUPO_4\A_MIn"/>
      <sheetName val="0."/>
      <sheetName val="Base_Mater"/>
      <sheetName val="20."/>
      <sheetName val="17."/>
      <sheetName val="11."/>
      <sheetName val="precios-básicos2002"/>
      <sheetName val="APU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AIU"/>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a  aaInformación]__cceficien_2"/>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52"/>
      <sheetName val="a__aaInformación"/>
      <sheetName val="aCCIDENTES_DE_1995_-_1996"/>
      <sheetName val="//cceficiente_sharepoint_com/MA"/>
      <sheetName val="M.O."/>
      <sheetName val="[a  aaInformación]__cceficie_18"/>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3"/>
      <sheetName val="[a  aaInformación]__cceficie_54"/>
      <sheetName val="[a  aaInformación]__ccefici_114"/>
      <sheetName val="[a  aaInformación]__cceficie_61"/>
      <sheetName val="[a  aaInformación]__cceficie_58"/>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8"/>
      <sheetName val="[a  aaInformación]__cceficie_89"/>
      <sheetName val="[a  aaInformación]__cceficie_92"/>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3"/>
      <sheetName val="[a  aaInformación]__ccefici_102"/>
      <sheetName val="[a  aaInformación]__ccefici_105"/>
      <sheetName val="[a  aaInformación]__ccefici_104"/>
      <sheetName val="[a  aaInformación]__ccefici_106"/>
      <sheetName val="[a  aaInformación]__ccefici_107"/>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8"/>
      <sheetName val="[a  aaInformación]__ccefici_111"/>
      <sheetName val="[a  aaInformación]__ccefici_109"/>
      <sheetName val="[a  aaInformación]__ccefici_110"/>
      <sheetName val="[a  aaInformación]__ccefici_112"/>
      <sheetName val="[a  aaInformación]__ccefici_113"/>
      <sheetName val="[a  aaInformación]__ccefici_115"/>
      <sheetName val="Emboquillar"/>
      <sheetName val="Acometidacobrerígido"/>
      <sheetName val="Acometidatoma"/>
      <sheetName val="Acometidahasta1&quot;"/>
      <sheetName val="[a  aaInformación]__ccefici_116"/>
      <sheetName val="[a  aaInformación]__ccefici_117"/>
      <sheetName val="CrudosA"/>
      <sheetName val="casosWTI"/>
      <sheetName val="INFORME SEMANAL"/>
      <sheetName val="AVANCE SEMANAL"/>
      <sheetName val="CLIMA mes"/>
      <sheetName val="REG FOTO"/>
      <sheetName val="SISOMA"/>
      <sheetName val="_MANTENIMIENTO RUTA 1001_MARZO "/>
      <sheetName val="_I_MANTENIMIENTO RUTA 1001_MARZ"/>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a  aaInformación]__ccefici_118"/>
      <sheetName val="[a  aaInformación]__ccefici_119"/>
      <sheetName val="[a  aaInformación]__ccefici_120"/>
      <sheetName val="[a  aaInformación]__ccefici_122"/>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a  aaInformación]__ccefici_121"/>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List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UEDUCTO"/>
      <sheetName val="ALCANTARILLADO"/>
      <sheetName val="OTANCHE"/>
      <sheetName val="BUENAVISTA"/>
      <sheetName val="QUIPAMA"/>
      <sheetName val="Datos"/>
      <sheetName val="Cuadrillas"/>
      <sheetName val="Jornal"/>
      <sheetName val="CALCULOS"/>
    </sheetNames>
    <sheetDataSet>
      <sheetData sheetId="0"/>
      <sheetData sheetId="1"/>
      <sheetData sheetId="2">
        <row r="1">
          <cell r="C1" t="str">
            <v>SI</v>
          </cell>
          <cell r="D1" t="str">
            <v>NO</v>
          </cell>
        </row>
        <row r="2">
          <cell r="C2" t="str">
            <v>Alternativa 1</v>
          </cell>
          <cell r="D2" t="str">
            <v>Alternativa 2</v>
          </cell>
        </row>
        <row r="3">
          <cell r="C3">
            <v>861</v>
          </cell>
          <cell r="D3">
            <v>0</v>
          </cell>
        </row>
        <row r="4">
          <cell r="C4">
            <v>1015</v>
          </cell>
          <cell r="D4">
            <v>0</v>
          </cell>
        </row>
        <row r="5">
          <cell r="C5">
            <v>1387</v>
          </cell>
          <cell r="D5">
            <v>0</v>
          </cell>
        </row>
        <row r="6">
          <cell r="C6">
            <v>1027</v>
          </cell>
          <cell r="D6">
            <v>6646</v>
          </cell>
        </row>
      </sheetData>
      <sheetData sheetId="3"/>
      <sheetData sheetId="4"/>
      <sheetData sheetId="5"/>
      <sheetData sheetId="6"/>
      <sheetData sheetId="7"/>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 val="items"/>
      <sheetName val="EQUIPOS"/>
      <sheetName val="MANO DE OBRA"/>
      <sheetName val="TRANSPORTE"/>
      <sheetName val="Dato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 val="a%20%20aaInformación%20GRUPO"/>
      <sheetName val="a%20%20aaInformaci%C3%B3n%20GRU"/>
      <sheetName val="a__aaInformación_GRU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Cant TUBERIA"/>
      <sheetName val="APUS-CD"/>
      <sheetName val="PreAnaDetCap.rpt"/>
      <sheetName val="CANTIDADES PTAP"/>
      <sheetName val="CANT RED"/>
      <sheetName val="BOCAT Y DESAR"/>
      <sheetName val="PRES PTAP Y ELECTRICO"/>
      <sheetName val="PRES red conduc"/>
      <sheetName val="TANQUE"/>
      <sheetName val="PRES GENERAL"/>
      <sheetName val="Cant_TUBERIA"/>
      <sheetName val="PreAnaDetCap_rpt"/>
      <sheetName val="CANTIDADES_PTAP"/>
      <sheetName val="CANT_RED"/>
      <sheetName val="BOCAT_Y_DESAR"/>
      <sheetName val="PRES_PTAP_Y_ELECTRICO"/>
      <sheetName val="PRES_red_conduc"/>
      <sheetName val="PRES_GENERAL"/>
      <sheetName val="DATOS"/>
    </sheetNames>
    <sheetDataSet>
      <sheetData sheetId="0"/>
      <sheetData sheetId="1" refreshError="1"/>
      <sheetData sheetId="2" refreshError="1"/>
      <sheetData sheetId="3">
        <row r="2">
          <cell r="A2">
            <v>5000</v>
          </cell>
          <cell r="B2">
            <v>5000000</v>
          </cell>
          <cell r="C2" t="str">
            <v>Acometida eléctrica 110 V para alimentación eléctrica de equipos y electrónica de Cámara de Control, incluye cable antifraude, contador monofásico, malla a tierra, tubería, cableado, caja de circuitos con braker de protección, lámparas de iluminación, caj</v>
          </cell>
          <cell r="D2" t="str">
            <v>UN</v>
          </cell>
          <cell r="E2" t="str">
            <v>ELECTRICOS Y ELECTRONICOS</v>
          </cell>
          <cell r="G2">
            <v>4317</v>
          </cell>
          <cell r="H2">
            <v>5343</v>
          </cell>
        </row>
        <row r="3">
          <cell r="A3">
            <v>5330</v>
          </cell>
          <cell r="B3">
            <v>2766</v>
          </cell>
          <cell r="C3" t="str">
            <v>Localización y Replanteo</v>
          </cell>
          <cell r="D3" t="str">
            <v>M2</v>
          </cell>
          <cell r="E3" t="str">
            <v>PRELIMINARES</v>
          </cell>
          <cell r="G3">
            <v>4318</v>
          </cell>
          <cell r="H3">
            <v>5494</v>
          </cell>
        </row>
        <row r="4">
          <cell r="A4">
            <v>5331</v>
          </cell>
          <cell r="B4">
            <v>5932</v>
          </cell>
          <cell r="C4" t="str">
            <v>Señalización - Zona de Aislamiento</v>
          </cell>
          <cell r="D4" t="str">
            <v>ML</v>
          </cell>
          <cell r="E4" t="str">
            <v>PRELIMINARES</v>
          </cell>
          <cell r="G4">
            <v>4320</v>
          </cell>
          <cell r="H4">
            <v>5347</v>
          </cell>
        </row>
        <row r="5">
          <cell r="A5">
            <v>5333</v>
          </cell>
          <cell r="B5">
            <v>7701</v>
          </cell>
          <cell r="C5" t="str">
            <v>corte de pavimento en concreto asfaltico e=0.10m</v>
          </cell>
          <cell r="D5" t="str">
            <v>ML</v>
          </cell>
          <cell r="E5" t="str">
            <v>PRELIMINARES</v>
          </cell>
          <cell r="G5">
            <v>4322</v>
          </cell>
          <cell r="H5">
            <v>5330</v>
          </cell>
        </row>
        <row r="6">
          <cell r="A6">
            <v>5335</v>
          </cell>
          <cell r="B6">
            <v>15020</v>
          </cell>
          <cell r="C6" t="str">
            <v>excavacion manual en material comun  H&lt;2.5m</v>
          </cell>
          <cell r="D6" t="str">
            <v>M3</v>
          </cell>
          <cell r="E6" t="str">
            <v>EXCAVACIONES</v>
          </cell>
          <cell r="G6">
            <v>4326</v>
          </cell>
          <cell r="H6">
            <v>5331</v>
          </cell>
        </row>
        <row r="7">
          <cell r="A7">
            <v>5336</v>
          </cell>
          <cell r="B7">
            <v>10556</v>
          </cell>
          <cell r="C7" t="str">
            <v>Excavación mecánica en material común H&lt;4.0m (seco)</v>
          </cell>
          <cell r="D7" t="str">
            <v>M3</v>
          </cell>
          <cell r="E7" t="str">
            <v>EXCAVACIONES</v>
          </cell>
          <cell r="G7">
            <v>4330</v>
          </cell>
          <cell r="H7">
            <v>5335</v>
          </cell>
        </row>
        <row r="8">
          <cell r="A8">
            <v>5337</v>
          </cell>
          <cell r="B8">
            <v>17864</v>
          </cell>
          <cell r="C8" t="str">
            <v>Excavación mecanica en material comun H&lt;4.0m (con nivel freático)</v>
          </cell>
          <cell r="D8" t="str">
            <v>M3</v>
          </cell>
          <cell r="E8" t="str">
            <v>EXCAVACIONES</v>
          </cell>
          <cell r="G8">
            <v>4331</v>
          </cell>
          <cell r="H8">
            <v>5336</v>
          </cell>
        </row>
        <row r="9">
          <cell r="A9">
            <v>5339</v>
          </cell>
          <cell r="B9">
            <v>58169</v>
          </cell>
          <cell r="C9" t="str">
            <v>Excavación mecánica en roca H&lt;4.0m</v>
          </cell>
          <cell r="D9" t="str">
            <v>M3</v>
          </cell>
          <cell r="E9" t="str">
            <v>EXCAVACIONES</v>
          </cell>
          <cell r="G9">
            <v>4332</v>
          </cell>
          <cell r="H9">
            <v>5337</v>
          </cell>
        </row>
        <row r="10">
          <cell r="A10">
            <v>5340</v>
          </cell>
          <cell r="B10">
            <v>18920</v>
          </cell>
          <cell r="C10" t="str">
            <v>Retiro de material sobrante con carge mecánico</v>
          </cell>
          <cell r="D10" t="str">
            <v>M3</v>
          </cell>
          <cell r="E10" t="str">
            <v>EXCAVACIONES</v>
          </cell>
          <cell r="G10">
            <v>4335</v>
          </cell>
          <cell r="H10">
            <v>5398</v>
          </cell>
        </row>
        <row r="11">
          <cell r="A11">
            <v>5341</v>
          </cell>
          <cell r="B11">
            <v>6099</v>
          </cell>
          <cell r="C11" t="str">
            <v>Demolición de pavimento en concreto asfáltico hasta e=0.10m</v>
          </cell>
          <cell r="D11" t="str">
            <v>M2</v>
          </cell>
          <cell r="E11" t="str">
            <v>DEMOLICIONES</v>
          </cell>
          <cell r="G11">
            <v>4336</v>
          </cell>
          <cell r="H11">
            <v>5399</v>
          </cell>
        </row>
        <row r="12">
          <cell r="A12">
            <v>5342</v>
          </cell>
          <cell r="B12">
            <v>318071</v>
          </cell>
          <cell r="C12" t="str">
            <v>Concreto de 2000 PSI para solado</v>
          </cell>
          <cell r="D12" t="str">
            <v>M3</v>
          </cell>
          <cell r="E12" t="str">
            <v>CONCRETOS Y MORTEROS</v>
          </cell>
          <cell r="G12">
            <v>4339</v>
          </cell>
          <cell r="H12">
            <v>5339</v>
          </cell>
        </row>
        <row r="13">
          <cell r="A13">
            <v>5343</v>
          </cell>
          <cell r="B13">
            <v>456391</v>
          </cell>
          <cell r="C13" t="str">
            <v>Concreto de 4000 PSI impermeabilizado (elaborado en obra)</v>
          </cell>
          <cell r="D13" t="str">
            <v>M3</v>
          </cell>
          <cell r="E13" t="str">
            <v>CONCRETOS Y MORTEROS</v>
          </cell>
          <cell r="G13">
            <v>4343</v>
          </cell>
          <cell r="H13">
            <v>5400</v>
          </cell>
        </row>
        <row r="14">
          <cell r="A14">
            <v>5344</v>
          </cell>
          <cell r="B14">
            <v>563344</v>
          </cell>
          <cell r="C14" t="str">
            <v>concreto de 4000 PSI impermeabilizado</v>
          </cell>
          <cell r="D14" t="str">
            <v>M3</v>
          </cell>
          <cell r="E14" t="str">
            <v>CONCRETOS Y MORTEROS</v>
          </cell>
          <cell r="G14">
            <v>4346</v>
          </cell>
          <cell r="H14">
            <v>5401</v>
          </cell>
        </row>
        <row r="15">
          <cell r="A15">
            <v>5345</v>
          </cell>
          <cell r="B15">
            <v>549707</v>
          </cell>
          <cell r="C15" t="str">
            <v>concreto de 4000 PSI acelerado e impermeabilizado para elevaciones</v>
          </cell>
          <cell r="D15" t="str">
            <v>M3</v>
          </cell>
          <cell r="E15" t="str">
            <v>CONCRETOS Y MORTEROS</v>
          </cell>
          <cell r="G15">
            <v>4348</v>
          </cell>
          <cell r="H15">
            <v>5402</v>
          </cell>
        </row>
        <row r="16">
          <cell r="A16">
            <v>5346</v>
          </cell>
          <cell r="B16">
            <v>577881</v>
          </cell>
          <cell r="C16" t="str">
            <v>concreto de 4000 PSI acelerado e iempermeabilizado paara Placa superior</v>
          </cell>
          <cell r="D16" t="str">
            <v>M3</v>
          </cell>
          <cell r="E16" t="str">
            <v>CONCRETOS Y MORTEROS</v>
          </cell>
          <cell r="G16">
            <v>4349</v>
          </cell>
          <cell r="H16">
            <v>5340</v>
          </cell>
        </row>
        <row r="17">
          <cell r="A17">
            <v>5347</v>
          </cell>
          <cell r="B17">
            <v>4254</v>
          </cell>
          <cell r="C17" t="str">
            <v>Suministro e instalacion acero de refuerzo figurado</v>
          </cell>
          <cell r="D17" t="str">
            <v>KG</v>
          </cell>
          <cell r="E17" t="str">
            <v>HIERROS Y ACEROS</v>
          </cell>
          <cell r="G17">
            <v>4351</v>
          </cell>
          <cell r="H17">
            <v>5333</v>
          </cell>
        </row>
        <row r="18">
          <cell r="A18">
            <v>5348</v>
          </cell>
          <cell r="B18">
            <v>56852</v>
          </cell>
          <cell r="C18" t="str">
            <v>Reposicion de pavimento en concreto asfáltico e= 0.10m</v>
          </cell>
          <cell r="D18" t="str">
            <v>M2</v>
          </cell>
          <cell r="E18" t="str">
            <v>PAVIMENTOS</v>
          </cell>
          <cell r="G18">
            <v>4352</v>
          </cell>
          <cell r="H18">
            <v>5357</v>
          </cell>
        </row>
        <row r="19">
          <cell r="A19">
            <v>5349</v>
          </cell>
          <cell r="B19">
            <v>384181</v>
          </cell>
          <cell r="C19" t="str">
            <v>Mortero 1:3</v>
          </cell>
          <cell r="D19" t="str">
            <v>M3</v>
          </cell>
          <cell r="E19" t="str">
            <v>CONCRETOS Y MORTEROS</v>
          </cell>
          <cell r="G19">
            <v>4353</v>
          </cell>
          <cell r="H19">
            <v>5358</v>
          </cell>
        </row>
        <row r="20">
          <cell r="A20">
            <v>5350</v>
          </cell>
          <cell r="B20">
            <v>14451</v>
          </cell>
          <cell r="C20" t="str">
            <v>Panete liso sobre muro 1:3</v>
          </cell>
          <cell r="D20" t="str">
            <v>M2</v>
          </cell>
          <cell r="E20" t="str">
            <v>CONCRETOS Y MORTEROS</v>
          </cell>
          <cell r="G20">
            <v>4354</v>
          </cell>
          <cell r="H20">
            <v>5341</v>
          </cell>
        </row>
        <row r="21">
          <cell r="A21">
            <v>5351</v>
          </cell>
          <cell r="B21">
            <v>3093377</v>
          </cell>
          <cell r="C21" t="str">
            <v>Sum. e inst. Electrobomba sumergible monofasica 1/2 HP 115V 11.6A 1-3/4x3", incl tub de impulsion, flotado, p.alimimenta</v>
          </cell>
          <cell r="D21" t="str">
            <v>UN</v>
          </cell>
          <cell r="E21" t="str">
            <v>ELECTRICOS Y ELECTRONICOS</v>
          </cell>
          <cell r="G21">
            <v>4355</v>
          </cell>
          <cell r="H21">
            <v>5377</v>
          </cell>
        </row>
        <row r="22">
          <cell r="A22">
            <v>5352</v>
          </cell>
          <cell r="B22">
            <v>946382</v>
          </cell>
          <cell r="C22" t="str">
            <v>Escalera metalica de acceso a camara de control</v>
          </cell>
          <cell r="D22" t="str">
            <v>UN</v>
          </cell>
          <cell r="E22" t="str">
            <v>HIERROS Y ACEROS</v>
          </cell>
          <cell r="G22">
            <v>4357</v>
          </cell>
          <cell r="H22">
            <v>5378</v>
          </cell>
        </row>
        <row r="23">
          <cell r="A23">
            <v>5356</v>
          </cell>
          <cell r="B23">
            <v>817530</v>
          </cell>
          <cell r="C23" t="str">
            <v>Tapa de seguridad para cámara de control</v>
          </cell>
          <cell r="D23" t="str">
            <v>UN</v>
          </cell>
          <cell r="E23" t="str">
            <v>HIERROS Y ACEROS</v>
          </cell>
          <cell r="G23">
            <v>4361</v>
          </cell>
          <cell r="H23">
            <v>5348</v>
          </cell>
        </row>
        <row r="24">
          <cell r="A24">
            <v>5357</v>
          </cell>
          <cell r="B24">
            <v>7701</v>
          </cell>
          <cell r="C24" t="str">
            <v>Corte de pavimento en concreto rigido e=15cm</v>
          </cell>
          <cell r="D24" t="str">
            <v>ML</v>
          </cell>
          <cell r="E24" t="str">
            <v>PRELIMINARES</v>
          </cell>
          <cell r="G24">
            <v>4532</v>
          </cell>
          <cell r="H24">
            <v>5350</v>
          </cell>
        </row>
        <row r="25">
          <cell r="A25">
            <v>5358</v>
          </cell>
          <cell r="B25">
            <v>11667</v>
          </cell>
          <cell r="C25" t="str">
            <v>Demolición de pavimento en concreto rígido e=15cm</v>
          </cell>
          <cell r="D25" t="str">
            <v>ML</v>
          </cell>
          <cell r="E25" t="str">
            <v>DEMOLICIONES</v>
          </cell>
          <cell r="G25">
            <v>4586</v>
          </cell>
          <cell r="H25">
            <v>5376</v>
          </cell>
        </row>
        <row r="26">
          <cell r="A26">
            <v>5359</v>
          </cell>
          <cell r="B26">
            <v>530718</v>
          </cell>
          <cell r="C26" t="str">
            <v>Suministro e instalacion de Válvula de compuesta elastica vastago no ascendente extremo liso 2" (Incl. tapa válvula)</v>
          </cell>
          <cell r="D26" t="str">
            <v>UN</v>
          </cell>
          <cell r="E26" t="str">
            <v>REDES DE ACUEDUCTO</v>
          </cell>
          <cell r="G26">
            <v>4713</v>
          </cell>
          <cell r="H26">
            <v>5342</v>
          </cell>
        </row>
        <row r="27">
          <cell r="A27">
            <v>5360</v>
          </cell>
          <cell r="B27">
            <v>646718</v>
          </cell>
          <cell r="C27" t="str">
            <v>Suministro e instalacion de válvula de compuerta elástica vástago no ascendente extremo liso 3"(incl. tapa válvula)</v>
          </cell>
          <cell r="D27" t="str">
            <v>UN</v>
          </cell>
          <cell r="E27" t="str">
            <v>REDES DE ACUEDUCTO</v>
          </cell>
          <cell r="G27">
            <v>4715</v>
          </cell>
          <cell r="H27">
            <v>5344</v>
          </cell>
        </row>
        <row r="28">
          <cell r="A28">
            <v>5361</v>
          </cell>
          <cell r="B28">
            <v>756918</v>
          </cell>
          <cell r="C28" t="str">
            <v>Suministro e instalación de válvula de compuerta elastica vástago no ascendente extremo liso 4" (incl. tapa válvula)</v>
          </cell>
          <cell r="D28" t="str">
            <v>UN</v>
          </cell>
          <cell r="E28" t="str">
            <v>REDES DE ACUEDUCTO</v>
          </cell>
          <cell r="G28">
            <v>4716</v>
          </cell>
          <cell r="H28">
            <v>5345</v>
          </cell>
        </row>
        <row r="29">
          <cell r="A29">
            <v>5362</v>
          </cell>
          <cell r="B29">
            <v>1145518</v>
          </cell>
          <cell r="C29" t="str">
            <v>Suministro e instalacion de válvula de compuerta elástica vástago no ascendente extremo liso 6" (incl. tapa válvula)</v>
          </cell>
          <cell r="D29" t="str">
            <v>UN</v>
          </cell>
          <cell r="E29" t="str">
            <v>REDES DE ACUEDUCTO</v>
          </cell>
          <cell r="G29">
            <v>4717</v>
          </cell>
          <cell r="H29">
            <v>5346</v>
          </cell>
        </row>
        <row r="30">
          <cell r="A30">
            <v>5363</v>
          </cell>
          <cell r="B30">
            <v>1563118</v>
          </cell>
          <cell r="C30" t="str">
            <v>Suministro e instalación de valvula de compuerta elástica vastago no ascendente extremo liso 8" (incl. tapa válvula)</v>
          </cell>
          <cell r="D30" t="str">
            <v>UN</v>
          </cell>
          <cell r="E30" t="str">
            <v>REDES DE ACUEDUCTO</v>
          </cell>
          <cell r="G30">
            <v>4718</v>
          </cell>
          <cell r="H30">
            <v>5351</v>
          </cell>
        </row>
        <row r="31">
          <cell r="A31">
            <v>5364</v>
          </cell>
          <cell r="B31">
            <v>2984380</v>
          </cell>
          <cell r="C31" t="str">
            <v>Suministro e instalación de valvula de compuerta elástica vastago no ascendente extremo liso 10" (incl. tapa válvula)</v>
          </cell>
          <cell r="D31" t="str">
            <v>UN</v>
          </cell>
          <cell r="E31" t="str">
            <v>REDES DE ACUEDUCTO</v>
          </cell>
          <cell r="G31">
            <v>4719</v>
          </cell>
          <cell r="H31">
            <v>5352</v>
          </cell>
        </row>
        <row r="32">
          <cell r="A32">
            <v>5365</v>
          </cell>
          <cell r="B32">
            <v>61611</v>
          </cell>
          <cell r="C32" t="str">
            <v>Suministro e instación de unión dresser 2"</v>
          </cell>
          <cell r="D32" t="str">
            <v>UN</v>
          </cell>
          <cell r="E32" t="str">
            <v>REDES DE ACUEDUCTO</v>
          </cell>
          <cell r="G32">
            <v>4720</v>
          </cell>
          <cell r="H32">
            <v>5356</v>
          </cell>
        </row>
        <row r="33">
          <cell r="A33">
            <v>5366</v>
          </cell>
          <cell r="B33">
            <v>68571</v>
          </cell>
          <cell r="C33" t="str">
            <v>Suministro e instación de unión dresser 3"</v>
          </cell>
          <cell r="D33" t="str">
            <v>UN</v>
          </cell>
          <cell r="E33" t="str">
            <v>REDES DE ACUEDUCTO</v>
          </cell>
          <cell r="G33">
            <v>4722</v>
          </cell>
          <cell r="H33">
            <v>5363</v>
          </cell>
        </row>
        <row r="34">
          <cell r="A34">
            <v>5367</v>
          </cell>
          <cell r="B34">
            <v>79011</v>
          </cell>
          <cell r="C34" t="str">
            <v>Suministro e instación de unión dresser 4"</v>
          </cell>
          <cell r="D34" t="str">
            <v>UN</v>
          </cell>
          <cell r="E34" t="str">
            <v>REDES DE ACUEDUCTO</v>
          </cell>
          <cell r="G34">
            <v>4723</v>
          </cell>
          <cell r="H34">
            <v>5362</v>
          </cell>
        </row>
        <row r="35">
          <cell r="A35">
            <v>5368</v>
          </cell>
          <cell r="B35">
            <v>127731</v>
          </cell>
          <cell r="C35" t="str">
            <v>Suministro e instación de unión dresser 6"</v>
          </cell>
          <cell r="D35" t="str">
            <v>UN</v>
          </cell>
          <cell r="E35" t="str">
            <v>REDES DE ACUEDUCTO</v>
          </cell>
          <cell r="G35">
            <v>4724</v>
          </cell>
          <cell r="H35">
            <v>5361</v>
          </cell>
        </row>
        <row r="36">
          <cell r="A36">
            <v>5369</v>
          </cell>
          <cell r="B36">
            <v>178771</v>
          </cell>
          <cell r="C36" t="str">
            <v>Suministro e instación de unión dresser 8"</v>
          </cell>
          <cell r="D36" t="str">
            <v>UN</v>
          </cell>
          <cell r="E36" t="str">
            <v>REDES DE ACUEDUCTO</v>
          </cell>
          <cell r="G36">
            <v>4725</v>
          </cell>
          <cell r="H36">
            <v>5369</v>
          </cell>
        </row>
        <row r="37">
          <cell r="A37">
            <v>5370</v>
          </cell>
          <cell r="B37">
            <v>437921</v>
          </cell>
          <cell r="C37" t="str">
            <v>Suministro e instación de unión dresser 10"</v>
          </cell>
          <cell r="D37" t="str">
            <v>UN</v>
          </cell>
          <cell r="E37" t="str">
            <v>REDES DE ACUEDUCTO</v>
          </cell>
          <cell r="G37">
            <v>4726</v>
          </cell>
          <cell r="H37">
            <v>5368</v>
          </cell>
        </row>
        <row r="38">
          <cell r="A38">
            <v>5371</v>
          </cell>
          <cell r="B38">
            <v>178117</v>
          </cell>
          <cell r="C38" t="str">
            <v>Suministro e instalación tuberia PVC presión RDE 21 200PSI Ø 10"</v>
          </cell>
          <cell r="D38" t="str">
            <v>ML</v>
          </cell>
          <cell r="E38" t="str">
            <v>REDES DE ACUEDUCTO</v>
          </cell>
          <cell r="G38">
            <v>4727</v>
          </cell>
          <cell r="H38">
            <v>5367</v>
          </cell>
        </row>
        <row r="39">
          <cell r="A39">
            <v>5372</v>
          </cell>
          <cell r="B39">
            <v>28864</v>
          </cell>
          <cell r="C39" t="str">
            <v>Suministro e instalación tuberia PVC presión RDE 21 200PSI Ø 3"</v>
          </cell>
          <cell r="D39" t="str">
            <v>ML</v>
          </cell>
          <cell r="E39" t="str">
            <v>REDES DE ACUEDUCTO</v>
          </cell>
          <cell r="G39">
            <v>4728</v>
          </cell>
          <cell r="H39">
            <v>5366</v>
          </cell>
        </row>
        <row r="40">
          <cell r="A40">
            <v>5373</v>
          </cell>
          <cell r="B40">
            <v>39218</v>
          </cell>
          <cell r="C40" t="str">
            <v>Suministro e instalación tuberia PVC presión RDE 21 200PSI Ø 4"</v>
          </cell>
          <cell r="D40" t="str">
            <v>ML</v>
          </cell>
          <cell r="E40" t="str">
            <v>REDES DE ACUEDUCTO</v>
          </cell>
          <cell r="G40">
            <v>4729</v>
          </cell>
          <cell r="H40">
            <v>5365</v>
          </cell>
        </row>
        <row r="41">
          <cell r="A41">
            <v>5374</v>
          </cell>
          <cell r="B41">
            <v>82133</v>
          </cell>
          <cell r="C41" t="str">
            <v>Suministro e instalación tuberia PVC presión RDE 21 200PSI Ø 6"</v>
          </cell>
          <cell r="D41" t="str">
            <v>ML</v>
          </cell>
          <cell r="E41" t="str">
            <v>REDES DE ACUEDUCTO</v>
          </cell>
          <cell r="G41">
            <v>4730</v>
          </cell>
          <cell r="H41">
            <v>5360</v>
          </cell>
        </row>
        <row r="42">
          <cell r="A42">
            <v>5375</v>
          </cell>
          <cell r="B42">
            <v>110993</v>
          </cell>
          <cell r="C42" t="str">
            <v>Suministro e instalación tuberia PVC presión RDE 21 200PSI Ø 8"</v>
          </cell>
          <cell r="D42" t="str">
            <v>ML</v>
          </cell>
          <cell r="E42" t="str">
            <v>REDES DE ACUEDUCTO</v>
          </cell>
          <cell r="G42">
            <v>4731</v>
          </cell>
          <cell r="H42">
            <v>5359</v>
          </cell>
        </row>
        <row r="43">
          <cell r="A43">
            <v>5376</v>
          </cell>
          <cell r="B43">
            <v>45852</v>
          </cell>
          <cell r="C43" t="str">
            <v>Relleno con material arenoso de río para cama de cimentación, atraqye y relleno inicial de tubería</v>
          </cell>
          <cell r="D43" t="str">
            <v>M3</v>
          </cell>
          <cell r="E43" t="str">
            <v>RELLENOS</v>
          </cell>
          <cell r="G43">
            <v>4732</v>
          </cell>
          <cell r="H43">
            <v>5403</v>
          </cell>
        </row>
        <row r="44">
          <cell r="A44">
            <v>5377</v>
          </cell>
          <cell r="B44">
            <v>66661</v>
          </cell>
          <cell r="C44" t="str">
            <v>Relleno con material granular triturado y compactado para base tam. max. 1 1/2"</v>
          </cell>
          <cell r="D44" t="str">
            <v>M3</v>
          </cell>
          <cell r="E44" t="str">
            <v>RELLENOS</v>
          </cell>
          <cell r="G44">
            <v>4733</v>
          </cell>
          <cell r="H44">
            <v>5404</v>
          </cell>
        </row>
        <row r="45">
          <cell r="A45">
            <v>5378</v>
          </cell>
          <cell r="B45">
            <v>89211</v>
          </cell>
          <cell r="C45" t="str">
            <v>Reposición de pavimento en concreto rígido e=0.15m; M.R.=2.1 MPa</v>
          </cell>
          <cell r="D45" t="str">
            <v>M2</v>
          </cell>
          <cell r="E45" t="str">
            <v>PAVIMENTOS</v>
          </cell>
          <cell r="G45">
            <v>4734</v>
          </cell>
          <cell r="H45">
            <v>5405</v>
          </cell>
        </row>
        <row r="46">
          <cell r="A46">
            <v>5379</v>
          </cell>
          <cell r="B46">
            <v>421965</v>
          </cell>
          <cell r="C46" t="str">
            <v>Concreto de 3000 PSI impermeabilizado (elaborado en obra)</v>
          </cell>
          <cell r="D46" t="str">
            <v>M3</v>
          </cell>
          <cell r="E46" t="str">
            <v>CONCRETOS Y MORTEROS</v>
          </cell>
          <cell r="G46">
            <v>4735</v>
          </cell>
          <cell r="H46">
            <v>5406</v>
          </cell>
        </row>
        <row r="47">
          <cell r="A47">
            <v>5380</v>
          </cell>
          <cell r="B47">
            <v>320467</v>
          </cell>
          <cell r="C47" t="str">
            <v>Suministro e instalación de codo HD 22-1/2 grados extremo liso 8"</v>
          </cell>
          <cell r="D47" t="str">
            <v>UN</v>
          </cell>
          <cell r="E47" t="str">
            <v>REDES DE ACUEDUCTO</v>
          </cell>
          <cell r="G47">
            <v>4736</v>
          </cell>
          <cell r="H47">
            <v>5407</v>
          </cell>
        </row>
        <row r="48">
          <cell r="A48">
            <v>5381</v>
          </cell>
          <cell r="B48">
            <v>494467</v>
          </cell>
          <cell r="C48" t="str">
            <v>Suministro e instalación de codo HD 45 grados extremo liso 8"</v>
          </cell>
          <cell r="D48" t="str">
            <v>UN</v>
          </cell>
          <cell r="E48" t="str">
            <v>REDES DE ACUEDUCTO</v>
          </cell>
          <cell r="G48">
            <v>4737</v>
          </cell>
          <cell r="H48">
            <v>5408</v>
          </cell>
        </row>
        <row r="49">
          <cell r="A49">
            <v>5383</v>
          </cell>
          <cell r="B49">
            <v>43046408</v>
          </cell>
          <cell r="C49" t="str">
            <v>Suministro e instalación de válvula reguladora de presión con jaula Anticavitatoria Ansi # 150 Ø 6"</v>
          </cell>
          <cell r="D49" t="str">
            <v>UN</v>
          </cell>
          <cell r="E49" t="str">
            <v>REDES DE ACUEDUCTO</v>
          </cell>
          <cell r="G49">
            <v>4738</v>
          </cell>
          <cell r="H49">
            <v>5409</v>
          </cell>
        </row>
        <row r="50">
          <cell r="A50">
            <v>5384</v>
          </cell>
          <cell r="B50">
            <v>1418044</v>
          </cell>
          <cell r="C50" t="str">
            <v>Suministro e instalación de válvula tipo mariposa Ansi # 150 Ø 6"</v>
          </cell>
          <cell r="D50" t="str">
            <v>UN</v>
          </cell>
          <cell r="E50" t="str">
            <v>REDES DE ACUEDUCTO</v>
          </cell>
          <cell r="G50">
            <v>4739</v>
          </cell>
          <cell r="H50">
            <v>5410</v>
          </cell>
        </row>
        <row r="51">
          <cell r="A51">
            <v>5385</v>
          </cell>
          <cell r="B51">
            <v>1373116</v>
          </cell>
          <cell r="C51" t="str">
            <v>Suministro e instalación de filtro tipo Yee Ansi # 150 Ø 6"</v>
          </cell>
          <cell r="D51" t="str">
            <v>UN</v>
          </cell>
          <cell r="E51" t="str">
            <v>REDES DE ACUEDUCTO</v>
          </cell>
          <cell r="G51">
            <v>4740</v>
          </cell>
          <cell r="H51">
            <v>5381</v>
          </cell>
        </row>
        <row r="52">
          <cell r="A52">
            <v>5386</v>
          </cell>
          <cell r="B52">
            <v>1630686</v>
          </cell>
          <cell r="C52" t="str">
            <v>Suministro e instalación de junta de montaje de Ø 6" (incluye dos niples brida-liso L=380mm y unión dresser)</v>
          </cell>
          <cell r="D52" t="str">
            <v>UN</v>
          </cell>
          <cell r="E52" t="str">
            <v>REDES DE ACUEDUCTO</v>
          </cell>
          <cell r="G52">
            <v>4741</v>
          </cell>
          <cell r="H52">
            <v>5411</v>
          </cell>
        </row>
        <row r="53">
          <cell r="A53">
            <v>5387</v>
          </cell>
          <cell r="B53">
            <v>2947744</v>
          </cell>
          <cell r="C53" t="str">
            <v>Suministro e instalación de ventosa de triple acción con flotador guiado Ø 2"</v>
          </cell>
          <cell r="D53" t="str">
            <v>UN</v>
          </cell>
          <cell r="E53" t="str">
            <v>REDES DE ACUEDUCTO</v>
          </cell>
          <cell r="G53">
            <v>4742</v>
          </cell>
          <cell r="H53">
            <v>5412</v>
          </cell>
        </row>
        <row r="54">
          <cell r="A54">
            <v>5388</v>
          </cell>
          <cell r="B54">
            <v>388007</v>
          </cell>
          <cell r="C54" t="str">
            <v>Suministro e instalación de válvula de compuerta elástica extremo brida con volante Ø 2"</v>
          </cell>
          <cell r="D54" t="str">
            <v>UN</v>
          </cell>
          <cell r="E54" t="str">
            <v>REDES DE ACUEDUCTO</v>
          </cell>
          <cell r="G54">
            <v>4743</v>
          </cell>
          <cell r="H54">
            <v>5413</v>
          </cell>
        </row>
        <row r="55">
          <cell r="A55">
            <v>5389</v>
          </cell>
          <cell r="B55">
            <v>2922854</v>
          </cell>
          <cell r="C55" t="str">
            <v>Suministro e instalación de niple pasamuro extremos brida-liso 8"x6" L=1.35m</v>
          </cell>
          <cell r="D55" t="str">
            <v>UN</v>
          </cell>
          <cell r="E55" t="str">
            <v>REDES DE ACUEDUCTO</v>
          </cell>
          <cell r="G55">
            <v>4744</v>
          </cell>
          <cell r="H55">
            <v>5414</v>
          </cell>
        </row>
        <row r="56">
          <cell r="A56">
            <v>5390</v>
          </cell>
          <cell r="B56">
            <v>2687990</v>
          </cell>
          <cell r="C56" t="str">
            <v>Suministro e instalación de niple pasamuro extremos brida-liso 8"x6" L=1000mm</v>
          </cell>
          <cell r="D56" t="str">
            <v>UN</v>
          </cell>
          <cell r="E56" t="str">
            <v>REDES DE ACUEDUCTO</v>
          </cell>
          <cell r="G56">
            <v>4745</v>
          </cell>
          <cell r="H56">
            <v>5380</v>
          </cell>
        </row>
        <row r="57">
          <cell r="A57">
            <v>5391</v>
          </cell>
          <cell r="B57">
            <v>953998</v>
          </cell>
          <cell r="C57" t="str">
            <v>Sum. e inst. de Tee by-pass conecciones bridas Ansi#150 en acero al carbon 6"x4"y conección superior bridada ventosa 2"</v>
          </cell>
          <cell r="D57" t="str">
            <v>UN</v>
          </cell>
          <cell r="E57" t="str">
            <v>REDES DE ACUEDUCTO</v>
          </cell>
          <cell r="G57">
            <v>4746</v>
          </cell>
          <cell r="H57">
            <v>5415</v>
          </cell>
        </row>
        <row r="58">
          <cell r="A58">
            <v>5392</v>
          </cell>
          <cell r="B58">
            <v>1698248</v>
          </cell>
          <cell r="C58" t="str">
            <v>Suministro e instalación de carrete alineador en AC L=900mm Ø 6"</v>
          </cell>
          <cell r="D58" t="str">
            <v>UN</v>
          </cell>
          <cell r="E58" t="str">
            <v>REDES DE ACUEDUCTO</v>
          </cell>
          <cell r="G58">
            <v>4747</v>
          </cell>
          <cell r="H58">
            <v>5375</v>
          </cell>
        </row>
        <row r="59">
          <cell r="A59">
            <v>5393</v>
          </cell>
          <cell r="B59">
            <v>306991</v>
          </cell>
          <cell r="C59" t="str">
            <v>Suministro e instalación de codo HD 90 grados extremos brida Ø 4"</v>
          </cell>
          <cell r="D59" t="str">
            <v>UN</v>
          </cell>
          <cell r="E59" t="str">
            <v>REDES DE ACUEDUCTO</v>
          </cell>
          <cell r="G59">
            <v>4748</v>
          </cell>
          <cell r="H59">
            <v>5371</v>
          </cell>
        </row>
        <row r="60">
          <cell r="A60">
            <v>5394</v>
          </cell>
          <cell r="B60">
            <v>1105447</v>
          </cell>
          <cell r="C60" t="str">
            <v>Suministro e instalación de junta de montaje de Ø 4" (incluye dos niples brida-liso L=740mm y union desser)</v>
          </cell>
          <cell r="D60" t="str">
            <v>UN</v>
          </cell>
          <cell r="E60" t="str">
            <v>REDES DE ACUEDUCTO</v>
          </cell>
          <cell r="G60">
            <v>4749</v>
          </cell>
          <cell r="H60">
            <v>5372</v>
          </cell>
        </row>
        <row r="61">
          <cell r="A61">
            <v>5395</v>
          </cell>
          <cell r="B61">
            <v>1061522</v>
          </cell>
          <cell r="C61" t="str">
            <v>Suministro e instalación de válvula tipo mariposa Ansi # 150 Ø 4"</v>
          </cell>
          <cell r="D61" t="str">
            <v>UN</v>
          </cell>
          <cell r="E61" t="str">
            <v>REDES DE ACUEDUCTO</v>
          </cell>
          <cell r="G61">
            <v>4750</v>
          </cell>
          <cell r="H61">
            <v>5373</v>
          </cell>
        </row>
        <row r="62">
          <cell r="A62">
            <v>5396</v>
          </cell>
          <cell r="B62">
            <v>1352282</v>
          </cell>
          <cell r="C62" t="str">
            <v>Suministro e instalación de válvula tipo globo Ansi # 150 Ø 4"</v>
          </cell>
          <cell r="D62" t="str">
            <v>UN</v>
          </cell>
          <cell r="E62" t="str">
            <v>REDES DE ACUEDUCTO</v>
          </cell>
          <cell r="G62">
            <v>4751</v>
          </cell>
          <cell r="H62">
            <v>5374</v>
          </cell>
        </row>
        <row r="63">
          <cell r="A63">
            <v>5397</v>
          </cell>
          <cell r="B63">
            <v>12375271</v>
          </cell>
          <cell r="C63" t="str">
            <v>Macromedidor ultrasónico de sonda externa tipo tiempo de tránsito con ups de respaldo</v>
          </cell>
          <cell r="D63" t="str">
            <v>UN</v>
          </cell>
          <cell r="E63" t="str">
            <v>ELECTRICOS Y ELECTRONICOS</v>
          </cell>
          <cell r="G63">
            <v>4754</v>
          </cell>
          <cell r="H63">
            <v>5416</v>
          </cell>
        </row>
        <row r="64">
          <cell r="A64">
            <v>5398</v>
          </cell>
          <cell r="B64">
            <v>12180</v>
          </cell>
          <cell r="C64" t="str">
            <v>Excavación mecánica en material sin clasificar entre 8" y hasta 15" H=&lt;4.0m (seco)</v>
          </cell>
          <cell r="D64" t="str">
            <v>M3</v>
          </cell>
          <cell r="E64" t="str">
            <v>EXCAVACIONES</v>
          </cell>
          <cell r="G64">
            <v>4755</v>
          </cell>
          <cell r="H64">
            <v>5417</v>
          </cell>
        </row>
        <row r="65">
          <cell r="A65">
            <v>5399</v>
          </cell>
          <cell r="B65">
            <v>20517</v>
          </cell>
          <cell r="C65" t="str">
            <v>Excavación mecánica en material sin clasificar entre 8" y hasta 15" H=&lt;4.0m (Con nivel freático)</v>
          </cell>
          <cell r="D65" t="str">
            <v>M3</v>
          </cell>
          <cell r="E65" t="str">
            <v>EXCAVACIONES</v>
          </cell>
          <cell r="G65">
            <v>4756</v>
          </cell>
          <cell r="H65">
            <v>5383</v>
          </cell>
        </row>
        <row r="66">
          <cell r="A66">
            <v>5400</v>
          </cell>
          <cell r="B66">
            <v>60672</v>
          </cell>
          <cell r="C66" t="str">
            <v>Material tipo 1 para cama de cimentación, atraque y relleno inicial de tuberia</v>
          </cell>
          <cell r="D66" t="str">
            <v>M3</v>
          </cell>
          <cell r="E66" t="str">
            <v>RELLENOS</v>
          </cell>
          <cell r="G66">
            <v>4757</v>
          </cell>
          <cell r="H66">
            <v>5418</v>
          </cell>
        </row>
        <row r="67">
          <cell r="A67">
            <v>5401</v>
          </cell>
          <cell r="B67">
            <v>43334</v>
          </cell>
          <cell r="C67" t="str">
            <v>Relleno con material seleccionado de rio tam. max. 2 1/2", compactado en capas de 25 cm</v>
          </cell>
          <cell r="D67" t="str">
            <v>M3</v>
          </cell>
          <cell r="E67" t="str">
            <v>RELLENOS</v>
          </cell>
          <cell r="G67">
            <v>4758</v>
          </cell>
          <cell r="H67">
            <v>5419</v>
          </cell>
        </row>
        <row r="68">
          <cell r="A68">
            <v>5402</v>
          </cell>
          <cell r="B68">
            <v>28707</v>
          </cell>
          <cell r="C68" t="str">
            <v>Retiro de material sobrante con carge manual</v>
          </cell>
          <cell r="D68" t="str">
            <v>M3</v>
          </cell>
          <cell r="E68" t="str">
            <v>EXCAVACIONES</v>
          </cell>
          <cell r="G68">
            <v>4759</v>
          </cell>
          <cell r="H68">
            <v>5420</v>
          </cell>
        </row>
        <row r="69">
          <cell r="A69">
            <v>5403</v>
          </cell>
          <cell r="B69">
            <v>91771</v>
          </cell>
          <cell r="C69" t="str">
            <v>suministro e instalación de codo HD 90 grados extremo liso 3"</v>
          </cell>
          <cell r="D69" t="str">
            <v>UN</v>
          </cell>
          <cell r="E69" t="str">
            <v>REDES DE ACUEDUCTO</v>
          </cell>
          <cell r="G69">
            <v>4760</v>
          </cell>
          <cell r="H69">
            <v>5421</v>
          </cell>
        </row>
        <row r="70">
          <cell r="A70">
            <v>5404</v>
          </cell>
          <cell r="B70">
            <v>113811</v>
          </cell>
          <cell r="C70" t="str">
            <v>suministro e instalación de codo HD 90 grados extremo liso 4"</v>
          </cell>
          <cell r="D70" t="str">
            <v>UN</v>
          </cell>
          <cell r="E70" t="str">
            <v>REDES DE ACUEDUCTO</v>
          </cell>
          <cell r="G70">
            <v>4761</v>
          </cell>
          <cell r="H70">
            <v>5395</v>
          </cell>
        </row>
        <row r="71">
          <cell r="A71">
            <v>5405</v>
          </cell>
          <cell r="B71">
            <v>287987</v>
          </cell>
          <cell r="C71" t="str">
            <v>suministro e instalación de codo HD 90 grados extremo liso 6"</v>
          </cell>
          <cell r="D71" t="str">
            <v>UN</v>
          </cell>
          <cell r="E71" t="str">
            <v>REDES DE ACUEDUCTO</v>
          </cell>
          <cell r="G71">
            <v>4762</v>
          </cell>
          <cell r="H71">
            <v>5384</v>
          </cell>
        </row>
        <row r="72">
          <cell r="A72">
            <v>5406</v>
          </cell>
          <cell r="B72">
            <v>517667</v>
          </cell>
          <cell r="C72" t="str">
            <v>suministro e instalación de codo HD 90 grados extremo liso 8"</v>
          </cell>
          <cell r="D72" t="str">
            <v>UN</v>
          </cell>
          <cell r="E72" t="str">
            <v>REDES DE ACUEDUCTO</v>
          </cell>
          <cell r="G72">
            <v>4763</v>
          </cell>
          <cell r="H72">
            <v>5422</v>
          </cell>
        </row>
        <row r="73">
          <cell r="A73">
            <v>5407</v>
          </cell>
          <cell r="B73">
            <v>935267</v>
          </cell>
          <cell r="C73" t="str">
            <v>suministro e inntalación de codo HD 90 grados extremo liso 10"</v>
          </cell>
          <cell r="D73" t="str">
            <v>UN</v>
          </cell>
          <cell r="E73" t="str">
            <v>REDES DE ACUEDUCTO</v>
          </cell>
          <cell r="G73">
            <v>4764</v>
          </cell>
          <cell r="H73">
            <v>5423</v>
          </cell>
        </row>
        <row r="74">
          <cell r="A74">
            <v>5408</v>
          </cell>
          <cell r="B74">
            <v>94091</v>
          </cell>
          <cell r="C74" t="str">
            <v>suministro e instalación de codo HD 45 grados extremo liso 3"</v>
          </cell>
          <cell r="D74" t="str">
            <v>UN</v>
          </cell>
          <cell r="E74" t="str">
            <v>REDES DE ACUEDUCTO</v>
          </cell>
          <cell r="G74">
            <v>4765</v>
          </cell>
          <cell r="H74">
            <v>5424</v>
          </cell>
        </row>
        <row r="75">
          <cell r="A75">
            <v>5409</v>
          </cell>
          <cell r="B75">
            <v>104531</v>
          </cell>
          <cell r="C75" t="str">
            <v>suministro e instalación de codo HD 45 grados extremo liso 4"</v>
          </cell>
          <cell r="D75" t="str">
            <v>UN</v>
          </cell>
          <cell r="E75" t="str">
            <v>REDES DE ACUEDUCTO</v>
          </cell>
          <cell r="G75">
            <v>4766</v>
          </cell>
          <cell r="H75">
            <v>5425</v>
          </cell>
        </row>
        <row r="76">
          <cell r="A76">
            <v>5410</v>
          </cell>
          <cell r="B76">
            <v>227667</v>
          </cell>
          <cell r="C76" t="str">
            <v>suministro e instalación de codo HD 45 grados extremo liso 6"</v>
          </cell>
          <cell r="D76" t="str">
            <v>UN</v>
          </cell>
          <cell r="E76" t="str">
            <v>REDES DE ACUEDUCTO</v>
          </cell>
          <cell r="G76">
            <v>4767</v>
          </cell>
          <cell r="H76">
            <v>5385</v>
          </cell>
        </row>
        <row r="77">
          <cell r="A77">
            <v>5411</v>
          </cell>
          <cell r="B77">
            <v>796067</v>
          </cell>
          <cell r="C77" t="str">
            <v>suministro e instalación de codo HD 45 grados extremo liso 10"</v>
          </cell>
          <cell r="D77" t="str">
            <v>UN</v>
          </cell>
          <cell r="E77" t="str">
            <v>REDES DE ACUEDUCTO</v>
          </cell>
          <cell r="G77">
            <v>4768</v>
          </cell>
          <cell r="H77">
            <v>5426</v>
          </cell>
        </row>
        <row r="78">
          <cell r="A78">
            <v>5412</v>
          </cell>
          <cell r="B78">
            <v>88291</v>
          </cell>
          <cell r="C78" t="str">
            <v>suministro e instalación de codo HD 22-1/2 grados extremo liso 3"</v>
          </cell>
          <cell r="D78" t="str">
            <v>UN</v>
          </cell>
          <cell r="E78" t="str">
            <v>REDES DE ACUEDUCTO</v>
          </cell>
          <cell r="G78">
            <v>4769</v>
          </cell>
          <cell r="H78">
            <v>5427</v>
          </cell>
        </row>
        <row r="79">
          <cell r="A79">
            <v>5413</v>
          </cell>
          <cell r="B79">
            <v>127731</v>
          </cell>
          <cell r="C79" t="str">
            <v>suministro e instalación de codo HD 22-1/2 grados extremo liso 4"</v>
          </cell>
          <cell r="D79" t="str">
            <v>UN</v>
          </cell>
          <cell r="E79" t="str">
            <v>REDES DE ACUEDUCTO</v>
          </cell>
          <cell r="G79">
            <v>4770</v>
          </cell>
          <cell r="H79">
            <v>5428</v>
          </cell>
        </row>
        <row r="80">
          <cell r="A80">
            <v>5415</v>
          </cell>
          <cell r="B80">
            <v>552467</v>
          </cell>
          <cell r="C80" t="str">
            <v>suministro e instalación de codo HD 22-1/2 grados extremo liso 10"</v>
          </cell>
          <cell r="D80" t="str">
            <v>UN</v>
          </cell>
          <cell r="E80" t="str">
            <v>REDES DE ACUEDUCTO</v>
          </cell>
          <cell r="G80">
            <v>4771</v>
          </cell>
          <cell r="H80">
            <v>5429</v>
          </cell>
        </row>
        <row r="81">
          <cell r="A81">
            <v>5416</v>
          </cell>
          <cell r="B81">
            <v>29971890</v>
          </cell>
          <cell r="C81" t="str">
            <v>Suministro e instalación de válvula reguladora de presión con jaula Anticavitatoria Ansi # 150 Ø 3"</v>
          </cell>
          <cell r="D81" t="str">
            <v>UN</v>
          </cell>
          <cell r="E81" t="str">
            <v>REDES DE ACUEDUCTO</v>
          </cell>
          <cell r="G81">
            <v>4772</v>
          </cell>
          <cell r="H81">
            <v>5430</v>
          </cell>
        </row>
        <row r="82">
          <cell r="A82">
            <v>5417</v>
          </cell>
          <cell r="B82">
            <v>32117136</v>
          </cell>
          <cell r="C82" t="str">
            <v>Suministro e instalación de válvula reguladora de presión con jaula Anticavitatoria Ansi # 150 Ø 4"</v>
          </cell>
          <cell r="D82" t="str">
            <v>UN</v>
          </cell>
          <cell r="E82" t="str">
            <v>REDES DE ACUEDUCTO</v>
          </cell>
          <cell r="G82">
            <v>4773</v>
          </cell>
          <cell r="H82">
            <v>5431</v>
          </cell>
        </row>
        <row r="83">
          <cell r="A83">
            <v>5418</v>
          </cell>
          <cell r="B83">
            <v>53698035</v>
          </cell>
          <cell r="C83" t="str">
            <v>Suministro e instalación de válvula reguladora de presión con jaula Anticavitatoria Ansi # 150 Ø 8"</v>
          </cell>
          <cell r="D83" t="str">
            <v>UN</v>
          </cell>
          <cell r="E83" t="str">
            <v>REDES DE ACUEDUCTO</v>
          </cell>
          <cell r="G83">
            <v>4774</v>
          </cell>
          <cell r="H83">
            <v>5394</v>
          </cell>
        </row>
        <row r="84">
          <cell r="A84">
            <v>5419</v>
          </cell>
          <cell r="B84">
            <v>63565888</v>
          </cell>
          <cell r="C84" t="str">
            <v>Suministro e instalación de válvula reguladora de presión con jaula Anticavitatoria Ansi # 150 Ø 10"</v>
          </cell>
          <cell r="D84" t="str">
            <v>UN</v>
          </cell>
          <cell r="E84" t="str">
            <v>REDES DE ACUEDUCTO</v>
          </cell>
          <cell r="G84">
            <v>4775</v>
          </cell>
          <cell r="H84">
            <v>5386</v>
          </cell>
        </row>
        <row r="85">
          <cell r="A85">
            <v>5420</v>
          </cell>
          <cell r="B85">
            <v>893522</v>
          </cell>
          <cell r="C85" t="str">
            <v>Suministro e instalación de válvula tipo mariposa Ansi#150 Ø 2"</v>
          </cell>
          <cell r="D85" t="str">
            <v>UN</v>
          </cell>
          <cell r="E85" t="str">
            <v>REDES DE ACUEDUCTO</v>
          </cell>
          <cell r="G85">
            <v>4776</v>
          </cell>
          <cell r="H85">
            <v>5432</v>
          </cell>
        </row>
        <row r="86">
          <cell r="A86">
            <v>5421</v>
          </cell>
          <cell r="B86">
            <v>948572</v>
          </cell>
          <cell r="C86" t="str">
            <v>Suministro e instalación de válvula tipo mariposa Ansi#150 Ø 3"</v>
          </cell>
          <cell r="D86" t="str">
            <v>UN</v>
          </cell>
          <cell r="E86" t="str">
            <v>REDES DE ACUEDUCTO</v>
          </cell>
          <cell r="G86">
            <v>4777</v>
          </cell>
          <cell r="H86">
            <v>5433</v>
          </cell>
        </row>
        <row r="87">
          <cell r="A87">
            <v>5422</v>
          </cell>
          <cell r="B87">
            <v>3002044</v>
          </cell>
          <cell r="C87" t="str">
            <v>Suministro e instalación de válvula tipo mariposa Ansi#150 Ø 8"</v>
          </cell>
          <cell r="D87" t="str">
            <v>UN</v>
          </cell>
          <cell r="E87" t="str">
            <v>REDES DE ACUEDUCTO</v>
          </cell>
          <cell r="G87">
            <v>4778</v>
          </cell>
          <cell r="H87">
            <v>5434</v>
          </cell>
        </row>
        <row r="88">
          <cell r="A88">
            <v>5423</v>
          </cell>
          <cell r="B88">
            <v>359738</v>
          </cell>
          <cell r="C88" t="str">
            <v>Suministro e instalación de filtro tipo Yee Ansi # 150 Ø 2"</v>
          </cell>
          <cell r="D88" t="str">
            <v>UN</v>
          </cell>
          <cell r="E88" t="str">
            <v>REDES DE ACUEDUCTO</v>
          </cell>
          <cell r="G88">
            <v>4779</v>
          </cell>
          <cell r="H88">
            <v>5435</v>
          </cell>
        </row>
        <row r="89">
          <cell r="A89">
            <v>5424</v>
          </cell>
          <cell r="B89">
            <v>509692</v>
          </cell>
          <cell r="C89" t="str">
            <v>Suministro e instalación de filtro tipo Yee Ansi # 150 Ø 3"</v>
          </cell>
          <cell r="D89" t="str">
            <v>UN</v>
          </cell>
          <cell r="E89" t="str">
            <v>REDES DE ACUEDUCTO</v>
          </cell>
          <cell r="G89">
            <v>4780</v>
          </cell>
          <cell r="H89">
            <v>5370</v>
          </cell>
        </row>
        <row r="90">
          <cell r="A90">
            <v>5425</v>
          </cell>
          <cell r="B90">
            <v>725882</v>
          </cell>
          <cell r="C90" t="str">
            <v>Suministro e instalación de filtro tipo Yee Ansi # 150 Ø 4"</v>
          </cell>
          <cell r="D90" t="str">
            <v>UN</v>
          </cell>
          <cell r="E90" t="str">
            <v>REDES DE ACUEDUCTO</v>
          </cell>
          <cell r="G90">
            <v>4782</v>
          </cell>
          <cell r="H90">
            <v>5387</v>
          </cell>
        </row>
        <row r="91">
          <cell r="A91">
            <v>5426</v>
          </cell>
          <cell r="B91">
            <v>1967891</v>
          </cell>
          <cell r="C91" t="str">
            <v>Suministro e instalación de filtro tipo Yee Ansi # 150 Ø 8"</v>
          </cell>
          <cell r="D91" t="str">
            <v>UN</v>
          </cell>
          <cell r="E91" t="str">
            <v>REDES DE ACUEDUCTO</v>
          </cell>
          <cell r="G91">
            <v>4783</v>
          </cell>
          <cell r="H91">
            <v>5388</v>
          </cell>
        </row>
        <row r="92">
          <cell r="A92">
            <v>5427</v>
          </cell>
          <cell r="B92">
            <v>2628221</v>
          </cell>
          <cell r="C92" t="str">
            <v>Suministro e instalación de filtro tipo Yee Ansi # 150 Ø 10"</v>
          </cell>
          <cell r="D92" t="str">
            <v>UN</v>
          </cell>
          <cell r="E92" t="str">
            <v>REDES DE ACUEDUCTO</v>
          </cell>
          <cell r="G92">
            <v>4784</v>
          </cell>
          <cell r="H92">
            <v>5389</v>
          </cell>
        </row>
        <row r="93">
          <cell r="A93">
            <v>5428</v>
          </cell>
          <cell r="B93">
            <v>569767</v>
          </cell>
          <cell r="C93" t="str">
            <v>Suministro e instalación de junta de montaje de Ø 2" (incluye dos niples brida-liso L=420mm y unión dresser)</v>
          </cell>
          <cell r="D93" t="str">
            <v>UN</v>
          </cell>
          <cell r="E93" t="str">
            <v>REDES DE ACUEDUCTO</v>
          </cell>
          <cell r="G93">
            <v>4785</v>
          </cell>
          <cell r="H93">
            <v>5436</v>
          </cell>
        </row>
        <row r="94">
          <cell r="A94">
            <v>5429</v>
          </cell>
          <cell r="B94">
            <v>576621</v>
          </cell>
          <cell r="C94" t="str">
            <v>Suministro e instalación de junta de montaje de Ø 3" (incluye dos niples brida-liso L=188mm y unión dresser)</v>
          </cell>
          <cell r="D94" t="str">
            <v>UN</v>
          </cell>
          <cell r="E94" t="str">
            <v>REDES DE ACUEDUCTO</v>
          </cell>
          <cell r="G94">
            <v>4786</v>
          </cell>
          <cell r="H94">
            <v>5437</v>
          </cell>
        </row>
        <row r="95">
          <cell r="A95">
            <v>5430</v>
          </cell>
          <cell r="B95">
            <v>692221</v>
          </cell>
          <cell r="C95" t="str">
            <v>Suministro e instalación de junta de montaje de Ø 3" (incluye dos niples brida-liso L=470mm y unión dresser)</v>
          </cell>
          <cell r="D95" t="str">
            <v>UN</v>
          </cell>
          <cell r="E95" t="str">
            <v>REDES DE ACUEDUCTO</v>
          </cell>
          <cell r="G95">
            <v>4787</v>
          </cell>
          <cell r="H95">
            <v>5438</v>
          </cell>
        </row>
        <row r="96">
          <cell r="A96">
            <v>5431</v>
          </cell>
          <cell r="B96">
            <v>786817</v>
          </cell>
          <cell r="C96" t="str">
            <v>Suministro e instalación de junta de montaje de Ø 4" (incluye dos niples brida-liso L=200mm y unión dresser)</v>
          </cell>
          <cell r="D96" t="str">
            <v>UN</v>
          </cell>
          <cell r="E96" t="str">
            <v>REDES DE ACUEDUCTO</v>
          </cell>
          <cell r="G96">
            <v>4788</v>
          </cell>
          <cell r="H96">
            <v>5439</v>
          </cell>
        </row>
        <row r="97">
          <cell r="A97">
            <v>5432</v>
          </cell>
          <cell r="B97">
            <v>2055318</v>
          </cell>
          <cell r="C97" t="str">
            <v>Suministro e instalación de junta de montaje de Ø 6" (incluye dos niples brida-liso L=760mm y unión dresser)</v>
          </cell>
          <cell r="D97" t="str">
            <v>UN</v>
          </cell>
          <cell r="E97" t="str">
            <v>REDES DE ACUEDUCTO</v>
          </cell>
          <cell r="G97">
            <v>4789</v>
          </cell>
          <cell r="H97">
            <v>5440</v>
          </cell>
        </row>
        <row r="98">
          <cell r="A98">
            <v>5433</v>
          </cell>
          <cell r="B98">
            <v>1989904</v>
          </cell>
          <cell r="C98" t="str">
            <v>Suministro e instalación de junta de montaje de Ø 8" (incluye dos niples brida-liso L=350mm y unión dresser)</v>
          </cell>
          <cell r="D98" t="str">
            <v>UN</v>
          </cell>
          <cell r="E98" t="str">
            <v>REDES DE ACUEDUCTO</v>
          </cell>
          <cell r="G98">
            <v>4790</v>
          </cell>
          <cell r="H98">
            <v>5390</v>
          </cell>
        </row>
        <row r="99">
          <cell r="A99">
            <v>5434</v>
          </cell>
          <cell r="B99">
            <v>2942284</v>
          </cell>
          <cell r="C99" t="str">
            <v>Suministro e instalación de junta de montaje de Ø 8" (incluye dos niples brida-liso L=1000mm y unión dresser)</v>
          </cell>
          <cell r="D99" t="str">
            <v>UN</v>
          </cell>
          <cell r="E99" t="str">
            <v>REDES DE ACUEDUCTO</v>
          </cell>
          <cell r="G99">
            <v>4791</v>
          </cell>
          <cell r="H99">
            <v>5391</v>
          </cell>
        </row>
        <row r="100">
          <cell r="A100">
            <v>5435</v>
          </cell>
          <cell r="B100">
            <v>4300931</v>
          </cell>
          <cell r="C100" t="str">
            <v>Suministro e instalación de junta de montaje de Ø 10" (incluye dos niples brida-liso L=500mm y unión dresser)</v>
          </cell>
          <cell r="D100" t="str">
            <v>UN</v>
          </cell>
          <cell r="E100" t="str">
            <v>REDES DE ACUEDUCTO</v>
          </cell>
          <cell r="G100">
            <v>4792</v>
          </cell>
          <cell r="H100">
            <v>5441</v>
          </cell>
        </row>
        <row r="101">
          <cell r="A101">
            <v>5436</v>
          </cell>
          <cell r="B101">
            <v>1241980</v>
          </cell>
          <cell r="C101" t="str">
            <v>Suministro e instalación de niple pasamuro extremos brida-liso 6"x3" L=1000mm</v>
          </cell>
          <cell r="D101" t="str">
            <v>UN</v>
          </cell>
          <cell r="E101" t="str">
            <v>REDES DE ACUEDUCTO</v>
          </cell>
          <cell r="G101">
            <v>4793</v>
          </cell>
          <cell r="H101">
            <v>5442</v>
          </cell>
        </row>
        <row r="102">
          <cell r="A102">
            <v>5437</v>
          </cell>
          <cell r="B102">
            <v>1477708</v>
          </cell>
          <cell r="C102" t="str">
            <v>Suministro e instalación de niple pasamuro extremos brida-liso 6"x4" L=1000mm</v>
          </cell>
          <cell r="D102" t="str">
            <v>UN</v>
          </cell>
          <cell r="E102" t="str">
            <v>REDES DE ACUEDUCTO</v>
          </cell>
          <cell r="G102">
            <v>4794</v>
          </cell>
          <cell r="H102">
            <v>5443</v>
          </cell>
        </row>
        <row r="103">
          <cell r="A103">
            <v>5438</v>
          </cell>
          <cell r="B103">
            <v>2366552</v>
          </cell>
          <cell r="C103" t="str">
            <v>Suministro e instalación de niple pasamuro extremos brida-liso 10"x4" L=1000mm</v>
          </cell>
          <cell r="D103" t="str">
            <v>UN</v>
          </cell>
          <cell r="E103" t="str">
            <v>REDES DE ACUEDUCTO</v>
          </cell>
          <cell r="G103">
            <v>4795</v>
          </cell>
          <cell r="H103">
            <v>5444</v>
          </cell>
        </row>
        <row r="104">
          <cell r="A104">
            <v>5439</v>
          </cell>
          <cell r="B104">
            <v>5085968</v>
          </cell>
          <cell r="C104" t="str">
            <v>Suministro e instalación de niple pasamuro extremos brida-liso 10"x10" L=2250mm</v>
          </cell>
          <cell r="D104" t="str">
            <v>UN</v>
          </cell>
          <cell r="E104" t="str">
            <v>REDES DE ACUEDUCTO</v>
          </cell>
          <cell r="G104">
            <v>4796</v>
          </cell>
          <cell r="H104">
            <v>5445</v>
          </cell>
        </row>
        <row r="105">
          <cell r="A105">
            <v>5440</v>
          </cell>
          <cell r="B105">
            <v>3069968</v>
          </cell>
          <cell r="C105" t="str">
            <v>Suministro e instalación de niple pasamuro extremos brida-liso 10"x10" L=1000mm</v>
          </cell>
          <cell r="D105" t="str">
            <v>UN</v>
          </cell>
          <cell r="E105" t="str">
            <v>REDES DE ACUEDUCTO</v>
          </cell>
          <cell r="G105">
            <v>4797</v>
          </cell>
          <cell r="H105">
            <v>5393</v>
          </cell>
        </row>
        <row r="106">
          <cell r="A106">
            <v>5441</v>
          </cell>
          <cell r="B106">
            <v>2428936</v>
          </cell>
          <cell r="C106" t="str">
            <v>Sum. e inst. de Tee by-pass conecciones bridas Ansi#150 en acero al carbon 10"x8"y conección superior bridada ventosa 2"</v>
          </cell>
          <cell r="D106" t="str">
            <v>UN</v>
          </cell>
          <cell r="E106" t="str">
            <v>REDES DE ACUEDUCTO</v>
          </cell>
          <cell r="G106">
            <v>4798</v>
          </cell>
          <cell r="H106">
            <v>5446</v>
          </cell>
        </row>
        <row r="107">
          <cell r="A107">
            <v>5442</v>
          </cell>
          <cell r="B107">
            <v>339087</v>
          </cell>
          <cell r="C107" t="str">
            <v>Sum. e inst. de Tee by-pass conecciones bridas Ansi#150 en acero al carbon 3"x2"y conección superior bridada ventosa 2"</v>
          </cell>
          <cell r="D107" t="str">
            <v>UN</v>
          </cell>
          <cell r="E107" t="str">
            <v>REDES DE ACUEDUCTO</v>
          </cell>
          <cell r="G107">
            <v>4799</v>
          </cell>
          <cell r="H107">
            <v>5447</v>
          </cell>
        </row>
        <row r="108">
          <cell r="A108">
            <v>5443</v>
          </cell>
          <cell r="B108">
            <v>583139</v>
          </cell>
          <cell r="C108" t="str">
            <v>Sum. e inst. de Tee by-pass conecciones bridas Ansi#150 en acero al carbon 4"x3"y conección superior bridada ventosa 2"</v>
          </cell>
          <cell r="D108" t="str">
            <v>UN</v>
          </cell>
          <cell r="E108" t="str">
            <v>REDES DE ACUEDUCTO</v>
          </cell>
          <cell r="G108">
            <v>4800</v>
          </cell>
          <cell r="H108">
            <v>5448</v>
          </cell>
        </row>
        <row r="109">
          <cell r="A109">
            <v>5444</v>
          </cell>
          <cell r="B109">
            <v>114847</v>
          </cell>
          <cell r="C109" t="str">
            <v>Suministro e instalación de codo HD 90 grados extremos brida Ø 2"</v>
          </cell>
          <cell r="D109" t="str">
            <v>UN</v>
          </cell>
          <cell r="E109" t="str">
            <v>REDES DE ACUEDUCTO</v>
          </cell>
          <cell r="G109">
            <v>4801</v>
          </cell>
          <cell r="H109">
            <v>5449</v>
          </cell>
        </row>
        <row r="110">
          <cell r="A110">
            <v>5445</v>
          </cell>
          <cell r="B110">
            <v>213553</v>
          </cell>
          <cell r="C110" t="str">
            <v>Suministro e instalación de codo HD 90 grados extremos brida Ø 3"</v>
          </cell>
          <cell r="D110" t="str">
            <v>UN</v>
          </cell>
          <cell r="E110" t="str">
            <v>REDES DE ACUEDUCTO</v>
          </cell>
          <cell r="G110">
            <v>4802</v>
          </cell>
          <cell r="H110">
            <v>5396</v>
          </cell>
        </row>
        <row r="111">
          <cell r="A111">
            <v>5446</v>
          </cell>
          <cell r="B111">
            <v>533942</v>
          </cell>
          <cell r="C111" t="str">
            <v>Suministro e instalación de codo HD 90 grados extremos brida Ø 6"</v>
          </cell>
          <cell r="D111" t="str">
            <v>UN</v>
          </cell>
          <cell r="E111" t="str">
            <v>REDES DE ACUEDUCTO</v>
          </cell>
          <cell r="G111">
            <v>4803</v>
          </cell>
          <cell r="H111">
            <v>5450</v>
          </cell>
        </row>
        <row r="112">
          <cell r="A112">
            <v>5447</v>
          </cell>
          <cell r="B112">
            <v>533942</v>
          </cell>
          <cell r="C112" t="str">
            <v>Suministro e instalación de codo HD 90 grados extremos brida Ø 8"</v>
          </cell>
          <cell r="D112" t="str">
            <v>UN</v>
          </cell>
          <cell r="E112" t="str">
            <v>REDES DE ACUEDUCTO</v>
          </cell>
          <cell r="G112">
            <v>4804</v>
          </cell>
          <cell r="H112">
            <v>5451</v>
          </cell>
        </row>
        <row r="113">
          <cell r="A113">
            <v>5448</v>
          </cell>
          <cell r="B113">
            <v>710522</v>
          </cell>
          <cell r="C113" t="str">
            <v>Suministro e instalación de válvula tipo globo Ansi # 150 Ø 2"</v>
          </cell>
          <cell r="D113" t="str">
            <v>UN</v>
          </cell>
          <cell r="E113" t="str">
            <v>REDES DE ACUEDUCTO</v>
          </cell>
          <cell r="G113">
            <v>4805</v>
          </cell>
          <cell r="H113">
            <v>5452</v>
          </cell>
        </row>
        <row r="114">
          <cell r="A114">
            <v>5449</v>
          </cell>
          <cell r="B114">
            <v>999932</v>
          </cell>
          <cell r="C114" t="str">
            <v>Suministro e instalación de válvula tipo globo Ansi # 150 Ø 3"</v>
          </cell>
          <cell r="D114" t="str">
            <v>UN</v>
          </cell>
          <cell r="E114" t="str">
            <v>REDES DE ACUEDUCTO</v>
          </cell>
          <cell r="G114">
            <v>4806</v>
          </cell>
          <cell r="H114">
            <v>5392</v>
          </cell>
        </row>
        <row r="115">
          <cell r="A115">
            <v>5450</v>
          </cell>
          <cell r="B115">
            <v>2625916</v>
          </cell>
          <cell r="C115" t="str">
            <v>Suministro e instalación de válvula tipo globo Ansi # 150 Ø 6"</v>
          </cell>
          <cell r="D115" t="str">
            <v>UN</v>
          </cell>
          <cell r="E115" t="str">
            <v>REDES DE ACUEDUCTO</v>
          </cell>
          <cell r="G115">
            <v>4807</v>
          </cell>
          <cell r="H115">
            <v>5453</v>
          </cell>
        </row>
        <row r="116">
          <cell r="A116">
            <v>5451</v>
          </cell>
          <cell r="B116">
            <v>518296</v>
          </cell>
          <cell r="C116" t="str">
            <v>Suministro e instalación de carrete alineador en AC L=375mm Ø 3"</v>
          </cell>
          <cell r="D116" t="str">
            <v>UN</v>
          </cell>
          <cell r="E116" t="str">
            <v>REDES DE ACUEDUCTO</v>
          </cell>
          <cell r="G116">
            <v>4808</v>
          </cell>
          <cell r="H116">
            <v>5397</v>
          </cell>
        </row>
        <row r="117">
          <cell r="A117">
            <v>5452</v>
          </cell>
          <cell r="B117">
            <v>762352</v>
          </cell>
          <cell r="C117" t="str">
            <v>Suministro e instalación de carrete alineador en AC L=400mm Ø 4"</v>
          </cell>
          <cell r="D117" t="str">
            <v>UN</v>
          </cell>
          <cell r="E117" t="str">
            <v>REDES DE ACUEDUCTO</v>
          </cell>
          <cell r="G117">
            <v>4809</v>
          </cell>
          <cell r="H117">
            <v>5364</v>
          </cell>
        </row>
        <row r="118">
          <cell r="A118">
            <v>5453</v>
          </cell>
          <cell r="B118">
            <v>4746848</v>
          </cell>
          <cell r="C118" t="str">
            <v>Suministro e instalación de carrete alineador en AC L=1250mm Ø 10"</v>
          </cell>
          <cell r="D118" t="str">
            <v>UN</v>
          </cell>
          <cell r="E118" t="str">
            <v>REDES DE ACUEDUCTO</v>
          </cell>
          <cell r="G118">
            <v>4810</v>
          </cell>
          <cell r="H118">
            <v>5454</v>
          </cell>
        </row>
        <row r="119">
          <cell r="A119">
            <v>5454</v>
          </cell>
          <cell r="B119">
            <v>4418044</v>
          </cell>
          <cell r="C119" t="str">
            <v>Suministro e instalación de válvula tipo mariposa Ansi # 150 Ø 10"</v>
          </cell>
          <cell r="D119" t="str">
            <v>UN</v>
          </cell>
          <cell r="E119" t="str">
            <v>REDES DE ACUEDUCTO</v>
          </cell>
          <cell r="G119">
            <v>4811</v>
          </cell>
          <cell r="H119">
            <v>5455</v>
          </cell>
        </row>
        <row r="120">
          <cell r="A120">
            <v>5455</v>
          </cell>
          <cell r="B120">
            <v>4468924</v>
          </cell>
          <cell r="C120" t="str">
            <v>Suministro e instalación de válvula tipo globo Ansi # 150 Ø 8"</v>
          </cell>
          <cell r="D120" t="str">
            <v>UN</v>
          </cell>
          <cell r="E120" t="str">
            <v>REDES DE ACUEDUCTO</v>
          </cell>
          <cell r="G120">
            <v>4812</v>
          </cell>
          <cell r="H120">
            <v>5456</v>
          </cell>
        </row>
        <row r="121">
          <cell r="A121">
            <v>5456</v>
          </cell>
          <cell r="B121">
            <v>201204</v>
          </cell>
          <cell r="C121" t="str">
            <v>Suministro e instalación de Tee HD extremos lisos 4"x4"</v>
          </cell>
          <cell r="D121" t="str">
            <v>UN</v>
          </cell>
          <cell r="E121" t="str">
            <v>REDES DE ACUEDUCTO</v>
          </cell>
          <cell r="G121">
            <v>4813</v>
          </cell>
          <cell r="H121">
            <v>5457</v>
          </cell>
        </row>
        <row r="122">
          <cell r="A122">
            <v>5457</v>
          </cell>
          <cell r="B122">
            <v>328804</v>
          </cell>
          <cell r="C122" t="str">
            <v>Suministro e instalación de Tee HD extremos lisos 6"x4"</v>
          </cell>
          <cell r="D122" t="str">
            <v>UN</v>
          </cell>
          <cell r="E122" t="str">
            <v>REDES DE ACUEDUCTO</v>
          </cell>
          <cell r="G122">
            <v>5000</v>
          </cell>
          <cell r="H122">
            <v>5000</v>
          </cell>
        </row>
        <row r="123">
          <cell r="A123">
            <v>5458</v>
          </cell>
          <cell r="B123">
            <v>549791</v>
          </cell>
          <cell r="C123" t="str">
            <v>Suministro e instación de unión dresser 12"</v>
          </cell>
          <cell r="D123" t="str">
            <v>UN</v>
          </cell>
          <cell r="E123" t="str">
            <v>REDES DE ACUEDUCTO</v>
          </cell>
        </row>
        <row r="124">
          <cell r="A124">
            <v>5459</v>
          </cell>
          <cell r="B124">
            <v>982794</v>
          </cell>
          <cell r="C124" t="str">
            <v>Suministro e instación de unión dresser 14"</v>
          </cell>
          <cell r="D124" t="str">
            <v>UN</v>
          </cell>
          <cell r="E124" t="str">
            <v>REDES DE ACUEDUCTO</v>
          </cell>
        </row>
        <row r="125">
          <cell r="A125">
            <v>5460</v>
          </cell>
          <cell r="B125">
            <v>844491</v>
          </cell>
          <cell r="C125" t="str">
            <v>suministro e instalación de codo HD 45 grados extremo liso 12"</v>
          </cell>
          <cell r="D125" t="str">
            <v>UN</v>
          </cell>
          <cell r="E125" t="str">
            <v>REDES DE ACUEDUCTO</v>
          </cell>
        </row>
        <row r="126">
          <cell r="A126">
            <v>5461</v>
          </cell>
          <cell r="B126">
            <v>1220844</v>
          </cell>
          <cell r="C126" t="str">
            <v>suministro e instalación de codo HD 45 grados extremo liso 14"</v>
          </cell>
          <cell r="D126" t="str">
            <v>UN</v>
          </cell>
          <cell r="E126" t="str">
            <v>REDES DE ACUEDUCTO</v>
          </cell>
        </row>
        <row r="127">
          <cell r="A127">
            <v>5462</v>
          </cell>
          <cell r="B127">
            <v>902491</v>
          </cell>
          <cell r="C127" t="str">
            <v>suministro e instalación de codo HD 22-1/2 grados extremo liso 12"</v>
          </cell>
          <cell r="D127" t="str">
            <v>UN</v>
          </cell>
          <cell r="E127" t="str">
            <v>REDES DE ACUEDUCTO</v>
          </cell>
        </row>
        <row r="128">
          <cell r="A128">
            <v>5463</v>
          </cell>
          <cell r="B128">
            <v>1162844</v>
          </cell>
          <cell r="C128" t="str">
            <v>suministro e instalación de codo HD 22-1/2 grados extremo liso 14"</v>
          </cell>
          <cell r="D128" t="str">
            <v>UN</v>
          </cell>
          <cell r="E128" t="str">
            <v>REDES DE ACUEDUCTO</v>
          </cell>
        </row>
        <row r="129">
          <cell r="A129">
            <v>5464</v>
          </cell>
          <cell r="B129">
            <v>481508</v>
          </cell>
          <cell r="C129" t="str">
            <v>Suministro e instalación de niple pasamuro extremos brida-liso 3"x3" L=1000mm</v>
          </cell>
          <cell r="D129" t="str">
            <v>UN</v>
          </cell>
          <cell r="E129" t="str">
            <v>REDES DE ACUEDUCTO</v>
          </cell>
        </row>
        <row r="130">
          <cell r="A130">
            <v>5465</v>
          </cell>
          <cell r="B130">
            <v>693920</v>
          </cell>
          <cell r="C130" t="str">
            <v>Suministro e instalación de niple pasamuro extremos brida-liso 4"x4" L=1000mm</v>
          </cell>
          <cell r="D130" t="str">
            <v>UN</v>
          </cell>
          <cell r="E130" t="str">
            <v>REDES DE ACUEDUCTO</v>
          </cell>
        </row>
        <row r="131">
          <cell r="A131">
            <v>5466</v>
          </cell>
          <cell r="B131">
            <v>1526916</v>
          </cell>
          <cell r="C131" t="str">
            <v>Suministro e instalación de niple pasamuro extremos brida-liso 6"x6" L=1350mm</v>
          </cell>
          <cell r="D131" t="str">
            <v>UN</v>
          </cell>
          <cell r="E131" t="str">
            <v>REDES DE ACUEDUCTO</v>
          </cell>
        </row>
        <row r="132">
          <cell r="A132">
            <v>5467</v>
          </cell>
          <cell r="B132">
            <v>2370296</v>
          </cell>
          <cell r="C132" t="str">
            <v>Suministro e instalación de niple pasamuro extremos brida-liso 8"x8" L=1800mm</v>
          </cell>
          <cell r="D132" t="str">
            <v>UN</v>
          </cell>
          <cell r="E132" t="str">
            <v>REDES DE ACUEDUCTO</v>
          </cell>
        </row>
        <row r="133">
          <cell r="A133">
            <v>5468</v>
          </cell>
          <cell r="B133">
            <v>741572</v>
          </cell>
          <cell r="C133" t="str">
            <v>Suministro e instalación de niple pasamuro extremos brida-liso 3"x2" L=1000mm</v>
          </cell>
          <cell r="D133" t="str">
            <v>UN</v>
          </cell>
          <cell r="E133" t="str">
            <v>REDES DE ACUEDUCTO</v>
          </cell>
        </row>
        <row r="134">
          <cell r="A134">
            <v>5469</v>
          </cell>
          <cell r="B134">
            <v>1167392</v>
          </cell>
          <cell r="C134" t="str">
            <v>Suministro e instalación de niple pasamuro extremos brida-liso 4"x3" L=1000mm</v>
          </cell>
          <cell r="D134" t="str">
            <v>UN</v>
          </cell>
          <cell r="E134" t="str">
            <v>REDES DE ACUEDUCTO</v>
          </cell>
        </row>
        <row r="135">
          <cell r="A135">
            <v>5470</v>
          </cell>
          <cell r="B135">
            <v>1532964</v>
          </cell>
          <cell r="C135" t="str">
            <v>Suministro e instalación de niple pasamuro extremos brida-liso 6"x4" L=1000mm</v>
          </cell>
          <cell r="D135" t="str">
            <v>UN</v>
          </cell>
          <cell r="E135" t="str">
            <v>REDES DE ACUEDUCTO</v>
          </cell>
        </row>
        <row r="136">
          <cell r="A136">
            <v>5471</v>
          </cell>
          <cell r="B136">
            <v>3749096</v>
          </cell>
          <cell r="C136" t="str">
            <v>Suministro e instalación de niple pasamuro extremos brida-liso 6"x8" L=1800mm</v>
          </cell>
          <cell r="D136" t="str">
            <v>UN</v>
          </cell>
          <cell r="E136" t="str">
            <v>REDES DE ACUEDUCTO</v>
          </cell>
        </row>
        <row r="137">
          <cell r="A137">
            <v>5473</v>
          </cell>
          <cell r="B137">
            <v>3289304</v>
          </cell>
          <cell r="C137" t="str">
            <v>Suministro e instalación de niple pasamuro extremos brida-liso 10"x6" L=1350mm</v>
          </cell>
          <cell r="D137" t="str">
            <v>UN</v>
          </cell>
          <cell r="E137" t="str">
            <v>REDES DE ACUEDUCTO</v>
          </cell>
        </row>
        <row r="138">
          <cell r="A138">
            <v>5474</v>
          </cell>
          <cell r="B138">
            <v>4410896</v>
          </cell>
          <cell r="C138" t="str">
            <v>Suministro e instalación de niple pasamuro extremos brida-liso 10"x8" L=1800mm</v>
          </cell>
          <cell r="D138" t="str">
            <v>UN</v>
          </cell>
          <cell r="E138" t="str">
            <v>REDES DE ACUEDUCTO</v>
          </cell>
        </row>
        <row r="139">
          <cell r="A139">
            <v>5475</v>
          </cell>
          <cell r="B139">
            <v>4088326</v>
          </cell>
          <cell r="C139" t="str">
            <v>Suministro e instalación de niple pasamuro extremos brida-liso 12"x6" L=1350mm</v>
          </cell>
          <cell r="D139" t="str">
            <v>UN</v>
          </cell>
          <cell r="E139" t="str">
            <v>REDES DE ACUEDUCTO</v>
          </cell>
        </row>
        <row r="140">
          <cell r="A140">
            <v>5476</v>
          </cell>
          <cell r="B140">
            <v>5412118</v>
          </cell>
          <cell r="C140" t="str">
            <v>Suministro e instalación de niple pasamuro extremos brida-liso 12"x8" L=1800mm</v>
          </cell>
          <cell r="D140" t="str">
            <v>UN</v>
          </cell>
          <cell r="E140" t="str">
            <v>REDES DE ACUEDUCTO</v>
          </cell>
        </row>
        <row r="141">
          <cell r="A141">
            <v>5477</v>
          </cell>
          <cell r="B141">
            <v>9193614</v>
          </cell>
          <cell r="C141" t="str">
            <v>Suministro e instalación de niple pasamuro extremos brida-liso 14"x10" L=2250mm</v>
          </cell>
          <cell r="D141" t="str">
            <v>UN</v>
          </cell>
          <cell r="E141" t="str">
            <v>REDES DE ACUEDUCTO</v>
          </cell>
        </row>
        <row r="142">
          <cell r="A142">
            <v>5478</v>
          </cell>
          <cell r="B142">
            <v>5729550</v>
          </cell>
          <cell r="C142" t="str">
            <v>Suministro e instalación de niple pasamuro extremos brida-liso 14"x6" L=1350mm</v>
          </cell>
          <cell r="D142" t="str">
            <v>UN</v>
          </cell>
          <cell r="E142" t="str">
            <v>REDES DE ACUEDUCTO</v>
          </cell>
        </row>
        <row r="143">
          <cell r="A143">
            <v>5479</v>
          </cell>
          <cell r="B143">
            <v>876656</v>
          </cell>
          <cell r="C143" t="str">
            <v>Suministro e instalación de niple pasamuro extremos brida-liso 4"x2" L=1000mm</v>
          </cell>
          <cell r="D143" t="str">
            <v>UN</v>
          </cell>
          <cell r="E143" t="str">
            <v>REDES DE ACUEDUCTO</v>
          </cell>
        </row>
        <row r="144">
          <cell r="A144">
            <v>5480</v>
          </cell>
          <cell r="B144">
            <v>1767974</v>
          </cell>
          <cell r="C144" t="str">
            <v>Suministro e instalación de niple pasamuro extremos brida-liso 8"x3" L=1000mm</v>
          </cell>
          <cell r="D144" t="str">
            <v>UN</v>
          </cell>
          <cell r="E144" t="str">
            <v>REDES DE ACUEDUCTO</v>
          </cell>
        </row>
        <row r="145">
          <cell r="A145">
            <v>5481</v>
          </cell>
          <cell r="B145">
            <v>2036102</v>
          </cell>
          <cell r="C145" t="str">
            <v>Suministro e instalación de niple pasamuro extremos brida-liso 8"x4" L=1000mm</v>
          </cell>
          <cell r="D145" t="str">
            <v>UN</v>
          </cell>
          <cell r="E145" t="str">
            <v>REDES DE ACUEDUCTO</v>
          </cell>
        </row>
        <row r="146">
          <cell r="A146">
            <v>5482</v>
          </cell>
          <cell r="B146">
            <v>3021350</v>
          </cell>
          <cell r="C146" t="str">
            <v>Suministro e instalación de niple pasamuro extremos brida-liso 6"x8" L=1000mm</v>
          </cell>
          <cell r="D146" t="str">
            <v>UN</v>
          </cell>
          <cell r="E146" t="str">
            <v>REDES DE ACUEDUCTO</v>
          </cell>
        </row>
        <row r="147">
          <cell r="A147">
            <v>5483</v>
          </cell>
          <cell r="B147">
            <v>3081440</v>
          </cell>
          <cell r="C147" t="str">
            <v>Suministro e instalación de niple pasamuro extremos brida-liso 10"x6" L=1000mm</v>
          </cell>
          <cell r="D147" t="str">
            <v>UN</v>
          </cell>
          <cell r="E147" t="str">
            <v>REDES DE ACUEDUCTO</v>
          </cell>
        </row>
        <row r="148">
          <cell r="A148">
            <v>5484</v>
          </cell>
          <cell r="B148">
            <v>3707600</v>
          </cell>
          <cell r="C148" t="str">
            <v>Suministro e instalación de niple pasamuro extremos brida-liso 10"x8" L=1000mm</v>
          </cell>
          <cell r="D148" t="str">
            <v>UN</v>
          </cell>
          <cell r="E148" t="str">
            <v>REDES DE ACUEDUCTO</v>
          </cell>
        </row>
        <row r="149">
          <cell r="A149">
            <v>5485</v>
          </cell>
          <cell r="B149">
            <v>3853462</v>
          </cell>
          <cell r="C149" t="str">
            <v>Suministro e instalación de niple pasamuro extremos brida-liso 12"x6" L=1000mm</v>
          </cell>
          <cell r="D149" t="str">
            <v>UN</v>
          </cell>
          <cell r="E149" t="str">
            <v>REDES DE ACUEDUCTO</v>
          </cell>
        </row>
        <row r="150">
          <cell r="A150">
            <v>5486</v>
          </cell>
          <cell r="B150">
            <v>7825614</v>
          </cell>
          <cell r="C150" t="str">
            <v>Suministro e instalación de niple pasamuro extremos brida-liso 14"x10" L=1000mm</v>
          </cell>
          <cell r="D150" t="str">
            <v>UN</v>
          </cell>
          <cell r="E150" t="str">
            <v>REDES DE ACUEDUCTO</v>
          </cell>
        </row>
        <row r="151">
          <cell r="A151">
            <v>5487</v>
          </cell>
          <cell r="B151">
            <v>4500742</v>
          </cell>
          <cell r="C151" t="str">
            <v>Suministro e instalación de niple pasamuro extremos brida-liso 12"x8" L=1000mm</v>
          </cell>
          <cell r="D151" t="str">
            <v>UN</v>
          </cell>
          <cell r="E151" t="str">
            <v>REDES DE ACUEDUCTO</v>
          </cell>
        </row>
        <row r="152">
          <cell r="A152">
            <v>5488</v>
          </cell>
          <cell r="B152">
            <v>5494686</v>
          </cell>
          <cell r="C152" t="str">
            <v>Suministro e instalación de niple pasamuro extremos brida-liso 14"x6" L=1000mm</v>
          </cell>
          <cell r="D152" t="str">
            <v>UN</v>
          </cell>
          <cell r="E152" t="str">
            <v>REDES DE ACUEDUCTO</v>
          </cell>
        </row>
        <row r="153">
          <cell r="A153">
            <v>5489</v>
          </cell>
          <cell r="B153">
            <v>1292052</v>
          </cell>
          <cell r="C153" t="str">
            <v>Suministro e instalación de niple pasamuro extremos brida-liso 6"x6" L=1000mm</v>
          </cell>
          <cell r="D153" t="str">
            <v>UN</v>
          </cell>
          <cell r="E153" t="str">
            <v>REDES DE ACUEDUCTO</v>
          </cell>
        </row>
        <row r="154">
          <cell r="A154">
            <v>5490</v>
          </cell>
          <cell r="B154">
            <v>1667000</v>
          </cell>
          <cell r="C154" t="str">
            <v>Suministro e instalación de niple pasamuro extremos brida-liso 8"x8" L=1000mm</v>
          </cell>
          <cell r="D154" t="str">
            <v>UN</v>
          </cell>
          <cell r="E154" t="str">
            <v>REDES DE ACUEDUCTO</v>
          </cell>
        </row>
        <row r="155">
          <cell r="A155">
            <v>5491</v>
          </cell>
          <cell r="B155">
            <v>2024553</v>
          </cell>
          <cell r="C155" t="str">
            <v>Suministro e instalación de carrete alineador en AC L=760mm Ø 8"</v>
          </cell>
          <cell r="D155" t="str">
            <v>UN</v>
          </cell>
          <cell r="E155" t="str">
            <v>REDES DE ACUEDUCTO</v>
          </cell>
        </row>
        <row r="156">
          <cell r="A156">
            <v>5492</v>
          </cell>
          <cell r="B156">
            <v>409864</v>
          </cell>
          <cell r="C156" t="str">
            <v>Suministro e instalación de carrete alineador en AC L=375mm Ø 2"</v>
          </cell>
          <cell r="D156" t="str">
            <v>UN</v>
          </cell>
          <cell r="E156" t="str">
            <v>REDES DE ACUEDUCTO</v>
          </cell>
        </row>
        <row r="157">
          <cell r="A157">
            <v>5493</v>
          </cell>
          <cell r="B157">
            <v>1606703</v>
          </cell>
          <cell r="C157" t="str">
            <v>Sum. e inst. de Tee by-pass conecciones bridas Ansi#150 en acero al carbon 8"x6"y conección superior bridada ventosa 2"</v>
          </cell>
          <cell r="D157" t="str">
            <v>UN</v>
          </cell>
          <cell r="E157" t="str">
            <v>REDES DE ACUEDUCTO</v>
          </cell>
        </row>
        <row r="158">
          <cell r="A158">
            <v>5494</v>
          </cell>
          <cell r="B158">
            <v>334797</v>
          </cell>
          <cell r="C158" t="str">
            <v>Concreto de 2000 PSI (elaborado en obra)</v>
          </cell>
          <cell r="D158" t="str">
            <v>M3</v>
          </cell>
          <cell r="E158" t="str">
            <v>CONCRETOS Y MORTEROS</v>
          </cell>
        </row>
        <row r="159">
          <cell r="A159">
            <v>5495</v>
          </cell>
          <cell r="B159">
            <v>3441346</v>
          </cell>
          <cell r="C159" t="str">
            <v>Suministro e instalación de valvula de compuerta elástica vastago no ascendente extremo liso 12" (incl. tapa válvula)</v>
          </cell>
          <cell r="D159" t="str">
            <v>UN</v>
          </cell>
          <cell r="E159" t="str">
            <v>REDES DE ACUEDUCTO</v>
          </cell>
        </row>
        <row r="160">
          <cell r="A160">
            <v>5496</v>
          </cell>
          <cell r="B160">
            <v>4634121</v>
          </cell>
          <cell r="C160" t="str">
            <v>Suministro e instalación de valvula de compuerta sello de bronce vastago no asc. extremo liso 12" (incl. tapa válvula)</v>
          </cell>
          <cell r="D160" t="str">
            <v>UN</v>
          </cell>
          <cell r="E160" t="str">
            <v>REDES DE ACUEDUCTO</v>
          </cell>
        </row>
        <row r="161">
          <cell r="A161">
            <v>5497</v>
          </cell>
          <cell r="B161">
            <v>6867121</v>
          </cell>
          <cell r="C161" t="str">
            <v>Suministro e instalación de valvula de compuerta sello de bronce vastago no asc. extremo liso 14" (incl. tapa válvula)</v>
          </cell>
          <cell r="D161" t="str">
            <v>UN</v>
          </cell>
          <cell r="E161" t="str">
            <v>REDES DE ACUEDUCTO</v>
          </cell>
        </row>
        <row r="162">
          <cell r="A162">
            <v>5498</v>
          </cell>
          <cell r="B162">
            <v>9717274</v>
          </cell>
          <cell r="C162" t="str">
            <v>Suministro e instalación de valvula de compuerta sello de bronce vastago no asc. extremo liso 16" (incl. tapa válvula)</v>
          </cell>
          <cell r="D162" t="str">
            <v>UN</v>
          </cell>
          <cell r="E162" t="str">
            <v>REDES DE ACUEDUCTO</v>
          </cell>
        </row>
        <row r="163">
          <cell r="A163">
            <v>5499</v>
          </cell>
          <cell r="B163">
            <v>23513154</v>
          </cell>
          <cell r="C163" t="str">
            <v>Suministro e instalación de valvula de compuerta sello de bronce vastago no asc. extremo liso 20" (incl. tapa válvula)</v>
          </cell>
          <cell r="D163" t="str">
            <v>UN</v>
          </cell>
          <cell r="E163" t="str">
            <v>REDES DE ACUEDUCTO</v>
          </cell>
        </row>
        <row r="164">
          <cell r="A164">
            <v>5500</v>
          </cell>
          <cell r="B164">
            <v>1152716</v>
          </cell>
          <cell r="C164" t="str">
            <v>Suministro e instación de unión dresser 16"</v>
          </cell>
          <cell r="D164" t="str">
            <v>UN</v>
          </cell>
          <cell r="E164" t="str">
            <v>REDES DE ACUEDUCTO</v>
          </cell>
        </row>
        <row r="165">
          <cell r="A165">
            <v>5501</v>
          </cell>
          <cell r="B165">
            <v>1714018</v>
          </cell>
          <cell r="C165" t="str">
            <v>Suministro e instación de unión dresser 20"</v>
          </cell>
          <cell r="D165" t="str">
            <v>UN</v>
          </cell>
          <cell r="E165" t="str">
            <v>REDES DE ACUEDUCTO</v>
          </cell>
        </row>
        <row r="166">
          <cell r="A166">
            <v>5502</v>
          </cell>
          <cell r="B166">
            <v>20355</v>
          </cell>
          <cell r="C166" t="str">
            <v>Suministro e instalación tuberia PVC presión RDE 21 200PSI Ø 2"</v>
          </cell>
          <cell r="D166" t="str">
            <v>ML</v>
          </cell>
          <cell r="E166" t="str">
            <v>REDES DE ACUEDUCTO</v>
          </cell>
        </row>
        <row r="167">
          <cell r="A167">
            <v>5503</v>
          </cell>
          <cell r="B167">
            <v>79011</v>
          </cell>
          <cell r="C167" t="str">
            <v>suministro e instalación de codo HD 45 grados extremo liso 2"</v>
          </cell>
          <cell r="D167" t="str">
            <v>UN</v>
          </cell>
          <cell r="E167" t="str">
            <v>REDES DE ACUEDUCTO</v>
          </cell>
        </row>
        <row r="168">
          <cell r="A168">
            <v>5504</v>
          </cell>
          <cell r="B168">
            <v>66251</v>
          </cell>
          <cell r="C168" t="str">
            <v>suministro e instalación de codo HD 22-1/2 grados extremo liso 2"</v>
          </cell>
          <cell r="D168" t="str">
            <v>UN</v>
          </cell>
          <cell r="E168" t="str">
            <v>REDES DE ACUEDUCTO</v>
          </cell>
        </row>
        <row r="169">
          <cell r="A169">
            <v>5506</v>
          </cell>
          <cell r="B169">
            <v>964743</v>
          </cell>
          <cell r="C169" t="str">
            <v>Suministro e instalación de la tubería CCP Ø 16"</v>
          </cell>
          <cell r="D169" t="str">
            <v>ML</v>
          </cell>
          <cell r="E169" t="str">
            <v>REDES DE ACUEDUCTO</v>
          </cell>
        </row>
        <row r="170">
          <cell r="A170">
            <v>5507</v>
          </cell>
          <cell r="B170">
            <v>922622</v>
          </cell>
          <cell r="C170" t="str">
            <v>Suministro e instalación de la tubería CCP Ø 14"</v>
          </cell>
          <cell r="D170" t="str">
            <v>ML</v>
          </cell>
          <cell r="E170" t="str">
            <v>REDES DE ACUEDUCTO</v>
          </cell>
        </row>
        <row r="171">
          <cell r="A171">
            <v>5508</v>
          </cell>
          <cell r="B171">
            <v>1273000</v>
          </cell>
          <cell r="C171" t="str">
            <v>Suministro e instalación de la tubería CCP Ø 24"</v>
          </cell>
          <cell r="D171" t="str">
            <v>ML</v>
          </cell>
          <cell r="E171" t="str">
            <v>REDES DE ACUEDUCTO</v>
          </cell>
        </row>
        <row r="172">
          <cell r="A172">
            <v>5509</v>
          </cell>
          <cell r="B172">
            <v>241357</v>
          </cell>
          <cell r="C172" t="str">
            <v>Suministro e instalación tuberia PVC presión RDE 21 200PSI Ø 12"</v>
          </cell>
          <cell r="D172" t="str">
            <v>ML</v>
          </cell>
          <cell r="E172" t="str">
            <v>REDES DE ACUEDUCTO</v>
          </cell>
        </row>
        <row r="173">
          <cell r="A173">
            <v>5510</v>
          </cell>
          <cell r="B173">
            <v>310472</v>
          </cell>
          <cell r="C173" t="str">
            <v>Suministro e instalación tuberia PVC presión RDE 21 200PSI Ø 14"</v>
          </cell>
          <cell r="D173" t="str">
            <v>ML</v>
          </cell>
          <cell r="E173" t="str">
            <v>REDES DE ACUEDUCTO</v>
          </cell>
        </row>
        <row r="174">
          <cell r="A174">
            <v>5511</v>
          </cell>
          <cell r="B174">
            <v>1137660</v>
          </cell>
          <cell r="C174" t="str">
            <v>Suministro e instalación de la tubería CCP Ø 20"</v>
          </cell>
          <cell r="D174" t="str">
            <v>ML</v>
          </cell>
          <cell r="E174" t="str">
            <v>REDES DE ACUEDUCTO</v>
          </cell>
        </row>
        <row r="175">
          <cell r="A175">
            <v>5512</v>
          </cell>
          <cell r="B175">
            <v>15753</v>
          </cell>
          <cell r="C175" t="str">
            <v>Suministro e instalación tuberia PVC presión RDE 21 200PSI Ø 1"</v>
          </cell>
          <cell r="D175" t="str">
            <v>ML</v>
          </cell>
          <cell r="E175" t="str">
            <v>REDES DE ACUEDUCTO</v>
          </cell>
        </row>
        <row r="176">
          <cell r="A176">
            <v>5513</v>
          </cell>
          <cell r="B176">
            <v>76544</v>
          </cell>
          <cell r="C176" t="str">
            <v>Suministro e instalación tuberia HD Ø 4"</v>
          </cell>
          <cell r="D176" t="str">
            <v>ML</v>
          </cell>
          <cell r="E176" t="str">
            <v>REDES DE ACUEDUCTO</v>
          </cell>
        </row>
        <row r="177">
          <cell r="A177">
            <v>5514</v>
          </cell>
          <cell r="B177">
            <v>95584</v>
          </cell>
          <cell r="C177" t="str">
            <v>Suministro e instalación tuberia HD Ø 6"</v>
          </cell>
          <cell r="D177" t="str">
            <v>ML</v>
          </cell>
          <cell r="E177" t="str">
            <v>REDES DE ACUEDUCTO</v>
          </cell>
        </row>
        <row r="178">
          <cell r="A178">
            <v>5515</v>
          </cell>
          <cell r="B178">
            <v>39398</v>
          </cell>
          <cell r="C178" t="str">
            <v>Suministro e instalación tuberia ASTM A  53 Ø 2" roscada, galbanizada</v>
          </cell>
          <cell r="D178" t="str">
            <v>ML</v>
          </cell>
          <cell r="E178" t="str">
            <v>REDES DE ACUEDUCTO</v>
          </cell>
        </row>
        <row r="179">
          <cell r="A179">
            <v>5516</v>
          </cell>
          <cell r="B179">
            <v>533880.62</v>
          </cell>
          <cell r="C179" t="str">
            <v xml:space="preserve">concreto de 3000 PSI impermeabilizado  </v>
          </cell>
          <cell r="D179" t="str">
            <v>M3</v>
          </cell>
          <cell r="E179" t="str">
            <v>CONCRETOS Y MORTEROS</v>
          </cell>
        </row>
        <row r="180">
          <cell r="A180">
            <v>5517</v>
          </cell>
          <cell r="B180">
            <v>26121744</v>
          </cell>
          <cell r="C180" t="str">
            <v>Suministro e instalación de válvula reguladora de presión con jaula Anticavitatoria Ansi # 150 Ø 2"</v>
          </cell>
          <cell r="D180" t="str">
            <v>UN</v>
          </cell>
          <cell r="E180" t="str">
            <v>REDES DE ACUEDUCTO</v>
          </cell>
        </row>
        <row r="181">
          <cell r="A181">
            <v>5519</v>
          </cell>
          <cell r="B181">
            <v>121286</v>
          </cell>
          <cell r="C181" t="str">
            <v>Suministro e instalación de niple pasamuro HD extremo liso-liso 2" L=300mm</v>
          </cell>
          <cell r="D181" t="str">
            <v>UN</v>
          </cell>
          <cell r="E181" t="str">
            <v>REDES DE ACUEDUCTO</v>
          </cell>
        </row>
        <row r="182">
          <cell r="A182">
            <v>5520</v>
          </cell>
          <cell r="B182">
            <v>190586</v>
          </cell>
          <cell r="C182" t="str">
            <v>Suministro e instalación de niple pasamuro HD extremo liso-liso 3" L=300mm</v>
          </cell>
          <cell r="D182" t="str">
            <v>UN</v>
          </cell>
          <cell r="E182" t="str">
            <v>REDES DE ACUEDUCTO</v>
          </cell>
        </row>
        <row r="183">
          <cell r="A183">
            <v>5521</v>
          </cell>
          <cell r="B183">
            <v>200036</v>
          </cell>
          <cell r="C183" t="str">
            <v>Suministro e instalación de niple pasamuro HD extremo liso-liso 3" L=350mm</v>
          </cell>
          <cell r="D183" t="str">
            <v>UN</v>
          </cell>
          <cell r="E183" t="str">
            <v>REDES DE ACUEDUCTO</v>
          </cell>
        </row>
        <row r="184">
          <cell r="A184">
            <v>5522</v>
          </cell>
          <cell r="B184">
            <v>265663</v>
          </cell>
          <cell r="C184" t="str">
            <v>Suministro e instalación de niple pasamuro HD extremo liso-liso 4" L=350mm</v>
          </cell>
          <cell r="D184" t="str">
            <v>UN</v>
          </cell>
          <cell r="E184" t="str">
            <v>REDES DE ACUEDUCTO</v>
          </cell>
        </row>
        <row r="185">
          <cell r="A185">
            <v>5523</v>
          </cell>
          <cell r="B185">
            <v>37396</v>
          </cell>
          <cell r="C185" t="str">
            <v>Suministro e instalación tuberia PVC presión RDE 13.5 315PSI Ø 2"</v>
          </cell>
          <cell r="D185" t="str">
            <v>ML</v>
          </cell>
          <cell r="E185" t="str">
            <v>REDES DE ACUEDUCTO</v>
          </cell>
        </row>
        <row r="186">
          <cell r="A186">
            <v>5524</v>
          </cell>
          <cell r="B186">
            <v>50734</v>
          </cell>
          <cell r="C186" t="str">
            <v>Suministro e instalación tuberia PVC presión RDE 13.5 315PSI Ø 3"</v>
          </cell>
          <cell r="D186" t="str">
            <v>ML</v>
          </cell>
          <cell r="E186" t="str">
            <v>REDES DE ACUEDUCTO</v>
          </cell>
        </row>
        <row r="187">
          <cell r="A187">
            <v>5525</v>
          </cell>
          <cell r="B187">
            <v>74816</v>
          </cell>
          <cell r="C187" t="str">
            <v>Suministro e instalación tuberia PVC presión RDE 13.5 315PSI Ø 4"</v>
          </cell>
          <cell r="D187" t="str">
            <v>ML</v>
          </cell>
          <cell r="E187" t="str">
            <v>REDES DE ACUEDUCTO</v>
          </cell>
        </row>
        <row r="188">
          <cell r="A188">
            <v>5526</v>
          </cell>
          <cell r="B188">
            <v>137888</v>
          </cell>
          <cell r="C188" t="str">
            <v>Suministro e instalación tuberia PVC presión RDE 13.5 315PSI Ø 6"</v>
          </cell>
          <cell r="D188" t="str">
            <v>ML</v>
          </cell>
          <cell r="E188" t="str">
            <v>REDES DE ACUEDUCTO</v>
          </cell>
        </row>
        <row r="189">
          <cell r="A189">
            <v>5527</v>
          </cell>
          <cell r="B189">
            <v>614241</v>
          </cell>
          <cell r="C189" t="str">
            <v>suministro e instalación de codo  11.25° presión  RDE 21 PVC 10"</v>
          </cell>
          <cell r="D189" t="str">
            <v>UN</v>
          </cell>
          <cell r="E189" t="str">
            <v>REDES DE ACUEDUCTO</v>
          </cell>
        </row>
        <row r="190">
          <cell r="A190">
            <v>5528</v>
          </cell>
          <cell r="B190">
            <v>744061</v>
          </cell>
          <cell r="C190" t="str">
            <v>suministro e instalación de codo  22.5° presión  RDE 21 PVC 10"</v>
          </cell>
          <cell r="D190" t="str">
            <v>UN</v>
          </cell>
          <cell r="E190" t="str">
            <v>REDES DE ACUEDUCTO</v>
          </cell>
        </row>
        <row r="191">
          <cell r="A191">
            <v>5529</v>
          </cell>
          <cell r="B191">
            <v>303898</v>
          </cell>
          <cell r="C191" t="str">
            <v>suministro e instalación de codo  11.25° presión  RDE 21 PVC 8"</v>
          </cell>
          <cell r="D191" t="str">
            <v>UN</v>
          </cell>
          <cell r="E191" t="str">
            <v>REDES DE ACUEDUCTO</v>
          </cell>
        </row>
        <row r="192">
          <cell r="A192">
            <v>5530</v>
          </cell>
          <cell r="B192">
            <v>348903</v>
          </cell>
          <cell r="C192" t="str">
            <v>suministro e instalación de codo  22.5° presión  RDE 21 PVC 8"</v>
          </cell>
          <cell r="D192" t="str">
            <v>UN</v>
          </cell>
          <cell r="E192" t="str">
            <v>REDES DE ACUEDUCTO</v>
          </cell>
        </row>
        <row r="193">
          <cell r="A193">
            <v>5531</v>
          </cell>
          <cell r="B193">
            <v>439669</v>
          </cell>
          <cell r="C193" t="str">
            <v>suministro e instalación de codo  45° presión  RDE 21 PVC 8"</v>
          </cell>
          <cell r="D193" t="str">
            <v>UN</v>
          </cell>
          <cell r="E193" t="str">
            <v>REDES DE ACUEDUCTO</v>
          </cell>
        </row>
        <row r="194">
          <cell r="A194">
            <v>5532</v>
          </cell>
          <cell r="B194">
            <v>646402</v>
          </cell>
          <cell r="C194" t="str">
            <v>suministro e instalación de codo  90° presión  RDE 21 PVC 8"</v>
          </cell>
          <cell r="D194" t="str">
            <v>UN</v>
          </cell>
          <cell r="E194" t="str">
            <v>REDES DE ACUEDUCTO</v>
          </cell>
        </row>
        <row r="195">
          <cell r="A195">
            <v>5533</v>
          </cell>
          <cell r="B195">
            <v>34301</v>
          </cell>
          <cell r="C195" t="str">
            <v>suministro e instalación de codo  11.25° presión  RDE 21 PVC 2"</v>
          </cell>
          <cell r="D195" t="str">
            <v>UN</v>
          </cell>
          <cell r="E195" t="str">
            <v>REDES DE ACUEDUCTO</v>
          </cell>
        </row>
        <row r="196">
          <cell r="A196">
            <v>5534</v>
          </cell>
          <cell r="B196">
            <v>31761</v>
          </cell>
          <cell r="C196" t="str">
            <v>suministro e instalación de codo  22.5° presión  RDE 21 PVC 2"</v>
          </cell>
          <cell r="D196" t="str">
            <v>UN</v>
          </cell>
          <cell r="E196" t="str">
            <v>REDES DE ACUEDUCTO</v>
          </cell>
        </row>
        <row r="197">
          <cell r="A197">
            <v>5535</v>
          </cell>
          <cell r="B197">
            <v>33981</v>
          </cell>
          <cell r="C197" t="str">
            <v>suministro e instalación de codo  45° presión  RDE 21 PVC 2"</v>
          </cell>
          <cell r="D197" t="str">
            <v>UN</v>
          </cell>
          <cell r="E197" t="str">
            <v>REDES DE ACUEDUCTO</v>
          </cell>
        </row>
        <row r="198">
          <cell r="A198">
            <v>5536</v>
          </cell>
          <cell r="B198">
            <v>36923</v>
          </cell>
          <cell r="C198" t="str">
            <v>suministro e instalación de codo  90° presión  RDE 21 PVC 2"</v>
          </cell>
          <cell r="D198" t="str">
            <v>UN</v>
          </cell>
          <cell r="E198" t="str">
            <v>REDES DE ACUEDUCTO</v>
          </cell>
        </row>
        <row r="199">
          <cell r="A199">
            <v>5537</v>
          </cell>
          <cell r="B199">
            <v>57561</v>
          </cell>
          <cell r="C199" t="str">
            <v>suministro e instalación de codo  11.25° presión  RDE 13.5 PVC 2"</v>
          </cell>
          <cell r="D199" t="str">
            <v>UN</v>
          </cell>
          <cell r="E199" t="str">
            <v>REDES DE ACUEDUCTO</v>
          </cell>
        </row>
        <row r="200">
          <cell r="A200">
            <v>5538</v>
          </cell>
          <cell r="B200">
            <v>71131</v>
          </cell>
          <cell r="C200" t="str">
            <v>suministro e instalación de codo  22.5° presión  RDE 13.5 PVC 2"</v>
          </cell>
          <cell r="D200" t="str">
            <v>UN</v>
          </cell>
          <cell r="E200" t="str">
            <v>REDES DE ACUEDUCTO</v>
          </cell>
        </row>
        <row r="201">
          <cell r="A201">
            <v>5539</v>
          </cell>
          <cell r="B201">
            <v>71131</v>
          </cell>
          <cell r="C201" t="str">
            <v>suministro e instalación de codo  45° presión  RDE 13.5 PVC 2"</v>
          </cell>
          <cell r="D201" t="str">
            <v>UN</v>
          </cell>
          <cell r="E201" t="str">
            <v>REDES DE ACUEDUCTO</v>
          </cell>
        </row>
        <row r="202">
          <cell r="A202">
            <v>5540</v>
          </cell>
          <cell r="B202">
            <v>89621</v>
          </cell>
          <cell r="C202" t="str">
            <v>suministro e instalación de codo  90° presión  RDE 13.5 PVC 2"</v>
          </cell>
          <cell r="D202" t="str">
            <v>UN</v>
          </cell>
          <cell r="E202" t="str">
            <v>REDES DE ACUEDUCTO</v>
          </cell>
        </row>
        <row r="203">
          <cell r="A203">
            <v>5541</v>
          </cell>
          <cell r="B203">
            <v>31444</v>
          </cell>
          <cell r="C203" t="str">
            <v>suministro e instalación de codo  11.25° presión  RDE 21 PVC 1"</v>
          </cell>
          <cell r="D203" t="str">
            <v>UN</v>
          </cell>
          <cell r="E203" t="str">
            <v>REDES DE ACUEDUCTO</v>
          </cell>
        </row>
        <row r="204">
          <cell r="A204">
            <v>5542</v>
          </cell>
          <cell r="B204">
            <v>25101</v>
          </cell>
          <cell r="C204" t="str">
            <v>suministro e instalación de codo  22.5° presión  RDE 21 PVC 1"</v>
          </cell>
          <cell r="D204" t="str">
            <v>UN</v>
          </cell>
          <cell r="E204" t="str">
            <v>REDES DE ACUEDUCTO</v>
          </cell>
        </row>
        <row r="205">
          <cell r="A205">
            <v>5543</v>
          </cell>
          <cell r="B205">
            <v>31271</v>
          </cell>
          <cell r="C205" t="str">
            <v>suministro e instalación de codo  45° presión  RDE 21 PVC 1"</v>
          </cell>
          <cell r="D205" t="str">
            <v>UN</v>
          </cell>
          <cell r="E205" t="str">
            <v>REDES DE ACUEDUCTO</v>
          </cell>
        </row>
        <row r="206">
          <cell r="A206">
            <v>5544</v>
          </cell>
          <cell r="B206">
            <v>165013</v>
          </cell>
          <cell r="C206" t="str">
            <v>suministro e instalación de codo  11.25° presión  RDE 21 PVC 6"</v>
          </cell>
          <cell r="D206" t="str">
            <v>UN</v>
          </cell>
          <cell r="E206" t="str">
            <v>REDES DE ACUEDUCTO</v>
          </cell>
        </row>
        <row r="207">
          <cell r="A207">
            <v>5545</v>
          </cell>
          <cell r="B207">
            <v>180941</v>
          </cell>
          <cell r="C207" t="str">
            <v>suministro e instalación de codo  22.5° presión  RDE 21 PVC 6"</v>
          </cell>
          <cell r="D207" t="str">
            <v>UN</v>
          </cell>
          <cell r="E207" t="str">
            <v>REDES DE ACUEDUCTO</v>
          </cell>
        </row>
        <row r="208">
          <cell r="A208">
            <v>5546</v>
          </cell>
          <cell r="B208">
            <v>218900</v>
          </cell>
          <cell r="C208" t="str">
            <v>suministro e instalación de codo  45° presión  RDE 21 PVC 6"</v>
          </cell>
          <cell r="D208" t="str">
            <v>UN</v>
          </cell>
          <cell r="E208" t="str">
            <v>REDES DE ACUEDUCTO</v>
          </cell>
        </row>
        <row r="209">
          <cell r="A209">
            <v>5547</v>
          </cell>
          <cell r="B209">
            <v>289453</v>
          </cell>
          <cell r="C209" t="str">
            <v>suministro e instalación de codo  90° presión  RDE 21 PVC 6"</v>
          </cell>
          <cell r="D209" t="str">
            <v>UN</v>
          </cell>
          <cell r="E209" t="str">
            <v>REDES DE ACUEDUCTO</v>
          </cell>
        </row>
        <row r="210">
          <cell r="A210">
            <v>5548</v>
          </cell>
          <cell r="B210">
            <v>242132</v>
          </cell>
          <cell r="C210" t="str">
            <v>suministro e instalación de codo  11.25° presión  RDE 13.5 PVC 6"</v>
          </cell>
          <cell r="D210" t="str">
            <v>UN</v>
          </cell>
          <cell r="E210" t="str">
            <v>REDES DE ACUEDUCTO</v>
          </cell>
        </row>
        <row r="211">
          <cell r="A211">
            <v>5549</v>
          </cell>
          <cell r="B211">
            <v>227172</v>
          </cell>
          <cell r="C211" t="str">
            <v>suministro e instalación de codo  22.5° presión  RDE 13.5 PVC 6"</v>
          </cell>
          <cell r="D211" t="str">
            <v>UN</v>
          </cell>
          <cell r="E211" t="str">
            <v>REDES DE ACUEDUCTO</v>
          </cell>
        </row>
        <row r="212">
          <cell r="A212">
            <v>5550</v>
          </cell>
          <cell r="B212">
            <v>330652</v>
          </cell>
          <cell r="C212" t="str">
            <v>suministro e instalación de codo  45° presión  RDE 13.5 PVC 6"</v>
          </cell>
          <cell r="D212" t="str">
            <v>UN</v>
          </cell>
          <cell r="E212" t="str">
            <v>REDES DE ACUEDUCTO</v>
          </cell>
        </row>
        <row r="213">
          <cell r="A213">
            <v>5551</v>
          </cell>
          <cell r="B213">
            <v>267562</v>
          </cell>
          <cell r="C213" t="str">
            <v>suministro e instalación de codo  90° presión  RDE 13.5 PVC 6"</v>
          </cell>
          <cell r="D213" t="str">
            <v>UN</v>
          </cell>
          <cell r="E213" t="str">
            <v>REDES DE ACUEDUCTO</v>
          </cell>
        </row>
        <row r="214">
          <cell r="A214">
            <v>5552</v>
          </cell>
          <cell r="B214">
            <v>73557</v>
          </cell>
          <cell r="C214" t="str">
            <v>suministro e instalación de codo  11.25° presión  RDE 21 PVC 4"</v>
          </cell>
          <cell r="D214" t="str">
            <v>UN</v>
          </cell>
          <cell r="E214" t="str">
            <v>REDES DE ACUEDUCTO</v>
          </cell>
        </row>
        <row r="215">
          <cell r="A215">
            <v>5553</v>
          </cell>
          <cell r="B215">
            <v>76620</v>
          </cell>
          <cell r="C215" t="str">
            <v>suministro e instalación de codo  22.5° presión  RDE 21 PVC 4"</v>
          </cell>
          <cell r="D215" t="str">
            <v>UN</v>
          </cell>
          <cell r="E215" t="str">
            <v>REDES DE ACUEDUCTO</v>
          </cell>
        </row>
        <row r="216">
          <cell r="A216">
            <v>5554</v>
          </cell>
          <cell r="B216">
            <v>83621</v>
          </cell>
          <cell r="C216" t="str">
            <v>suministro e instalación de codo  45° presión  RDE 21 PVC 4"</v>
          </cell>
          <cell r="D216" t="str">
            <v>UN</v>
          </cell>
          <cell r="E216" t="str">
            <v>REDES DE ACUEDUCTO</v>
          </cell>
        </row>
        <row r="217">
          <cell r="A217">
            <v>5555</v>
          </cell>
          <cell r="B217">
            <v>112458</v>
          </cell>
          <cell r="C217" t="str">
            <v>suministro e instalación de codo  90° presión  RDE 21 PVC 4"</v>
          </cell>
          <cell r="D217" t="str">
            <v>UN</v>
          </cell>
          <cell r="E217" t="str">
            <v>REDES DE ACUEDUCTO</v>
          </cell>
        </row>
        <row r="218">
          <cell r="A218">
            <v>5556</v>
          </cell>
          <cell r="B218">
            <v>103601</v>
          </cell>
          <cell r="C218" t="str">
            <v>suministro e instalación de codo  11.25° presión  RDE 13.5 PVC 4"</v>
          </cell>
          <cell r="D218" t="str">
            <v>UN</v>
          </cell>
          <cell r="E218" t="str">
            <v>REDES DE ACUEDUCTO</v>
          </cell>
        </row>
        <row r="219">
          <cell r="A219">
            <v>5557</v>
          </cell>
          <cell r="B219">
            <v>108691</v>
          </cell>
          <cell r="C219" t="str">
            <v>suministro e instalación de codo  22.5° presión  RDE 13.5 PVC 4"</v>
          </cell>
          <cell r="D219" t="str">
            <v>UN</v>
          </cell>
          <cell r="E219" t="str">
            <v>REDES DE ACUEDUCTO</v>
          </cell>
        </row>
        <row r="220">
          <cell r="A220">
            <v>5558</v>
          </cell>
          <cell r="B220">
            <v>128081</v>
          </cell>
          <cell r="C220" t="str">
            <v>suministro e instalación de codo  45° presión  RDE 13.5 PVC 4"</v>
          </cell>
          <cell r="D220" t="str">
            <v>UN</v>
          </cell>
          <cell r="E220" t="str">
            <v>REDES DE ACUEDUCTO</v>
          </cell>
        </row>
        <row r="221">
          <cell r="A221">
            <v>5559</v>
          </cell>
          <cell r="B221">
            <v>166851</v>
          </cell>
          <cell r="C221" t="str">
            <v>suministro e instalación de codo  90° presión  RDE 13.5 PVC 4"</v>
          </cell>
          <cell r="D221" t="str">
            <v>UN</v>
          </cell>
          <cell r="E221" t="str">
            <v>REDES DE ACUEDUCTO</v>
          </cell>
        </row>
        <row r="222">
          <cell r="A222">
            <v>5560</v>
          </cell>
          <cell r="B222">
            <v>45666</v>
          </cell>
          <cell r="C222" t="str">
            <v>suministro e instalación de codo  11.25° presión  RDE 21 PVC 3"</v>
          </cell>
          <cell r="D222" t="str">
            <v>UN</v>
          </cell>
          <cell r="E222" t="str">
            <v>REDES DE ACUEDUCTO</v>
          </cell>
        </row>
        <row r="223">
          <cell r="A223">
            <v>5561</v>
          </cell>
          <cell r="B223">
            <v>48625</v>
          </cell>
          <cell r="C223" t="str">
            <v>suministro e instalación de codo  22.5° presión  RDE 21 PVC 3"</v>
          </cell>
          <cell r="D223" t="str">
            <v>UN</v>
          </cell>
          <cell r="E223" t="str">
            <v>REDES DE ACUEDUCTO</v>
          </cell>
        </row>
        <row r="224">
          <cell r="A224">
            <v>5562</v>
          </cell>
          <cell r="B224">
            <v>49173</v>
          </cell>
          <cell r="C224" t="str">
            <v>suministro e instalación de codo  45° presión  RDE 21 PVC 3"</v>
          </cell>
          <cell r="D224" t="str">
            <v>UN</v>
          </cell>
          <cell r="E224" t="str">
            <v>REDES DE ACUEDUCTO</v>
          </cell>
        </row>
        <row r="225">
          <cell r="A225">
            <v>5563</v>
          </cell>
          <cell r="B225">
            <v>52788</v>
          </cell>
          <cell r="C225" t="str">
            <v>suministro e instalación de yee  RDE 21 PVC 2"x2"x1"</v>
          </cell>
          <cell r="D225" t="str">
            <v>UN</v>
          </cell>
          <cell r="E225" t="str">
            <v>REDES DE ACUEDUCTO</v>
          </cell>
        </row>
        <row r="226">
          <cell r="A226">
            <v>5564</v>
          </cell>
          <cell r="B226">
            <v>54369</v>
          </cell>
          <cell r="C226" t="str">
            <v>suministro e instalación de yee  RDE 21 PVC 2"x2"x2"</v>
          </cell>
          <cell r="D226" t="str">
            <v>UN</v>
          </cell>
          <cell r="E226" t="str">
            <v>REDES DE ACUEDUCTO</v>
          </cell>
        </row>
        <row r="227">
          <cell r="A227">
            <v>5565</v>
          </cell>
          <cell r="B227">
            <v>74894</v>
          </cell>
          <cell r="C227" t="str">
            <v>suministro e instalación de yee  RDE 21 PVC 2"x2"x3"</v>
          </cell>
          <cell r="D227" t="str">
            <v>UN</v>
          </cell>
          <cell r="E227" t="str">
            <v>REDES DE ACUEDUCTO</v>
          </cell>
        </row>
        <row r="228">
          <cell r="A228">
            <v>5566</v>
          </cell>
          <cell r="B228">
            <v>76849</v>
          </cell>
          <cell r="C228" t="str">
            <v>suministro e instalación de yee  RDE 21 PVC 2"x2"x4"</v>
          </cell>
          <cell r="D228" t="str">
            <v>UN</v>
          </cell>
          <cell r="E228" t="str">
            <v>REDES DE ACUEDUCTO</v>
          </cell>
        </row>
        <row r="229">
          <cell r="A229">
            <v>5567</v>
          </cell>
          <cell r="B229">
            <v>82960</v>
          </cell>
          <cell r="C229" t="str">
            <v>suministro e instalación de yee  RDE 21 PVC 2"x2"x6"</v>
          </cell>
          <cell r="D229" t="str">
            <v>UN</v>
          </cell>
          <cell r="E229" t="str">
            <v>REDES DE ACUEDUCTO</v>
          </cell>
        </row>
        <row r="230">
          <cell r="A230">
            <v>5568</v>
          </cell>
          <cell r="B230">
            <v>81676</v>
          </cell>
          <cell r="C230" t="str">
            <v>suministro e instalación de yee  RDE 21 PVC 3"x3"x2"</v>
          </cell>
          <cell r="D230" t="str">
            <v>UN</v>
          </cell>
          <cell r="E230" t="str">
            <v>REDES DE ACUEDUCTO</v>
          </cell>
        </row>
        <row r="231">
          <cell r="A231">
            <v>5569</v>
          </cell>
          <cell r="B231">
            <v>221754</v>
          </cell>
          <cell r="C231" t="str">
            <v>suministro e instalación de yee  RDE 21 PVC 6"x6"x2"</v>
          </cell>
          <cell r="D231" t="str">
            <v>UN</v>
          </cell>
          <cell r="E231" t="str">
            <v>REDES DE ACUEDUCTO</v>
          </cell>
        </row>
        <row r="232">
          <cell r="A232">
            <v>5570</v>
          </cell>
          <cell r="B232">
            <v>277328</v>
          </cell>
          <cell r="C232" t="str">
            <v>suministro e instalación de yee  RDE 13.5 PVC 6"x6"x2"</v>
          </cell>
          <cell r="D232" t="str">
            <v>UN</v>
          </cell>
          <cell r="E232" t="str">
            <v>REDES DE ACUEDUCTO</v>
          </cell>
        </row>
        <row r="233">
          <cell r="A233">
            <v>5571</v>
          </cell>
          <cell r="B233">
            <v>127887</v>
          </cell>
          <cell r="C233" t="str">
            <v>suministro e instalación de yee  RDE 21 PVC 4"x4"x3"</v>
          </cell>
          <cell r="D233" t="str">
            <v>UN</v>
          </cell>
          <cell r="E233" t="str">
            <v>REDES DE ACUEDUCTO</v>
          </cell>
        </row>
        <row r="234">
          <cell r="A234">
            <v>5572</v>
          </cell>
          <cell r="B234">
            <v>138849</v>
          </cell>
          <cell r="C234" t="str">
            <v>suministro e instalación de yee  RDE 21 PVC 4"x4"x4"</v>
          </cell>
          <cell r="D234" t="str">
            <v>UN</v>
          </cell>
          <cell r="E234" t="str">
            <v>REDES DE ACUEDUCTO</v>
          </cell>
        </row>
        <row r="235">
          <cell r="A235">
            <v>5573</v>
          </cell>
          <cell r="B235">
            <v>111518</v>
          </cell>
          <cell r="C235" t="str">
            <v>suministro e instalación de tee  RDE 13.5 PVC 4"x3"x2"</v>
          </cell>
          <cell r="D235" t="str">
            <v>UN</v>
          </cell>
          <cell r="E235" t="str">
            <v>REDES DE ACUEDUCTO</v>
          </cell>
        </row>
        <row r="236">
          <cell r="A236">
            <v>5574</v>
          </cell>
          <cell r="B236">
            <v>204467</v>
          </cell>
          <cell r="C236" t="str">
            <v>Suministro e instalación de codo HD 22.5° extremo liso 6"</v>
          </cell>
          <cell r="D236" t="str">
            <v>UN</v>
          </cell>
          <cell r="E236" t="str">
            <v>REDES DE ACUEDUCTO</v>
          </cell>
        </row>
        <row r="237">
          <cell r="A237">
            <v>5575</v>
          </cell>
          <cell r="B237">
            <v>204467</v>
          </cell>
          <cell r="C237" t="str">
            <v>Suministro e instalación de codo HD 11.25° extremo liso 6"</v>
          </cell>
          <cell r="D237" t="str">
            <v>UN</v>
          </cell>
          <cell r="E237" t="str">
            <v>REDES DE ACUEDUCTO</v>
          </cell>
        </row>
        <row r="238">
          <cell r="A238">
            <v>5576</v>
          </cell>
          <cell r="B238">
            <v>36963</v>
          </cell>
          <cell r="C238" t="str">
            <v>Suministro e instalación de codo acero 11.25° alta presión 2"</v>
          </cell>
          <cell r="D238" t="str">
            <v>UN</v>
          </cell>
          <cell r="E238" t="str">
            <v>REDES DE ACUEDUCTO</v>
          </cell>
        </row>
        <row r="239">
          <cell r="A239">
            <v>5577</v>
          </cell>
          <cell r="B239">
            <v>36963</v>
          </cell>
          <cell r="C239" t="str">
            <v>Suministro e instalación de codo acero 22.5° alta presión 2"</v>
          </cell>
          <cell r="D239" t="str">
            <v>UN</v>
          </cell>
          <cell r="E239" t="str">
            <v>REDES DE ACUEDUCTO</v>
          </cell>
        </row>
        <row r="240">
          <cell r="A240">
            <v>5578</v>
          </cell>
          <cell r="B240">
            <v>36963</v>
          </cell>
          <cell r="C240" t="str">
            <v>Suministro e instalación de codo acero 45° alta presión 2"</v>
          </cell>
          <cell r="D240" t="str">
            <v>UN</v>
          </cell>
          <cell r="E240" t="str">
            <v>REDES DE ACUEDUCTO</v>
          </cell>
        </row>
        <row r="241">
          <cell r="A241">
            <v>5579</v>
          </cell>
          <cell r="B241">
            <v>3558446</v>
          </cell>
          <cell r="C241" t="str">
            <v>Suministro e instalación de válvula tipo guillotina de 10"</v>
          </cell>
          <cell r="D241" t="str">
            <v>UN</v>
          </cell>
          <cell r="E241" t="str">
            <v>REDES DE ACUEDUCTO</v>
          </cell>
        </row>
        <row r="242">
          <cell r="A242">
            <v>5580</v>
          </cell>
          <cell r="B242">
            <v>109595</v>
          </cell>
          <cell r="C242" t="str">
            <v>Suministro e instalación de válvula tipo guillotina de 8"</v>
          </cell>
          <cell r="D242" t="str">
            <v>UN</v>
          </cell>
          <cell r="E242" t="str">
            <v>REDES DE ACUEDUCTO</v>
          </cell>
        </row>
        <row r="243">
          <cell r="A243">
            <v>5581</v>
          </cell>
          <cell r="B243">
            <v>98045</v>
          </cell>
          <cell r="C243" t="str">
            <v>Suministro e instalación de válvula tipo guillotina de 6"</v>
          </cell>
          <cell r="D243" t="str">
            <v>UN</v>
          </cell>
          <cell r="E243" t="str">
            <v>REDES DE ACUEDUCTO</v>
          </cell>
        </row>
        <row r="244">
          <cell r="A244">
            <v>5587</v>
          </cell>
          <cell r="B244">
            <v>50560</v>
          </cell>
          <cell r="C244" t="str">
            <v>Enrocado de proteccion, 0.60m diametro</v>
          </cell>
          <cell r="D244" t="str">
            <v>M3</v>
          </cell>
          <cell r="E244" t="str">
            <v>RELLENOS</v>
          </cell>
        </row>
        <row r="245">
          <cell r="A245">
            <v>5588</v>
          </cell>
          <cell r="B245">
            <v>341738.28</v>
          </cell>
          <cell r="C245" t="str">
            <v>Concreto ciclopeo</v>
          </cell>
          <cell r="D245" t="str">
            <v>M3</v>
          </cell>
          <cell r="E245" t="str">
            <v>CONCRETOS Y MORTEROS</v>
          </cell>
        </row>
        <row r="246">
          <cell r="A246">
            <v>5589</v>
          </cell>
          <cell r="B246">
            <v>40335.5</v>
          </cell>
          <cell r="C246" t="str">
            <v>Suministro e instalación tuberia PVC presión RDE 13.5 315PSI Ø 1"</v>
          </cell>
          <cell r="D246" t="str">
            <v>ML</v>
          </cell>
          <cell r="E246" t="str">
            <v>REDES DE ACUEDUCTO</v>
          </cell>
        </row>
        <row r="247">
          <cell r="A247">
            <v>5591</v>
          </cell>
          <cell r="B247">
            <v>52001.11</v>
          </cell>
          <cell r="C247" t="str">
            <v>Suministro e instalación tuberia PVC presión RDE 11 400PSI Ø 3"</v>
          </cell>
          <cell r="D247" t="str">
            <v>ML</v>
          </cell>
          <cell r="E247" t="str">
            <v>REDES DE ACUEDUCTO</v>
          </cell>
        </row>
        <row r="248">
          <cell r="A248">
            <v>5592</v>
          </cell>
          <cell r="B248">
            <v>77857.600000000006</v>
          </cell>
          <cell r="C248" t="str">
            <v>Suministro e instalación tuberia PVC presión RDE 11 400PSI Ø 4"</v>
          </cell>
          <cell r="D248" t="str">
            <v>ML</v>
          </cell>
          <cell r="E248" t="str">
            <v>REDES DE ACUEDUCTO</v>
          </cell>
        </row>
        <row r="249">
          <cell r="A249">
            <v>5593</v>
          </cell>
          <cell r="B249">
            <v>164212.6</v>
          </cell>
          <cell r="C249" t="str">
            <v>Suministro e instalación tuberia PVC presión RDE 11 400PSI Ø 6"</v>
          </cell>
          <cell r="D249" t="str">
            <v>ML</v>
          </cell>
          <cell r="E249" t="str">
            <v>REDES DE ACUEDUCTO</v>
          </cell>
        </row>
        <row r="250">
          <cell r="A250">
            <v>5594</v>
          </cell>
          <cell r="B250">
            <v>59520.2</v>
          </cell>
          <cell r="C250" t="str">
            <v>Suministro e instalación tuberia PVC presión RDE 9 500PSI Ø 2"</v>
          </cell>
          <cell r="D250" t="str">
            <v>ML</v>
          </cell>
          <cell r="E250" t="str">
            <v>REDES DE ACUEDUCTO</v>
          </cell>
        </row>
        <row r="251">
          <cell r="A251">
            <v>5595</v>
          </cell>
          <cell r="B251">
            <v>77997.899999999994</v>
          </cell>
          <cell r="C251" t="str">
            <v>Suministro e instalación tuberia PVC presión RDE 9 500PSI Ø 4"</v>
          </cell>
          <cell r="D251" t="str">
            <v>ML</v>
          </cell>
          <cell r="E251" t="str">
            <v>REDES DE ACUEDUCTO</v>
          </cell>
        </row>
        <row r="252">
          <cell r="A252">
            <v>5596</v>
          </cell>
          <cell r="B252">
            <v>191059.6</v>
          </cell>
          <cell r="C252" t="str">
            <v>Suministro e instalación tuberia PVC presión RDE 9 500PSI Ø 6"</v>
          </cell>
          <cell r="D252" t="str">
            <v>ML</v>
          </cell>
          <cell r="E252" t="str">
            <v>REDES DE ACUEDUCTO</v>
          </cell>
        </row>
        <row r="253">
          <cell r="A253">
            <v>5597</v>
          </cell>
          <cell r="B253">
            <v>107745.82</v>
          </cell>
          <cell r="C253" t="str">
            <v>Suministro e instalación tuberia PVC presión RDE 21 200PSI Ø 18"</v>
          </cell>
          <cell r="D253" t="str">
            <v>ML</v>
          </cell>
          <cell r="E253" t="str">
            <v>REDES DE ACUEDUCTO</v>
          </cell>
        </row>
        <row r="254">
          <cell r="A254">
            <v>5598</v>
          </cell>
          <cell r="B254">
            <v>658570.68000000005</v>
          </cell>
          <cell r="C254" t="str">
            <v>suministro e instalación de codo  90° presión  RDE 21 PVC 18"</v>
          </cell>
          <cell r="D254" t="str">
            <v>UN</v>
          </cell>
          <cell r="E254" t="str">
            <v>REDES DE ACUEDUCTO</v>
          </cell>
        </row>
        <row r="255">
          <cell r="A255">
            <v>5599</v>
          </cell>
          <cell r="B255">
            <v>472223.95</v>
          </cell>
          <cell r="C255" t="str">
            <v>suministro e instalación de codo  90° presión  RDE 21 PVC 12"</v>
          </cell>
          <cell r="D255" t="str">
            <v>UN</v>
          </cell>
          <cell r="E255" t="str">
            <v>REDES DE ACUEDUCTO</v>
          </cell>
        </row>
        <row r="256">
          <cell r="A256">
            <v>5600</v>
          </cell>
          <cell r="B256">
            <v>343092.95</v>
          </cell>
          <cell r="C256" t="str">
            <v>suministro e instalación de codo  90° presión  RDE 21 PVC 10"</v>
          </cell>
          <cell r="D256" t="str">
            <v>UN</v>
          </cell>
          <cell r="E256" t="str">
            <v>REDES DE ACUEDUCTO</v>
          </cell>
        </row>
        <row r="257">
          <cell r="A257">
            <v>5601</v>
          </cell>
          <cell r="B257">
            <v>951349.95</v>
          </cell>
          <cell r="C257" t="str">
            <v>suministro e instalación de Tee 8" presión  RDE 21 PVC</v>
          </cell>
          <cell r="D257" t="str">
            <v>UN</v>
          </cell>
          <cell r="E257" t="str">
            <v>REDES DE ACUEDUCTO</v>
          </cell>
        </row>
        <row r="258">
          <cell r="A258">
            <v>5602</v>
          </cell>
          <cell r="B258">
            <v>26823.5</v>
          </cell>
          <cell r="C258" t="str">
            <v>Suministro e instalación tuberia perforada PVC  Ø 4"</v>
          </cell>
          <cell r="D258" t="str">
            <v>ML</v>
          </cell>
          <cell r="E258" t="str">
            <v>REDES DE ACUEDUCTO</v>
          </cell>
        </row>
        <row r="259">
          <cell r="A259">
            <v>5603</v>
          </cell>
          <cell r="B259">
            <v>15634.2</v>
          </cell>
          <cell r="C259" t="str">
            <v>Suministro e instalación teja asbesto cemento No 4</v>
          </cell>
          <cell r="D259" t="str">
            <v>M2</v>
          </cell>
          <cell r="E259" t="str">
            <v>REDES DE ACUEDUCTO</v>
          </cell>
        </row>
        <row r="260">
          <cell r="A260">
            <v>5604</v>
          </cell>
          <cell r="B260">
            <v>107026.95</v>
          </cell>
          <cell r="C260" t="str">
            <v>suministro e instalación de codo HD 90 extremo liso 3"</v>
          </cell>
          <cell r="D260" t="str">
            <v>UN</v>
          </cell>
          <cell r="E260" t="str">
            <v>REDES DE ACUEDUCTO</v>
          </cell>
        </row>
        <row r="261">
          <cell r="A261">
            <v>5605</v>
          </cell>
          <cell r="B261">
            <v>1456880.75</v>
          </cell>
          <cell r="C261" t="str">
            <v>Suministro e instalación de valvula  8"</v>
          </cell>
          <cell r="D261" t="str">
            <v>UN</v>
          </cell>
          <cell r="E261" t="str">
            <v>REDES DE ACUEDUCTO</v>
          </cell>
        </row>
        <row r="262">
          <cell r="A262">
            <v>5606</v>
          </cell>
          <cell r="B262">
            <v>494047.65</v>
          </cell>
          <cell r="C262" t="str">
            <v>Suministro e instalación de valvula  3"</v>
          </cell>
          <cell r="D262" t="str">
            <v>UN</v>
          </cell>
          <cell r="E262" t="str">
            <v>REDES DE ACUEDUCTO</v>
          </cell>
        </row>
        <row r="263">
          <cell r="A263">
            <v>5607</v>
          </cell>
          <cell r="B263">
            <v>992847.65</v>
          </cell>
          <cell r="C263" t="str">
            <v>Suministro e instalación de valvula  6"</v>
          </cell>
          <cell r="D263" t="str">
            <v>UN</v>
          </cell>
          <cell r="E263" t="str">
            <v>REDES DE ACUEDUCTO</v>
          </cell>
        </row>
        <row r="264">
          <cell r="A264">
            <v>5608</v>
          </cell>
          <cell r="B264">
            <v>978.55</v>
          </cell>
          <cell r="C264" t="str">
            <v>Suministro e instalacion de niple en PVC 3/4"</v>
          </cell>
          <cell r="D264" t="str">
            <v>UN</v>
          </cell>
          <cell r="E264" t="str">
            <v>REDES DE ACUEDUCTO</v>
          </cell>
        </row>
        <row r="265">
          <cell r="A265">
            <v>5609</v>
          </cell>
          <cell r="B265">
            <v>57503.5</v>
          </cell>
          <cell r="C265" t="str">
            <v>Suministro e instalación tuberia HF Ø 3"</v>
          </cell>
          <cell r="D265" t="str">
            <v>ML</v>
          </cell>
          <cell r="E265" t="str">
            <v>REDES DE ACUEDUCTO</v>
          </cell>
        </row>
        <row r="266">
          <cell r="A266">
            <v>5611</v>
          </cell>
          <cell r="B266">
            <v>95812.08</v>
          </cell>
          <cell r="C266" t="str">
            <v>Suministro e instalacion de Gravas (gruesa, media y fina)</v>
          </cell>
          <cell r="D266" t="str">
            <v>M3</v>
          </cell>
          <cell r="E266" t="str">
            <v>REDES DE ACUEDUCTO</v>
          </cell>
        </row>
        <row r="267">
          <cell r="A267">
            <v>5612</v>
          </cell>
          <cell r="B267">
            <v>102812.08</v>
          </cell>
          <cell r="C267" t="str">
            <v>Suministro e instalacion de arena fina</v>
          </cell>
          <cell r="D267" t="str">
            <v>ML</v>
          </cell>
          <cell r="E267" t="str">
            <v>REDES DE ACUEDUCTO</v>
          </cell>
        </row>
        <row r="268">
          <cell r="A268">
            <v>5613</v>
          </cell>
          <cell r="B268">
            <v>115893</v>
          </cell>
          <cell r="C268" t="str">
            <v>Placas PRVF</v>
          </cell>
          <cell r="D268" t="str">
            <v>M3</v>
          </cell>
          <cell r="E268" t="str">
            <v>OBRAS DE DRENAJE</v>
          </cell>
        </row>
        <row r="269">
          <cell r="A269">
            <v>5614</v>
          </cell>
          <cell r="B269">
            <v>56549</v>
          </cell>
          <cell r="C269" t="str">
            <v>suministro e instalación de codo  90° presión  RDE 21 PVC 3"</v>
          </cell>
          <cell r="D269" t="str">
            <v>UN</v>
          </cell>
          <cell r="E269" t="str">
            <v>REDES DE ACUEDUCTO</v>
          </cell>
        </row>
        <row r="270">
          <cell r="A270">
            <v>5615</v>
          </cell>
          <cell r="B270">
            <v>94790</v>
          </cell>
          <cell r="C270" t="str">
            <v>suministro e instalación de tee  RDE 21 PVC 2"x2"x2"</v>
          </cell>
          <cell r="D270" t="str">
            <v>UN</v>
          </cell>
          <cell r="E270" t="str">
            <v>REDES DE ACUEDUCTO</v>
          </cell>
        </row>
        <row r="271">
          <cell r="A271">
            <v>5616</v>
          </cell>
          <cell r="B271">
            <v>113748</v>
          </cell>
          <cell r="C271" t="str">
            <v>suministro e instalación de tee  RDE 21 PVC 2 1/2"x2 1/2"x2 1/2"</v>
          </cell>
          <cell r="D271" t="str">
            <v>UN</v>
          </cell>
          <cell r="E271" t="str">
            <v>REDES DE ACUEDUCTO</v>
          </cell>
        </row>
        <row r="272">
          <cell r="A272">
            <v>5617</v>
          </cell>
          <cell r="B272">
            <v>159247</v>
          </cell>
          <cell r="C272" t="str">
            <v>suministro e instalación de tee  RDE 21 PVC 8"x8"x8"</v>
          </cell>
        </row>
      </sheetData>
      <sheetData sheetId="4" refreshError="1"/>
      <sheetData sheetId="5" refreshError="1"/>
      <sheetData sheetId="6" refreshError="1"/>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VALVULAS"/>
      <sheetName val="TUBERIA"/>
      <sheetName val="APUS-CD"/>
      <sheetName val="PR-RESUMEN"/>
      <sheetName val="PROYECTOS-EAAV"/>
      <sheetName val="PROYECTOS-EAAV (2)"/>
      <sheetName val="PROYECTOS-EAAV (3)"/>
      <sheetName val="Z2-S12"/>
      <sheetName val="Z2-S13"/>
      <sheetName val="Z2-S14"/>
      <sheetName val="Z2-S15"/>
      <sheetName val="Z2-S16"/>
      <sheetName val="Z2-S23"/>
      <sheetName val="Z1-S01"/>
      <sheetName val="Z1-S02"/>
      <sheetName val="Z1-S03"/>
      <sheetName val="Z1-S04"/>
      <sheetName val="Z1-S05"/>
      <sheetName val="Z1-S06"/>
      <sheetName val="Z1-S07"/>
      <sheetName val="Z1-S08"/>
      <sheetName val="Z1-S09"/>
      <sheetName val="Z1-S10"/>
      <sheetName val="LPFUNDACIONAL"/>
      <sheetName val="Z2-S11"/>
      <sheetName val="Z2-S17"/>
      <sheetName val="Z2-S18"/>
      <sheetName val="Z2-S19"/>
      <sheetName val="Z2-S20"/>
      <sheetName val="Z2-S21"/>
      <sheetName val="Z2-S22"/>
      <sheetName val="Z2-S24"/>
      <sheetName val="Z2-S25"/>
      <sheetName val="Z2-S26"/>
      <sheetName val="Z3-S27"/>
      <sheetName val="Z3-S28"/>
      <sheetName val="Z3-S29"/>
      <sheetName val="Z3-S30"/>
      <sheetName val="Z3-S31"/>
      <sheetName val="Z3-S32"/>
      <sheetName val="Z3-S33"/>
      <sheetName val="Z3-S34"/>
      <sheetName val="Z3-S35"/>
      <sheetName val="Z3-S36"/>
      <sheetName val="Z4-S37"/>
      <sheetName val="Z4-S38"/>
      <sheetName val="Z4-S39"/>
      <sheetName val="Z5-S41"/>
      <sheetName val="Z5-S42"/>
      <sheetName val="TBUQUE"/>
      <sheetName val="Z5-RM2"/>
      <sheetName val="Z5-S43"/>
      <sheetName val="TTUNEL"/>
      <sheetName val="Z2-RM1"/>
      <sheetName val="LFPOPULAR-E1"/>
      <sheetName val="LFPOPULAR-E2"/>
      <sheetName val="LFPOPULAR-E3"/>
      <sheetName val="LPANILLOPOPULAR"/>
      <sheetName val="LPANILLOESPERANZA"/>
      <sheetName val="LFPOPULAR-E1 (2)"/>
      <sheetName val="PROYECTOS-EAAV_(2)"/>
      <sheetName val="PROYECTOS-EAAV_(3)"/>
      <sheetName val="LFPOPULAR-E1_(2)"/>
      <sheetName val="AIU"/>
    </sheetNames>
    <sheetDataSet>
      <sheetData sheetId="0"/>
      <sheetData sheetId="1">
        <row r="4">
          <cell r="A4">
            <v>1</v>
          </cell>
          <cell r="B4" t="str">
            <v>SECTOR</v>
          </cell>
          <cell r="C4" t="str">
            <v>Tipo</v>
          </cell>
          <cell r="D4" t="str">
            <v>D</v>
          </cell>
          <cell r="E4" t="str">
            <v>d</v>
          </cell>
          <cell r="F4" t="str">
            <v>b</v>
          </cell>
          <cell r="G4" t="str">
            <v>L</v>
          </cell>
          <cell r="H4" t="str">
            <v>A</v>
          </cell>
          <cell r="I4" t="str">
            <v>h</v>
          </cell>
          <cell r="J4" t="str">
            <v>E1</v>
          </cell>
          <cell r="K4" t="str">
            <v>E2</v>
          </cell>
          <cell r="L4" t="str">
            <v>F</v>
          </cell>
          <cell r="M4" t="str">
            <v>J</v>
          </cell>
          <cell r="N4" t="str">
            <v>T</v>
          </cell>
          <cell r="O4" t="str">
            <v>Solado</v>
          </cell>
          <cell r="P4" t="str">
            <v>Piso</v>
          </cell>
          <cell r="Q4" t="str">
            <v>Muros</v>
          </cell>
          <cell r="R4" t="str">
            <v>Superior</v>
          </cell>
          <cell r="S4" t="str">
            <v>Total</v>
          </cell>
          <cell r="T4" t="str">
            <v>Acero</v>
          </cell>
          <cell r="U4" t="str">
            <v>Cuantía</v>
          </cell>
          <cell r="V4" t="str">
            <v>Pañete</v>
          </cell>
          <cell r="W4" t="str">
            <v>Corte</v>
          </cell>
          <cell r="X4" t="str">
            <v>Demolición</v>
          </cell>
          <cell r="Y4" t="str">
            <v>Excavación</v>
          </cell>
          <cell r="Z4" t="str">
            <v>Señalización</v>
          </cell>
          <cell r="AA4" t="str">
            <v>Localización</v>
          </cell>
          <cell r="AB4" t="str">
            <v>Reposición</v>
          </cell>
          <cell r="AC4" t="str">
            <v>PE - PS</v>
          </cell>
          <cell r="AD4" t="str">
            <v>L PE</v>
          </cell>
          <cell r="AE4" t="str">
            <v>L PS</v>
          </cell>
          <cell r="AF4" t="str">
            <v>PE</v>
          </cell>
          <cell r="AG4" t="str">
            <v>PS</v>
          </cell>
          <cell r="AH4" t="str">
            <v>APU PE</v>
          </cell>
          <cell r="AI4" t="str">
            <v>APU PS</v>
          </cell>
        </row>
        <row r="5">
          <cell r="A5">
            <v>2</v>
          </cell>
          <cell r="B5" t="str">
            <v>Z1-S01</v>
          </cell>
          <cell r="C5" t="str">
            <v>T2</v>
          </cell>
          <cell r="D5">
            <v>8</v>
          </cell>
          <cell r="E5">
            <v>3</v>
          </cell>
          <cell r="F5">
            <v>2</v>
          </cell>
          <cell r="G5">
            <v>3.3</v>
          </cell>
          <cell r="H5">
            <v>3</v>
          </cell>
          <cell r="I5">
            <v>2.2999999999999998</v>
          </cell>
          <cell r="J5">
            <v>0.25</v>
          </cell>
          <cell r="K5">
            <v>0.25</v>
          </cell>
          <cell r="L5">
            <v>3.5</v>
          </cell>
          <cell r="M5">
            <v>2.8</v>
          </cell>
          <cell r="N5">
            <v>3.8</v>
          </cell>
          <cell r="O5">
            <v>0.66500000000000004</v>
          </cell>
          <cell r="P5">
            <v>3.3249999999999997</v>
          </cell>
          <cell r="Q5">
            <v>7.82</v>
          </cell>
          <cell r="R5">
            <v>3.3249999999999997</v>
          </cell>
          <cell r="S5">
            <v>14.469999999999999</v>
          </cell>
          <cell r="T5">
            <v>884.94</v>
          </cell>
          <cell r="U5">
            <v>61.156876295784393</v>
          </cell>
          <cell r="V5">
            <v>28.979999999999997</v>
          </cell>
          <cell r="W5">
            <v>27.12</v>
          </cell>
          <cell r="X5">
            <v>38.279999999999994</v>
          </cell>
          <cell r="Y5">
            <v>128.62079999999997</v>
          </cell>
          <cell r="Z5">
            <v>30.6</v>
          </cell>
          <cell r="AA5">
            <v>14.6</v>
          </cell>
          <cell r="AB5">
            <v>38.279999999999994</v>
          </cell>
          <cell r="AC5" t="str">
            <v>8 X 3</v>
          </cell>
          <cell r="AD5">
            <v>1000</v>
          </cell>
          <cell r="AE5">
            <v>1000</v>
          </cell>
          <cell r="AF5" t="str">
            <v>8 X 3 L=1000</v>
          </cell>
          <cell r="AG5" t="str">
            <v>8 X 3 L=1000</v>
          </cell>
          <cell r="AH5">
            <v>5480</v>
          </cell>
          <cell r="AI5">
            <v>5480</v>
          </cell>
        </row>
        <row r="6">
          <cell r="A6">
            <v>3</v>
          </cell>
          <cell r="B6" t="str">
            <v>Z1-S02</v>
          </cell>
          <cell r="C6" t="str">
            <v>T2</v>
          </cell>
          <cell r="D6">
            <v>8</v>
          </cell>
          <cell r="E6">
            <v>3</v>
          </cell>
          <cell r="F6">
            <v>2</v>
          </cell>
          <cell r="G6">
            <v>3.3</v>
          </cell>
          <cell r="H6">
            <v>3</v>
          </cell>
          <cell r="I6">
            <v>2.2999999999999998</v>
          </cell>
          <cell r="J6">
            <v>0.25</v>
          </cell>
          <cell r="K6">
            <v>0.25</v>
          </cell>
          <cell r="L6">
            <v>3.5</v>
          </cell>
          <cell r="M6">
            <v>2.8</v>
          </cell>
          <cell r="N6">
            <v>3.8</v>
          </cell>
          <cell r="O6">
            <v>0.66500000000000004</v>
          </cell>
          <cell r="P6">
            <v>3.3249999999999997</v>
          </cell>
          <cell r="Q6">
            <v>7.82</v>
          </cell>
          <cell r="R6">
            <v>3.3249999999999997</v>
          </cell>
          <cell r="S6">
            <v>14.469999999999999</v>
          </cell>
          <cell r="T6">
            <v>884.94</v>
          </cell>
          <cell r="U6">
            <v>61.156876295784393</v>
          </cell>
          <cell r="V6">
            <v>28.979999999999997</v>
          </cell>
          <cell r="W6">
            <v>27.12</v>
          </cell>
          <cell r="X6">
            <v>38.279999999999994</v>
          </cell>
          <cell r="Y6">
            <v>128.62079999999997</v>
          </cell>
          <cell r="Z6">
            <v>30.6</v>
          </cell>
          <cell r="AA6">
            <v>14.6</v>
          </cell>
          <cell r="AB6">
            <v>38.279999999999994</v>
          </cell>
          <cell r="AC6" t="str">
            <v>8 X 3</v>
          </cell>
          <cell r="AD6">
            <v>1000</v>
          </cell>
          <cell r="AE6">
            <v>1000</v>
          </cell>
          <cell r="AF6" t="str">
            <v>8 X 3 L=1000</v>
          </cell>
          <cell r="AG6" t="str">
            <v>8 X 3 L=1000</v>
          </cell>
          <cell r="AH6">
            <v>5480</v>
          </cell>
          <cell r="AI6">
            <v>5480</v>
          </cell>
        </row>
        <row r="7">
          <cell r="A7">
            <v>4</v>
          </cell>
          <cell r="B7" t="str">
            <v>Z1-S03</v>
          </cell>
          <cell r="C7" t="str">
            <v>T2</v>
          </cell>
          <cell r="D7">
            <v>6</v>
          </cell>
          <cell r="E7">
            <v>3</v>
          </cell>
          <cell r="F7">
            <v>2</v>
          </cell>
          <cell r="G7">
            <v>3.3</v>
          </cell>
          <cell r="H7">
            <v>3</v>
          </cell>
          <cell r="I7">
            <v>2.2999999999999998</v>
          </cell>
          <cell r="J7">
            <v>0.25</v>
          </cell>
          <cell r="K7">
            <v>0.25</v>
          </cell>
          <cell r="L7">
            <v>3.5</v>
          </cell>
          <cell r="M7">
            <v>2.8</v>
          </cell>
          <cell r="N7">
            <v>3.8</v>
          </cell>
          <cell r="O7">
            <v>0.66500000000000004</v>
          </cell>
          <cell r="P7">
            <v>3.3249999999999997</v>
          </cell>
          <cell r="Q7">
            <v>7.82</v>
          </cell>
          <cell r="R7">
            <v>3.3249999999999997</v>
          </cell>
          <cell r="S7">
            <v>14.469999999999999</v>
          </cell>
          <cell r="T7">
            <v>884.94</v>
          </cell>
          <cell r="U7">
            <v>61.156876295784393</v>
          </cell>
          <cell r="V7">
            <v>28.979999999999997</v>
          </cell>
          <cell r="W7">
            <v>27.12</v>
          </cell>
          <cell r="X7">
            <v>38.279999999999994</v>
          </cell>
          <cell r="Y7">
            <v>128.62079999999997</v>
          </cell>
          <cell r="Z7">
            <v>30.6</v>
          </cell>
          <cell r="AA7">
            <v>14.6</v>
          </cell>
          <cell r="AB7">
            <v>38.279999999999994</v>
          </cell>
          <cell r="AC7" t="str">
            <v>6 X 3</v>
          </cell>
          <cell r="AD7">
            <v>1000</v>
          </cell>
          <cell r="AE7">
            <v>1000</v>
          </cell>
          <cell r="AF7" t="str">
            <v>6 X 3 L=1000</v>
          </cell>
          <cell r="AG7" t="str">
            <v>6 X 3 L=1000</v>
          </cell>
          <cell r="AH7">
            <v>5436</v>
          </cell>
          <cell r="AI7">
            <v>5436</v>
          </cell>
        </row>
        <row r="8">
          <cell r="A8">
            <v>5</v>
          </cell>
          <cell r="B8" t="str">
            <v>Z1-S04</v>
          </cell>
          <cell r="C8" t="str">
            <v>T2</v>
          </cell>
          <cell r="D8">
            <v>4</v>
          </cell>
          <cell r="E8">
            <v>3</v>
          </cell>
          <cell r="F8">
            <v>2</v>
          </cell>
          <cell r="G8">
            <v>3.3</v>
          </cell>
          <cell r="H8">
            <v>3</v>
          </cell>
          <cell r="I8">
            <v>2.2999999999999998</v>
          </cell>
          <cell r="J8">
            <v>0.25</v>
          </cell>
          <cell r="K8">
            <v>0.25</v>
          </cell>
          <cell r="L8">
            <v>3.5</v>
          </cell>
          <cell r="M8">
            <v>2.8</v>
          </cell>
          <cell r="N8">
            <v>3.8</v>
          </cell>
          <cell r="O8">
            <v>0.66500000000000004</v>
          </cell>
          <cell r="P8">
            <v>3.3249999999999997</v>
          </cell>
          <cell r="Q8">
            <v>7.82</v>
          </cell>
          <cell r="R8">
            <v>3.3249999999999997</v>
          </cell>
          <cell r="S8">
            <v>14.469999999999999</v>
          </cell>
          <cell r="T8">
            <v>884.94</v>
          </cell>
          <cell r="U8">
            <v>61.156876295784393</v>
          </cell>
          <cell r="V8">
            <v>28.979999999999997</v>
          </cell>
          <cell r="W8">
            <v>27.12</v>
          </cell>
          <cell r="X8">
            <v>38.279999999999994</v>
          </cell>
          <cell r="Y8">
            <v>128.62079999999997</v>
          </cell>
          <cell r="Z8">
            <v>30.6</v>
          </cell>
          <cell r="AA8">
            <v>14.6</v>
          </cell>
          <cell r="AB8">
            <v>38.279999999999994</v>
          </cell>
          <cell r="AC8" t="str">
            <v>4 X 3</v>
          </cell>
          <cell r="AD8">
            <v>1000</v>
          </cell>
          <cell r="AE8">
            <v>1000</v>
          </cell>
          <cell r="AF8" t="str">
            <v>4 X 3 L=1000</v>
          </cell>
          <cell r="AG8" t="str">
            <v>4 X 3 L=1000</v>
          </cell>
          <cell r="AH8">
            <v>5469</v>
          </cell>
          <cell r="AI8">
            <v>5469</v>
          </cell>
        </row>
        <row r="9">
          <cell r="A9">
            <v>6</v>
          </cell>
          <cell r="B9" t="str">
            <v>Z1-S05</v>
          </cell>
          <cell r="C9" t="str">
            <v>T2</v>
          </cell>
          <cell r="D9">
            <v>8</v>
          </cell>
          <cell r="E9">
            <v>4</v>
          </cell>
          <cell r="F9">
            <v>3</v>
          </cell>
          <cell r="G9">
            <v>3.3</v>
          </cell>
          <cell r="H9">
            <v>3</v>
          </cell>
          <cell r="I9">
            <v>2.2999999999999998</v>
          </cell>
          <cell r="J9">
            <v>0.25</v>
          </cell>
          <cell r="K9">
            <v>0.25</v>
          </cell>
          <cell r="L9">
            <v>3.5</v>
          </cell>
          <cell r="M9">
            <v>2.8</v>
          </cell>
          <cell r="N9">
            <v>3.8</v>
          </cell>
          <cell r="O9">
            <v>0.66500000000000004</v>
          </cell>
          <cell r="P9">
            <v>3.3249999999999997</v>
          </cell>
          <cell r="Q9">
            <v>7.82</v>
          </cell>
          <cell r="R9">
            <v>3.3249999999999997</v>
          </cell>
          <cell r="S9">
            <v>14.469999999999999</v>
          </cell>
          <cell r="T9">
            <v>884.94</v>
          </cell>
          <cell r="U9">
            <v>61.156876295784393</v>
          </cell>
          <cell r="V9">
            <v>28.979999999999997</v>
          </cell>
          <cell r="W9">
            <v>27.12</v>
          </cell>
          <cell r="X9">
            <v>38.279999999999994</v>
          </cell>
          <cell r="Y9">
            <v>128.62079999999997</v>
          </cell>
          <cell r="Z9">
            <v>30.6</v>
          </cell>
          <cell r="AA9">
            <v>14.6</v>
          </cell>
          <cell r="AB9">
            <v>38.279999999999994</v>
          </cell>
          <cell r="AC9" t="str">
            <v>8 X 4</v>
          </cell>
          <cell r="AD9">
            <v>1000</v>
          </cell>
          <cell r="AE9">
            <v>1000</v>
          </cell>
          <cell r="AF9" t="str">
            <v>8 X 4 L=1000</v>
          </cell>
          <cell r="AG9" t="str">
            <v>8 X 4 L=1000</v>
          </cell>
          <cell r="AH9">
            <v>5481</v>
          </cell>
          <cell r="AI9">
            <v>5481</v>
          </cell>
        </row>
        <row r="10">
          <cell r="A10">
            <v>7</v>
          </cell>
          <cell r="B10" t="str">
            <v>Z1-S06</v>
          </cell>
          <cell r="C10" t="str">
            <v>T1</v>
          </cell>
          <cell r="D10">
            <v>6</v>
          </cell>
          <cell r="E10">
            <v>6</v>
          </cell>
          <cell r="F10">
            <v>4</v>
          </cell>
          <cell r="G10">
            <v>4.8</v>
          </cell>
          <cell r="H10">
            <v>3</v>
          </cell>
          <cell r="I10">
            <v>2.2999999999999998</v>
          </cell>
          <cell r="J10">
            <v>0.25</v>
          </cell>
          <cell r="K10">
            <v>0.25</v>
          </cell>
          <cell r="L10">
            <v>3.5</v>
          </cell>
          <cell r="M10">
            <v>2.8</v>
          </cell>
          <cell r="N10">
            <v>5.3</v>
          </cell>
          <cell r="O10">
            <v>0.9275000000000001</v>
          </cell>
          <cell r="P10">
            <v>4.6375000000000002</v>
          </cell>
          <cell r="Q10">
            <v>9.5450000000000035</v>
          </cell>
          <cell r="R10">
            <v>4.6375000000000002</v>
          </cell>
          <cell r="S10">
            <v>18.820000000000004</v>
          </cell>
          <cell r="T10">
            <v>1186.3</v>
          </cell>
          <cell r="U10">
            <v>63.034006376195521</v>
          </cell>
          <cell r="V10">
            <v>35.879999999999995</v>
          </cell>
          <cell r="W10">
            <v>30.72</v>
          </cell>
          <cell r="X10">
            <v>48.18</v>
          </cell>
          <cell r="Y10">
            <v>161.88479999999998</v>
          </cell>
          <cell r="Z10">
            <v>33.6</v>
          </cell>
          <cell r="AA10">
            <v>17.600000000000001</v>
          </cell>
          <cell r="AB10">
            <v>48.18</v>
          </cell>
          <cell r="AC10" t="str">
            <v>6 X 6</v>
          </cell>
          <cell r="AD10">
            <v>1350</v>
          </cell>
          <cell r="AE10">
            <v>1000</v>
          </cell>
          <cell r="AF10" t="str">
            <v>6 X 6 L=1350</v>
          </cell>
          <cell r="AG10" t="str">
            <v>6 X 6 L=1000</v>
          </cell>
          <cell r="AH10">
            <v>5466</v>
          </cell>
          <cell r="AI10">
            <v>5489</v>
          </cell>
        </row>
        <row r="11">
          <cell r="A11">
            <v>8</v>
          </cell>
          <cell r="B11" t="str">
            <v>Z1-S07</v>
          </cell>
          <cell r="C11" t="str">
            <v>T2</v>
          </cell>
          <cell r="D11">
            <v>10</v>
          </cell>
          <cell r="E11">
            <v>4</v>
          </cell>
          <cell r="F11">
            <v>3</v>
          </cell>
          <cell r="G11">
            <v>3.3</v>
          </cell>
          <cell r="H11">
            <v>3</v>
          </cell>
          <cell r="I11">
            <v>2.2999999999999998</v>
          </cell>
          <cell r="J11">
            <v>0.25</v>
          </cell>
          <cell r="K11">
            <v>0.25</v>
          </cell>
          <cell r="L11">
            <v>3.5</v>
          </cell>
          <cell r="M11">
            <v>2.8</v>
          </cell>
          <cell r="N11">
            <v>3.8</v>
          </cell>
          <cell r="O11">
            <v>0.66500000000000004</v>
          </cell>
          <cell r="P11">
            <v>3.3249999999999997</v>
          </cell>
          <cell r="Q11">
            <v>7.82</v>
          </cell>
          <cell r="R11">
            <v>3.3249999999999997</v>
          </cell>
          <cell r="S11">
            <v>14.469999999999999</v>
          </cell>
          <cell r="T11">
            <v>884.94</v>
          </cell>
          <cell r="U11">
            <v>61.156876295784393</v>
          </cell>
          <cell r="V11">
            <v>28.979999999999997</v>
          </cell>
          <cell r="W11">
            <v>27.12</v>
          </cell>
          <cell r="X11">
            <v>38.279999999999994</v>
          </cell>
          <cell r="Y11">
            <v>128.62079999999997</v>
          </cell>
          <cell r="Z11">
            <v>30.6</v>
          </cell>
          <cell r="AA11">
            <v>14.6</v>
          </cell>
          <cell r="AB11">
            <v>38.279999999999994</v>
          </cell>
          <cell r="AC11" t="str">
            <v>10 X 4</v>
          </cell>
          <cell r="AD11">
            <v>1000</v>
          </cell>
          <cell r="AE11">
            <v>1000</v>
          </cell>
          <cell r="AF11" t="str">
            <v>10 X 4 L=1000</v>
          </cell>
          <cell r="AG11" t="str">
            <v>10 X 4 L=1000</v>
          </cell>
          <cell r="AH11">
            <v>5438</v>
          </cell>
          <cell r="AI11">
            <v>5438</v>
          </cell>
        </row>
        <row r="12">
          <cell r="A12">
            <v>9</v>
          </cell>
          <cell r="B12" t="str">
            <v>Z1-S08</v>
          </cell>
          <cell r="C12" t="str">
            <v>T2</v>
          </cell>
          <cell r="D12">
            <v>6</v>
          </cell>
          <cell r="E12">
            <v>4</v>
          </cell>
          <cell r="F12">
            <v>3</v>
          </cell>
          <cell r="G12">
            <v>3.3</v>
          </cell>
          <cell r="H12">
            <v>3</v>
          </cell>
          <cell r="I12">
            <v>2.2999999999999998</v>
          </cell>
          <cell r="J12">
            <v>0.25</v>
          </cell>
          <cell r="K12">
            <v>0.25</v>
          </cell>
          <cell r="L12">
            <v>3.5</v>
          </cell>
          <cell r="M12">
            <v>2.8</v>
          </cell>
          <cell r="N12">
            <v>3.8</v>
          </cell>
          <cell r="O12">
            <v>0.66500000000000004</v>
          </cell>
          <cell r="P12">
            <v>3.3249999999999997</v>
          </cell>
          <cell r="Q12">
            <v>7.82</v>
          </cell>
          <cell r="R12">
            <v>3.3249999999999997</v>
          </cell>
          <cell r="S12">
            <v>14.469999999999999</v>
          </cell>
          <cell r="T12">
            <v>884.94</v>
          </cell>
          <cell r="U12">
            <v>61.156876295784393</v>
          </cell>
          <cell r="V12">
            <v>28.979999999999997</v>
          </cell>
          <cell r="W12">
            <v>27.12</v>
          </cell>
          <cell r="X12">
            <v>38.279999999999994</v>
          </cell>
          <cell r="Y12">
            <v>128.62079999999997</v>
          </cell>
          <cell r="Z12">
            <v>30.6</v>
          </cell>
          <cell r="AA12">
            <v>14.6</v>
          </cell>
          <cell r="AB12">
            <v>38.279999999999994</v>
          </cell>
          <cell r="AC12" t="str">
            <v>6 X 4</v>
          </cell>
          <cell r="AD12">
            <v>1000</v>
          </cell>
          <cell r="AE12">
            <v>1000</v>
          </cell>
          <cell r="AF12" t="str">
            <v>6 X 4 L=1000</v>
          </cell>
          <cell r="AG12" t="str">
            <v>6 X 4 L=1000</v>
          </cell>
          <cell r="AH12">
            <v>5437</v>
          </cell>
          <cell r="AI12">
            <v>5437</v>
          </cell>
        </row>
        <row r="13">
          <cell r="A13">
            <v>10</v>
          </cell>
          <cell r="B13" t="str">
            <v>Z1-S09</v>
          </cell>
          <cell r="C13" t="str">
            <v>T2</v>
          </cell>
          <cell r="D13">
            <v>14</v>
          </cell>
          <cell r="E13">
            <v>4</v>
          </cell>
          <cell r="F13">
            <v>3</v>
          </cell>
          <cell r="G13">
            <v>3.3</v>
          </cell>
          <cell r="H13">
            <v>3</v>
          </cell>
          <cell r="I13">
            <v>2.2999999999999998</v>
          </cell>
          <cell r="J13">
            <v>0.25</v>
          </cell>
          <cell r="K13">
            <v>0.25</v>
          </cell>
          <cell r="L13">
            <v>3.5</v>
          </cell>
          <cell r="M13">
            <v>2.8</v>
          </cell>
          <cell r="N13">
            <v>3.8</v>
          </cell>
          <cell r="O13">
            <v>0.66500000000000004</v>
          </cell>
          <cell r="P13">
            <v>3.3249999999999997</v>
          </cell>
          <cell r="Q13">
            <v>7.82</v>
          </cell>
          <cell r="R13">
            <v>3.3249999999999997</v>
          </cell>
          <cell r="S13">
            <v>14.469999999999999</v>
          </cell>
          <cell r="T13">
            <v>884.94</v>
          </cell>
          <cell r="U13">
            <v>61.156876295784393</v>
          </cell>
          <cell r="V13">
            <v>28.979999999999997</v>
          </cell>
          <cell r="W13">
            <v>27.12</v>
          </cell>
          <cell r="X13">
            <v>38.279999999999994</v>
          </cell>
          <cell r="Y13">
            <v>128.62079999999997</v>
          </cell>
          <cell r="Z13">
            <v>30.6</v>
          </cell>
          <cell r="AA13">
            <v>14.6</v>
          </cell>
          <cell r="AB13">
            <v>38.279999999999994</v>
          </cell>
          <cell r="AC13" t="str">
            <v>14 X 4</v>
          </cell>
          <cell r="AD13">
            <v>1000</v>
          </cell>
          <cell r="AE13">
            <v>1000</v>
          </cell>
          <cell r="AF13" t="str">
            <v>14 X 4 L=1000</v>
          </cell>
          <cell r="AG13" t="str">
            <v>14 X 4 L=1000</v>
          </cell>
          <cell r="AH13">
            <v>5532</v>
          </cell>
          <cell r="AI13">
            <v>5532</v>
          </cell>
        </row>
        <row r="14">
          <cell r="A14">
            <v>11</v>
          </cell>
          <cell r="B14" t="str">
            <v>Z1-S10</v>
          </cell>
          <cell r="C14" t="str">
            <v>T2</v>
          </cell>
          <cell r="D14">
            <v>14</v>
          </cell>
          <cell r="E14">
            <v>4</v>
          </cell>
          <cell r="F14">
            <v>3</v>
          </cell>
          <cell r="G14">
            <v>3.3</v>
          </cell>
          <cell r="H14">
            <v>3</v>
          </cell>
          <cell r="I14">
            <v>2.2999999999999998</v>
          </cell>
          <cell r="J14">
            <v>0.25</v>
          </cell>
          <cell r="K14">
            <v>0.25</v>
          </cell>
          <cell r="L14">
            <v>3.5</v>
          </cell>
          <cell r="M14">
            <v>2.8</v>
          </cell>
          <cell r="N14">
            <v>3.8</v>
          </cell>
          <cell r="O14">
            <v>0.66500000000000004</v>
          </cell>
          <cell r="P14">
            <v>3.3249999999999997</v>
          </cell>
          <cell r="Q14">
            <v>7.82</v>
          </cell>
          <cell r="R14">
            <v>3.3249999999999997</v>
          </cell>
          <cell r="S14">
            <v>14.469999999999999</v>
          </cell>
          <cell r="T14">
            <v>884.94</v>
          </cell>
          <cell r="U14">
            <v>61.156876295784393</v>
          </cell>
          <cell r="V14">
            <v>28.979999999999997</v>
          </cell>
          <cell r="W14">
            <v>27.12</v>
          </cell>
          <cell r="X14">
            <v>38.279999999999994</v>
          </cell>
          <cell r="Y14">
            <v>128.62079999999997</v>
          </cell>
          <cell r="Z14">
            <v>30.6</v>
          </cell>
          <cell r="AA14">
            <v>14.6</v>
          </cell>
          <cell r="AB14">
            <v>38.279999999999994</v>
          </cell>
          <cell r="AC14" t="str">
            <v>14 X 4</v>
          </cell>
          <cell r="AD14">
            <v>1000</v>
          </cell>
          <cell r="AE14">
            <v>1000</v>
          </cell>
          <cell r="AF14" t="str">
            <v>14 X 4 L=1000</v>
          </cell>
          <cell r="AG14" t="str">
            <v>14 X 4 L=1000</v>
          </cell>
          <cell r="AH14">
            <v>5532</v>
          </cell>
          <cell r="AI14">
            <v>5532</v>
          </cell>
        </row>
        <row r="15">
          <cell r="A15">
            <v>12</v>
          </cell>
          <cell r="B15" t="str">
            <v>Z2-S11</v>
          </cell>
          <cell r="C15" t="str">
            <v>T2</v>
          </cell>
          <cell r="D15">
            <v>6</v>
          </cell>
          <cell r="E15">
            <v>4</v>
          </cell>
          <cell r="F15">
            <v>3</v>
          </cell>
          <cell r="G15">
            <v>3.3</v>
          </cell>
          <cell r="H15">
            <v>3</v>
          </cell>
          <cell r="I15">
            <v>2.2999999999999998</v>
          </cell>
          <cell r="J15">
            <v>0.25</v>
          </cell>
          <cell r="K15">
            <v>0.25</v>
          </cell>
          <cell r="L15">
            <v>3.5</v>
          </cell>
          <cell r="M15">
            <v>2.8</v>
          </cell>
          <cell r="N15">
            <v>3.8</v>
          </cell>
          <cell r="O15">
            <v>0.66500000000000004</v>
          </cell>
          <cell r="P15">
            <v>3.3249999999999997</v>
          </cell>
          <cell r="Q15">
            <v>7.82</v>
          </cell>
          <cell r="R15">
            <v>3.3249999999999997</v>
          </cell>
          <cell r="S15">
            <v>14.469999999999999</v>
          </cell>
          <cell r="T15">
            <v>884.94</v>
          </cell>
          <cell r="U15">
            <v>61.156876295784393</v>
          </cell>
          <cell r="V15">
            <v>28.979999999999997</v>
          </cell>
          <cell r="W15">
            <v>27.12</v>
          </cell>
          <cell r="X15">
            <v>38.279999999999994</v>
          </cell>
          <cell r="Y15">
            <v>128.62079999999997</v>
          </cell>
          <cell r="Z15">
            <v>30.6</v>
          </cell>
          <cell r="AA15">
            <v>14.6</v>
          </cell>
          <cell r="AB15">
            <v>38.279999999999994</v>
          </cell>
          <cell r="AC15" t="str">
            <v>6 X 4</v>
          </cell>
          <cell r="AD15">
            <v>1000</v>
          </cell>
          <cell r="AE15">
            <v>1000</v>
          </cell>
          <cell r="AF15" t="str">
            <v>6 X 4 L=1000</v>
          </cell>
          <cell r="AG15" t="str">
            <v>6 X 4 L=1000</v>
          </cell>
          <cell r="AH15">
            <v>5437</v>
          </cell>
          <cell r="AI15">
            <v>5437</v>
          </cell>
        </row>
        <row r="16">
          <cell r="A16">
            <v>13</v>
          </cell>
          <cell r="B16" t="str">
            <v>Z2-S12</v>
          </cell>
          <cell r="C16" t="str">
            <v>T2</v>
          </cell>
          <cell r="D16">
            <v>8</v>
          </cell>
          <cell r="E16">
            <v>6</v>
          </cell>
          <cell r="F16">
            <v>4</v>
          </cell>
          <cell r="G16">
            <v>4.8</v>
          </cell>
          <cell r="H16">
            <v>3</v>
          </cell>
          <cell r="I16">
            <v>2.2999999999999998</v>
          </cell>
          <cell r="J16">
            <v>0.25</v>
          </cell>
          <cell r="K16">
            <v>0.25</v>
          </cell>
          <cell r="L16">
            <v>3.5</v>
          </cell>
          <cell r="M16">
            <v>2.8</v>
          </cell>
          <cell r="N16">
            <v>5.3</v>
          </cell>
          <cell r="O16">
            <v>0.9275000000000001</v>
          </cell>
          <cell r="P16">
            <v>4.6375000000000002</v>
          </cell>
          <cell r="Q16">
            <v>9.5450000000000035</v>
          </cell>
          <cell r="R16">
            <v>4.6375000000000002</v>
          </cell>
          <cell r="S16">
            <v>18.820000000000004</v>
          </cell>
          <cell r="T16">
            <v>1186.3</v>
          </cell>
          <cell r="U16">
            <v>63.034006376195521</v>
          </cell>
          <cell r="V16">
            <v>35.879999999999995</v>
          </cell>
          <cell r="W16">
            <v>30.72</v>
          </cell>
          <cell r="X16">
            <v>48.18</v>
          </cell>
          <cell r="Y16">
            <v>161.88479999999998</v>
          </cell>
          <cell r="Z16">
            <v>33.6</v>
          </cell>
          <cell r="AA16">
            <v>17.600000000000001</v>
          </cell>
          <cell r="AB16">
            <v>48.18</v>
          </cell>
          <cell r="AC16" t="str">
            <v>8 X 6</v>
          </cell>
          <cell r="AD16">
            <v>1350</v>
          </cell>
          <cell r="AE16">
            <v>1000</v>
          </cell>
          <cell r="AF16" t="str">
            <v>8 X 6 L=1350</v>
          </cell>
          <cell r="AG16" t="str">
            <v>8 X 6 L=1000</v>
          </cell>
          <cell r="AH16">
            <v>5389</v>
          </cell>
          <cell r="AI16">
            <v>5390</v>
          </cell>
        </row>
        <row r="17">
          <cell r="A17">
            <v>14</v>
          </cell>
          <cell r="B17" t="str">
            <v>Z2-S13</v>
          </cell>
          <cell r="C17" t="str">
            <v>T2</v>
          </cell>
          <cell r="D17">
            <v>6</v>
          </cell>
          <cell r="E17">
            <v>4</v>
          </cell>
          <cell r="F17">
            <v>3</v>
          </cell>
          <cell r="G17">
            <v>3.3</v>
          </cell>
          <cell r="H17">
            <v>3</v>
          </cell>
          <cell r="I17">
            <v>2.2999999999999998</v>
          </cell>
          <cell r="J17">
            <v>0.25</v>
          </cell>
          <cell r="K17">
            <v>0.25</v>
          </cell>
          <cell r="L17">
            <v>3.5</v>
          </cell>
          <cell r="M17">
            <v>2.8</v>
          </cell>
          <cell r="N17">
            <v>3.8</v>
          </cell>
          <cell r="O17">
            <v>0.66500000000000004</v>
          </cell>
          <cell r="P17">
            <v>3.3249999999999997</v>
          </cell>
          <cell r="Q17">
            <v>7.82</v>
          </cell>
          <cell r="R17">
            <v>3.3249999999999997</v>
          </cell>
          <cell r="S17">
            <v>14.469999999999999</v>
          </cell>
          <cell r="T17">
            <v>884.94</v>
          </cell>
          <cell r="U17">
            <v>61.156876295784393</v>
          </cell>
          <cell r="V17">
            <v>28.979999999999997</v>
          </cell>
          <cell r="W17">
            <v>27.12</v>
          </cell>
          <cell r="X17">
            <v>38.279999999999994</v>
          </cell>
          <cell r="Y17">
            <v>128.62079999999997</v>
          </cell>
          <cell r="Z17">
            <v>30.6</v>
          </cell>
          <cell r="AA17">
            <v>14.6</v>
          </cell>
          <cell r="AB17">
            <v>38.279999999999994</v>
          </cell>
          <cell r="AC17" t="str">
            <v>6 X 4</v>
          </cell>
          <cell r="AD17">
            <v>1000</v>
          </cell>
          <cell r="AE17">
            <v>1000</v>
          </cell>
          <cell r="AF17" t="str">
            <v>6 X 4 L=1000</v>
          </cell>
          <cell r="AG17" t="str">
            <v>6 X 4 L=1000</v>
          </cell>
          <cell r="AH17">
            <v>5437</v>
          </cell>
          <cell r="AI17">
            <v>5437</v>
          </cell>
        </row>
        <row r="18">
          <cell r="A18">
            <v>15</v>
          </cell>
          <cell r="B18" t="str">
            <v>Z2-S14</v>
          </cell>
          <cell r="C18" t="str">
            <v>T2</v>
          </cell>
          <cell r="D18">
            <v>10</v>
          </cell>
          <cell r="E18">
            <v>6</v>
          </cell>
          <cell r="F18">
            <v>4</v>
          </cell>
          <cell r="G18">
            <v>4.8</v>
          </cell>
          <cell r="H18">
            <v>3</v>
          </cell>
          <cell r="I18">
            <v>2.2999999999999998</v>
          </cell>
          <cell r="J18">
            <v>0.25</v>
          </cell>
          <cell r="K18">
            <v>0.25</v>
          </cell>
          <cell r="L18">
            <v>3.5</v>
          </cell>
          <cell r="M18">
            <v>2.8</v>
          </cell>
          <cell r="N18">
            <v>5.3</v>
          </cell>
          <cell r="O18">
            <v>0.9275000000000001</v>
          </cell>
          <cell r="P18">
            <v>4.6375000000000002</v>
          </cell>
          <cell r="Q18">
            <v>9.5450000000000035</v>
          </cell>
          <cell r="R18">
            <v>4.6375000000000002</v>
          </cell>
          <cell r="S18">
            <v>18.820000000000004</v>
          </cell>
          <cell r="T18">
            <v>1186.3</v>
          </cell>
          <cell r="U18">
            <v>63.034006376195521</v>
          </cell>
          <cell r="V18">
            <v>35.879999999999995</v>
          </cell>
          <cell r="W18">
            <v>30.72</v>
          </cell>
          <cell r="X18">
            <v>48.18</v>
          </cell>
          <cell r="Y18">
            <v>161.88479999999998</v>
          </cell>
          <cell r="Z18">
            <v>33.6</v>
          </cell>
          <cell r="AA18">
            <v>17.600000000000001</v>
          </cell>
          <cell r="AB18">
            <v>48.18</v>
          </cell>
          <cell r="AC18" t="str">
            <v>10 X 6</v>
          </cell>
          <cell r="AD18">
            <v>1350</v>
          </cell>
          <cell r="AE18">
            <v>1000</v>
          </cell>
          <cell r="AF18" t="str">
            <v>10 X 6 L=1350</v>
          </cell>
          <cell r="AG18" t="str">
            <v>10 X 6 L=1000</v>
          </cell>
          <cell r="AH18">
            <v>5473</v>
          </cell>
          <cell r="AI18">
            <v>5483</v>
          </cell>
        </row>
        <row r="19">
          <cell r="A19">
            <v>16</v>
          </cell>
          <cell r="B19" t="str">
            <v>Z2-S15</v>
          </cell>
          <cell r="C19" t="str">
            <v>T2</v>
          </cell>
          <cell r="D19">
            <v>8</v>
          </cell>
          <cell r="E19">
            <v>6</v>
          </cell>
          <cell r="F19">
            <v>4</v>
          </cell>
          <cell r="G19">
            <v>4.8</v>
          </cell>
          <cell r="H19">
            <v>3</v>
          </cell>
          <cell r="I19">
            <v>2.2999999999999998</v>
          </cell>
          <cell r="J19">
            <v>0.25</v>
          </cell>
          <cell r="K19">
            <v>0.25</v>
          </cell>
          <cell r="L19">
            <v>3.5</v>
          </cell>
          <cell r="M19">
            <v>2.8</v>
          </cell>
          <cell r="N19">
            <v>5.3</v>
          </cell>
          <cell r="O19">
            <v>0.9275000000000001</v>
          </cell>
          <cell r="P19">
            <v>4.6375000000000002</v>
          </cell>
          <cell r="Q19">
            <v>9.5450000000000035</v>
          </cell>
          <cell r="R19">
            <v>4.6375000000000002</v>
          </cell>
          <cell r="S19">
            <v>18.820000000000004</v>
          </cell>
          <cell r="T19">
            <v>1186.3</v>
          </cell>
          <cell r="U19">
            <v>63.034006376195521</v>
          </cell>
          <cell r="V19">
            <v>35.879999999999995</v>
          </cell>
          <cell r="W19">
            <v>30.72</v>
          </cell>
          <cell r="X19">
            <v>48.18</v>
          </cell>
          <cell r="Y19">
            <v>161.88479999999998</v>
          </cell>
          <cell r="Z19">
            <v>33.6</v>
          </cell>
          <cell r="AA19">
            <v>17.600000000000001</v>
          </cell>
          <cell r="AB19">
            <v>48.18</v>
          </cell>
          <cell r="AC19" t="str">
            <v>8 X 6</v>
          </cell>
          <cell r="AD19">
            <v>1350</v>
          </cell>
          <cell r="AE19">
            <v>1000</v>
          </cell>
          <cell r="AF19" t="str">
            <v>8 X 6 L=1350</v>
          </cell>
          <cell r="AG19" t="str">
            <v>8 X 6 L=1000</v>
          </cell>
          <cell r="AH19">
            <v>5389</v>
          </cell>
          <cell r="AI19">
            <v>5390</v>
          </cell>
        </row>
        <row r="20">
          <cell r="A20">
            <v>17</v>
          </cell>
          <cell r="B20" t="str">
            <v>Z2-S16</v>
          </cell>
          <cell r="C20" t="str">
            <v>T2</v>
          </cell>
          <cell r="D20">
            <v>8</v>
          </cell>
          <cell r="E20">
            <v>6</v>
          </cell>
          <cell r="F20">
            <v>4</v>
          </cell>
          <cell r="G20">
            <v>4.8</v>
          </cell>
          <cell r="H20">
            <v>3</v>
          </cell>
          <cell r="I20">
            <v>2.2999999999999998</v>
          </cell>
          <cell r="J20">
            <v>0.25</v>
          </cell>
          <cell r="K20">
            <v>0.25</v>
          </cell>
          <cell r="L20">
            <v>3.5</v>
          </cell>
          <cell r="M20">
            <v>2.8</v>
          </cell>
          <cell r="N20">
            <v>5.3</v>
          </cell>
          <cell r="O20">
            <v>0.9275000000000001</v>
          </cell>
          <cell r="P20">
            <v>4.6375000000000002</v>
          </cell>
          <cell r="Q20">
            <v>9.5450000000000035</v>
          </cell>
          <cell r="R20">
            <v>4.6375000000000002</v>
          </cell>
          <cell r="S20">
            <v>18.820000000000004</v>
          </cell>
          <cell r="T20">
            <v>1186.3</v>
          </cell>
          <cell r="U20">
            <v>63.034006376195521</v>
          </cell>
          <cell r="V20">
            <v>35.879999999999995</v>
          </cell>
          <cell r="W20">
            <v>30.72</v>
          </cell>
          <cell r="X20">
            <v>48.18</v>
          </cell>
          <cell r="Y20">
            <v>161.88479999999998</v>
          </cell>
          <cell r="Z20">
            <v>33.6</v>
          </cell>
          <cell r="AA20">
            <v>17.600000000000001</v>
          </cell>
          <cell r="AB20">
            <v>48.18</v>
          </cell>
          <cell r="AC20" t="str">
            <v>8 X 6</v>
          </cell>
          <cell r="AD20">
            <v>1350</v>
          </cell>
          <cell r="AE20">
            <v>1000</v>
          </cell>
          <cell r="AF20" t="str">
            <v>8 X 6 L=1350</v>
          </cell>
          <cell r="AG20" t="str">
            <v>8 X 6 L=1000</v>
          </cell>
          <cell r="AH20">
            <v>5389</v>
          </cell>
          <cell r="AI20">
            <v>5390</v>
          </cell>
        </row>
        <row r="21">
          <cell r="A21">
            <v>18</v>
          </cell>
          <cell r="B21" t="str">
            <v>Z2-S17</v>
          </cell>
          <cell r="C21" t="str">
            <v>T2</v>
          </cell>
          <cell r="D21">
            <v>12</v>
          </cell>
          <cell r="E21">
            <v>6</v>
          </cell>
          <cell r="F21">
            <v>4</v>
          </cell>
          <cell r="G21">
            <v>4.8</v>
          </cell>
          <cell r="H21">
            <v>3</v>
          </cell>
          <cell r="I21">
            <v>2.2999999999999998</v>
          </cell>
          <cell r="J21">
            <v>0.25</v>
          </cell>
          <cell r="K21">
            <v>0.25</v>
          </cell>
          <cell r="L21">
            <v>3.5</v>
          </cell>
          <cell r="M21">
            <v>2.8</v>
          </cell>
          <cell r="N21">
            <v>5.3</v>
          </cell>
          <cell r="O21">
            <v>0.9275000000000001</v>
          </cell>
          <cell r="P21">
            <v>4.6375000000000002</v>
          </cell>
          <cell r="Q21">
            <v>9.5450000000000035</v>
          </cell>
          <cell r="R21">
            <v>4.6375000000000002</v>
          </cell>
          <cell r="S21">
            <v>18.820000000000004</v>
          </cell>
          <cell r="T21">
            <v>1186.3</v>
          </cell>
          <cell r="U21">
            <v>63.034006376195521</v>
          </cell>
          <cell r="V21">
            <v>35.879999999999995</v>
          </cell>
          <cell r="W21">
            <v>30.72</v>
          </cell>
          <cell r="X21">
            <v>48.18</v>
          </cell>
          <cell r="Y21">
            <v>161.88479999999998</v>
          </cell>
          <cell r="Z21">
            <v>33.6</v>
          </cell>
          <cell r="AA21">
            <v>17.600000000000001</v>
          </cell>
          <cell r="AB21">
            <v>48.18</v>
          </cell>
          <cell r="AC21" t="str">
            <v>12 X 6</v>
          </cell>
          <cell r="AD21">
            <v>1350</v>
          </cell>
          <cell r="AE21">
            <v>1000</v>
          </cell>
          <cell r="AF21" t="str">
            <v>12 X 6 L=1350</v>
          </cell>
          <cell r="AG21" t="str">
            <v>12 X 6 L=1000</v>
          </cell>
          <cell r="AH21">
            <v>5475</v>
          </cell>
          <cell r="AI21">
            <v>5485</v>
          </cell>
        </row>
        <row r="22">
          <cell r="A22">
            <v>19</v>
          </cell>
          <cell r="B22" t="str">
            <v>Z2-S18</v>
          </cell>
          <cell r="C22" t="str">
            <v>T2</v>
          </cell>
          <cell r="D22">
            <v>8</v>
          </cell>
          <cell r="E22">
            <v>6</v>
          </cell>
          <cell r="F22">
            <v>4</v>
          </cell>
          <cell r="G22">
            <v>4.8</v>
          </cell>
          <cell r="H22">
            <v>3</v>
          </cell>
          <cell r="I22">
            <v>2.2999999999999998</v>
          </cell>
          <cell r="J22">
            <v>0.25</v>
          </cell>
          <cell r="K22">
            <v>0.25</v>
          </cell>
          <cell r="L22">
            <v>3.5</v>
          </cell>
          <cell r="M22">
            <v>2.8</v>
          </cell>
          <cell r="N22">
            <v>5.3</v>
          </cell>
          <cell r="O22">
            <v>0.9275000000000001</v>
          </cell>
          <cell r="P22">
            <v>4.6375000000000002</v>
          </cell>
          <cell r="Q22">
            <v>9.5450000000000035</v>
          </cell>
          <cell r="R22">
            <v>4.6375000000000002</v>
          </cell>
          <cell r="S22">
            <v>18.820000000000004</v>
          </cell>
          <cell r="T22">
            <v>1186.3</v>
          </cell>
          <cell r="U22">
            <v>63.034006376195521</v>
          </cell>
          <cell r="V22">
            <v>35.879999999999995</v>
          </cell>
          <cell r="W22">
            <v>30.72</v>
          </cell>
          <cell r="X22">
            <v>48.18</v>
          </cell>
          <cell r="Y22">
            <v>161.88479999999998</v>
          </cell>
          <cell r="Z22">
            <v>33.6</v>
          </cell>
          <cell r="AA22">
            <v>17.600000000000001</v>
          </cell>
          <cell r="AB22">
            <v>48.18</v>
          </cell>
          <cell r="AC22" t="str">
            <v>8 X 6</v>
          </cell>
          <cell r="AD22">
            <v>1350</v>
          </cell>
          <cell r="AE22">
            <v>1000</v>
          </cell>
          <cell r="AF22" t="str">
            <v>8 X 6 L=1350</v>
          </cell>
          <cell r="AG22" t="str">
            <v>8 X 6 L=1000</v>
          </cell>
          <cell r="AH22">
            <v>5389</v>
          </cell>
          <cell r="AI22">
            <v>5390</v>
          </cell>
        </row>
        <row r="23">
          <cell r="A23">
            <v>20</v>
          </cell>
          <cell r="B23" t="str">
            <v>Z2-S19</v>
          </cell>
          <cell r="C23" t="str">
            <v>T2</v>
          </cell>
          <cell r="D23">
            <v>8</v>
          </cell>
          <cell r="E23">
            <v>3</v>
          </cell>
          <cell r="F23">
            <v>2</v>
          </cell>
          <cell r="G23">
            <v>3.3</v>
          </cell>
          <cell r="H23">
            <v>3</v>
          </cell>
          <cell r="I23">
            <v>2.2999999999999998</v>
          </cell>
          <cell r="J23">
            <v>0.25</v>
          </cell>
          <cell r="K23">
            <v>0.25</v>
          </cell>
          <cell r="L23">
            <v>3.5</v>
          </cell>
          <cell r="M23">
            <v>2.8</v>
          </cell>
          <cell r="N23">
            <v>3.8</v>
          </cell>
          <cell r="O23">
            <v>0.66500000000000004</v>
          </cell>
          <cell r="P23">
            <v>3.3249999999999997</v>
          </cell>
          <cell r="Q23">
            <v>7.82</v>
          </cell>
          <cell r="R23">
            <v>3.3249999999999997</v>
          </cell>
          <cell r="S23">
            <v>14.469999999999999</v>
          </cell>
          <cell r="T23">
            <v>884.94</v>
          </cell>
          <cell r="U23">
            <v>61.156876295784393</v>
          </cell>
          <cell r="V23">
            <v>28.979999999999997</v>
          </cell>
          <cell r="W23">
            <v>27.12</v>
          </cell>
          <cell r="X23">
            <v>38.279999999999994</v>
          </cell>
          <cell r="Y23">
            <v>128.62079999999997</v>
          </cell>
          <cell r="Z23">
            <v>30.6</v>
          </cell>
          <cell r="AA23">
            <v>14.6</v>
          </cell>
          <cell r="AB23">
            <v>38.279999999999994</v>
          </cell>
          <cell r="AC23" t="str">
            <v>8 X 3</v>
          </cell>
          <cell r="AD23">
            <v>1000</v>
          </cell>
          <cell r="AE23">
            <v>1000</v>
          </cell>
          <cell r="AF23" t="str">
            <v>8 X 3 L=1000</v>
          </cell>
          <cell r="AG23" t="str">
            <v>8 X 3 L=1000</v>
          </cell>
          <cell r="AH23">
            <v>5480</v>
          </cell>
          <cell r="AI23">
            <v>5480</v>
          </cell>
        </row>
        <row r="24">
          <cell r="A24">
            <v>21</v>
          </cell>
          <cell r="B24" t="str">
            <v>Z2-S20</v>
          </cell>
          <cell r="C24" t="str">
            <v>T2</v>
          </cell>
          <cell r="D24">
            <v>10</v>
          </cell>
          <cell r="E24">
            <v>4</v>
          </cell>
          <cell r="F24">
            <v>3</v>
          </cell>
          <cell r="G24">
            <v>3.3</v>
          </cell>
          <cell r="H24">
            <v>3</v>
          </cell>
          <cell r="I24">
            <v>2.2999999999999998</v>
          </cell>
          <cell r="J24">
            <v>0.25</v>
          </cell>
          <cell r="K24">
            <v>0.25</v>
          </cell>
          <cell r="L24">
            <v>3.5</v>
          </cell>
          <cell r="M24">
            <v>2.8</v>
          </cell>
          <cell r="N24">
            <v>3.8</v>
          </cell>
          <cell r="O24">
            <v>0.66500000000000004</v>
          </cell>
          <cell r="P24">
            <v>3.3249999999999997</v>
          </cell>
          <cell r="Q24">
            <v>7.82</v>
          </cell>
          <cell r="R24">
            <v>3.3249999999999997</v>
          </cell>
          <cell r="S24">
            <v>14.469999999999999</v>
          </cell>
          <cell r="T24">
            <v>884.94</v>
          </cell>
          <cell r="U24">
            <v>61.156876295784393</v>
          </cell>
          <cell r="V24">
            <v>28.979999999999997</v>
          </cell>
          <cell r="W24">
            <v>27.12</v>
          </cell>
          <cell r="X24">
            <v>38.279999999999994</v>
          </cell>
          <cell r="Y24">
            <v>128.62079999999997</v>
          </cell>
          <cell r="Z24">
            <v>30.6</v>
          </cell>
          <cell r="AA24">
            <v>14.6</v>
          </cell>
          <cell r="AB24">
            <v>38.279999999999994</v>
          </cell>
          <cell r="AC24" t="str">
            <v>10 X 4</v>
          </cell>
          <cell r="AD24">
            <v>1000</v>
          </cell>
          <cell r="AE24">
            <v>1000</v>
          </cell>
          <cell r="AF24" t="str">
            <v>10 X 4 L=1000</v>
          </cell>
          <cell r="AG24" t="str">
            <v>10 X 4 L=1000</v>
          </cell>
          <cell r="AH24">
            <v>5438</v>
          </cell>
          <cell r="AI24">
            <v>5438</v>
          </cell>
        </row>
        <row r="25">
          <cell r="A25">
            <v>22</v>
          </cell>
          <cell r="B25" t="str">
            <v>Z2-S21</v>
          </cell>
          <cell r="C25" t="str">
            <v>T2</v>
          </cell>
          <cell r="D25">
            <v>8</v>
          </cell>
          <cell r="E25">
            <v>4</v>
          </cell>
          <cell r="F25">
            <v>3</v>
          </cell>
          <cell r="G25">
            <v>3.3</v>
          </cell>
          <cell r="H25">
            <v>3</v>
          </cell>
          <cell r="I25">
            <v>2.2999999999999998</v>
          </cell>
          <cell r="J25">
            <v>0.25</v>
          </cell>
          <cell r="K25">
            <v>0.25</v>
          </cell>
          <cell r="L25">
            <v>3.5</v>
          </cell>
          <cell r="M25">
            <v>2.8</v>
          </cell>
          <cell r="N25">
            <v>3.8</v>
          </cell>
          <cell r="O25">
            <v>0.66500000000000004</v>
          </cell>
          <cell r="P25">
            <v>3.3249999999999997</v>
          </cell>
          <cell r="Q25">
            <v>7.82</v>
          </cell>
          <cell r="R25">
            <v>3.3249999999999997</v>
          </cell>
          <cell r="S25">
            <v>14.469999999999999</v>
          </cell>
          <cell r="T25">
            <v>884.94</v>
          </cell>
          <cell r="U25">
            <v>61.156876295784393</v>
          </cell>
          <cell r="V25">
            <v>28.979999999999997</v>
          </cell>
          <cell r="W25">
            <v>27.12</v>
          </cell>
          <cell r="X25">
            <v>38.279999999999994</v>
          </cell>
          <cell r="Y25">
            <v>128.62079999999997</v>
          </cell>
          <cell r="Z25">
            <v>30.6</v>
          </cell>
          <cell r="AA25">
            <v>14.6</v>
          </cell>
          <cell r="AB25">
            <v>38.279999999999994</v>
          </cell>
          <cell r="AC25" t="str">
            <v>8 X 4</v>
          </cell>
          <cell r="AD25">
            <v>1000</v>
          </cell>
          <cell r="AE25">
            <v>1000</v>
          </cell>
          <cell r="AF25" t="str">
            <v>8 X 4 L=1000</v>
          </cell>
          <cell r="AG25" t="str">
            <v>8 X 4 L=1000</v>
          </cell>
          <cell r="AH25">
            <v>5481</v>
          </cell>
          <cell r="AI25">
            <v>5481</v>
          </cell>
        </row>
        <row r="26">
          <cell r="A26">
            <v>23</v>
          </cell>
          <cell r="B26" t="str">
            <v>Z2-S22</v>
          </cell>
          <cell r="C26" t="str">
            <v>T2</v>
          </cell>
          <cell r="D26">
            <v>10</v>
          </cell>
          <cell r="E26">
            <v>3</v>
          </cell>
          <cell r="F26">
            <v>2</v>
          </cell>
          <cell r="G26">
            <v>3.3</v>
          </cell>
          <cell r="H26">
            <v>3</v>
          </cell>
          <cell r="I26">
            <v>2.2999999999999998</v>
          </cell>
          <cell r="J26">
            <v>0.25</v>
          </cell>
          <cell r="K26">
            <v>0.25</v>
          </cell>
          <cell r="L26">
            <v>3.5</v>
          </cell>
          <cell r="M26">
            <v>2.8</v>
          </cell>
          <cell r="N26">
            <v>3.8</v>
          </cell>
          <cell r="O26">
            <v>0.66500000000000004</v>
          </cell>
          <cell r="P26">
            <v>3.3249999999999997</v>
          </cell>
          <cell r="Q26">
            <v>7.82</v>
          </cell>
          <cell r="R26">
            <v>3.3249999999999997</v>
          </cell>
          <cell r="S26">
            <v>14.469999999999999</v>
          </cell>
          <cell r="T26">
            <v>884.94</v>
          </cell>
          <cell r="U26">
            <v>61.156876295784393</v>
          </cell>
          <cell r="V26">
            <v>28.979999999999997</v>
          </cell>
          <cell r="W26">
            <v>27.12</v>
          </cell>
          <cell r="X26">
            <v>38.279999999999994</v>
          </cell>
          <cell r="Y26">
            <v>128.62079999999997</v>
          </cell>
          <cell r="Z26">
            <v>30.6</v>
          </cell>
          <cell r="AA26">
            <v>14.6</v>
          </cell>
          <cell r="AB26">
            <v>38.279999999999994</v>
          </cell>
          <cell r="AC26" t="str">
            <v>10 X 3</v>
          </cell>
          <cell r="AD26">
            <v>1000</v>
          </cell>
          <cell r="AE26">
            <v>1000</v>
          </cell>
          <cell r="AF26" t="str">
            <v>10 X 3 L=1000</v>
          </cell>
          <cell r="AG26" t="str">
            <v>10 X 3 L=1000</v>
          </cell>
          <cell r="AH26">
            <v>5534</v>
          </cell>
          <cell r="AI26">
            <v>5534</v>
          </cell>
        </row>
        <row r="27">
          <cell r="A27">
            <v>24</v>
          </cell>
          <cell r="B27" t="str">
            <v>Z2-S23</v>
          </cell>
          <cell r="C27" t="str">
            <v>T2</v>
          </cell>
          <cell r="D27">
            <v>10</v>
          </cell>
          <cell r="E27">
            <v>8</v>
          </cell>
          <cell r="F27">
            <v>6</v>
          </cell>
          <cell r="G27">
            <v>4.8</v>
          </cell>
          <cell r="H27">
            <v>3</v>
          </cell>
          <cell r="I27">
            <v>2.2999999999999998</v>
          </cell>
          <cell r="J27">
            <v>0.25</v>
          </cell>
          <cell r="K27">
            <v>0.25</v>
          </cell>
          <cell r="L27">
            <v>3.5</v>
          </cell>
          <cell r="M27">
            <v>2.8</v>
          </cell>
          <cell r="N27">
            <v>5.3</v>
          </cell>
          <cell r="O27">
            <v>0.9275000000000001</v>
          </cell>
          <cell r="P27">
            <v>4.6375000000000002</v>
          </cell>
          <cell r="Q27">
            <v>9.5450000000000035</v>
          </cell>
          <cell r="R27">
            <v>4.6375000000000002</v>
          </cell>
          <cell r="S27">
            <v>18.820000000000004</v>
          </cell>
          <cell r="T27">
            <v>1186.3</v>
          </cell>
          <cell r="U27">
            <v>63.034006376195521</v>
          </cell>
          <cell r="V27">
            <v>35.879999999999995</v>
          </cell>
          <cell r="W27">
            <v>30.72</v>
          </cell>
          <cell r="X27">
            <v>48.18</v>
          </cell>
          <cell r="Y27">
            <v>161.88479999999998</v>
          </cell>
          <cell r="Z27">
            <v>33.6</v>
          </cell>
          <cell r="AA27">
            <v>17.600000000000001</v>
          </cell>
          <cell r="AB27">
            <v>48.18</v>
          </cell>
          <cell r="AC27" t="str">
            <v>10 X 8</v>
          </cell>
          <cell r="AD27">
            <v>1800</v>
          </cell>
          <cell r="AE27">
            <v>1000</v>
          </cell>
          <cell r="AF27" t="str">
            <v>10 X 8 L=1800</v>
          </cell>
          <cell r="AG27" t="str">
            <v>10 X 8 L=1000</v>
          </cell>
          <cell r="AH27">
            <v>5474</v>
          </cell>
          <cell r="AI27">
            <v>5484</v>
          </cell>
        </row>
        <row r="28">
          <cell r="A28">
            <v>25</v>
          </cell>
          <cell r="B28" t="str">
            <v>Z2-S24</v>
          </cell>
          <cell r="C28" t="str">
            <v>T2</v>
          </cell>
          <cell r="D28">
            <v>12</v>
          </cell>
          <cell r="E28">
            <v>8</v>
          </cell>
          <cell r="F28">
            <v>6</v>
          </cell>
          <cell r="G28">
            <v>4.8</v>
          </cell>
          <cell r="H28">
            <v>3</v>
          </cell>
          <cell r="I28">
            <v>2.2999999999999998</v>
          </cell>
          <cell r="J28">
            <v>0.25</v>
          </cell>
          <cell r="K28">
            <v>0.25</v>
          </cell>
          <cell r="L28">
            <v>3.5</v>
          </cell>
          <cell r="M28">
            <v>2.8</v>
          </cell>
          <cell r="N28">
            <v>5.3</v>
          </cell>
          <cell r="O28">
            <v>0.9275000000000001</v>
          </cell>
          <cell r="P28">
            <v>4.6375000000000002</v>
          </cell>
          <cell r="Q28">
            <v>9.5450000000000035</v>
          </cell>
          <cell r="R28">
            <v>4.6375000000000002</v>
          </cell>
          <cell r="S28">
            <v>18.820000000000004</v>
          </cell>
          <cell r="T28">
            <v>1186.3</v>
          </cell>
          <cell r="U28">
            <v>63.034006376195521</v>
          </cell>
          <cell r="V28">
            <v>35.879999999999995</v>
          </cell>
          <cell r="W28">
            <v>30.72</v>
          </cell>
          <cell r="X28">
            <v>48.18</v>
          </cell>
          <cell r="Y28">
            <v>161.88479999999998</v>
          </cell>
          <cell r="Z28">
            <v>33.6</v>
          </cell>
          <cell r="AA28">
            <v>17.600000000000001</v>
          </cell>
          <cell r="AB28">
            <v>48.18</v>
          </cell>
          <cell r="AC28" t="str">
            <v>12 X 8</v>
          </cell>
          <cell r="AD28">
            <v>1800</v>
          </cell>
          <cell r="AE28">
            <v>1000</v>
          </cell>
          <cell r="AF28" t="str">
            <v>12 X 8 L=1800</v>
          </cell>
          <cell r="AG28" t="str">
            <v>12 X 8 L=1000</v>
          </cell>
          <cell r="AH28">
            <v>5476</v>
          </cell>
          <cell r="AI28">
            <v>5487</v>
          </cell>
        </row>
        <row r="29">
          <cell r="A29">
            <v>26</v>
          </cell>
          <cell r="B29" t="str">
            <v>Z2-S25</v>
          </cell>
          <cell r="C29" t="str">
            <v>T2</v>
          </cell>
          <cell r="D29">
            <v>10</v>
          </cell>
          <cell r="E29">
            <v>8</v>
          </cell>
          <cell r="F29">
            <v>6</v>
          </cell>
          <cell r="G29">
            <v>4.8</v>
          </cell>
          <cell r="H29">
            <v>3</v>
          </cell>
          <cell r="I29">
            <v>2.2999999999999998</v>
          </cell>
          <cell r="J29">
            <v>0.25</v>
          </cell>
          <cell r="K29">
            <v>0.25</v>
          </cell>
          <cell r="L29">
            <v>3.5</v>
          </cell>
          <cell r="M29">
            <v>2.8</v>
          </cell>
          <cell r="N29">
            <v>5.3</v>
          </cell>
          <cell r="O29">
            <v>0.9275000000000001</v>
          </cell>
          <cell r="P29">
            <v>4.6375000000000002</v>
          </cell>
          <cell r="Q29">
            <v>9.5450000000000035</v>
          </cell>
          <cell r="R29">
            <v>4.6375000000000002</v>
          </cell>
          <cell r="S29">
            <v>18.820000000000004</v>
          </cell>
          <cell r="T29">
            <v>1186.3</v>
          </cell>
          <cell r="U29">
            <v>63.034006376195521</v>
          </cell>
          <cell r="V29">
            <v>35.879999999999995</v>
          </cell>
          <cell r="W29">
            <v>30.72</v>
          </cell>
          <cell r="X29">
            <v>48.18</v>
          </cell>
          <cell r="Y29">
            <v>161.88479999999998</v>
          </cell>
          <cell r="Z29">
            <v>33.6</v>
          </cell>
          <cell r="AA29">
            <v>17.600000000000001</v>
          </cell>
          <cell r="AB29">
            <v>48.18</v>
          </cell>
          <cell r="AC29" t="str">
            <v>10 X 8</v>
          </cell>
          <cell r="AD29">
            <v>1800</v>
          </cell>
          <cell r="AE29">
            <v>1000</v>
          </cell>
          <cell r="AF29" t="str">
            <v>10 X 8 L=1800</v>
          </cell>
          <cell r="AG29" t="str">
            <v>10 X 8 L=1000</v>
          </cell>
          <cell r="AH29">
            <v>5474</v>
          </cell>
          <cell r="AI29">
            <v>5484</v>
          </cell>
        </row>
        <row r="30">
          <cell r="A30">
            <v>27</v>
          </cell>
          <cell r="B30" t="str">
            <v>Z2-S26</v>
          </cell>
          <cell r="C30" t="str">
            <v>T2</v>
          </cell>
          <cell r="D30">
            <v>10</v>
          </cell>
          <cell r="E30">
            <v>4</v>
          </cell>
          <cell r="F30">
            <v>3</v>
          </cell>
          <cell r="G30">
            <v>3.3</v>
          </cell>
          <cell r="H30">
            <v>3</v>
          </cell>
          <cell r="I30">
            <v>2.2999999999999998</v>
          </cell>
          <cell r="J30">
            <v>0.25</v>
          </cell>
          <cell r="K30">
            <v>0.25</v>
          </cell>
          <cell r="L30">
            <v>3.5</v>
          </cell>
          <cell r="M30">
            <v>2.8</v>
          </cell>
          <cell r="N30">
            <v>3.8</v>
          </cell>
          <cell r="O30">
            <v>0.66500000000000004</v>
          </cell>
          <cell r="P30">
            <v>3.3249999999999997</v>
          </cell>
          <cell r="Q30">
            <v>7.82</v>
          </cell>
          <cell r="R30">
            <v>3.3249999999999997</v>
          </cell>
          <cell r="S30">
            <v>14.469999999999999</v>
          </cell>
          <cell r="T30">
            <v>884.94</v>
          </cell>
          <cell r="U30">
            <v>61.156876295784393</v>
          </cell>
          <cell r="V30">
            <v>28.979999999999997</v>
          </cell>
          <cell r="W30">
            <v>27.12</v>
          </cell>
          <cell r="X30">
            <v>38.279999999999994</v>
          </cell>
          <cell r="Y30">
            <v>128.62079999999997</v>
          </cell>
          <cell r="Z30">
            <v>30.6</v>
          </cell>
          <cell r="AA30">
            <v>14.6</v>
          </cell>
          <cell r="AB30">
            <v>38.279999999999994</v>
          </cell>
          <cell r="AC30" t="str">
            <v>10 X 4</v>
          </cell>
          <cell r="AD30">
            <v>1000</v>
          </cell>
          <cell r="AE30">
            <v>1000</v>
          </cell>
          <cell r="AF30" t="str">
            <v>10 X 4 L=1000</v>
          </cell>
          <cell r="AG30" t="str">
            <v>10 X 4 L=1000</v>
          </cell>
          <cell r="AH30">
            <v>5438</v>
          </cell>
          <cell r="AI30">
            <v>5438</v>
          </cell>
        </row>
        <row r="31">
          <cell r="A31">
            <v>28</v>
          </cell>
          <cell r="B31" t="str">
            <v>Z3-S27</v>
          </cell>
          <cell r="C31" t="str">
            <v>T2</v>
          </cell>
          <cell r="D31">
            <v>8</v>
          </cell>
          <cell r="E31">
            <v>3</v>
          </cell>
          <cell r="F31">
            <v>2</v>
          </cell>
          <cell r="G31">
            <v>3.3</v>
          </cell>
          <cell r="H31">
            <v>3</v>
          </cell>
          <cell r="I31">
            <v>2.2999999999999998</v>
          </cell>
          <cell r="J31">
            <v>0.25</v>
          </cell>
          <cell r="K31">
            <v>0.25</v>
          </cell>
          <cell r="L31">
            <v>3.5</v>
          </cell>
          <cell r="M31">
            <v>2.8</v>
          </cell>
          <cell r="N31">
            <v>3.8</v>
          </cell>
          <cell r="O31">
            <v>0.66500000000000004</v>
          </cell>
          <cell r="P31">
            <v>3.3249999999999997</v>
          </cell>
          <cell r="Q31">
            <v>7.82</v>
          </cell>
          <cell r="R31">
            <v>3.3249999999999997</v>
          </cell>
          <cell r="S31">
            <v>14.469999999999999</v>
          </cell>
          <cell r="T31">
            <v>884.94</v>
          </cell>
          <cell r="U31">
            <v>61.156876295784393</v>
          </cell>
          <cell r="V31">
            <v>28.979999999999997</v>
          </cell>
          <cell r="W31">
            <v>27.12</v>
          </cell>
          <cell r="X31">
            <v>38.279999999999994</v>
          </cell>
          <cell r="Y31">
            <v>128.62079999999997</v>
          </cell>
          <cell r="Z31">
            <v>30.6</v>
          </cell>
          <cell r="AA31">
            <v>14.6</v>
          </cell>
          <cell r="AB31">
            <v>38.279999999999994</v>
          </cell>
          <cell r="AC31" t="str">
            <v>8 X 3</v>
          </cell>
          <cell r="AD31">
            <v>1000</v>
          </cell>
          <cell r="AE31">
            <v>1000</v>
          </cell>
          <cell r="AF31" t="str">
            <v>8 X 3 L=1000</v>
          </cell>
          <cell r="AG31" t="str">
            <v>8 X 3 L=1000</v>
          </cell>
          <cell r="AH31">
            <v>5480</v>
          </cell>
          <cell r="AI31">
            <v>5480</v>
          </cell>
        </row>
        <row r="32">
          <cell r="A32">
            <v>29</v>
          </cell>
          <cell r="B32" t="str">
            <v>Z3-S28</v>
          </cell>
          <cell r="C32" t="str">
            <v>T2</v>
          </cell>
          <cell r="D32">
            <v>10</v>
          </cell>
          <cell r="E32">
            <v>6</v>
          </cell>
          <cell r="F32">
            <v>4</v>
          </cell>
          <cell r="G32">
            <v>4.8</v>
          </cell>
          <cell r="H32">
            <v>3</v>
          </cell>
          <cell r="I32">
            <v>2.2999999999999998</v>
          </cell>
          <cell r="J32">
            <v>0.25</v>
          </cell>
          <cell r="K32">
            <v>0.25</v>
          </cell>
          <cell r="L32">
            <v>3.5</v>
          </cell>
          <cell r="M32">
            <v>2.8</v>
          </cell>
          <cell r="N32">
            <v>5.3</v>
          </cell>
          <cell r="O32">
            <v>0.9275000000000001</v>
          </cell>
          <cell r="P32">
            <v>4.6375000000000002</v>
          </cell>
          <cell r="Q32">
            <v>9.5450000000000035</v>
          </cell>
          <cell r="R32">
            <v>4.6375000000000002</v>
          </cell>
          <cell r="S32">
            <v>18.820000000000004</v>
          </cell>
          <cell r="T32">
            <v>1186.3</v>
          </cell>
          <cell r="U32">
            <v>63.034006376195521</v>
          </cell>
          <cell r="V32">
            <v>35.879999999999995</v>
          </cell>
          <cell r="W32">
            <v>30.72</v>
          </cell>
          <cell r="X32">
            <v>48.18</v>
          </cell>
          <cell r="Y32">
            <v>161.88479999999998</v>
          </cell>
          <cell r="Z32">
            <v>33.6</v>
          </cell>
          <cell r="AA32">
            <v>17.600000000000001</v>
          </cell>
          <cell r="AB32">
            <v>48.18</v>
          </cell>
          <cell r="AC32" t="str">
            <v>10 X 6</v>
          </cell>
          <cell r="AD32">
            <v>1350</v>
          </cell>
          <cell r="AE32">
            <v>1000</v>
          </cell>
          <cell r="AF32" t="str">
            <v>10 X 6 L=1350</v>
          </cell>
          <cell r="AG32" t="str">
            <v>10 X 6 L=1000</v>
          </cell>
          <cell r="AH32">
            <v>5473</v>
          </cell>
          <cell r="AI32">
            <v>5483</v>
          </cell>
        </row>
        <row r="33">
          <cell r="A33">
            <v>30</v>
          </cell>
          <cell r="B33" t="str">
            <v>Z3-S29</v>
          </cell>
          <cell r="C33" t="str">
            <v>T2</v>
          </cell>
          <cell r="D33">
            <v>8</v>
          </cell>
          <cell r="E33">
            <v>3</v>
          </cell>
          <cell r="F33">
            <v>2</v>
          </cell>
          <cell r="G33">
            <v>3.3</v>
          </cell>
          <cell r="H33">
            <v>3</v>
          </cell>
          <cell r="I33">
            <v>2.2999999999999998</v>
          </cell>
          <cell r="J33">
            <v>0.25</v>
          </cell>
          <cell r="K33">
            <v>0.25</v>
          </cell>
          <cell r="L33">
            <v>3.5</v>
          </cell>
          <cell r="M33">
            <v>2.8</v>
          </cell>
          <cell r="N33">
            <v>3.8</v>
          </cell>
          <cell r="O33">
            <v>0.66500000000000004</v>
          </cell>
          <cell r="P33">
            <v>3.3249999999999997</v>
          </cell>
          <cell r="Q33">
            <v>7.82</v>
          </cell>
          <cell r="R33">
            <v>3.3249999999999997</v>
          </cell>
          <cell r="S33">
            <v>14.469999999999999</v>
          </cell>
          <cell r="T33">
            <v>884.94</v>
          </cell>
          <cell r="U33">
            <v>61.156876295784393</v>
          </cell>
          <cell r="V33">
            <v>28.979999999999997</v>
          </cell>
          <cell r="W33">
            <v>27.12</v>
          </cell>
          <cell r="X33">
            <v>38.279999999999994</v>
          </cell>
          <cell r="Y33">
            <v>128.62079999999997</v>
          </cell>
          <cell r="Z33">
            <v>30.6</v>
          </cell>
          <cell r="AA33">
            <v>14.6</v>
          </cell>
          <cell r="AB33">
            <v>38.279999999999994</v>
          </cell>
          <cell r="AC33" t="str">
            <v>8 X 3</v>
          </cell>
          <cell r="AD33">
            <v>1000</v>
          </cell>
          <cell r="AE33">
            <v>1000</v>
          </cell>
          <cell r="AF33" t="str">
            <v>8 X 3 L=1000</v>
          </cell>
          <cell r="AG33" t="str">
            <v>8 X 3 L=1000</v>
          </cell>
          <cell r="AH33">
            <v>5480</v>
          </cell>
          <cell r="AI33">
            <v>5480</v>
          </cell>
        </row>
        <row r="34">
          <cell r="A34">
            <v>31</v>
          </cell>
          <cell r="B34" t="str">
            <v>Z3-S30</v>
          </cell>
          <cell r="C34" t="str">
            <v>T2</v>
          </cell>
          <cell r="D34">
            <v>12</v>
          </cell>
          <cell r="E34">
            <v>6</v>
          </cell>
          <cell r="F34">
            <v>4</v>
          </cell>
          <cell r="G34">
            <v>4.8</v>
          </cell>
          <cell r="H34">
            <v>3</v>
          </cell>
          <cell r="I34">
            <v>2.2999999999999998</v>
          </cell>
          <cell r="J34">
            <v>0.25</v>
          </cell>
          <cell r="K34">
            <v>0.25</v>
          </cell>
          <cell r="L34">
            <v>3.5</v>
          </cell>
          <cell r="M34">
            <v>2.8</v>
          </cell>
          <cell r="N34">
            <v>5.3</v>
          </cell>
          <cell r="O34">
            <v>0.9275000000000001</v>
          </cell>
          <cell r="P34">
            <v>4.6375000000000002</v>
          </cell>
          <cell r="Q34">
            <v>9.5450000000000035</v>
          </cell>
          <cell r="R34">
            <v>4.6375000000000002</v>
          </cell>
          <cell r="S34">
            <v>18.820000000000004</v>
          </cell>
          <cell r="T34">
            <v>1186.3</v>
          </cell>
          <cell r="U34">
            <v>63.034006376195521</v>
          </cell>
          <cell r="V34">
            <v>35.879999999999995</v>
          </cell>
          <cell r="W34">
            <v>30.72</v>
          </cell>
          <cell r="X34">
            <v>48.18</v>
          </cell>
          <cell r="Y34">
            <v>161.88479999999998</v>
          </cell>
          <cell r="Z34">
            <v>33.6</v>
          </cell>
          <cell r="AA34">
            <v>17.600000000000001</v>
          </cell>
          <cell r="AB34">
            <v>48.18</v>
          </cell>
          <cell r="AC34" t="str">
            <v>12 X 6</v>
          </cell>
          <cell r="AD34">
            <v>1350</v>
          </cell>
          <cell r="AE34">
            <v>1000</v>
          </cell>
          <cell r="AF34" t="str">
            <v>12 X 6 L=1350</v>
          </cell>
          <cell r="AG34" t="str">
            <v>12 X 6 L=1000</v>
          </cell>
          <cell r="AH34">
            <v>5475</v>
          </cell>
          <cell r="AI34">
            <v>5485</v>
          </cell>
        </row>
        <row r="35">
          <cell r="A35">
            <v>32</v>
          </cell>
          <cell r="B35" t="str">
            <v>Z3-S31</v>
          </cell>
          <cell r="C35" t="str">
            <v>T2</v>
          </cell>
          <cell r="D35">
            <v>8</v>
          </cell>
          <cell r="E35">
            <v>4</v>
          </cell>
          <cell r="F35">
            <v>3</v>
          </cell>
          <cell r="G35">
            <v>3.3</v>
          </cell>
          <cell r="H35">
            <v>3</v>
          </cell>
          <cell r="I35">
            <v>2.2999999999999998</v>
          </cell>
          <cell r="J35">
            <v>0.25</v>
          </cell>
          <cell r="K35">
            <v>0.25</v>
          </cell>
          <cell r="L35">
            <v>3.5</v>
          </cell>
          <cell r="M35">
            <v>2.8</v>
          </cell>
          <cell r="N35">
            <v>3.8</v>
          </cell>
          <cell r="O35">
            <v>0.66500000000000004</v>
          </cell>
          <cell r="P35">
            <v>3.3249999999999997</v>
          </cell>
          <cell r="Q35">
            <v>7.82</v>
          </cell>
          <cell r="R35">
            <v>3.3249999999999997</v>
          </cell>
          <cell r="S35">
            <v>14.469999999999999</v>
          </cell>
          <cell r="T35">
            <v>884.94</v>
          </cell>
          <cell r="U35">
            <v>61.156876295784393</v>
          </cell>
          <cell r="V35">
            <v>28.979999999999997</v>
          </cell>
          <cell r="W35">
            <v>27.12</v>
          </cell>
          <cell r="X35">
            <v>38.279999999999994</v>
          </cell>
          <cell r="Y35">
            <v>128.62079999999997</v>
          </cell>
          <cell r="Z35">
            <v>30.6</v>
          </cell>
          <cell r="AA35">
            <v>14.6</v>
          </cell>
          <cell r="AB35">
            <v>38.279999999999994</v>
          </cell>
          <cell r="AC35" t="str">
            <v>8 X 4</v>
          </cell>
          <cell r="AD35">
            <v>1000</v>
          </cell>
          <cell r="AE35">
            <v>1000</v>
          </cell>
          <cell r="AF35" t="str">
            <v>8 X 4 L=1000</v>
          </cell>
          <cell r="AG35" t="str">
            <v>8 X 4 L=1000</v>
          </cell>
          <cell r="AH35">
            <v>5481</v>
          </cell>
          <cell r="AI35">
            <v>5481</v>
          </cell>
        </row>
        <row r="36">
          <cell r="A36">
            <v>33</v>
          </cell>
          <cell r="B36" t="str">
            <v>Z3-S32</v>
          </cell>
          <cell r="C36" t="str">
            <v>T2</v>
          </cell>
          <cell r="D36">
            <v>6</v>
          </cell>
          <cell r="E36">
            <v>3</v>
          </cell>
          <cell r="F36">
            <v>2</v>
          </cell>
          <cell r="G36">
            <v>3.3</v>
          </cell>
          <cell r="H36">
            <v>3</v>
          </cell>
          <cell r="I36">
            <v>2.2999999999999998</v>
          </cell>
          <cell r="J36">
            <v>0.25</v>
          </cell>
          <cell r="K36">
            <v>0.25</v>
          </cell>
          <cell r="L36">
            <v>3.5</v>
          </cell>
          <cell r="M36">
            <v>2.8</v>
          </cell>
          <cell r="N36">
            <v>3.8</v>
          </cell>
          <cell r="O36">
            <v>0.66500000000000004</v>
          </cell>
          <cell r="P36">
            <v>3.3249999999999997</v>
          </cell>
          <cell r="Q36">
            <v>7.82</v>
          </cell>
          <cell r="R36">
            <v>3.3249999999999997</v>
          </cell>
          <cell r="S36">
            <v>14.469999999999999</v>
          </cell>
          <cell r="T36">
            <v>884.94</v>
          </cell>
          <cell r="U36">
            <v>61.156876295784393</v>
          </cell>
          <cell r="V36">
            <v>28.979999999999997</v>
          </cell>
          <cell r="W36">
            <v>27.12</v>
          </cell>
          <cell r="X36">
            <v>38.279999999999994</v>
          </cell>
          <cell r="Y36">
            <v>128.62079999999997</v>
          </cell>
          <cell r="Z36">
            <v>30.6</v>
          </cell>
          <cell r="AA36">
            <v>14.6</v>
          </cell>
          <cell r="AB36">
            <v>38.279999999999994</v>
          </cell>
          <cell r="AC36" t="str">
            <v>6 X 3</v>
          </cell>
          <cell r="AD36">
            <v>1000</v>
          </cell>
          <cell r="AE36">
            <v>1000</v>
          </cell>
          <cell r="AF36" t="str">
            <v>6 X 3 L=1000</v>
          </cell>
          <cell r="AG36" t="str">
            <v>6 X 3 L=1000</v>
          </cell>
          <cell r="AH36">
            <v>5436</v>
          </cell>
          <cell r="AI36">
            <v>5436</v>
          </cell>
        </row>
        <row r="37">
          <cell r="A37">
            <v>34</v>
          </cell>
          <cell r="B37" t="str">
            <v>Z3-S33</v>
          </cell>
          <cell r="C37" t="str">
            <v>T2</v>
          </cell>
          <cell r="D37">
            <v>14</v>
          </cell>
          <cell r="E37">
            <v>6</v>
          </cell>
          <cell r="F37">
            <v>4</v>
          </cell>
          <cell r="G37">
            <v>4.8</v>
          </cell>
          <cell r="H37">
            <v>3</v>
          </cell>
          <cell r="I37">
            <v>2.2999999999999998</v>
          </cell>
          <cell r="J37">
            <v>0.25</v>
          </cell>
          <cell r="K37">
            <v>0.25</v>
          </cell>
          <cell r="L37">
            <v>3.5</v>
          </cell>
          <cell r="M37">
            <v>2.8</v>
          </cell>
          <cell r="N37">
            <v>5.3</v>
          </cell>
          <cell r="O37">
            <v>0.9275000000000001</v>
          </cell>
          <cell r="P37">
            <v>4.6375000000000002</v>
          </cell>
          <cell r="Q37">
            <v>9.5450000000000035</v>
          </cell>
          <cell r="R37">
            <v>4.6375000000000002</v>
          </cell>
          <cell r="S37">
            <v>18.820000000000004</v>
          </cell>
          <cell r="T37">
            <v>1186.3</v>
          </cell>
          <cell r="U37">
            <v>63.034006376195521</v>
          </cell>
          <cell r="V37">
            <v>35.879999999999995</v>
          </cell>
          <cell r="W37">
            <v>30.72</v>
          </cell>
          <cell r="X37">
            <v>48.18</v>
          </cell>
          <cell r="Y37">
            <v>161.88479999999998</v>
          </cell>
          <cell r="Z37">
            <v>33.6</v>
          </cell>
          <cell r="AA37">
            <v>17.600000000000001</v>
          </cell>
          <cell r="AB37">
            <v>48.18</v>
          </cell>
          <cell r="AC37" t="str">
            <v>14 X 6</v>
          </cell>
          <cell r="AD37">
            <v>1350</v>
          </cell>
          <cell r="AE37">
            <v>1000</v>
          </cell>
          <cell r="AF37" t="str">
            <v>14 X 6 L=1350</v>
          </cell>
          <cell r="AG37" t="str">
            <v>14 X 6 L=1000</v>
          </cell>
          <cell r="AH37">
            <v>5478</v>
          </cell>
          <cell r="AI37">
            <v>5488</v>
          </cell>
        </row>
        <row r="38">
          <cell r="A38">
            <v>35</v>
          </cell>
          <cell r="B38" t="str">
            <v>Z3-S34</v>
          </cell>
          <cell r="C38" t="str">
            <v>T2</v>
          </cell>
          <cell r="D38">
            <v>12</v>
          </cell>
          <cell r="E38">
            <v>8</v>
          </cell>
          <cell r="F38">
            <v>6</v>
          </cell>
          <cell r="G38">
            <v>4.8</v>
          </cell>
          <cell r="H38">
            <v>3</v>
          </cell>
          <cell r="I38">
            <v>2.2999999999999998</v>
          </cell>
          <cell r="J38">
            <v>0.25</v>
          </cell>
          <cell r="K38">
            <v>0.25</v>
          </cell>
          <cell r="L38">
            <v>3.5</v>
          </cell>
          <cell r="M38">
            <v>2.8</v>
          </cell>
          <cell r="N38">
            <v>5.3</v>
          </cell>
          <cell r="O38">
            <v>0.9275000000000001</v>
          </cell>
          <cell r="P38">
            <v>4.6375000000000002</v>
          </cell>
          <cell r="Q38">
            <v>9.5450000000000035</v>
          </cell>
          <cell r="R38">
            <v>4.6375000000000002</v>
          </cell>
          <cell r="S38">
            <v>18.820000000000004</v>
          </cell>
          <cell r="T38">
            <v>1186.3</v>
          </cell>
          <cell r="U38">
            <v>63.034006376195521</v>
          </cell>
          <cell r="V38">
            <v>35.879999999999995</v>
          </cell>
          <cell r="W38">
            <v>30.72</v>
          </cell>
          <cell r="X38">
            <v>48.18</v>
          </cell>
          <cell r="Y38">
            <v>161.88479999999998</v>
          </cell>
          <cell r="Z38">
            <v>33.6</v>
          </cell>
          <cell r="AA38">
            <v>17.600000000000001</v>
          </cell>
          <cell r="AB38">
            <v>48.18</v>
          </cell>
          <cell r="AC38" t="str">
            <v>12 X 8</v>
          </cell>
          <cell r="AD38">
            <v>1800</v>
          </cell>
          <cell r="AE38">
            <v>1000</v>
          </cell>
          <cell r="AF38" t="str">
            <v>12 X 8 L=1800</v>
          </cell>
          <cell r="AG38" t="str">
            <v>12 X 8 L=1000</v>
          </cell>
          <cell r="AH38">
            <v>5476</v>
          </cell>
          <cell r="AI38">
            <v>5487</v>
          </cell>
        </row>
        <row r="39">
          <cell r="A39">
            <v>36</v>
          </cell>
          <cell r="B39" t="str">
            <v>Z3-S35</v>
          </cell>
          <cell r="C39" t="str">
            <v>T1</v>
          </cell>
          <cell r="D39">
            <v>8</v>
          </cell>
          <cell r="E39">
            <v>8</v>
          </cell>
          <cell r="F39">
            <v>6</v>
          </cell>
          <cell r="G39">
            <v>4.8</v>
          </cell>
          <cell r="H39">
            <v>3</v>
          </cell>
          <cell r="I39">
            <v>2.2999999999999998</v>
          </cell>
          <cell r="J39">
            <v>0.25</v>
          </cell>
          <cell r="K39">
            <v>0.25</v>
          </cell>
          <cell r="L39">
            <v>3.5</v>
          </cell>
          <cell r="M39">
            <v>2.8</v>
          </cell>
          <cell r="N39">
            <v>5.3</v>
          </cell>
          <cell r="O39">
            <v>0.9275000000000001</v>
          </cell>
          <cell r="P39">
            <v>4.6375000000000002</v>
          </cell>
          <cell r="Q39">
            <v>9.5450000000000035</v>
          </cell>
          <cell r="R39">
            <v>4.6375000000000002</v>
          </cell>
          <cell r="S39">
            <v>18.820000000000004</v>
          </cell>
          <cell r="T39">
            <v>1186.3</v>
          </cell>
          <cell r="U39">
            <v>63.034006376195521</v>
          </cell>
          <cell r="V39">
            <v>35.879999999999995</v>
          </cell>
          <cell r="W39">
            <v>30.72</v>
          </cell>
          <cell r="X39">
            <v>48.18</v>
          </cell>
          <cell r="Y39">
            <v>161.88479999999998</v>
          </cell>
          <cell r="Z39">
            <v>33.6</v>
          </cell>
          <cell r="AA39">
            <v>17.600000000000001</v>
          </cell>
          <cell r="AB39">
            <v>48.18</v>
          </cell>
          <cell r="AC39" t="str">
            <v>8 X 8</v>
          </cell>
          <cell r="AD39">
            <v>1800</v>
          </cell>
          <cell r="AE39">
            <v>1000</v>
          </cell>
          <cell r="AF39" t="str">
            <v>8 X 8 L=1800</v>
          </cell>
          <cell r="AG39" t="str">
            <v>8 X 8 L=1000</v>
          </cell>
          <cell r="AH39">
            <v>5467</v>
          </cell>
          <cell r="AI39">
            <v>5490</v>
          </cell>
        </row>
        <row r="40">
          <cell r="A40">
            <v>37</v>
          </cell>
          <cell r="B40" t="str">
            <v>Z3-S36</v>
          </cell>
          <cell r="C40" t="str">
            <v>T2</v>
          </cell>
          <cell r="D40">
            <v>6</v>
          </cell>
          <cell r="E40">
            <v>3</v>
          </cell>
          <cell r="F40">
            <v>2</v>
          </cell>
          <cell r="G40">
            <v>3.3</v>
          </cell>
          <cell r="H40">
            <v>3</v>
          </cell>
          <cell r="I40">
            <v>2.2999999999999998</v>
          </cell>
          <cell r="J40">
            <v>0.25</v>
          </cell>
          <cell r="K40">
            <v>0.25</v>
          </cell>
          <cell r="L40">
            <v>3.5</v>
          </cell>
          <cell r="M40">
            <v>2.8</v>
          </cell>
          <cell r="N40">
            <v>3.8</v>
          </cell>
          <cell r="O40">
            <v>0.66500000000000004</v>
          </cell>
          <cell r="P40">
            <v>3.3249999999999997</v>
          </cell>
          <cell r="Q40">
            <v>7.82</v>
          </cell>
          <cell r="R40">
            <v>3.3249999999999997</v>
          </cell>
          <cell r="S40">
            <v>14.469999999999999</v>
          </cell>
          <cell r="T40">
            <v>884.94</v>
          </cell>
          <cell r="U40">
            <v>61.156876295784393</v>
          </cell>
          <cell r="V40">
            <v>28.979999999999997</v>
          </cell>
          <cell r="W40">
            <v>27.12</v>
          </cell>
          <cell r="X40">
            <v>38.279999999999994</v>
          </cell>
          <cell r="Y40">
            <v>128.62079999999997</v>
          </cell>
          <cell r="Z40">
            <v>30.6</v>
          </cell>
          <cell r="AA40">
            <v>14.6</v>
          </cell>
          <cell r="AB40">
            <v>38.279999999999994</v>
          </cell>
          <cell r="AC40" t="str">
            <v>6 X 3</v>
          </cell>
          <cell r="AD40">
            <v>1000</v>
          </cell>
          <cell r="AE40">
            <v>1000</v>
          </cell>
          <cell r="AF40" t="str">
            <v>6 X 3 L=1000</v>
          </cell>
          <cell r="AG40" t="str">
            <v>6 X 3 L=1000</v>
          </cell>
          <cell r="AH40">
            <v>5436</v>
          </cell>
          <cell r="AI40">
            <v>5436</v>
          </cell>
        </row>
        <row r="41">
          <cell r="A41">
            <v>38</v>
          </cell>
          <cell r="B41" t="str">
            <v>Z4-S37</v>
          </cell>
          <cell r="C41" t="str">
            <v>T1</v>
          </cell>
          <cell r="D41">
            <v>6</v>
          </cell>
          <cell r="E41">
            <v>6</v>
          </cell>
          <cell r="F41">
            <v>4</v>
          </cell>
          <cell r="G41">
            <v>4.8</v>
          </cell>
          <cell r="H41">
            <v>3</v>
          </cell>
          <cell r="I41">
            <v>2.2999999999999998</v>
          </cell>
          <cell r="J41">
            <v>0.25</v>
          </cell>
          <cell r="K41">
            <v>0.25</v>
          </cell>
          <cell r="L41">
            <v>3.5</v>
          </cell>
          <cell r="M41">
            <v>2.8</v>
          </cell>
          <cell r="N41">
            <v>5.3</v>
          </cell>
          <cell r="O41">
            <v>0.9275000000000001</v>
          </cell>
          <cell r="P41">
            <v>4.6375000000000002</v>
          </cell>
          <cell r="Q41">
            <v>9.5450000000000035</v>
          </cell>
          <cell r="R41">
            <v>4.6375000000000002</v>
          </cell>
          <cell r="S41">
            <v>18.820000000000004</v>
          </cell>
          <cell r="T41">
            <v>1186.3</v>
          </cell>
          <cell r="U41">
            <v>63.034006376195521</v>
          </cell>
          <cell r="V41">
            <v>35.879999999999995</v>
          </cell>
          <cell r="W41">
            <v>30.72</v>
          </cell>
          <cell r="X41">
            <v>48.18</v>
          </cell>
          <cell r="Y41">
            <v>161.88479999999998</v>
          </cell>
          <cell r="Z41">
            <v>33.6</v>
          </cell>
          <cell r="AA41">
            <v>17.600000000000001</v>
          </cell>
          <cell r="AB41">
            <v>48.18</v>
          </cell>
          <cell r="AC41" t="str">
            <v>6 X 6</v>
          </cell>
          <cell r="AD41">
            <v>1350</v>
          </cell>
          <cell r="AE41">
            <v>1000</v>
          </cell>
          <cell r="AF41" t="str">
            <v>6 X 6 L=1350</v>
          </cell>
          <cell r="AG41" t="str">
            <v>6 X 6 L=1000</v>
          </cell>
          <cell r="AH41">
            <v>5466</v>
          </cell>
          <cell r="AI41">
            <v>5489</v>
          </cell>
        </row>
        <row r="42">
          <cell r="A42">
            <v>39</v>
          </cell>
          <cell r="B42" t="str">
            <v>Z4-S38</v>
          </cell>
          <cell r="C42" t="str">
            <v>T2</v>
          </cell>
          <cell r="D42">
            <v>6</v>
          </cell>
          <cell r="E42">
            <v>4</v>
          </cell>
          <cell r="F42">
            <v>3</v>
          </cell>
          <cell r="G42">
            <v>3.3</v>
          </cell>
          <cell r="H42">
            <v>3</v>
          </cell>
          <cell r="I42">
            <v>2.2999999999999998</v>
          </cell>
          <cell r="J42">
            <v>0.25</v>
          </cell>
          <cell r="K42">
            <v>0.25</v>
          </cell>
          <cell r="L42">
            <v>3.5</v>
          </cell>
          <cell r="M42">
            <v>2.8</v>
          </cell>
          <cell r="N42">
            <v>3.8</v>
          </cell>
          <cell r="O42">
            <v>0.66500000000000004</v>
          </cell>
          <cell r="P42">
            <v>3.3249999999999997</v>
          </cell>
          <cell r="Q42">
            <v>7.82</v>
          </cell>
          <cell r="R42">
            <v>3.3249999999999997</v>
          </cell>
          <cell r="S42">
            <v>14.469999999999999</v>
          </cell>
          <cell r="T42">
            <v>884.94</v>
          </cell>
          <cell r="U42">
            <v>61.156876295784393</v>
          </cell>
          <cell r="V42">
            <v>28.979999999999997</v>
          </cell>
          <cell r="W42">
            <v>27.12</v>
          </cell>
          <cell r="X42">
            <v>38.279999999999994</v>
          </cell>
          <cell r="Y42">
            <v>128.62079999999997</v>
          </cell>
          <cell r="Z42">
            <v>30.6</v>
          </cell>
          <cell r="AA42">
            <v>14.6</v>
          </cell>
          <cell r="AB42">
            <v>38.279999999999994</v>
          </cell>
          <cell r="AC42" t="str">
            <v>6 X 4</v>
          </cell>
          <cell r="AD42">
            <v>1000</v>
          </cell>
          <cell r="AE42">
            <v>1000</v>
          </cell>
          <cell r="AF42" t="str">
            <v>6 X 4 L=1000</v>
          </cell>
          <cell r="AG42" t="str">
            <v>6 X 4 L=1000</v>
          </cell>
          <cell r="AH42">
            <v>5437</v>
          </cell>
          <cell r="AI42">
            <v>5437</v>
          </cell>
        </row>
        <row r="43">
          <cell r="A43">
            <v>40</v>
          </cell>
          <cell r="B43" t="str">
            <v>Z4-S38A</v>
          </cell>
          <cell r="C43" t="str">
            <v>T2</v>
          </cell>
          <cell r="D43">
            <v>3</v>
          </cell>
          <cell r="E43">
            <v>2</v>
          </cell>
          <cell r="F43">
            <v>2</v>
          </cell>
          <cell r="G43">
            <v>2.9</v>
          </cell>
          <cell r="H43">
            <v>2.9</v>
          </cell>
          <cell r="I43">
            <v>2.2999999999999998</v>
          </cell>
          <cell r="J43">
            <v>0.25</v>
          </cell>
          <cell r="K43">
            <v>0.25</v>
          </cell>
          <cell r="L43">
            <v>3.4</v>
          </cell>
          <cell r="M43">
            <v>2.8</v>
          </cell>
          <cell r="N43">
            <v>3.4</v>
          </cell>
          <cell r="O43">
            <v>0.57799999999999996</v>
          </cell>
          <cell r="P43">
            <v>2.8899999999999997</v>
          </cell>
          <cell r="Q43">
            <v>7.2449999999999966</v>
          </cell>
          <cell r="R43">
            <v>2.8899999999999997</v>
          </cell>
          <cell r="S43">
            <v>13.024999999999995</v>
          </cell>
          <cell r="T43">
            <v>734.6</v>
          </cell>
          <cell r="U43">
            <v>56.399232245681404</v>
          </cell>
          <cell r="V43">
            <v>26.679999999999996</v>
          </cell>
          <cell r="W43">
            <v>25.92</v>
          </cell>
          <cell r="X43">
            <v>34.992000000000004</v>
          </cell>
          <cell r="Y43">
            <v>117.57312</v>
          </cell>
          <cell r="Z43">
            <v>29.6</v>
          </cell>
          <cell r="AA43">
            <v>13.6</v>
          </cell>
          <cell r="AB43">
            <v>34.992000000000004</v>
          </cell>
          <cell r="AC43" t="str">
            <v>3 X 2</v>
          </cell>
          <cell r="AD43">
            <v>1000</v>
          </cell>
          <cell r="AE43">
            <v>1000</v>
          </cell>
          <cell r="AF43" t="str">
            <v>3 X 2 L=1000</v>
          </cell>
          <cell r="AG43" t="str">
            <v>3 X 2 L=1000</v>
          </cell>
          <cell r="AH43">
            <v>5468</v>
          </cell>
          <cell r="AI43">
            <v>5468</v>
          </cell>
        </row>
        <row r="44">
          <cell r="A44">
            <v>41</v>
          </cell>
          <cell r="B44" t="str">
            <v>Z4-S39</v>
          </cell>
          <cell r="C44" t="str">
            <v>T2</v>
          </cell>
          <cell r="D44">
            <v>4</v>
          </cell>
          <cell r="E44">
            <v>3</v>
          </cell>
          <cell r="F44">
            <v>2</v>
          </cell>
          <cell r="G44">
            <v>3.3</v>
          </cell>
          <cell r="H44">
            <v>3</v>
          </cell>
          <cell r="I44">
            <v>2.2999999999999998</v>
          </cell>
          <cell r="J44">
            <v>0.25</v>
          </cell>
          <cell r="K44">
            <v>0.25</v>
          </cell>
          <cell r="L44">
            <v>3.5</v>
          </cell>
          <cell r="M44">
            <v>2.8</v>
          </cell>
          <cell r="N44">
            <v>3.8</v>
          </cell>
          <cell r="O44">
            <v>0.66500000000000004</v>
          </cell>
          <cell r="P44">
            <v>3.3249999999999997</v>
          </cell>
          <cell r="Q44">
            <v>7.82</v>
          </cell>
          <cell r="R44">
            <v>3.3249999999999997</v>
          </cell>
          <cell r="S44">
            <v>14.469999999999999</v>
          </cell>
          <cell r="T44">
            <v>884.94</v>
          </cell>
          <cell r="U44">
            <v>61.156876295784393</v>
          </cell>
          <cell r="V44">
            <v>28.979999999999997</v>
          </cell>
          <cell r="W44">
            <v>27.12</v>
          </cell>
          <cell r="X44">
            <v>38.279999999999994</v>
          </cell>
          <cell r="Y44">
            <v>128.62079999999997</v>
          </cell>
          <cell r="Z44">
            <v>30.6</v>
          </cell>
          <cell r="AA44">
            <v>14.6</v>
          </cell>
          <cell r="AB44">
            <v>38.279999999999994</v>
          </cell>
          <cell r="AC44" t="str">
            <v>4 X 3</v>
          </cell>
          <cell r="AD44">
            <v>1000</v>
          </cell>
          <cell r="AE44">
            <v>1000</v>
          </cell>
          <cell r="AF44" t="str">
            <v>4 X 3 L=1000</v>
          </cell>
          <cell r="AG44" t="str">
            <v>4 X 3 L=1000</v>
          </cell>
          <cell r="AH44">
            <v>5469</v>
          </cell>
          <cell r="AI44">
            <v>5469</v>
          </cell>
        </row>
        <row r="45">
          <cell r="A45">
            <v>42</v>
          </cell>
          <cell r="B45" t="str">
            <v>Z4-S40</v>
          </cell>
          <cell r="C45" t="str">
            <v>T1</v>
          </cell>
          <cell r="D45">
            <v>3</v>
          </cell>
          <cell r="E45">
            <v>3</v>
          </cell>
          <cell r="F45">
            <v>2</v>
          </cell>
          <cell r="G45">
            <v>3.3</v>
          </cell>
          <cell r="H45">
            <v>3</v>
          </cell>
          <cell r="I45">
            <v>2.2999999999999998</v>
          </cell>
          <cell r="J45">
            <v>0.25</v>
          </cell>
          <cell r="K45">
            <v>0.25</v>
          </cell>
          <cell r="L45">
            <v>3.5</v>
          </cell>
          <cell r="M45">
            <v>2.8</v>
          </cell>
          <cell r="N45">
            <v>3.8</v>
          </cell>
          <cell r="O45">
            <v>0.66500000000000004</v>
          </cell>
          <cell r="P45">
            <v>3.3249999999999997</v>
          </cell>
          <cell r="Q45">
            <v>7.82</v>
          </cell>
          <cell r="R45">
            <v>3.3249999999999997</v>
          </cell>
          <cell r="S45">
            <v>14.469999999999999</v>
          </cell>
          <cell r="T45">
            <v>884.94</v>
          </cell>
          <cell r="U45">
            <v>61.156876295784393</v>
          </cell>
          <cell r="V45">
            <v>28.979999999999997</v>
          </cell>
          <cell r="W45">
            <v>27.12</v>
          </cell>
          <cell r="X45">
            <v>38.279999999999994</v>
          </cell>
          <cell r="Y45">
            <v>128.62079999999997</v>
          </cell>
          <cell r="Z45">
            <v>30.6</v>
          </cell>
          <cell r="AA45">
            <v>14.6</v>
          </cell>
          <cell r="AB45">
            <v>38.279999999999994</v>
          </cell>
          <cell r="AC45" t="str">
            <v>3 X 3</v>
          </cell>
          <cell r="AD45">
            <v>1000</v>
          </cell>
          <cell r="AE45">
            <v>1000</v>
          </cell>
          <cell r="AF45" t="str">
            <v>3 X 3 L=1000</v>
          </cell>
          <cell r="AG45" t="str">
            <v>3 X 3 L=1000</v>
          </cell>
          <cell r="AH45">
            <v>5464</v>
          </cell>
          <cell r="AI45">
            <v>5464</v>
          </cell>
        </row>
        <row r="46">
          <cell r="A46">
            <v>43</v>
          </cell>
          <cell r="B46" t="str">
            <v>Z5-S41</v>
          </cell>
          <cell r="C46" t="str">
            <v>T2</v>
          </cell>
          <cell r="D46">
            <v>8</v>
          </cell>
          <cell r="E46">
            <v>3</v>
          </cell>
          <cell r="F46">
            <v>2</v>
          </cell>
          <cell r="G46">
            <v>3.3</v>
          </cell>
          <cell r="H46">
            <v>3</v>
          </cell>
          <cell r="I46">
            <v>2.2999999999999998</v>
          </cell>
          <cell r="J46">
            <v>0.25</v>
          </cell>
          <cell r="K46">
            <v>0.25</v>
          </cell>
          <cell r="L46">
            <v>3.5</v>
          </cell>
          <cell r="M46">
            <v>2.8</v>
          </cell>
          <cell r="N46">
            <v>3.8</v>
          </cell>
          <cell r="O46">
            <v>0.66500000000000004</v>
          </cell>
          <cell r="P46">
            <v>3.3249999999999997</v>
          </cell>
          <cell r="Q46">
            <v>7.82</v>
          </cell>
          <cell r="R46">
            <v>3.3249999999999997</v>
          </cell>
          <cell r="S46">
            <v>14.469999999999999</v>
          </cell>
          <cell r="T46">
            <v>884.94</v>
          </cell>
          <cell r="U46">
            <v>61.156876295784393</v>
          </cell>
          <cell r="V46">
            <v>28.979999999999997</v>
          </cell>
          <cell r="W46">
            <v>27.12</v>
          </cell>
          <cell r="X46">
            <v>38.279999999999994</v>
          </cell>
          <cell r="Y46">
            <v>128.62079999999997</v>
          </cell>
          <cell r="Z46">
            <v>30.6</v>
          </cell>
          <cell r="AA46">
            <v>14.6</v>
          </cell>
          <cell r="AB46">
            <v>38.279999999999994</v>
          </cell>
          <cell r="AC46" t="str">
            <v>8 X 3</v>
          </cell>
          <cell r="AD46">
            <v>1000</v>
          </cell>
          <cell r="AE46">
            <v>1000</v>
          </cell>
          <cell r="AF46" t="str">
            <v>8 X 3 L=1000</v>
          </cell>
          <cell r="AG46" t="str">
            <v>8 X 3 L=1000</v>
          </cell>
          <cell r="AH46">
            <v>5480</v>
          </cell>
          <cell r="AI46">
            <v>5480</v>
          </cell>
        </row>
        <row r="47">
          <cell r="A47">
            <v>44</v>
          </cell>
          <cell r="B47" t="str">
            <v>Z5-S42</v>
          </cell>
          <cell r="C47" t="str">
            <v>T2</v>
          </cell>
          <cell r="D47">
            <v>6</v>
          </cell>
          <cell r="E47">
            <v>3</v>
          </cell>
          <cell r="F47">
            <v>2</v>
          </cell>
          <cell r="G47">
            <v>3.3</v>
          </cell>
          <cell r="H47">
            <v>3</v>
          </cell>
          <cell r="I47">
            <v>2.2999999999999998</v>
          </cell>
          <cell r="J47">
            <v>0.25</v>
          </cell>
          <cell r="K47">
            <v>0.25</v>
          </cell>
          <cell r="L47">
            <v>3.5</v>
          </cell>
          <cell r="M47">
            <v>2.8</v>
          </cell>
          <cell r="N47">
            <v>3.8</v>
          </cell>
          <cell r="O47">
            <v>0.66500000000000004</v>
          </cell>
          <cell r="P47">
            <v>3.3249999999999997</v>
          </cell>
          <cell r="Q47">
            <v>7.82</v>
          </cell>
          <cell r="R47">
            <v>3.3249999999999997</v>
          </cell>
          <cell r="S47">
            <v>14.469999999999999</v>
          </cell>
          <cell r="T47">
            <v>884.94</v>
          </cell>
          <cell r="U47">
            <v>61.156876295784393</v>
          </cell>
          <cell r="V47">
            <v>28.979999999999997</v>
          </cell>
          <cell r="W47">
            <v>27.12</v>
          </cell>
          <cell r="X47">
            <v>38.279999999999994</v>
          </cell>
          <cell r="Y47">
            <v>128.62079999999997</v>
          </cell>
          <cell r="Z47">
            <v>30.6</v>
          </cell>
          <cell r="AA47">
            <v>14.6</v>
          </cell>
          <cell r="AB47">
            <v>38.279999999999994</v>
          </cell>
          <cell r="AC47" t="str">
            <v>6 X 3</v>
          </cell>
          <cell r="AD47">
            <v>1000</v>
          </cell>
          <cell r="AE47">
            <v>1000</v>
          </cell>
          <cell r="AF47" t="str">
            <v>6 X 3 L=1000</v>
          </cell>
          <cell r="AG47" t="str">
            <v>6 X 3 L=1000</v>
          </cell>
          <cell r="AH47">
            <v>5436</v>
          </cell>
          <cell r="AI47">
            <v>5436</v>
          </cell>
        </row>
        <row r="48">
          <cell r="A48">
            <v>45</v>
          </cell>
          <cell r="B48" t="str">
            <v>Z5-S43</v>
          </cell>
          <cell r="C48" t="str">
            <v>T2</v>
          </cell>
          <cell r="D48">
            <v>10</v>
          </cell>
          <cell r="E48">
            <v>3</v>
          </cell>
          <cell r="F48">
            <v>2</v>
          </cell>
          <cell r="G48">
            <v>3.3</v>
          </cell>
          <cell r="H48">
            <v>3</v>
          </cell>
          <cell r="I48">
            <v>2.2999999999999998</v>
          </cell>
          <cell r="J48">
            <v>0.25</v>
          </cell>
          <cell r="K48">
            <v>0.25</v>
          </cell>
          <cell r="L48">
            <v>3.5</v>
          </cell>
          <cell r="M48">
            <v>2.8</v>
          </cell>
          <cell r="N48">
            <v>3.8</v>
          </cell>
          <cell r="O48">
            <v>0.66500000000000004</v>
          </cell>
          <cell r="P48">
            <v>3.3249999999999997</v>
          </cell>
          <cell r="Q48">
            <v>7.82</v>
          </cell>
          <cell r="R48">
            <v>3.3249999999999997</v>
          </cell>
          <cell r="S48">
            <v>14.469999999999999</v>
          </cell>
          <cell r="T48">
            <v>884.94</v>
          </cell>
          <cell r="U48">
            <v>61.156876295784393</v>
          </cell>
          <cell r="V48">
            <v>28.979999999999997</v>
          </cell>
          <cell r="W48">
            <v>27.12</v>
          </cell>
          <cell r="X48">
            <v>38.279999999999994</v>
          </cell>
          <cell r="Y48">
            <v>128.62079999999997</v>
          </cell>
          <cell r="Z48">
            <v>30.6</v>
          </cell>
          <cell r="AA48">
            <v>14.6</v>
          </cell>
          <cell r="AB48">
            <v>38.279999999999994</v>
          </cell>
          <cell r="AC48" t="str">
            <v>10 X 3</v>
          </cell>
          <cell r="AD48">
            <v>1000</v>
          </cell>
          <cell r="AE48">
            <v>1000</v>
          </cell>
          <cell r="AF48" t="str">
            <v>10 X 3 L=1000</v>
          </cell>
          <cell r="AG48" t="str">
            <v>10 X 3 L=1000</v>
          </cell>
          <cell r="AH48">
            <v>5534</v>
          </cell>
          <cell r="AI48">
            <v>5534</v>
          </cell>
        </row>
        <row r="49">
          <cell r="A49">
            <v>46</v>
          </cell>
          <cell r="B49" t="str">
            <v>Z2-RM1</v>
          </cell>
          <cell r="C49" t="str">
            <v>T2</v>
          </cell>
          <cell r="D49">
            <v>24</v>
          </cell>
          <cell r="E49" t="str">
            <v>10 X 10 X 10 X 10</v>
          </cell>
          <cell r="F49">
            <v>0</v>
          </cell>
          <cell r="G49">
            <v>5</v>
          </cell>
          <cell r="H49">
            <v>6</v>
          </cell>
          <cell r="I49">
            <v>3</v>
          </cell>
          <cell r="J49">
            <v>0.4</v>
          </cell>
          <cell r="K49">
            <v>0.4</v>
          </cell>
          <cell r="L49">
            <v>6.8</v>
          </cell>
          <cell r="M49">
            <v>3.8</v>
          </cell>
          <cell r="N49">
            <v>5.8</v>
          </cell>
          <cell r="O49">
            <v>1.972</v>
          </cell>
          <cell r="P49">
            <v>15.776</v>
          </cell>
          <cell r="Q49">
            <v>28.319999999999993</v>
          </cell>
          <cell r="R49">
            <v>15.776</v>
          </cell>
          <cell r="S49">
            <v>59.871999999999986</v>
          </cell>
          <cell r="T49">
            <v>6048.0000000000009</v>
          </cell>
          <cell r="U49">
            <v>101.01549973276327</v>
          </cell>
          <cell r="V49">
            <v>66</v>
          </cell>
          <cell r="W49">
            <v>39.840000000000003</v>
          </cell>
          <cell r="X49">
            <v>82.367999999999995</v>
          </cell>
          <cell r="Y49">
            <v>375.59807999999992</v>
          </cell>
          <cell r="Z49">
            <v>41.2</v>
          </cell>
          <cell r="AA49">
            <v>25.2</v>
          </cell>
          <cell r="AB49">
            <v>82.367999999999995</v>
          </cell>
          <cell r="AC49" t="str">
            <v>24 X 10 X 10 X 10 X 10</v>
          </cell>
          <cell r="AD49">
            <v>1500</v>
          </cell>
          <cell r="AE49">
            <v>1500</v>
          </cell>
          <cell r="AF49" t="str">
            <v>24 X 10 X 10 X 10 X 10 L=1500</v>
          </cell>
          <cell r="AG49" t="str">
            <v>24 X 10 X 10 X 10 X 10 L=1500</v>
          </cell>
          <cell r="AH49">
            <v>5543</v>
          </cell>
          <cell r="AI49">
            <v>5543</v>
          </cell>
        </row>
        <row r="50">
          <cell r="A50">
            <v>47</v>
          </cell>
          <cell r="B50" t="str">
            <v>Z5-RM2</v>
          </cell>
          <cell r="C50" t="str">
            <v>T2</v>
          </cell>
          <cell r="D50">
            <v>10</v>
          </cell>
          <cell r="E50">
            <v>4</v>
          </cell>
          <cell r="F50">
            <v>3</v>
          </cell>
          <cell r="G50">
            <v>3.3</v>
          </cell>
          <cell r="H50">
            <v>3</v>
          </cell>
          <cell r="I50">
            <v>2.2999999999999998</v>
          </cell>
          <cell r="J50">
            <v>0.25</v>
          </cell>
          <cell r="K50">
            <v>0.25</v>
          </cell>
          <cell r="L50">
            <v>3.5</v>
          </cell>
          <cell r="M50">
            <v>2.8</v>
          </cell>
          <cell r="N50">
            <v>3.8</v>
          </cell>
          <cell r="O50">
            <v>0.66500000000000004</v>
          </cell>
          <cell r="P50">
            <v>3.3249999999999997</v>
          </cell>
          <cell r="Q50">
            <v>7.82</v>
          </cell>
          <cell r="R50">
            <v>3.3249999999999997</v>
          </cell>
          <cell r="S50">
            <v>14.469999999999999</v>
          </cell>
          <cell r="T50">
            <v>884.94</v>
          </cell>
          <cell r="U50">
            <v>61.156876295784393</v>
          </cell>
          <cell r="V50">
            <v>28.979999999999997</v>
          </cell>
          <cell r="W50">
            <v>27.12</v>
          </cell>
          <cell r="X50">
            <v>38.279999999999994</v>
          </cell>
          <cell r="Y50">
            <v>128.62079999999997</v>
          </cell>
          <cell r="Z50">
            <v>30.6</v>
          </cell>
          <cell r="AA50">
            <v>14.6</v>
          </cell>
          <cell r="AB50">
            <v>38.279999999999994</v>
          </cell>
          <cell r="AC50" t="str">
            <v>10 X 4</v>
          </cell>
          <cell r="AD50">
            <v>1000</v>
          </cell>
          <cell r="AE50">
            <v>1000</v>
          </cell>
          <cell r="AF50" t="str">
            <v>10 X 4 L=1000</v>
          </cell>
          <cell r="AG50" t="str">
            <v>10 X 4 L=1000</v>
          </cell>
          <cell r="AH50">
            <v>5438</v>
          </cell>
          <cell r="AI50">
            <v>5438</v>
          </cell>
        </row>
        <row r="51">
          <cell r="A51">
            <v>48</v>
          </cell>
          <cell r="B51" t="str">
            <v>PURGA</v>
          </cell>
          <cell r="G51">
            <v>1</v>
          </cell>
          <cell r="H51">
            <v>1</v>
          </cell>
          <cell r="I51">
            <v>2.2000000000000002</v>
          </cell>
          <cell r="J51">
            <v>0.2</v>
          </cell>
          <cell r="K51">
            <v>0.15</v>
          </cell>
          <cell r="L51">
            <v>1.4</v>
          </cell>
          <cell r="M51">
            <v>2.5</v>
          </cell>
          <cell r="N51">
            <v>1.4</v>
          </cell>
          <cell r="O51">
            <v>9.799999999999999E-2</v>
          </cell>
          <cell r="P51">
            <v>0.39199999999999996</v>
          </cell>
          <cell r="Q51">
            <v>2.1119999999999997</v>
          </cell>
          <cell r="R51">
            <v>0.29399999999999993</v>
          </cell>
          <cell r="S51">
            <v>2.7979999999999996</v>
          </cell>
          <cell r="T51">
            <v>250</v>
          </cell>
          <cell r="U51">
            <v>89.349535382416022</v>
          </cell>
          <cell r="V51">
            <v>8.8000000000000007</v>
          </cell>
          <cell r="W51">
            <v>16.32</v>
          </cell>
          <cell r="X51">
            <v>6.9119999999999999</v>
          </cell>
          <cell r="Y51">
            <v>20.736000000000001</v>
          </cell>
          <cell r="Z51">
            <v>13.6</v>
          </cell>
          <cell r="AA51">
            <v>5.6</v>
          </cell>
          <cell r="AB51">
            <v>6.9119999999999999</v>
          </cell>
        </row>
        <row r="52">
          <cell r="A52">
            <v>49</v>
          </cell>
          <cell r="B52" t="str">
            <v>VENTOSA</v>
          </cell>
          <cell r="G52">
            <v>1</v>
          </cell>
          <cell r="H52">
            <v>1</v>
          </cell>
          <cell r="I52">
            <v>1</v>
          </cell>
          <cell r="J52">
            <v>0.15</v>
          </cell>
          <cell r="K52">
            <v>0.1</v>
          </cell>
          <cell r="L52">
            <v>1.3</v>
          </cell>
          <cell r="M52">
            <v>1.2</v>
          </cell>
          <cell r="N52">
            <v>1.3</v>
          </cell>
          <cell r="O52">
            <v>8.450000000000002E-2</v>
          </cell>
          <cell r="P52">
            <v>0.2535</v>
          </cell>
          <cell r="Q52">
            <v>0.69000000000000017</v>
          </cell>
          <cell r="R52">
            <v>0.16900000000000004</v>
          </cell>
          <cell r="S52">
            <v>1.1125000000000003</v>
          </cell>
          <cell r="T52">
            <v>30</v>
          </cell>
          <cell r="U52">
            <v>26.966292134831455</v>
          </cell>
          <cell r="V52">
            <v>4</v>
          </cell>
          <cell r="W52">
            <v>15.839999999999998</v>
          </cell>
          <cell r="X52">
            <v>6.347999999999999</v>
          </cell>
          <cell r="Y52">
            <v>9.1411199999999972</v>
          </cell>
          <cell r="Z52">
            <v>13.2</v>
          </cell>
          <cell r="AA52">
            <v>5.2</v>
          </cell>
          <cell r="AB52">
            <v>6.347999999999999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IRCUITOS CODENSA"/>
      <sheetName val="Capitulos"/>
      <sheetName val="Maqui Equip"/>
      <sheetName val="calidad"/>
      <sheetName val="FACTORES"/>
      <sheetName val="PERSONAL"/>
      <sheetName val="An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9.4"/>
      <sheetName val="5094-2003"/>
      <sheetName val="resumen"/>
      <sheetName val="A. P. U."/>
      <sheetName val="AIU"/>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 val="Validacione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Item"/>
    </sheetNames>
    <sheetDataSet>
      <sheetData sheetId="0">
        <row r="1">
          <cell r="B1" t="str">
            <v>ESTUDIOS Y DISEÑOS DE LA CICLORUTA Y ESPACIO PUBLICO COMPLEMENTARIO DEL EJE VIAL DE LA CALLE 116 ENTRE LA CARRERA 11 Y LA AUTOPISTA NORTE INCLUYENDO SEPARADOR Y ANTEJARDINES EN LA CIUDAD DE BOGOTA D.C.</v>
          </cell>
        </row>
        <row r="7">
          <cell r="B7">
            <v>39315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Copia de PRESUPUESTO PUENTE TRA"/>
    </sheetNames>
    <sheetDataSet>
      <sheetData sheetId="0"/>
      <sheetData sheetId="1">
        <row r="2">
          <cell r="B2" t="str">
            <v>Localización y replanteo</v>
          </cell>
          <cell r="C2" t="str">
            <v>M2</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AR PTAR"/>
      <sheetName val="EMISARIO FINALÑ"/>
      <sheetName val="PRESU COMPLETO"/>
      <sheetName val="EQUIPOS"/>
      <sheetName val="ACCESORIOS"/>
      <sheetName val="APU"/>
      <sheetName val="INTERVENTORIA"/>
      <sheetName val="AJUSTES"/>
    </sheetNames>
    <sheetDataSet>
      <sheetData sheetId="0"/>
      <sheetData sheetId="1"/>
      <sheetData sheetId="2"/>
      <sheetData sheetId="3"/>
      <sheetData sheetId="4"/>
      <sheetData sheetId="5">
        <row r="2">
          <cell r="H2">
            <v>3400</v>
          </cell>
          <cell r="I2">
            <v>3600</v>
          </cell>
          <cell r="J2">
            <v>4.5999999999999996</v>
          </cell>
        </row>
      </sheetData>
      <sheetData sheetId="6"/>
      <sheetData sheetId="7"/>
      <sheetData sheetId="8"/>
      <sheetData sheetId="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 val="EQUIPOS"/>
      <sheetName val="PRESU COMPLETO"/>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FACTOR_PRESTACIONAL_2010"/>
      <sheetName val="TARIFA_VIGILANCIA_MENSUAL_2010"/>
      <sheetName val="TARIFAS_REGISTRO_DISTRITAL_2010"/>
      <sheetName val="COSTOS_OFICINA"/>
      <sheetName val="COSTOS_CAMPAMENTO"/>
      <sheetName val="Data Tables"/>
      <sheetName val="Company"/>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Presupuesto remoción de derrumb"/>
      <sheetName val="AIU"/>
    </sheetNames>
    <sheetDataSet>
      <sheetData sheetId="0"/>
      <sheetData sheetId="1" refreshError="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EQUIPO"/>
      <sheetName val="MATERIALES"/>
      <sheetName val="DISTANCIA"/>
      <sheetName val="PERSONAL"/>
      <sheetName val="items"/>
      <sheetName val="Insumos"/>
      <sheetName val="2103mar "/>
      <sheetName val="A. P. U."/>
      <sheetName val="TRAYECTO 1"/>
      <sheetName val="Itemes Renovación"/>
      <sheetName val="FECHAS DE CORTE"/>
      <sheetName val="Informacion General"/>
      <sheetName val="TARIFAS"/>
      <sheetName val="Personalizar"/>
      <sheetName val="otros"/>
      <sheetName val="días habiles 2015"/>
      <sheetName val="INS"/>
      <sheetName val="Ppto"/>
      <sheetName val="Plan auditoría"/>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A2" t="str">
            <v>INVÍAS - TERRITORIAL CORDOBA - GRUPO 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Hoja1"/>
      <sheetName val="AMC"/>
      <sheetName val="Basico"/>
      <sheetName val="Iva"/>
      <sheetName val="Total"/>
      <sheetName val="amc_acta"/>
      <sheetName val="amc_bas"/>
      <sheetName val="amc_iva"/>
      <sheetName val="amc_total"/>
      <sheetName val="amc_anticip"/>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 val="EST.VÍA CRITERIO TECNICO 90BL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VÍA CRITERIO TECNICO"/>
      <sheetName val="OTANCH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 val="POZO_PROFUNDO"/>
      <sheetName val="C_QUIEBRE"/>
      <sheetName val="PTAP_ELECTRICAS"/>
      <sheetName val="OBRAS_COMPLEMENTARIAS_PTAP"/>
      <sheetName val="SORACA_"/>
      <sheetName val="PTAP_SORA"/>
      <sheetName val="PTAP_CHIQUIZA"/>
      <sheetName val="PTAP_CUCAITA"/>
      <sheetName val="PTAP_SORACA"/>
      <sheetName val="COSTOS OFICINA"/>
      <sheetName val="Presupuesto General-V.11"/>
      <sheetName val="Datos"/>
      <sheetName val="Cuadrillas"/>
      <sheetName val="Jornal"/>
    </sheetNames>
    <sheetDataSet>
      <sheetData sheetId="0">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OPERACION CAV"/>
      <sheetName val="RESOLUCION"/>
      <sheetName val="1. PERSONAL OPERATIVO"/>
      <sheetName val="2. PERSONAL MANTENIMIENTO"/>
      <sheetName val="3. PERSONAL ADMINISTRATIVO"/>
      <sheetName val="4.1 ALIMENTOS "/>
      <sheetName val="4.1 ESTUDIO DE MERCADO"/>
      <sheetName val="4.1 COTIZACIONES"/>
      <sheetName val="4.2 INSUM HOSP MEDIC"/>
      <sheetName val="4.2 ESTUDIO DE MERCADO"/>
      <sheetName val="4.2 COTIZACIONES"/>
      <sheetName val="4.3 INS. MANTENIMIENTO "/>
      <sheetName val="4.3 ESTUDIO DE MERCADO"/>
      <sheetName val="4.3 COTIZACIONES"/>
      <sheetName val="4.4. IMPREVISTOS"/>
      <sheetName val="5. MANT INFRAESTRUC"/>
      <sheetName val="5 ESTUDIO DE MERCADO"/>
      <sheetName val="5 COTIZACIONES"/>
      <sheetName val="6.TRANSPORTE"/>
      <sheetName val="IPC-INF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OPERACION CAV"/>
      <sheetName val="RESOLUCION"/>
      <sheetName val="1. PERSONAL OPERATIVO"/>
      <sheetName val="2. PERSONAL MANTENIMIENTO"/>
      <sheetName val="3. PERSONAL ADMINISTRATIVO"/>
      <sheetName val="4.1 ALIMENTOS "/>
      <sheetName val="4.1 ESTUDIO DE MERCADO"/>
      <sheetName val="4.1 COTIZACIONES"/>
      <sheetName val="4.2 INSUM HOSP MEDIC"/>
      <sheetName val="4.2 ESTUDIO DE MERCADO"/>
      <sheetName val="4.2 COTIZACIONES"/>
      <sheetName val="4.3 INS. MANTENIMIENTO "/>
      <sheetName val="4.3 ESTUDIO DE MERCADO"/>
      <sheetName val="4.3 COTIZACIONES"/>
      <sheetName val="4.4. IMPREVISTOS"/>
      <sheetName val="5. MANT INFRAESTRUC"/>
      <sheetName val="5 ESTUDIO DE MERCADO"/>
      <sheetName val="5 COTIZACIONES"/>
      <sheetName val="6.TRANSPORTE"/>
      <sheetName val="IPC-INF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31">
          <cell r="M31">
            <v>5.62E-2</v>
          </cell>
        </row>
        <row r="34">
          <cell r="M34">
            <v>3.8199999999999998E-2</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IN IVA"/>
      <sheetName val="Hoja10"/>
      <sheetName val="2023"/>
      <sheetName val="PARQUE AUTOMOTOR"/>
    </sheetNames>
    <sheetDataSet>
      <sheetData sheetId="0"/>
      <sheetData sheetId="1" refreshError="1"/>
      <sheetData sheetId="2" refreshError="1"/>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items"/>
    </sheetNames>
    <sheetDataSet>
      <sheetData sheetId="0" refreshError="1"/>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 val="Contratos a Celebrar"/>
      <sheetName val="Cronograma SGEN"/>
      <sheetName val="Hoja1"/>
    </sheetNames>
    <sheetDataSet>
      <sheetData sheetId="0"/>
      <sheetData sheetId="1" refreshError="1"/>
      <sheetData sheetId="2"/>
      <sheetData sheetId="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OBRAS SES"/>
      <sheetName val="REC-COD,"/>
      <sheetName val="PRESUPUESTO"/>
      <sheetName val="BASICAS"/>
      <sheetName val="PRECIOS"/>
      <sheetName val="Hoja3"/>
      <sheetName val="Cuadrillas"/>
      <sheetName val="Equ"/>
      <sheetName val="Trans"/>
      <sheetName val="Mat"/>
      <sheetName val="Salarios"/>
      <sheetName val="2,2,6,1 Pilotes 0,30"/>
      <sheetName val="DEST. MEDIOS"/>
      <sheetName val="COMBUASF"/>
      <sheetName val="BALCRUDO"/>
      <sheetName val="CARGASPROC."/>
      <sheetName val="G L P  FINAL"/>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UNITARIOS_PARA_241201_2S"/>
      <sheetName val="PR_1"/>
      <sheetName val="ESTADO_RED_TEC"/>
      <sheetName val="PREACTA_10"/>
      <sheetName val="PREACTA_9"/>
      <sheetName val="Bajadas"/>
      <sheetName val="PRECIOS"/>
      <sheetName val="PREACTA 6"/>
      <sheetName val="TABLA 2008"/>
      <sheetName val="Presup_Cancha"/>
      <sheetName val="TRANSPORTE"/>
      <sheetName val="NARIÑO"/>
      <sheetName val="062"/>
      <sheetName val="Listas"/>
      <sheetName val="Excavación Mat. Común Estacione"/>
      <sheetName val="Demolición Pavimento"/>
      <sheetName val="Insum"/>
      <sheetName val="SUB APU"/>
      <sheetName val="PRESUPUESTO"/>
      <sheetName val="ESTADO VÍA-CRIT.TECNICO"/>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inst"/>
      <sheetName val="Hoja2"/>
      <sheetName val="Cuadr."/>
      <sheetName val="PUNITARIOS PARA 241201 2S.xls"/>
      <sheetName val="PREACTA_61"/>
      <sheetName val="A_P_U1"/>
      <sheetName val="PERSONAL"/>
      <sheetName val="Tarifa MT"/>
      <sheetName val="BASE"/>
      <sheetName val="7.1.8.1.1"/>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glvc"/>
      <sheetName val="c2_5y2_613"/>
      <sheetName val="PREACTA_62"/>
      <sheetName val="TABLA_20082"/>
      <sheetName val="c2_5y2_612"/>
      <sheetName val="TABLA_20081"/>
      <sheetName val="c2_5y2_611"/>
      <sheetName val="for 6"/>
      <sheetName val="CURVA"/>
      <sheetName val="CHINCHINA FINAL . A CEROS"/>
      <sheetName val="Memoria de calculo"/>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c2_5y2_614"/>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base ctos"/>
      <sheetName val="PROYECTO"/>
      <sheetName val="ACTA MODIFICACIÓN CIVIL"/>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refreshError="1"/>
      <sheetData sheetId="153"/>
      <sheetData sheetId="154" refreshError="1"/>
      <sheetData sheetId="155"/>
      <sheetData sheetId="156"/>
      <sheetData sheetId="157"/>
      <sheetData sheetId="158"/>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ow r="48">
          <cell r="E48">
            <v>0</v>
          </cell>
        </row>
      </sheetData>
      <sheetData sheetId="183"/>
      <sheetData sheetId="184"/>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refreshError="1"/>
      <sheetData sheetId="217" refreshError="1"/>
      <sheetData sheetId="218"/>
      <sheetData sheetId="219">
        <row r="48">
          <cell r="E48">
            <v>0</v>
          </cell>
        </row>
      </sheetData>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 val="POZO_PROFUNDO"/>
      <sheetName val="C_QUIEBRE"/>
      <sheetName val="OBRAS_COMPLEMENTARIAS_PTAP"/>
      <sheetName val="PTAP_CU"/>
      <sheetName val="PTAP_SO"/>
      <sheetName val="SAN_PEDRO_DE_IGUAQUE"/>
      <sheetName val="desmonte"/>
      <sheetName val="A. Profesional"/>
      <sheetName val="Res-Accide-10"/>
    </sheetNames>
    <sheetDataSet>
      <sheetData sheetId="0"/>
      <sheetData sheetId="1"/>
      <sheetData sheetId="2"/>
      <sheetData sheetId="3">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mailto:edison.gonzalez@unad.edu.co" TargetMode="Externa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mailto:coordiuecfi_bog@unal.edu.co" TargetMode="Externa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9"/>
  <sheetViews>
    <sheetView view="pageBreakPreview" zoomScaleNormal="100" zoomScaleSheetLayoutView="100" workbookViewId="0">
      <selection activeCell="B4" sqref="B4:B12"/>
    </sheetView>
  </sheetViews>
  <sheetFormatPr baseColWidth="10" defaultColWidth="10" defaultRowHeight="14" x14ac:dyDescent="0.15"/>
  <cols>
    <col min="1" max="1" width="5.6640625" style="44" customWidth="1"/>
    <col min="2" max="2" width="48.33203125" style="46" customWidth="1"/>
    <col min="3" max="3" width="12.6640625" style="47" customWidth="1"/>
    <col min="4" max="4" width="11.6640625" style="44" customWidth="1"/>
    <col min="5" max="5" width="12.33203125" style="44" bestFit="1" customWidth="1"/>
    <col min="6" max="6" width="17.83203125" style="44" bestFit="1" customWidth="1"/>
    <col min="7" max="7" width="10" style="44"/>
    <col min="8" max="8" width="12.6640625" style="44" bestFit="1" customWidth="1"/>
    <col min="9" max="9" width="13.83203125" style="44" bestFit="1" customWidth="1"/>
    <col min="10" max="16384" width="10" style="44"/>
  </cols>
  <sheetData>
    <row r="1" spans="1:9" ht="16.5" customHeight="1" x14ac:dyDescent="0.15">
      <c r="A1" s="146" t="s">
        <v>4</v>
      </c>
      <c r="B1" s="147"/>
      <c r="C1" s="147"/>
      <c r="D1" s="148"/>
      <c r="E1" s="149"/>
      <c r="F1" s="150"/>
    </row>
    <row r="2" spans="1:9" ht="48" customHeight="1" x14ac:dyDescent="0.15">
      <c r="A2" s="146" t="str">
        <f>+'ESTUDIO DE MERCADO'!A2:I2</f>
        <v>OBJETO: Prestar servicios para el fortalecimiento de las competencias laborales de los servidores públicos de la Corporación Autónoma Regional de Cundinamarca – CAR, en cumplimiento del Plan institucional de capacitación vigencia 2026.</v>
      </c>
      <c r="B2" s="147"/>
      <c r="C2" s="147"/>
      <c r="D2" s="148"/>
      <c r="E2" s="151"/>
      <c r="F2" s="152"/>
    </row>
    <row r="3" spans="1:9" ht="57.75" customHeight="1" thickBot="1" x14ac:dyDescent="0.2">
      <c r="A3" s="120" t="s">
        <v>5</v>
      </c>
      <c r="B3" s="121" t="s">
        <v>6</v>
      </c>
      <c r="C3" s="120" t="s">
        <v>7</v>
      </c>
      <c r="D3" s="122" t="s">
        <v>125</v>
      </c>
      <c r="E3" s="122" t="s">
        <v>65</v>
      </c>
      <c r="F3" s="122" t="s">
        <v>132</v>
      </c>
    </row>
    <row r="4" spans="1:9" ht="45" x14ac:dyDescent="0.15">
      <c r="A4" s="45">
        <f>+'ANEXO ESPECIF TÉCNICAS'!A4</f>
        <v>1</v>
      </c>
      <c r="B4" s="245" t="s">
        <v>82</v>
      </c>
      <c r="C4" s="126" t="s">
        <v>80</v>
      </c>
      <c r="D4" s="127">
        <f>+'JUSTIFICACION DE CANTIDADES'!D4</f>
        <v>40</v>
      </c>
      <c r="E4" s="132">
        <f>+'ESTUDIO DE MERCADO'!I7</f>
        <v>2187729</v>
      </c>
      <c r="F4" s="133">
        <f>ROUND(D4*E4,0)</f>
        <v>87509160</v>
      </c>
      <c r="H4" s="59"/>
    </row>
    <row r="5" spans="1:9" ht="30" x14ac:dyDescent="0.15">
      <c r="A5" s="45">
        <v>2</v>
      </c>
      <c r="B5" s="246" t="s">
        <v>81</v>
      </c>
      <c r="C5" s="126" t="s">
        <v>80</v>
      </c>
      <c r="D5" s="127">
        <f>+'JUSTIFICACION DE CANTIDADES'!D5</f>
        <v>35</v>
      </c>
      <c r="E5" s="132">
        <f>+'ESTUDIO DE MERCADO'!I8</f>
        <v>2089595</v>
      </c>
      <c r="F5" s="133">
        <f t="shared" ref="F5:F12" si="0">ROUND(D5*E5,0)</f>
        <v>73135825</v>
      </c>
      <c r="H5" s="59"/>
    </row>
    <row r="6" spans="1:9" ht="30" x14ac:dyDescent="0.15">
      <c r="A6" s="45">
        <v>3</v>
      </c>
      <c r="B6" s="246" t="s">
        <v>83</v>
      </c>
      <c r="C6" s="126" t="s">
        <v>80</v>
      </c>
      <c r="D6" s="127">
        <f>+'JUSTIFICACION DE CANTIDADES'!D6</f>
        <v>35</v>
      </c>
      <c r="E6" s="132">
        <f>+'ESTUDIO DE MERCADO'!I9</f>
        <v>2077095</v>
      </c>
      <c r="F6" s="133">
        <f t="shared" si="0"/>
        <v>72698325</v>
      </c>
      <c r="H6" s="59"/>
    </row>
    <row r="7" spans="1:9" ht="45" x14ac:dyDescent="0.15">
      <c r="A7" s="45">
        <v>4</v>
      </c>
      <c r="B7" s="246" t="s">
        <v>84</v>
      </c>
      <c r="C7" s="126" t="s">
        <v>80</v>
      </c>
      <c r="D7" s="127">
        <f>+'JUSTIFICACION DE CANTIDADES'!D7</f>
        <v>35</v>
      </c>
      <c r="E7" s="132">
        <f>+'ESTUDIO DE MERCADO'!I10</f>
        <v>2307356</v>
      </c>
      <c r="F7" s="133">
        <f t="shared" si="0"/>
        <v>80757460</v>
      </c>
      <c r="H7" s="59"/>
    </row>
    <row r="8" spans="1:9" ht="30" x14ac:dyDescent="0.15">
      <c r="A8" s="45">
        <v>5</v>
      </c>
      <c r="B8" s="246" t="s">
        <v>85</v>
      </c>
      <c r="C8" s="126" t="s">
        <v>80</v>
      </c>
      <c r="D8" s="127">
        <f>+'JUSTIFICACION DE CANTIDADES'!D8</f>
        <v>30</v>
      </c>
      <c r="E8" s="132">
        <f>+'ESTUDIO DE MERCADO'!I11</f>
        <v>2375927</v>
      </c>
      <c r="F8" s="133">
        <f t="shared" si="0"/>
        <v>71277810</v>
      </c>
      <c r="H8" s="59"/>
    </row>
    <row r="9" spans="1:9" ht="30" x14ac:dyDescent="0.15">
      <c r="A9" s="45">
        <v>6</v>
      </c>
      <c r="B9" s="246" t="s">
        <v>86</v>
      </c>
      <c r="C9" s="126" t="s">
        <v>80</v>
      </c>
      <c r="D9" s="127">
        <f>+'JUSTIFICACION DE CANTIDADES'!D9</f>
        <v>30</v>
      </c>
      <c r="E9" s="132">
        <f>+'ESTUDIO DE MERCADO'!I12</f>
        <v>2200412</v>
      </c>
      <c r="F9" s="133">
        <f t="shared" si="0"/>
        <v>66012360</v>
      </c>
      <c r="H9" s="59"/>
    </row>
    <row r="10" spans="1:9" ht="30" x14ac:dyDescent="0.15">
      <c r="A10" s="45">
        <v>7</v>
      </c>
      <c r="B10" s="246" t="s">
        <v>87</v>
      </c>
      <c r="C10" s="126" t="s">
        <v>80</v>
      </c>
      <c r="D10" s="127">
        <f>+'JUSTIFICACION DE CANTIDADES'!D10</f>
        <v>30</v>
      </c>
      <c r="E10" s="132">
        <f>+'ESTUDIO DE MERCADO'!I13</f>
        <v>2200412</v>
      </c>
      <c r="F10" s="133">
        <f t="shared" si="0"/>
        <v>66012360</v>
      </c>
      <c r="H10" s="59"/>
    </row>
    <row r="11" spans="1:9" ht="30" x14ac:dyDescent="0.15">
      <c r="A11" s="45">
        <v>8</v>
      </c>
      <c r="B11" s="246" t="s">
        <v>75</v>
      </c>
      <c r="C11" s="126" t="s">
        <v>80</v>
      </c>
      <c r="D11" s="127">
        <f>+'JUSTIFICACION DE CANTIDADES'!D11</f>
        <v>25</v>
      </c>
      <c r="E11" s="132">
        <f>+'ESTUDIO DE MERCADO'!I14</f>
        <v>2255127</v>
      </c>
      <c r="F11" s="133">
        <f t="shared" si="0"/>
        <v>56378175</v>
      </c>
      <c r="H11" s="59"/>
    </row>
    <row r="12" spans="1:9" ht="31" thickBot="1" x14ac:dyDescent="0.2">
      <c r="A12" s="45">
        <v>9</v>
      </c>
      <c r="B12" s="247" t="s">
        <v>76</v>
      </c>
      <c r="C12" s="126" t="s">
        <v>80</v>
      </c>
      <c r="D12" s="127">
        <f>+'JUSTIFICACION DE CANTIDADES'!D12</f>
        <v>25</v>
      </c>
      <c r="E12" s="132">
        <f>+'ESTUDIO DE MERCADO'!I15</f>
        <v>2289127</v>
      </c>
      <c r="F12" s="133">
        <f t="shared" si="0"/>
        <v>57228175</v>
      </c>
      <c r="H12" s="136" t="s">
        <v>144</v>
      </c>
      <c r="I12" s="139">
        <v>633912773</v>
      </c>
    </row>
    <row r="13" spans="1:9" s="101" customFormat="1" ht="24.75" customHeight="1" x14ac:dyDescent="0.2">
      <c r="A13" s="144" t="s">
        <v>9</v>
      </c>
      <c r="B13" s="144"/>
      <c r="C13" s="144"/>
      <c r="D13" s="144"/>
      <c r="E13" s="144"/>
      <c r="F13" s="134">
        <f>SUM(F4:F12)</f>
        <v>631009650</v>
      </c>
      <c r="H13" s="137" t="s">
        <v>145</v>
      </c>
      <c r="I13" s="138">
        <f>+F13</f>
        <v>631009650</v>
      </c>
    </row>
    <row r="14" spans="1:9" ht="35" customHeight="1" x14ac:dyDescent="0.15">
      <c r="A14" s="141"/>
      <c r="B14" s="141"/>
      <c r="C14" s="141"/>
      <c r="D14" s="141"/>
      <c r="H14" s="137" t="s">
        <v>146</v>
      </c>
      <c r="I14" s="138">
        <f>+I12-I13</f>
        <v>2903123</v>
      </c>
    </row>
    <row r="15" spans="1:9" ht="82.5" customHeight="1" x14ac:dyDescent="0.15">
      <c r="A15" s="145" t="s">
        <v>10</v>
      </c>
      <c r="B15" s="145"/>
      <c r="C15" s="145"/>
      <c r="D15" s="145"/>
      <c r="E15" s="145"/>
      <c r="F15" s="145"/>
    </row>
    <row r="16" spans="1:9" s="49" customFormat="1" x14ac:dyDescent="0.15">
      <c r="A16" s="142" t="s">
        <v>66</v>
      </c>
      <c r="B16" s="142"/>
      <c r="C16" s="142"/>
      <c r="D16" s="142"/>
      <c r="E16" s="142"/>
      <c r="F16" s="142"/>
    </row>
    <row r="17" spans="1:6" s="49" customFormat="1" x14ac:dyDescent="0.15">
      <c r="A17" s="142" t="s">
        <v>67</v>
      </c>
      <c r="B17" s="142"/>
      <c r="C17" s="142"/>
      <c r="D17" s="142"/>
      <c r="E17" s="142"/>
      <c r="F17" s="142"/>
    </row>
    <row r="18" spans="1:6" x14ac:dyDescent="0.15">
      <c r="A18" s="140"/>
      <c r="B18" s="140"/>
      <c r="C18" s="140"/>
      <c r="D18" s="140"/>
      <c r="E18" s="60"/>
    </row>
    <row r="19" spans="1:6" ht="16.5" customHeight="1" x14ac:dyDescent="0.15">
      <c r="A19" s="143" t="s">
        <v>130</v>
      </c>
      <c r="B19" s="143"/>
      <c r="C19" s="143"/>
      <c r="D19" s="143"/>
      <c r="E19" s="143"/>
      <c r="F19" s="143"/>
    </row>
  </sheetData>
  <mergeCells count="10">
    <mergeCell ref="A13:E13"/>
    <mergeCell ref="A15:F15"/>
    <mergeCell ref="A2:D2"/>
    <mergeCell ref="A1:D1"/>
    <mergeCell ref="E1:F2"/>
    <mergeCell ref="A18:D18"/>
    <mergeCell ref="A14:D14"/>
    <mergeCell ref="A16:F16"/>
    <mergeCell ref="A17:F17"/>
    <mergeCell ref="A19:F19"/>
  </mergeCells>
  <pageMargins left="0.7" right="0.7" top="0.75" bottom="0.75" header="0.3" footer="0.3"/>
  <pageSetup paperSize="9" scale="6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06A4E-FD39-48E2-A9C5-119FD4FC8D56}">
  <dimension ref="A1:H19"/>
  <sheetViews>
    <sheetView view="pageBreakPreview" zoomScaleNormal="100" zoomScaleSheetLayoutView="100" workbookViewId="0">
      <selection activeCell="B4" sqref="B4:B12"/>
    </sheetView>
  </sheetViews>
  <sheetFormatPr baseColWidth="10" defaultColWidth="10" defaultRowHeight="14" x14ac:dyDescent="0.15"/>
  <cols>
    <col min="1" max="1" width="5.6640625" style="44" customWidth="1"/>
    <col min="2" max="2" width="48.33203125" style="46" customWidth="1"/>
    <col min="3" max="3" width="12.6640625" style="47" customWidth="1"/>
    <col min="4" max="4" width="11.6640625" style="44" customWidth="1"/>
    <col min="5" max="5" width="12.33203125" style="44" bestFit="1" customWidth="1"/>
    <col min="6" max="6" width="17.83203125" style="44" bestFit="1" customWidth="1"/>
    <col min="7" max="7" width="10" style="44"/>
    <col min="8" max="8" width="11.33203125" style="44" bestFit="1" customWidth="1"/>
    <col min="9" max="16384" width="10" style="44"/>
  </cols>
  <sheetData>
    <row r="1" spans="1:8" ht="16.5" customHeight="1" x14ac:dyDescent="0.15">
      <c r="A1" s="146" t="s">
        <v>133</v>
      </c>
      <c r="B1" s="147"/>
      <c r="C1" s="147"/>
      <c r="D1" s="148"/>
      <c r="E1" s="149"/>
      <c r="F1" s="150"/>
    </row>
    <row r="2" spans="1:8" ht="48" customHeight="1" x14ac:dyDescent="0.15">
      <c r="A2" s="146" t="str">
        <f>+'ESTUDIO DE MERCADO'!A2:I2</f>
        <v>OBJETO: Prestar servicios para el fortalecimiento de las competencias laborales de los servidores públicos de la Corporación Autónoma Regional de Cundinamarca – CAR, en cumplimiento del Plan institucional de capacitación vigencia 2026.</v>
      </c>
      <c r="B2" s="147"/>
      <c r="C2" s="147"/>
      <c r="D2" s="148"/>
      <c r="E2" s="151"/>
      <c r="F2" s="152"/>
    </row>
    <row r="3" spans="1:8" ht="57.75" customHeight="1" thickBot="1" x14ac:dyDescent="0.2">
      <c r="A3" s="120" t="s">
        <v>5</v>
      </c>
      <c r="B3" s="121" t="s">
        <v>6</v>
      </c>
      <c r="C3" s="120" t="s">
        <v>7</v>
      </c>
      <c r="D3" s="122" t="s">
        <v>131</v>
      </c>
      <c r="E3" s="122" t="s">
        <v>65</v>
      </c>
      <c r="F3" s="122" t="s">
        <v>132</v>
      </c>
    </row>
    <row r="4" spans="1:8" ht="45" x14ac:dyDescent="0.15">
      <c r="A4" s="45">
        <f>+'ANEXO ESPECIF TÉCNICAS'!A4</f>
        <v>1</v>
      </c>
      <c r="B4" s="245" t="s">
        <v>82</v>
      </c>
      <c r="C4" s="126" t="s">
        <v>80</v>
      </c>
      <c r="D4" s="127">
        <v>1</v>
      </c>
      <c r="E4" s="132">
        <f>+'ESTUDIO DE MERCADO'!I7</f>
        <v>2187729</v>
      </c>
      <c r="F4" s="133">
        <f>ROUND(D4*E4,0)</f>
        <v>2187729</v>
      </c>
      <c r="H4" s="59"/>
    </row>
    <row r="5" spans="1:8" ht="30" x14ac:dyDescent="0.15">
      <c r="A5" s="45">
        <v>2</v>
      </c>
      <c r="B5" s="246" t="s">
        <v>81</v>
      </c>
      <c r="C5" s="126" t="s">
        <v>80</v>
      </c>
      <c r="D5" s="127">
        <v>1</v>
      </c>
      <c r="E5" s="132">
        <f>+'ESTUDIO DE MERCADO'!I8</f>
        <v>2089595</v>
      </c>
      <c r="F5" s="133">
        <f t="shared" ref="F5:F12" si="0">ROUND(D5*E5,0)</f>
        <v>2089595</v>
      </c>
      <c r="H5" s="59"/>
    </row>
    <row r="6" spans="1:8" ht="30" x14ac:dyDescent="0.15">
      <c r="A6" s="45">
        <v>3</v>
      </c>
      <c r="B6" s="246" t="s">
        <v>83</v>
      </c>
      <c r="C6" s="126" t="s">
        <v>80</v>
      </c>
      <c r="D6" s="127">
        <v>1</v>
      </c>
      <c r="E6" s="132">
        <f>+'ESTUDIO DE MERCADO'!I9</f>
        <v>2077095</v>
      </c>
      <c r="F6" s="133">
        <f t="shared" si="0"/>
        <v>2077095</v>
      </c>
      <c r="H6" s="59"/>
    </row>
    <row r="7" spans="1:8" ht="45" x14ac:dyDescent="0.15">
      <c r="A7" s="45">
        <v>4</v>
      </c>
      <c r="B7" s="246" t="s">
        <v>84</v>
      </c>
      <c r="C7" s="126" t="s">
        <v>80</v>
      </c>
      <c r="D7" s="127">
        <v>1</v>
      </c>
      <c r="E7" s="132">
        <f>+'ESTUDIO DE MERCADO'!I10</f>
        <v>2307356</v>
      </c>
      <c r="F7" s="133">
        <f t="shared" si="0"/>
        <v>2307356</v>
      </c>
      <c r="H7" s="59"/>
    </row>
    <row r="8" spans="1:8" ht="30" x14ac:dyDescent="0.15">
      <c r="A8" s="45">
        <v>5</v>
      </c>
      <c r="B8" s="246" t="s">
        <v>85</v>
      </c>
      <c r="C8" s="126" t="s">
        <v>80</v>
      </c>
      <c r="D8" s="127">
        <v>1</v>
      </c>
      <c r="E8" s="132">
        <f>+'ESTUDIO DE MERCADO'!I11</f>
        <v>2375927</v>
      </c>
      <c r="F8" s="133">
        <f t="shared" si="0"/>
        <v>2375927</v>
      </c>
      <c r="H8" s="59"/>
    </row>
    <row r="9" spans="1:8" ht="30" x14ac:dyDescent="0.15">
      <c r="A9" s="45">
        <v>6</v>
      </c>
      <c r="B9" s="246" t="s">
        <v>86</v>
      </c>
      <c r="C9" s="126" t="s">
        <v>80</v>
      </c>
      <c r="D9" s="127">
        <v>1</v>
      </c>
      <c r="E9" s="132">
        <f>+'ESTUDIO DE MERCADO'!I12</f>
        <v>2200412</v>
      </c>
      <c r="F9" s="133">
        <f t="shared" si="0"/>
        <v>2200412</v>
      </c>
      <c r="H9" s="59"/>
    </row>
    <row r="10" spans="1:8" ht="30" x14ac:dyDescent="0.15">
      <c r="A10" s="45">
        <v>7</v>
      </c>
      <c r="B10" s="246" t="s">
        <v>87</v>
      </c>
      <c r="C10" s="126" t="s">
        <v>80</v>
      </c>
      <c r="D10" s="127">
        <v>1</v>
      </c>
      <c r="E10" s="132">
        <f>+'ESTUDIO DE MERCADO'!I13</f>
        <v>2200412</v>
      </c>
      <c r="F10" s="133">
        <f t="shared" si="0"/>
        <v>2200412</v>
      </c>
      <c r="H10" s="59"/>
    </row>
    <row r="11" spans="1:8" ht="30" x14ac:dyDescent="0.15">
      <c r="A11" s="45">
        <v>8</v>
      </c>
      <c r="B11" s="246" t="s">
        <v>75</v>
      </c>
      <c r="C11" s="126" t="s">
        <v>80</v>
      </c>
      <c r="D11" s="127">
        <v>1</v>
      </c>
      <c r="E11" s="132">
        <f>+'ESTUDIO DE MERCADO'!I14</f>
        <v>2255127</v>
      </c>
      <c r="F11" s="133">
        <f t="shared" si="0"/>
        <v>2255127</v>
      </c>
      <c r="H11" s="59"/>
    </row>
    <row r="12" spans="1:8" ht="31" thickBot="1" x14ac:dyDescent="0.2">
      <c r="A12" s="45">
        <v>9</v>
      </c>
      <c r="B12" s="247" t="s">
        <v>76</v>
      </c>
      <c r="C12" s="126" t="s">
        <v>80</v>
      </c>
      <c r="D12" s="127">
        <v>1</v>
      </c>
      <c r="E12" s="132">
        <f>+'ESTUDIO DE MERCADO'!I15</f>
        <v>2289127</v>
      </c>
      <c r="F12" s="133">
        <f t="shared" si="0"/>
        <v>2289127</v>
      </c>
      <c r="H12" s="59"/>
    </row>
    <row r="13" spans="1:8" s="101" customFormat="1" ht="24.75" customHeight="1" x14ac:dyDescent="0.2">
      <c r="A13" s="144" t="s">
        <v>12</v>
      </c>
      <c r="B13" s="144"/>
      <c r="C13" s="144"/>
      <c r="D13" s="144"/>
      <c r="E13" s="144"/>
      <c r="F13" s="134">
        <f>SUM(F4:F12)</f>
        <v>19982780</v>
      </c>
    </row>
    <row r="14" spans="1:8" ht="35" customHeight="1" x14ac:dyDescent="0.15">
      <c r="A14" s="141"/>
      <c r="B14" s="141"/>
      <c r="C14" s="141"/>
      <c r="D14" s="141"/>
    </row>
    <row r="15" spans="1:8" ht="82.5" customHeight="1" x14ac:dyDescent="0.15">
      <c r="A15" s="145" t="s">
        <v>10</v>
      </c>
      <c r="B15" s="145"/>
      <c r="C15" s="145"/>
      <c r="D15" s="145"/>
      <c r="E15" s="145"/>
      <c r="F15" s="145"/>
    </row>
    <row r="16" spans="1:8" s="49" customFormat="1" x14ac:dyDescent="0.15">
      <c r="A16" s="142" t="s">
        <v>66</v>
      </c>
      <c r="B16" s="142"/>
      <c r="C16" s="142"/>
      <c r="D16" s="142"/>
      <c r="E16" s="142"/>
      <c r="F16" s="142"/>
    </row>
    <row r="17" spans="1:6" s="49" customFormat="1" x14ac:dyDescent="0.15">
      <c r="A17" s="142" t="s">
        <v>67</v>
      </c>
      <c r="B17" s="142"/>
      <c r="C17" s="142"/>
      <c r="D17" s="142"/>
      <c r="E17" s="142"/>
      <c r="F17" s="142"/>
    </row>
    <row r="18" spans="1:6" x14ac:dyDescent="0.15">
      <c r="A18" s="140"/>
      <c r="B18" s="140"/>
      <c r="C18" s="140"/>
      <c r="D18" s="140"/>
      <c r="E18" s="60"/>
    </row>
    <row r="19" spans="1:6" ht="16.5" customHeight="1" x14ac:dyDescent="0.15">
      <c r="A19" s="143" t="s">
        <v>130</v>
      </c>
      <c r="B19" s="143"/>
      <c r="C19" s="143"/>
      <c r="D19" s="143"/>
      <c r="E19" s="143"/>
      <c r="F19" s="143"/>
    </row>
  </sheetData>
  <mergeCells count="10">
    <mergeCell ref="A16:F16"/>
    <mergeCell ref="A17:F17"/>
    <mergeCell ref="A18:D18"/>
    <mergeCell ref="A19:F19"/>
    <mergeCell ref="A1:D1"/>
    <mergeCell ref="E1:F2"/>
    <mergeCell ref="A2:D2"/>
    <mergeCell ref="A13:E13"/>
    <mergeCell ref="A14:D14"/>
    <mergeCell ref="A15:F15"/>
  </mergeCells>
  <pageMargins left="0.7" right="0.7" top="0.75" bottom="0.75" header="0.3" footer="0.3"/>
  <pageSetup paperSize="9" scale="6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6BBEE-82E0-4463-909B-51F6B7BE24A9}">
  <dimension ref="A1:V28"/>
  <sheetViews>
    <sheetView view="pageBreakPreview" zoomScaleNormal="100" zoomScaleSheetLayoutView="100" workbookViewId="0">
      <selection activeCell="B4" sqref="B4:B12"/>
    </sheetView>
  </sheetViews>
  <sheetFormatPr baseColWidth="10" defaultColWidth="10" defaultRowHeight="14" x14ac:dyDescent="0.15"/>
  <cols>
    <col min="1" max="1" width="5.6640625" style="44" customWidth="1"/>
    <col min="2" max="2" width="48.33203125" style="46" customWidth="1"/>
    <col min="3" max="3" width="12.6640625" style="47" customWidth="1"/>
    <col min="4" max="4" width="11.6640625" style="44" customWidth="1"/>
    <col min="5" max="5" width="12.33203125" style="44" bestFit="1" customWidth="1"/>
    <col min="6" max="6" width="17.83203125" style="44" bestFit="1" customWidth="1"/>
    <col min="7" max="7" width="10" style="44"/>
    <col min="8" max="8" width="11.33203125" style="44" bestFit="1" customWidth="1"/>
    <col min="9" max="16384" width="10" style="44"/>
  </cols>
  <sheetData>
    <row r="1" spans="1:8" ht="16.5" customHeight="1" x14ac:dyDescent="0.15">
      <c r="A1" s="155" t="s">
        <v>134</v>
      </c>
      <c r="B1" s="155"/>
      <c r="C1" s="155"/>
      <c r="D1" s="155"/>
      <c r="E1" s="155"/>
      <c r="F1" s="155"/>
    </row>
    <row r="2" spans="1:8" ht="16.5" customHeight="1" x14ac:dyDescent="0.15">
      <c r="A2" s="155" t="s">
        <v>135</v>
      </c>
      <c r="B2" s="155"/>
      <c r="C2" s="155"/>
      <c r="D2" s="155"/>
      <c r="E2" s="155"/>
      <c r="F2" s="155"/>
    </row>
    <row r="3" spans="1:8" ht="57.75" customHeight="1" thickBot="1" x14ac:dyDescent="0.2">
      <c r="A3" s="120" t="s">
        <v>5</v>
      </c>
      <c r="B3" s="121" t="s">
        <v>6</v>
      </c>
      <c r="C3" s="120" t="s">
        <v>7</v>
      </c>
      <c r="D3" s="122" t="s">
        <v>131</v>
      </c>
      <c r="E3" s="122" t="s">
        <v>8</v>
      </c>
      <c r="F3" s="122" t="s">
        <v>132</v>
      </c>
    </row>
    <row r="4" spans="1:8" ht="45" x14ac:dyDescent="0.15">
      <c r="A4" s="45">
        <f>+'ANEXO ESPECIF TÉCNICAS'!A4</f>
        <v>1</v>
      </c>
      <c r="B4" s="245" t="s">
        <v>82</v>
      </c>
      <c r="C4" s="126" t="s">
        <v>80</v>
      </c>
      <c r="D4" s="127">
        <v>1</v>
      </c>
      <c r="E4" s="132">
        <f>+'ESTUDIO DE MERCADO'!I7</f>
        <v>2187729</v>
      </c>
      <c r="F4" s="133">
        <f>ROUND(D4*E4,0)</f>
        <v>2187729</v>
      </c>
      <c r="H4" s="59"/>
    </row>
    <row r="5" spans="1:8" ht="30" x14ac:dyDescent="0.15">
      <c r="A5" s="45">
        <v>2</v>
      </c>
      <c r="B5" s="246" t="s">
        <v>81</v>
      </c>
      <c r="C5" s="126" t="s">
        <v>80</v>
      </c>
      <c r="D5" s="127">
        <v>1</v>
      </c>
      <c r="E5" s="132">
        <f>+'ESTUDIO DE MERCADO'!I8</f>
        <v>2089595</v>
      </c>
      <c r="F5" s="133">
        <f t="shared" ref="F5:F12" si="0">ROUND(D5*E5,0)</f>
        <v>2089595</v>
      </c>
      <c r="H5" s="59"/>
    </row>
    <row r="6" spans="1:8" ht="30" x14ac:dyDescent="0.15">
      <c r="A6" s="45">
        <v>3</v>
      </c>
      <c r="B6" s="246" t="s">
        <v>83</v>
      </c>
      <c r="C6" s="126" t="s">
        <v>80</v>
      </c>
      <c r="D6" s="127">
        <v>1</v>
      </c>
      <c r="E6" s="132">
        <f>+'ESTUDIO DE MERCADO'!I9</f>
        <v>2077095</v>
      </c>
      <c r="F6" s="133">
        <f t="shared" si="0"/>
        <v>2077095</v>
      </c>
      <c r="H6" s="59"/>
    </row>
    <row r="7" spans="1:8" ht="45" x14ac:dyDescent="0.15">
      <c r="A7" s="45">
        <v>4</v>
      </c>
      <c r="B7" s="246" t="s">
        <v>84</v>
      </c>
      <c r="C7" s="126" t="s">
        <v>80</v>
      </c>
      <c r="D7" s="127">
        <v>1</v>
      </c>
      <c r="E7" s="132">
        <f>+'ESTUDIO DE MERCADO'!I10</f>
        <v>2307356</v>
      </c>
      <c r="F7" s="133">
        <f t="shared" si="0"/>
        <v>2307356</v>
      </c>
      <c r="H7" s="59"/>
    </row>
    <row r="8" spans="1:8" ht="30" x14ac:dyDescent="0.15">
      <c r="A8" s="45">
        <v>5</v>
      </c>
      <c r="B8" s="246" t="s">
        <v>85</v>
      </c>
      <c r="C8" s="126" t="s">
        <v>80</v>
      </c>
      <c r="D8" s="127">
        <v>1</v>
      </c>
      <c r="E8" s="132">
        <f>+'ESTUDIO DE MERCADO'!I11</f>
        <v>2375927</v>
      </c>
      <c r="F8" s="133">
        <f t="shared" si="0"/>
        <v>2375927</v>
      </c>
      <c r="H8" s="59"/>
    </row>
    <row r="9" spans="1:8" ht="30" x14ac:dyDescent="0.15">
      <c r="A9" s="45">
        <v>6</v>
      </c>
      <c r="B9" s="246" t="s">
        <v>86</v>
      </c>
      <c r="C9" s="126" t="s">
        <v>80</v>
      </c>
      <c r="D9" s="127">
        <v>1</v>
      </c>
      <c r="E9" s="132">
        <f>+'ESTUDIO DE MERCADO'!I12</f>
        <v>2200412</v>
      </c>
      <c r="F9" s="133">
        <f t="shared" si="0"/>
        <v>2200412</v>
      </c>
      <c r="H9" s="59"/>
    </row>
    <row r="10" spans="1:8" ht="30" x14ac:dyDescent="0.15">
      <c r="A10" s="45">
        <v>7</v>
      </c>
      <c r="B10" s="246" t="s">
        <v>87</v>
      </c>
      <c r="C10" s="126" t="s">
        <v>80</v>
      </c>
      <c r="D10" s="127">
        <v>1</v>
      </c>
      <c r="E10" s="132">
        <f>+'ESTUDIO DE MERCADO'!I13</f>
        <v>2200412</v>
      </c>
      <c r="F10" s="133">
        <f t="shared" si="0"/>
        <v>2200412</v>
      </c>
      <c r="H10" s="59"/>
    </row>
    <row r="11" spans="1:8" ht="30" x14ac:dyDescent="0.15">
      <c r="A11" s="45">
        <v>8</v>
      </c>
      <c r="B11" s="246" t="s">
        <v>75</v>
      </c>
      <c r="C11" s="126" t="s">
        <v>80</v>
      </c>
      <c r="D11" s="127">
        <v>1</v>
      </c>
      <c r="E11" s="132">
        <f>+'ESTUDIO DE MERCADO'!I14</f>
        <v>2255127</v>
      </c>
      <c r="F11" s="133">
        <f t="shared" si="0"/>
        <v>2255127</v>
      </c>
      <c r="H11" s="59"/>
    </row>
    <row r="12" spans="1:8" ht="31" thickBot="1" x14ac:dyDescent="0.2">
      <c r="A12" s="45">
        <v>9</v>
      </c>
      <c r="B12" s="247" t="s">
        <v>76</v>
      </c>
      <c r="C12" s="126" t="s">
        <v>80</v>
      </c>
      <c r="D12" s="127">
        <v>1</v>
      </c>
      <c r="E12" s="132">
        <f>+'ESTUDIO DE MERCADO'!I15</f>
        <v>2289127</v>
      </c>
      <c r="F12" s="133">
        <f t="shared" si="0"/>
        <v>2289127</v>
      </c>
      <c r="H12" s="59"/>
    </row>
    <row r="13" spans="1:8" s="101" customFormat="1" ht="24.75" customHeight="1" x14ac:dyDescent="0.2">
      <c r="A13" s="144" t="s">
        <v>136</v>
      </c>
      <c r="B13" s="144"/>
      <c r="C13" s="144"/>
      <c r="D13" s="144"/>
      <c r="E13" s="144"/>
      <c r="F13" s="134">
        <f>SUM(F4:F12)</f>
        <v>19982780</v>
      </c>
    </row>
    <row r="14" spans="1:8" s="48" customFormat="1" ht="73.5" customHeight="1" x14ac:dyDescent="0.15">
      <c r="A14" s="159" t="s">
        <v>137</v>
      </c>
      <c r="B14" s="160"/>
      <c r="C14" s="160"/>
      <c r="D14" s="160"/>
      <c r="E14" s="160"/>
      <c r="F14" s="161"/>
    </row>
    <row r="15" spans="1:8" s="48" customFormat="1" ht="39.75" customHeight="1" x14ac:dyDescent="0.15">
      <c r="A15" s="163" t="s">
        <v>138</v>
      </c>
      <c r="B15" s="163"/>
      <c r="C15" s="163"/>
      <c r="D15" s="163"/>
      <c r="E15" s="163"/>
      <c r="F15" s="163"/>
    </row>
    <row r="16" spans="1:8" s="48" customFormat="1" ht="13" x14ac:dyDescent="0.15">
      <c r="A16" s="156" t="s">
        <v>143</v>
      </c>
      <c r="B16" s="156"/>
      <c r="C16" s="156"/>
      <c r="D16" s="156"/>
      <c r="E16" s="156"/>
      <c r="F16" s="156"/>
    </row>
    <row r="17" spans="1:22" s="48" customFormat="1" ht="61.5" customHeight="1" x14ac:dyDescent="0.15">
      <c r="A17" s="157" t="s">
        <v>141</v>
      </c>
      <c r="B17" s="157"/>
      <c r="C17" s="157"/>
      <c r="D17" s="157"/>
      <c r="E17" s="157"/>
      <c r="F17" s="157"/>
    </row>
    <row r="18" spans="1:22" s="48" customFormat="1" ht="40.5" customHeight="1" x14ac:dyDescent="0.15">
      <c r="A18" s="162" t="s">
        <v>140</v>
      </c>
      <c r="B18" s="162"/>
      <c r="C18" s="162"/>
      <c r="D18" s="162"/>
      <c r="E18" s="162"/>
      <c r="F18" s="162"/>
      <c r="G18" s="109"/>
      <c r="H18" s="109"/>
      <c r="I18" s="109"/>
      <c r="J18" s="109"/>
      <c r="K18" s="109"/>
      <c r="L18" s="109"/>
      <c r="M18" s="109"/>
      <c r="N18" s="109"/>
      <c r="O18" s="109"/>
      <c r="P18" s="109"/>
      <c r="Q18" s="109"/>
      <c r="R18" s="109"/>
      <c r="S18" s="109"/>
      <c r="T18" s="109"/>
      <c r="U18" s="109"/>
      <c r="V18" s="109"/>
    </row>
    <row r="19" spans="1:22" s="48" customFormat="1" ht="25.5" customHeight="1" x14ac:dyDescent="0.15">
      <c r="A19" s="158" t="s">
        <v>139</v>
      </c>
      <c r="B19" s="158"/>
      <c r="C19" s="158"/>
      <c r="D19" s="158"/>
      <c r="E19" s="158"/>
      <c r="F19" s="158"/>
    </row>
    <row r="20" spans="1:22" s="48" customFormat="1" ht="13" x14ac:dyDescent="0.15"/>
    <row r="21" spans="1:22" s="48" customFormat="1" ht="13" x14ac:dyDescent="0.15"/>
    <row r="22" spans="1:22" s="48" customFormat="1" ht="13" x14ac:dyDescent="0.15"/>
    <row r="23" spans="1:22" s="48" customFormat="1" ht="13" x14ac:dyDescent="0.15"/>
    <row r="24" spans="1:22" s="48" customFormat="1" ht="13" x14ac:dyDescent="0.15"/>
    <row r="25" spans="1:22" s="48" customFormat="1" ht="13" x14ac:dyDescent="0.15"/>
    <row r="26" spans="1:22" s="48" customFormat="1" ht="13" x14ac:dyDescent="0.15">
      <c r="A26" s="153" t="s">
        <v>45</v>
      </c>
      <c r="B26" s="153"/>
      <c r="C26" s="153"/>
      <c r="D26" s="154"/>
      <c r="E26" s="154"/>
      <c r="F26" s="154"/>
    </row>
    <row r="27" spans="1:22" s="48" customFormat="1" ht="34.5" customHeight="1" x14ac:dyDescent="0.15">
      <c r="A27" s="108"/>
      <c r="B27" s="108"/>
      <c r="C27" s="108"/>
      <c r="D27" s="57"/>
      <c r="E27" s="109"/>
      <c r="F27" s="109"/>
    </row>
    <row r="28" spans="1:22" s="48" customFormat="1" ht="13" x14ac:dyDescent="0.15">
      <c r="A28" s="153" t="s">
        <v>46</v>
      </c>
      <c r="B28" s="153"/>
      <c r="C28" s="153"/>
      <c r="D28" s="154"/>
      <c r="E28" s="154"/>
      <c r="F28" s="154"/>
    </row>
  </sheetData>
  <mergeCells count="13">
    <mergeCell ref="A26:C26"/>
    <mergeCell ref="D26:F26"/>
    <mergeCell ref="A28:C28"/>
    <mergeCell ref="D28:F28"/>
    <mergeCell ref="A1:F1"/>
    <mergeCell ref="A2:F2"/>
    <mergeCell ref="A16:F16"/>
    <mergeCell ref="A17:F17"/>
    <mergeCell ref="A19:F19"/>
    <mergeCell ref="A14:F14"/>
    <mergeCell ref="A18:F18"/>
    <mergeCell ref="A13:E13"/>
    <mergeCell ref="A15:F15"/>
  </mergeCells>
  <pageMargins left="0.7" right="0.7" top="0.75" bottom="0.75" header="0.3" footer="0.3"/>
  <pageSetup paperSize="9" scale="6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8"/>
  <sheetViews>
    <sheetView tabSelected="1" view="pageBreakPreview" topLeftCell="A4" zoomScale="80" zoomScaleNormal="70" zoomScaleSheetLayoutView="80" workbookViewId="0">
      <selection activeCell="E4" sqref="E4:E12"/>
    </sheetView>
  </sheetViews>
  <sheetFormatPr baseColWidth="10" defaultColWidth="10.33203125" defaultRowHeight="14" x14ac:dyDescent="0.15"/>
  <cols>
    <col min="1" max="1" width="10.33203125" style="90"/>
    <col min="2" max="2" width="84.83203125" style="91" customWidth="1"/>
    <col min="3" max="3" width="15.83203125" style="91" customWidth="1"/>
    <col min="4" max="4" width="13.6640625" style="91" customWidth="1"/>
    <col min="5" max="5" width="42.1640625" style="91" customWidth="1"/>
    <col min="6" max="6" width="10.33203125" style="89"/>
    <col min="7" max="7" width="10.33203125" style="89" customWidth="1"/>
    <col min="8" max="16384" width="10.33203125" style="89"/>
  </cols>
  <sheetData>
    <row r="1" spans="1:6" ht="25.5" customHeight="1" x14ac:dyDescent="0.15">
      <c r="A1" s="164" t="s">
        <v>129</v>
      </c>
      <c r="B1" s="165"/>
      <c r="C1" s="165"/>
      <c r="D1" s="166"/>
      <c r="E1" s="170"/>
    </row>
    <row r="2" spans="1:6" ht="67.5" customHeight="1" x14ac:dyDescent="0.15">
      <c r="A2" s="167" t="str">
        <f>+'ESTUDIO DE MERCADO'!A2:I2</f>
        <v>OBJETO: Prestar servicios para el fortalecimiento de las competencias laborales de los servidores públicos de la Corporación Autónoma Regional de Cundinamarca – CAR, en cumplimiento del Plan institucional de capacitación vigencia 2026.</v>
      </c>
      <c r="B2" s="168"/>
      <c r="C2" s="168"/>
      <c r="D2" s="169"/>
      <c r="E2" s="171"/>
    </row>
    <row r="3" spans="1:6" ht="54" customHeight="1" x14ac:dyDescent="0.15">
      <c r="A3" s="123" t="s">
        <v>2</v>
      </c>
      <c r="B3" s="123" t="s">
        <v>126</v>
      </c>
      <c r="C3" s="123" t="s">
        <v>3</v>
      </c>
      <c r="D3" s="123" t="s">
        <v>127</v>
      </c>
      <c r="E3" s="123" t="s">
        <v>128</v>
      </c>
    </row>
    <row r="4" spans="1:6" ht="79" customHeight="1" x14ac:dyDescent="0.15">
      <c r="A4" s="124">
        <v>1</v>
      </c>
      <c r="B4" s="105" t="s">
        <v>82</v>
      </c>
      <c r="C4" s="135" t="s">
        <v>80</v>
      </c>
      <c r="D4" s="125">
        <v>40</v>
      </c>
      <c r="E4" s="248" t="s">
        <v>147</v>
      </c>
    </row>
    <row r="5" spans="1:6" ht="76" customHeight="1" x14ac:dyDescent="0.15">
      <c r="A5" s="124">
        <v>2</v>
      </c>
      <c r="B5" s="105" t="s">
        <v>81</v>
      </c>
      <c r="C5" s="135" t="s">
        <v>80</v>
      </c>
      <c r="D5" s="125">
        <v>35</v>
      </c>
      <c r="E5" s="248" t="s">
        <v>147</v>
      </c>
    </row>
    <row r="6" spans="1:6" ht="79" customHeight="1" x14ac:dyDescent="0.15">
      <c r="A6" s="124">
        <v>3</v>
      </c>
      <c r="B6" s="105" t="s">
        <v>83</v>
      </c>
      <c r="C6" s="135" t="s">
        <v>80</v>
      </c>
      <c r="D6" s="125">
        <v>35</v>
      </c>
      <c r="E6" s="248" t="s">
        <v>147</v>
      </c>
    </row>
    <row r="7" spans="1:6" ht="81" customHeight="1" x14ac:dyDescent="0.15">
      <c r="A7" s="124">
        <v>4</v>
      </c>
      <c r="B7" s="105" t="s">
        <v>84</v>
      </c>
      <c r="C7" s="135" t="s">
        <v>80</v>
      </c>
      <c r="D7" s="125">
        <v>35</v>
      </c>
      <c r="E7" s="248" t="s">
        <v>147</v>
      </c>
    </row>
    <row r="8" spans="1:6" ht="79" customHeight="1" x14ac:dyDescent="0.15">
      <c r="A8" s="124">
        <v>5</v>
      </c>
      <c r="B8" s="105" t="s">
        <v>85</v>
      </c>
      <c r="C8" s="135" t="s">
        <v>80</v>
      </c>
      <c r="D8" s="125">
        <v>30</v>
      </c>
      <c r="E8" s="248" t="s">
        <v>147</v>
      </c>
    </row>
    <row r="9" spans="1:6" ht="69" customHeight="1" x14ac:dyDescent="0.15">
      <c r="A9" s="124">
        <v>6</v>
      </c>
      <c r="B9" s="105" t="s">
        <v>86</v>
      </c>
      <c r="C9" s="135" t="s">
        <v>80</v>
      </c>
      <c r="D9" s="125">
        <v>30</v>
      </c>
      <c r="E9" s="248" t="s">
        <v>148</v>
      </c>
    </row>
    <row r="10" spans="1:6" ht="67" customHeight="1" x14ac:dyDescent="0.15">
      <c r="A10" s="124">
        <v>7</v>
      </c>
      <c r="B10" s="105" t="s">
        <v>87</v>
      </c>
      <c r="C10" s="135" t="s">
        <v>80</v>
      </c>
      <c r="D10" s="125">
        <v>30</v>
      </c>
      <c r="E10" s="248" t="s">
        <v>148</v>
      </c>
    </row>
    <row r="11" spans="1:6" ht="57" customHeight="1" x14ac:dyDescent="0.15">
      <c r="A11" s="124">
        <v>8</v>
      </c>
      <c r="B11" s="105" t="s">
        <v>75</v>
      </c>
      <c r="C11" s="135" t="s">
        <v>80</v>
      </c>
      <c r="D11" s="125">
        <v>25</v>
      </c>
      <c r="E11" s="248" t="s">
        <v>149</v>
      </c>
    </row>
    <row r="12" spans="1:6" ht="60" customHeight="1" thickBot="1" x14ac:dyDescent="0.2">
      <c r="A12" s="124">
        <v>9</v>
      </c>
      <c r="B12" s="105" t="s">
        <v>76</v>
      </c>
      <c r="C12" s="135" t="s">
        <v>80</v>
      </c>
      <c r="D12" s="125">
        <v>25</v>
      </c>
      <c r="E12" s="249" t="s">
        <v>149</v>
      </c>
    </row>
    <row r="13" spans="1:6" s="44" customFormat="1" ht="35" customHeight="1" x14ac:dyDescent="0.15">
      <c r="A13" s="141"/>
      <c r="B13" s="141"/>
      <c r="C13" s="141"/>
      <c r="D13" s="141"/>
    </row>
    <row r="14" spans="1:6" s="44" customFormat="1" ht="82.5" customHeight="1" x14ac:dyDescent="0.15">
      <c r="A14" s="145" t="s">
        <v>10</v>
      </c>
      <c r="B14" s="145"/>
      <c r="C14" s="145"/>
      <c r="D14" s="145"/>
      <c r="E14" s="145"/>
      <c r="F14" s="129"/>
    </row>
    <row r="15" spans="1:6" s="49" customFormat="1" x14ac:dyDescent="0.15">
      <c r="A15" s="142" t="s">
        <v>66</v>
      </c>
      <c r="B15" s="142"/>
      <c r="C15" s="142"/>
      <c r="D15" s="142"/>
      <c r="E15" s="142"/>
      <c r="F15" s="130"/>
    </row>
    <row r="16" spans="1:6" s="49" customFormat="1" x14ac:dyDescent="0.15">
      <c r="A16" s="142" t="s">
        <v>67</v>
      </c>
      <c r="B16" s="142"/>
      <c r="C16" s="142"/>
      <c r="D16" s="142"/>
      <c r="E16" s="142"/>
      <c r="F16" s="130"/>
    </row>
    <row r="17" spans="1:6" s="44" customFormat="1" x14ac:dyDescent="0.15">
      <c r="A17" s="140"/>
      <c r="B17" s="140"/>
      <c r="C17" s="140"/>
      <c r="D17" s="140"/>
      <c r="E17" s="60"/>
    </row>
    <row r="18" spans="1:6" s="44" customFormat="1" ht="16.5" customHeight="1" x14ac:dyDescent="0.15">
      <c r="A18" s="143" t="s">
        <v>142</v>
      </c>
      <c r="B18" s="143"/>
      <c r="C18" s="143"/>
      <c r="D18" s="143"/>
      <c r="E18" s="143"/>
      <c r="F18" s="131"/>
    </row>
  </sheetData>
  <mergeCells count="9">
    <mergeCell ref="A18:E18"/>
    <mergeCell ref="A1:D1"/>
    <mergeCell ref="A2:D2"/>
    <mergeCell ref="E1:E2"/>
    <mergeCell ref="A13:D13"/>
    <mergeCell ref="A17:D17"/>
    <mergeCell ref="A14:E14"/>
    <mergeCell ref="A15:E15"/>
    <mergeCell ref="A16:E16"/>
  </mergeCells>
  <pageMargins left="0.70866141732283472" right="0.70866141732283472" top="0.74803149606299213" bottom="0.74803149606299213" header="0.31496062992125984" footer="0.31496062992125984"/>
  <pageSetup scale="4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20"/>
  <sheetViews>
    <sheetView topLeftCell="C1" zoomScale="70" zoomScaleNormal="70" zoomScaleSheetLayoutView="110" workbookViewId="0">
      <selection activeCell="E4" sqref="E4"/>
    </sheetView>
  </sheetViews>
  <sheetFormatPr baseColWidth="10" defaultColWidth="10.33203125" defaultRowHeight="14" x14ac:dyDescent="0.15"/>
  <cols>
    <col min="1" max="1" width="12.1640625" style="86" customWidth="1"/>
    <col min="2" max="2" width="28.83203125" style="87" customWidth="1"/>
    <col min="3" max="3" width="152.83203125" style="88" customWidth="1"/>
    <col min="4" max="4" width="15.1640625" style="88" customWidth="1"/>
    <col min="5" max="5" width="15" style="86" customWidth="1"/>
    <col min="6" max="16384" width="10.33203125" style="62"/>
  </cols>
  <sheetData>
    <row r="1" spans="1:10" ht="38" customHeight="1" x14ac:dyDescent="0.15">
      <c r="A1" s="173" t="s">
        <v>13</v>
      </c>
      <c r="B1" s="174"/>
      <c r="C1" s="174"/>
      <c r="D1" s="174"/>
      <c r="E1" s="175"/>
    </row>
    <row r="2" spans="1:10" ht="45" customHeight="1" thickBot="1" x14ac:dyDescent="0.2">
      <c r="A2" s="176" t="s">
        <v>14</v>
      </c>
      <c r="B2" s="177"/>
      <c r="C2" s="177"/>
      <c r="D2" s="177"/>
      <c r="E2" s="178"/>
      <c r="F2" s="179"/>
      <c r="G2" s="180"/>
      <c r="H2" s="180"/>
      <c r="I2" s="180"/>
      <c r="J2" s="180"/>
    </row>
    <row r="3" spans="1:10" s="66" customFormat="1" ht="28.25" customHeight="1" thickBot="1" x14ac:dyDescent="0.2">
      <c r="A3" s="63" t="s">
        <v>5</v>
      </c>
      <c r="B3" s="63" t="s">
        <v>15</v>
      </c>
      <c r="C3" s="64" t="s">
        <v>16</v>
      </c>
      <c r="D3" s="64" t="s">
        <v>3</v>
      </c>
      <c r="E3" s="65" t="s">
        <v>17</v>
      </c>
      <c r="F3" s="179"/>
      <c r="G3" s="180"/>
      <c r="H3" s="180"/>
      <c r="I3" s="180"/>
      <c r="J3" s="180"/>
    </row>
    <row r="4" spans="1:10" ht="285.5" customHeight="1" thickBot="1" x14ac:dyDescent="0.2">
      <c r="A4" s="67">
        <v>1</v>
      </c>
      <c r="B4" s="68" t="s">
        <v>18</v>
      </c>
      <c r="C4" s="69" t="s">
        <v>19</v>
      </c>
      <c r="D4" s="95" t="s">
        <v>20</v>
      </c>
      <c r="E4" s="70" t="str">
        <f>+'JUSTIFICACION DE CANTIDADES'!E4</f>
        <v>Se define esta cantidad teniendo en cuenta el número de dependencias que solicitaron esa temática en la encuesta de necesidades y la demanda de inscripción de diplomados ofrecidos en años anteriores.</v>
      </c>
      <c r="J4" s="62" t="s">
        <v>21</v>
      </c>
    </row>
    <row r="5" spans="1:10" ht="341.25" customHeight="1" thickBot="1" x14ac:dyDescent="0.2">
      <c r="A5" s="71">
        <v>2</v>
      </c>
      <c r="B5" s="72" t="s">
        <v>22</v>
      </c>
      <c r="C5" s="73" t="s">
        <v>23</v>
      </c>
      <c r="D5" s="96" t="s">
        <v>20</v>
      </c>
      <c r="E5" s="70" t="str">
        <f>+'JUSTIFICACION DE CANTIDADES'!E5</f>
        <v>Se define esta cantidad teniendo en cuenta el número de dependencias que solicitaron esa temática en la encuesta de necesidades y la demanda de inscripción de diplomados ofrecidos en años anteriores.</v>
      </c>
    </row>
    <row r="6" spans="1:10" s="75" customFormat="1" ht="224" customHeight="1" thickBot="1" x14ac:dyDescent="0.2">
      <c r="A6" s="71">
        <v>3</v>
      </c>
      <c r="B6" s="72" t="s">
        <v>24</v>
      </c>
      <c r="C6" s="74" t="s">
        <v>25</v>
      </c>
      <c r="D6" s="96" t="s">
        <v>20</v>
      </c>
      <c r="E6" s="70" t="str">
        <f>+'JUSTIFICACION DE CANTIDADES'!E6</f>
        <v>Se define esta cantidad teniendo en cuenta el número de dependencias que solicitaron esa temática en la encuesta de necesidades y la demanda de inscripción de diplomados ofrecidos en años anteriores.</v>
      </c>
    </row>
    <row r="7" spans="1:10" ht="155.5" customHeight="1" thickBot="1" x14ac:dyDescent="0.2">
      <c r="A7" s="71">
        <v>4</v>
      </c>
      <c r="B7" s="72" t="s">
        <v>26</v>
      </c>
      <c r="C7" s="73" t="s">
        <v>27</v>
      </c>
      <c r="D7" s="96" t="s">
        <v>20</v>
      </c>
      <c r="E7" s="70" t="str">
        <f>+'JUSTIFICACION DE CANTIDADES'!E7</f>
        <v>Se define esta cantidad teniendo en cuenta el número de dependencias que solicitaron esa temática en la encuesta de necesidades y la demanda de inscripción de diplomados ofrecidos en años anteriores.</v>
      </c>
    </row>
    <row r="8" spans="1:10" ht="252.5" customHeight="1" thickBot="1" x14ac:dyDescent="0.2">
      <c r="A8" s="71">
        <v>5</v>
      </c>
      <c r="B8" s="72" t="s">
        <v>28</v>
      </c>
      <c r="C8" s="73" t="s">
        <v>29</v>
      </c>
      <c r="D8" s="96" t="s">
        <v>20</v>
      </c>
      <c r="E8" s="70" t="str">
        <f>+'JUSTIFICACION DE CANTIDADES'!E8</f>
        <v>Se define esta cantidad teniendo en cuenta el número de dependencias que solicitaron esa temática en la encuesta de necesidades y la demanda de inscripción de diplomados ofrecidos en años anteriores.</v>
      </c>
    </row>
    <row r="9" spans="1:10" ht="247.5" customHeight="1" thickBot="1" x14ac:dyDescent="0.2">
      <c r="A9" s="71">
        <v>6</v>
      </c>
      <c r="B9" s="72" t="s">
        <v>30</v>
      </c>
      <c r="C9" s="73" t="s">
        <v>31</v>
      </c>
      <c r="D9" s="96" t="s">
        <v>20</v>
      </c>
      <c r="E9" s="70" t="str">
        <f>+'JUSTIFICACION DE CANTIDADES'!E9</f>
        <v>Se define esta cantidad teniendo en cuenta la demanda de inscripción de diplomados ofrecidos en años anteriores en temáticas sindicales</v>
      </c>
    </row>
    <row r="10" spans="1:10" ht="275.5" customHeight="1" thickBot="1" x14ac:dyDescent="0.2">
      <c r="A10" s="71">
        <v>7</v>
      </c>
      <c r="B10" s="72" t="s">
        <v>32</v>
      </c>
      <c r="C10" s="73" t="s">
        <v>33</v>
      </c>
      <c r="D10" s="96" t="s">
        <v>20</v>
      </c>
      <c r="E10" s="70" t="str">
        <f>+'JUSTIFICACION DE CANTIDADES'!E10</f>
        <v>Se define esta cantidad teniendo en cuenta la demanda de inscripción de diplomados ofrecidos en años anteriores en temáticas sindicales</v>
      </c>
    </row>
    <row r="11" spans="1:10" ht="141.5" customHeight="1" thickBot="1" x14ac:dyDescent="0.2">
      <c r="A11" s="71">
        <v>8</v>
      </c>
      <c r="B11" s="72" t="s">
        <v>34</v>
      </c>
      <c r="C11" s="73" t="s">
        <v>35</v>
      </c>
      <c r="D11" s="96" t="s">
        <v>20</v>
      </c>
      <c r="E11" s="70" t="str">
        <f>+'JUSTIFICACION DE CANTIDADES'!E11</f>
        <v>Se define esta cantidad teniendo en cuenta el número de dependencias que solicitaron esa temática en la encuesta de necesidades</v>
      </c>
    </row>
    <row r="12" spans="1:10" ht="238" customHeight="1" thickBot="1" x14ac:dyDescent="0.2">
      <c r="A12" s="76">
        <v>9</v>
      </c>
      <c r="B12" s="77" t="s">
        <v>36</v>
      </c>
      <c r="C12" s="78" t="s">
        <v>37</v>
      </c>
      <c r="D12" s="97" t="s">
        <v>20</v>
      </c>
      <c r="E12" s="70" t="str">
        <f>+'JUSTIFICACION DE CANTIDADES'!E12</f>
        <v>Se define esta cantidad teniendo en cuenta el número de dependencias que solicitaron esa temática en la encuesta de necesidades</v>
      </c>
    </row>
    <row r="13" spans="1:10" ht="115.5" customHeight="1" x14ac:dyDescent="0.15">
      <c r="A13" s="79">
        <v>10</v>
      </c>
      <c r="B13" s="181" t="s">
        <v>38</v>
      </c>
      <c r="C13" s="181"/>
      <c r="D13" s="181"/>
      <c r="E13" s="182"/>
      <c r="F13" s="80"/>
      <c r="G13" s="80"/>
      <c r="H13" s="80"/>
      <c r="I13" s="80"/>
      <c r="J13" s="80"/>
    </row>
    <row r="14" spans="1:10" ht="46.5" customHeight="1" x14ac:dyDescent="0.2">
      <c r="A14" s="183" t="s">
        <v>39</v>
      </c>
      <c r="B14" s="184"/>
      <c r="C14" s="184"/>
      <c r="D14" s="184"/>
      <c r="E14" s="185"/>
      <c r="F14" s="80"/>
      <c r="G14" s="80"/>
      <c r="H14" s="80"/>
      <c r="I14" s="80"/>
      <c r="J14" s="80"/>
    </row>
    <row r="15" spans="1:10" s="82" customFormat="1" ht="42.75" customHeight="1" x14ac:dyDescent="0.2">
      <c r="A15" s="186" t="s">
        <v>40</v>
      </c>
      <c r="B15" s="187"/>
      <c r="C15" s="187"/>
      <c r="D15" s="187"/>
      <c r="E15" s="187"/>
      <c r="F15" s="81"/>
    </row>
    <row r="16" spans="1:10" s="82" customFormat="1" ht="78" customHeight="1" x14ac:dyDescent="0.15">
      <c r="A16" s="188" t="s">
        <v>41</v>
      </c>
      <c r="B16" s="188"/>
      <c r="C16" s="188"/>
      <c r="D16" s="188"/>
      <c r="E16" s="188"/>
      <c r="F16" s="81"/>
    </row>
    <row r="17" spans="1:10" s="82" customFormat="1" ht="26.25" customHeight="1" x14ac:dyDescent="0.2">
      <c r="A17" s="189" t="s">
        <v>42</v>
      </c>
      <c r="B17" s="189"/>
      <c r="C17" s="189"/>
      <c r="D17" s="189"/>
      <c r="E17" s="189"/>
    </row>
    <row r="18" spans="1:10" ht="21.75" customHeight="1" x14ac:dyDescent="0.15">
      <c r="A18" s="190" t="s">
        <v>43</v>
      </c>
      <c r="B18" s="190"/>
      <c r="C18" s="83"/>
      <c r="D18" s="98"/>
      <c r="E18" s="83"/>
      <c r="F18" s="84"/>
      <c r="G18" s="84"/>
      <c r="H18" s="84"/>
      <c r="I18" s="85"/>
      <c r="J18" s="85"/>
    </row>
    <row r="19" spans="1:10" ht="33" customHeight="1" x14ac:dyDescent="0.15">
      <c r="A19" s="190" t="s">
        <v>44</v>
      </c>
      <c r="B19" s="190"/>
      <c r="C19" s="190"/>
      <c r="D19" s="190"/>
      <c r="E19" s="190"/>
      <c r="F19" s="84"/>
      <c r="G19" s="84"/>
      <c r="H19" s="84"/>
      <c r="I19" s="85"/>
      <c r="J19" s="85"/>
    </row>
    <row r="20" spans="1:10" x14ac:dyDescent="0.15">
      <c r="A20" s="172"/>
      <c r="B20" s="172"/>
      <c r="C20" s="172"/>
      <c r="D20" s="172"/>
      <c r="E20" s="172"/>
      <c r="F20" s="82"/>
      <c r="G20" s="82"/>
      <c r="H20" s="82"/>
      <c r="I20" s="82"/>
      <c r="J20" s="82"/>
    </row>
  </sheetData>
  <sheetProtection formatCells="0" formatColumns="0" autoFilter="0"/>
  <mergeCells count="12">
    <mergeCell ref="A20:E20"/>
    <mergeCell ref="A1:E1"/>
    <mergeCell ref="A2:E2"/>
    <mergeCell ref="F2:J2"/>
    <mergeCell ref="F3:J3"/>
    <mergeCell ref="B13:E13"/>
    <mergeCell ref="A14:E14"/>
    <mergeCell ref="A15:E15"/>
    <mergeCell ref="A16:E16"/>
    <mergeCell ref="A17:E17"/>
    <mergeCell ref="A18:B18"/>
    <mergeCell ref="A19:E19"/>
  </mergeCells>
  <printOptions horizontalCentered="1"/>
  <pageMargins left="0.70866141732283472" right="0.70866141732283472" top="0.74803149606299213" bottom="0.74803149606299213" header="0.31496062992125984" footer="0.31496062992125984"/>
  <pageSetup paperSize="190"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59999389629810485"/>
  </sheetPr>
  <dimension ref="A1:BF16"/>
  <sheetViews>
    <sheetView zoomScale="85" zoomScaleNormal="85" workbookViewId="0">
      <selection activeCell="H8" sqref="H8"/>
    </sheetView>
  </sheetViews>
  <sheetFormatPr baseColWidth="10" defaultColWidth="11.33203125" defaultRowHeight="13" x14ac:dyDescent="0.2"/>
  <cols>
    <col min="1" max="1" width="6.6640625" style="2" customWidth="1"/>
    <col min="2" max="2" width="41.1640625" style="37" customWidth="1"/>
    <col min="3" max="3" width="12.6640625" style="2" customWidth="1"/>
    <col min="4" max="4" width="14.83203125" style="38" customWidth="1"/>
    <col min="5" max="5" width="14.83203125" style="39" customWidth="1"/>
    <col min="6" max="8" width="14.83203125" style="2" customWidth="1"/>
    <col min="9" max="9" width="17.1640625" style="40" customWidth="1"/>
    <col min="10" max="10" width="1.33203125" style="1" customWidth="1"/>
    <col min="11" max="11" width="14.6640625" style="1" customWidth="1"/>
    <col min="12" max="12" width="9.83203125" style="1" customWidth="1"/>
    <col min="13" max="13" width="16.1640625" style="1" customWidth="1"/>
    <col min="14" max="14" width="11.33203125" style="41"/>
    <col min="15" max="15" width="20.33203125" style="41" customWidth="1"/>
    <col min="16" max="16" width="15.6640625" style="42" customWidth="1"/>
    <col min="17" max="17" width="4.1640625" style="42" customWidth="1"/>
    <col min="18" max="18" width="14" style="1" customWidth="1"/>
    <col min="19" max="19" width="14.33203125" style="1" customWidth="1"/>
    <col min="20" max="20" width="1.83203125" style="1" customWidth="1"/>
    <col min="21" max="21" width="19.33203125" style="1" customWidth="1"/>
    <col min="22" max="22" width="1.83203125" style="1" customWidth="1"/>
    <col min="23" max="23" width="53.1640625" style="1" customWidth="1"/>
    <col min="24" max="24" width="10.6640625" style="1" customWidth="1"/>
    <col min="25" max="25" width="9.83203125" style="1" customWidth="1"/>
    <col min="26" max="26" width="10.6640625" style="1" bestFit="1" customWidth="1"/>
    <col min="27" max="27" width="8.5" style="1" customWidth="1"/>
    <col min="28" max="28" width="12.6640625" style="1" customWidth="1"/>
    <col min="29" max="39" width="5.33203125" style="1" hidden="1" customWidth="1"/>
    <col min="40" max="40" width="3.1640625" style="1" hidden="1" customWidth="1"/>
    <col min="41" max="41" width="5.33203125" style="1" hidden="1" customWidth="1"/>
    <col min="42" max="42" width="2.6640625" style="1" customWidth="1"/>
    <col min="43" max="45" width="12.1640625" style="1" customWidth="1"/>
    <col min="46" max="46" width="9.83203125" style="1" customWidth="1"/>
    <col min="47" max="47" width="12.6640625" style="1" customWidth="1"/>
    <col min="48" max="58" width="5.33203125" style="2" hidden="1" customWidth="1"/>
    <col min="59" max="16384" width="11.33203125" style="2"/>
  </cols>
  <sheetData>
    <row r="1" spans="1:58" ht="15" customHeight="1" x14ac:dyDescent="0.2">
      <c r="A1" s="197" t="s">
        <v>47</v>
      </c>
      <c r="B1" s="198"/>
      <c r="C1" s="198"/>
      <c r="D1" s="198"/>
      <c r="E1" s="198"/>
      <c r="F1" s="198"/>
      <c r="G1" s="198"/>
      <c r="H1" s="198"/>
      <c r="I1" s="199"/>
      <c r="K1" s="200"/>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row>
    <row r="2" spans="1:58" ht="41" customHeight="1" x14ac:dyDescent="0.2">
      <c r="A2" s="202" t="s">
        <v>79</v>
      </c>
      <c r="B2" s="203"/>
      <c r="C2" s="203"/>
      <c r="D2" s="203"/>
      <c r="E2" s="203"/>
      <c r="F2" s="203"/>
      <c r="G2" s="203"/>
      <c r="H2" s="203"/>
      <c r="I2" s="204"/>
      <c r="K2" s="205" t="s">
        <v>48</v>
      </c>
      <c r="L2" s="206"/>
      <c r="M2" s="206"/>
      <c r="N2" s="206"/>
      <c r="O2" s="206"/>
      <c r="P2" s="207"/>
      <c r="Q2" s="6"/>
      <c r="R2" s="208" t="s">
        <v>49</v>
      </c>
      <c r="S2" s="209"/>
      <c r="T2" s="209"/>
      <c r="U2" s="209"/>
      <c r="V2" s="209"/>
      <c r="W2" s="209"/>
      <c r="X2" s="209"/>
      <c r="Y2" s="209"/>
      <c r="Z2" s="209"/>
      <c r="AA2" s="209"/>
      <c r="AB2" s="209"/>
      <c r="AC2" s="209"/>
      <c r="AD2" s="209"/>
      <c r="AE2" s="209"/>
      <c r="AF2" s="209"/>
      <c r="AG2" s="209"/>
      <c r="AH2" s="209"/>
      <c r="AI2" s="209"/>
      <c r="AJ2" s="209"/>
      <c r="AK2" s="209"/>
      <c r="AL2" s="209"/>
      <c r="AM2" s="209"/>
      <c r="AN2" s="209"/>
      <c r="AO2" s="209"/>
      <c r="AP2" s="209"/>
      <c r="AQ2" s="209"/>
      <c r="AR2" s="209"/>
      <c r="AS2" s="209"/>
      <c r="AT2" s="209"/>
      <c r="AU2" s="209"/>
      <c r="AV2" s="209"/>
      <c r="AW2" s="209"/>
      <c r="AX2" s="210"/>
    </row>
    <row r="3" spans="1:58" ht="21.75" customHeight="1" x14ac:dyDescent="0.2">
      <c r="A3" s="211"/>
      <c r="B3" s="212"/>
      <c r="C3" s="212"/>
      <c r="D3" s="212"/>
      <c r="E3" s="212"/>
      <c r="F3" s="212"/>
      <c r="G3" s="212"/>
      <c r="H3" s="212"/>
      <c r="I3" s="213"/>
      <c r="K3" s="3"/>
      <c r="L3" s="7"/>
      <c r="M3" s="4"/>
      <c r="N3" s="4"/>
      <c r="O3" s="4"/>
      <c r="P3" s="5"/>
      <c r="Q3" s="6"/>
      <c r="R3" s="8"/>
      <c r="S3" s="9"/>
      <c r="T3" s="10"/>
      <c r="U3" s="9"/>
      <c r="V3" s="10"/>
      <c r="W3" s="10"/>
      <c r="X3" s="9"/>
      <c r="Y3" s="9"/>
      <c r="Z3" s="9"/>
      <c r="AA3" s="9"/>
      <c r="AB3" s="9"/>
      <c r="AC3" s="9"/>
      <c r="AD3" s="9"/>
      <c r="AE3" s="9"/>
      <c r="AF3" s="9"/>
      <c r="AG3" s="9"/>
      <c r="AH3" s="10"/>
      <c r="AI3" s="10"/>
      <c r="AJ3" s="10"/>
      <c r="AK3" s="10"/>
      <c r="AL3" s="10"/>
      <c r="AM3" s="10"/>
      <c r="AN3" s="10"/>
      <c r="AO3" s="10"/>
      <c r="AP3" s="10"/>
      <c r="AQ3" s="9"/>
      <c r="AR3" s="9"/>
      <c r="AS3" s="9"/>
      <c r="AT3" s="9"/>
      <c r="AU3" s="9"/>
      <c r="AV3" s="9"/>
      <c r="AW3" s="9"/>
      <c r="AX3" s="11"/>
    </row>
    <row r="4" spans="1:58" ht="21" customHeight="1" x14ac:dyDescent="0.2">
      <c r="A4" s="214" t="s">
        <v>50</v>
      </c>
      <c r="B4" s="214" t="s">
        <v>6</v>
      </c>
      <c r="C4" s="214" t="s">
        <v>3</v>
      </c>
      <c r="D4" s="216" t="s">
        <v>51</v>
      </c>
      <c r="E4" s="217"/>
      <c r="F4" s="217"/>
      <c r="G4" s="103"/>
      <c r="H4" s="103"/>
      <c r="I4" s="218" t="s">
        <v>52</v>
      </c>
      <c r="K4" s="196" t="s">
        <v>53</v>
      </c>
      <c r="L4" s="224" t="s">
        <v>54</v>
      </c>
      <c r="M4" s="191" t="s">
        <v>55</v>
      </c>
      <c r="N4" s="191" t="s">
        <v>56</v>
      </c>
      <c r="O4" s="13">
        <v>0.2</v>
      </c>
      <c r="P4" s="192" t="s">
        <v>57</v>
      </c>
      <c r="Q4" s="14"/>
      <c r="R4" s="193" t="s">
        <v>58</v>
      </c>
      <c r="S4" s="193"/>
      <c r="T4" s="15"/>
      <c r="U4" s="194" t="s">
        <v>52</v>
      </c>
      <c r="V4" s="106"/>
      <c r="W4" s="220" t="s">
        <v>59</v>
      </c>
      <c r="X4" s="191" t="s">
        <v>60</v>
      </c>
      <c r="Y4" s="191"/>
      <c r="Z4" s="191"/>
      <c r="AA4" s="191"/>
      <c r="AB4" s="191"/>
      <c r="AC4" s="191"/>
      <c r="AD4" s="191"/>
      <c r="AE4" s="191"/>
      <c r="AF4" s="191"/>
      <c r="AG4" s="191"/>
      <c r="AH4" s="16"/>
      <c r="AI4" s="16"/>
      <c r="AJ4" s="16"/>
      <c r="AK4" s="16"/>
      <c r="AL4" s="16"/>
      <c r="AM4" s="16"/>
      <c r="AN4" s="16"/>
      <c r="AO4" s="16"/>
      <c r="AQ4" s="221" t="s">
        <v>61</v>
      </c>
      <c r="AR4" s="222"/>
      <c r="AS4" s="222"/>
      <c r="AT4" s="222"/>
      <c r="AU4" s="222"/>
      <c r="AV4" s="222"/>
      <c r="AW4" s="222"/>
      <c r="AX4" s="223"/>
    </row>
    <row r="5" spans="1:58" ht="66" customHeight="1" x14ac:dyDescent="0.2">
      <c r="A5" s="215"/>
      <c r="B5" s="215"/>
      <c r="C5" s="215"/>
      <c r="D5" s="92" t="s">
        <v>92</v>
      </c>
      <c r="E5" s="92" t="s">
        <v>77</v>
      </c>
      <c r="F5" s="93" t="s">
        <v>91</v>
      </c>
      <c r="G5" s="93" t="s">
        <v>89</v>
      </c>
      <c r="H5" s="93" t="s">
        <v>90</v>
      </c>
      <c r="I5" s="219"/>
      <c r="K5" s="196"/>
      <c r="L5" s="225"/>
      <c r="M5" s="191"/>
      <c r="N5" s="191"/>
      <c r="O5" s="17" t="s">
        <v>62</v>
      </c>
      <c r="P5" s="192"/>
      <c r="Q5" s="14"/>
      <c r="R5" s="18" t="s">
        <v>63</v>
      </c>
      <c r="S5" s="18" t="s">
        <v>64</v>
      </c>
      <c r="T5" s="19"/>
      <c r="U5" s="195"/>
      <c r="V5" s="106"/>
      <c r="W5" s="220"/>
      <c r="X5" s="12" t="str">
        <f>IF(D5&lt;&gt;"",D5,"")</f>
        <v>UNAD</v>
      </c>
      <c r="Y5" s="12" t="str">
        <f>IF(E5&lt;&gt;"",E5,"")</f>
        <v>JAVERIANA DE CALI</v>
      </c>
      <c r="Z5" s="12" t="str">
        <f>IF(F5&lt;&gt;"",F5,"")</f>
        <v>UNIVERSIDAD NACIONAL</v>
      </c>
      <c r="AA5" s="12" t="str">
        <f t="shared" ref="AA5:AB5" si="0">IF(G5&lt;&gt;"",G5,"")</f>
        <v>UNIVERSIDAD DISTRITAL</v>
      </c>
      <c r="AB5" s="12" t="str">
        <f t="shared" si="0"/>
        <v>FUND EDUCATIVA METROPOLITANA</v>
      </c>
      <c r="AC5" s="12" t="e">
        <f>IF(#REF!&lt;&gt;"",#REF!,"")</f>
        <v>#REF!</v>
      </c>
      <c r="AD5" s="12" t="e">
        <f>IF(#REF!&lt;&gt;"",#REF!,"")</f>
        <v>#REF!</v>
      </c>
      <c r="AE5" s="12" t="e">
        <f>IF(#REF!&lt;&gt;"",#REF!,"")</f>
        <v>#REF!</v>
      </c>
      <c r="AF5" s="12" t="e">
        <f>IF(#REF!&lt;&gt;"",#REF!,"")</f>
        <v>#REF!</v>
      </c>
      <c r="AG5" s="12" t="e">
        <f>IF(#REF!&lt;&gt;"",#REF!,"")</f>
        <v>#REF!</v>
      </c>
      <c r="AH5" s="12">
        <v>11</v>
      </c>
      <c r="AI5" s="12">
        <v>12</v>
      </c>
      <c r="AJ5" s="12">
        <v>13</v>
      </c>
      <c r="AK5" s="12">
        <v>14</v>
      </c>
      <c r="AL5" s="12">
        <v>15</v>
      </c>
      <c r="AM5" s="12">
        <v>16</v>
      </c>
      <c r="AN5" s="12">
        <v>17</v>
      </c>
      <c r="AO5" s="12">
        <v>18</v>
      </c>
      <c r="AQ5" s="100" t="str">
        <f>IF(D5&lt;&gt;"",D5,"")</f>
        <v>UNAD</v>
      </c>
      <c r="AR5" s="100" t="str">
        <f>IF(E5&lt;&gt;"",E5,"")</f>
        <v>JAVERIANA DE CALI</v>
      </c>
      <c r="AS5" s="100" t="str">
        <f>IF(F5&lt;&gt;"",F5,"")</f>
        <v>UNIVERSIDAD NACIONAL</v>
      </c>
      <c r="AT5" s="100" t="str">
        <f>IF(G5&lt;&gt;"",G5,"")</f>
        <v>UNIVERSIDAD DISTRITAL</v>
      </c>
      <c r="AU5" s="100" t="str">
        <f>IF(H5&lt;&gt;"",H5,"")</f>
        <v>FUND EDUCATIVA METROPOLITANA</v>
      </c>
      <c r="AV5" s="20" t="e">
        <f>IF(#REF!&lt;&gt;"",#REF!,"")</f>
        <v>#REF!</v>
      </c>
      <c r="AW5" s="20" t="e">
        <f>IF(#REF!&lt;&gt;"",#REF!,"")</f>
        <v>#REF!</v>
      </c>
      <c r="AX5" s="20" t="e">
        <f>IF(#REF!&lt;&gt;"",#REF!,"")</f>
        <v>#REF!</v>
      </c>
      <c r="AY5" s="20" t="e">
        <f>IF(#REF!&lt;&gt;"",#REF!,"")</f>
        <v>#REF!</v>
      </c>
      <c r="AZ5" s="20" t="e">
        <f>IF(#REF!&lt;&gt;"",#REF!,"")</f>
        <v>#REF!</v>
      </c>
      <c r="BA5" s="20" t="e">
        <f>IF(#REF!&lt;&gt;"",#REF!,"")</f>
        <v>#REF!</v>
      </c>
      <c r="BB5" s="20" t="e">
        <f>IF(#REF!&lt;&gt;"",#REF!,"")</f>
        <v>#REF!</v>
      </c>
      <c r="BC5" s="20" t="e">
        <f>IF(#REF!&lt;&gt;"",#REF!,"")</f>
        <v>#REF!</v>
      </c>
      <c r="BD5" s="20" t="e">
        <f>IF(#REF!&lt;&gt;"",#REF!,"")</f>
        <v>#REF!</v>
      </c>
      <c r="BE5" s="20" t="e">
        <f>IF(#REF!&lt;&gt;"",#REF!,"")</f>
        <v>#REF!</v>
      </c>
      <c r="BF5" s="20" t="e">
        <f>IF(#REF!&lt;&gt;"",#REF!,"")</f>
        <v>#REF!</v>
      </c>
    </row>
    <row r="6" spans="1:58" ht="14" thickBot="1" x14ac:dyDescent="0.25">
      <c r="A6" s="21"/>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row>
    <row r="7" spans="1:58" ht="81.75" customHeight="1" x14ac:dyDescent="0.2">
      <c r="A7" s="24">
        <v>1</v>
      </c>
      <c r="B7" s="61" t="s">
        <v>68</v>
      </c>
      <c r="C7" s="128" t="s">
        <v>80</v>
      </c>
      <c r="D7" s="102">
        <f>+UNAD!E7</f>
        <v>1627274.7896386732</v>
      </c>
      <c r="E7" s="102">
        <f>+'JAVERIANA DE CALI'!E7</f>
        <v>2427280</v>
      </c>
      <c r="F7" s="102">
        <f>+'UNIVERSIDAD NACIONAL'!E7</f>
        <v>2978400</v>
      </c>
      <c r="G7" s="102">
        <f>+'UNIVER DISTRITAL'!E7</f>
        <v>2185906</v>
      </c>
      <c r="H7" s="102">
        <f>+METROPOLITANA!E7</f>
        <v>1950000</v>
      </c>
      <c r="I7" s="99">
        <f>IF(L7&lt;=1,U7,(ROUND(+U7,0)))</f>
        <v>2187729</v>
      </c>
      <c r="K7" s="25">
        <f>ROUND(AVERAGE(D7:H7),0)</f>
        <v>2233772</v>
      </c>
      <c r="L7" s="26">
        <f>COUNT(D7:H7)</f>
        <v>5</v>
      </c>
      <c r="M7" s="27">
        <f>+STDEVA(D7:H7)</f>
        <v>510532.26454455091</v>
      </c>
      <c r="N7" s="28">
        <f>+M7/K7</f>
        <v>0.22855164472674513</v>
      </c>
      <c r="O7" s="29" t="str">
        <f t="shared" ref="O7:O15" si="1">IF(N7&gt;=$O$4,"COEFICIENTE DE VARIACION MAYOR AL 20%",IF(N7&lt;=$O$4,"COEFICIENTE DE VARIACION MENOR AL 20%"))</f>
        <v>COEFICIENTE DE VARIACION MAYOR AL 20%</v>
      </c>
      <c r="P7" s="30" t="str">
        <f>IF(L7&lt;=1,"NO APLICA LIMITES",IF(N7&gt;=$O$4,"SI APLICA LIMITE INFERIOR Y SUPERIOR",IF(N7&lt;=$O$4,"NO APLICA LIMITES")))</f>
        <v>SI APLICA LIMITE INFERIOR Y SUPERIOR</v>
      </c>
      <c r="Q7" s="31"/>
      <c r="R7" s="32">
        <f>K7-M7</f>
        <v>1723239.7354554492</v>
      </c>
      <c r="S7" s="32">
        <f>K7+M7</f>
        <v>2744304.2645445508</v>
      </c>
      <c r="T7" s="33"/>
      <c r="U7" s="34">
        <f>AVERAGEIFS(D7:H7,AQ7:AU7,"promediar")</f>
        <v>2187728.6666666665</v>
      </c>
      <c r="V7" s="106"/>
      <c r="W7" s="107" t="str">
        <f>IF(P7="NO APLICA LIMITES", "Las cotizaciones tenidas en cuenta son las allegadas por las empresas: "&amp; IF(AND(AQ7="PROMEDIAR",D7&lt;&gt;""),$D$5&amp;", ","")&amp; IF(AND(AR7="PROMEDIAR",E7&lt;&gt;""),$E$5&amp;", ","")&amp; IF(AND(AS7="PROMEDIAR",F7&lt;&gt;""),$F$5&amp;", ","")&amp; IF(AND(AT7="PROMEDIAR",G7&lt;&gt;""),$G$5&amp;", ","")&amp; IF(AND(AU7="PROMEDIAR",H7&lt;&gt;""),$H$5,"")&amp; " por encontrarse dentro del promedio requerido por la Corporación", "Las cotizaciones tenidas en cuenta son las allegadas por las empresas: "&amp; IF(AND(AQ7="PROMEDIAR",D7&lt;&gt;""),$D$5&amp;", ","")&amp; IF(AND(AR7="PROMEDIAR",E7&lt;&gt;""),$E$5&amp;", ","")&amp; IF(AND(AS7="PROMEDIAR",F7&lt;&gt;""),$F$5&amp;", ","")&amp; IF(AND(AT7="PROMEDIAR",G7&lt;&gt;""),$G$5&amp;", ","")&amp; IF(AND(AU7="PROMEDIAR",H7&lt;&gt;""),$H$5,"")&amp; " por encontrarse dentro del promedio requerido por la Corporación y se descartan los valores cotizados por: "&amp; IF(AND(AQ7="DESCARTAR",D7&lt;&gt;""),$D$5&amp;", ","")&amp; IF(AND(AR7="DESCARTAR",E7&lt;&gt;""),$E$5&amp;", ","")&amp; IF(AND(AS7="DESCARTAR",F7&lt;&gt;""),$F$5&amp;", ","")&amp; IF(AND(AT7="DESCARTAR",G7&lt;&gt;""),$G$5&amp;", ","")&amp; IF(AND(AU7="DESCARTAR",H7&lt;&gt;""),$H$5,"")&amp; " por ser datos atípicos")</f>
        <v>Las cotizaciones tenidas en cuenta son las allegadas por las empresas: JAVERIANA DE CALI, UNIVERSIDAD DISTRITAL, FUND EDUCATIVA METROPOLITANA por encontrarse dentro del promedio requerido por la Corporación y se descartan los valores cotizados por: UNAD, UNIVERSIDAD NACIONAL,  por ser datos atípicos</v>
      </c>
      <c r="X7" s="35">
        <f>IF(D7&lt;&gt;"",(D7/$I7-1),"")</f>
        <v>-0.25618082055013525</v>
      </c>
      <c r="Y7" s="35">
        <f t="shared" ref="Y7:Y15" si="2">IF(E7&lt;&gt;"",(E7/$I7-1),"")</f>
        <v>0.10949756574054637</v>
      </c>
      <c r="Z7" s="35">
        <f t="shared" ref="Z7:Z15" si="3">IF(F7&lt;&gt;"",(F7/$I7-1),"")</f>
        <v>0.36141176535119302</v>
      </c>
      <c r="AA7" s="35">
        <f t="shared" ref="AA7" si="4">IF(G7&lt;&gt;"",(G7/$I7-1),"")</f>
        <v>-8.3328419562023193E-4</v>
      </c>
      <c r="AB7" s="35">
        <f>IF(H7&lt;&gt;"",(H7/$I7-1),"")</f>
        <v>-0.10866473863993209</v>
      </c>
      <c r="AC7" s="35" t="e">
        <f>IF(#REF!&lt;&gt;"",(#REF!/$I7-1),"")</f>
        <v>#REF!</v>
      </c>
      <c r="AD7" s="35" t="e">
        <f>IF(#REF!&lt;&gt;"",(#REF!/$I7-1),"")</f>
        <v>#REF!</v>
      </c>
      <c r="AE7" s="35" t="e">
        <f>IF(#REF!&lt;&gt;"",(#REF!/$I7-1),"")</f>
        <v>#REF!</v>
      </c>
      <c r="AF7" s="35" t="e">
        <f>IF(#REF!&lt;&gt;"",(#REF!/$I7-1),"")</f>
        <v>#REF!</v>
      </c>
      <c r="AG7" s="35" t="e">
        <f>IF(#REF!&lt;&gt;"",(#REF!/$I7-1),"")</f>
        <v>#REF!</v>
      </c>
      <c r="AH7" s="35" t="e">
        <f>IF(#REF!&lt;&gt;"",(#REF!/$I7-1),"")</f>
        <v>#REF!</v>
      </c>
      <c r="AI7" s="35" t="e">
        <f>IF(#REF!&lt;&gt;"",(#REF!/$I7-1),"")</f>
        <v>#REF!</v>
      </c>
      <c r="AJ7" s="35" t="e">
        <f>IF(#REF!&lt;&gt;"",(#REF!/$I7-1),"")</f>
        <v>#REF!</v>
      </c>
      <c r="AK7" s="35" t="e">
        <f>IF(#REF!&lt;&gt;"",(#REF!/$I7-1),"")</f>
        <v>#REF!</v>
      </c>
      <c r="AL7" s="35" t="e">
        <f>IF(#REF!&lt;&gt;"",(#REF!/$I7-1),"")</f>
        <v>#REF!</v>
      </c>
      <c r="AM7" s="35" t="e">
        <f>IF(#REF!&lt;&gt;"",(#REF!/$I7-1),"")</f>
        <v>#REF!</v>
      </c>
      <c r="AN7" s="35" t="e">
        <f>IF(#REF!&lt;&gt;"",(#REF!/$I7-1),"")</f>
        <v>#REF!</v>
      </c>
      <c r="AO7" s="35" t="e">
        <f>IF(#REF!&lt;&gt;"",(#REF!/$I7-1),"")</f>
        <v>#REF!</v>
      </c>
      <c r="AQ7" s="36" t="str">
        <f>IF(D7&lt;&gt;"",IF(D7=0,"SIN COTIZACIÓN",IF(P7="NO APLICA LIMITES","PROMEDIAR",IF(D7&lt;R7,"DESCARTAR",IF(D7&gt;S7,"DESCARTAR","PROMEDIAR")))),"")</f>
        <v>DESCARTAR</v>
      </c>
      <c r="AR7" s="22" t="str">
        <f>IF(E7&lt;&gt;"",IF(E7=0,"SIN COTIZACIÓN",IF(P7="NO APLICA LIMITES","PROMEDIAR",IF(E7&lt;R7,"DESCARTAR",IF(E7&gt;S7,"DESCARTAR","PROMEDIAR")))),"")</f>
        <v>PROMEDIAR</v>
      </c>
      <c r="AS7" s="22" t="str">
        <f>IF(F7&lt;&gt;"",IF(F7=0,"SIN COTIZACIÓN",IF($P$7="NO APLICA LIMITES","PROMEDIAR",IF(F7&lt;$R$7,"DESCARTAR",IF(F7&gt;$S$7,"DESCARTAR","PROMEDIAR")))),"")</f>
        <v>DESCARTAR</v>
      </c>
      <c r="AT7" s="22" t="str">
        <f>IF(G7&lt;&gt;"",IF(G7=0,"SIN COTIZACIÓN",IF(P7="NO APLICA LIMITES","PROMEDIAR",IF(G7&lt;R7,"DESCARTAR",IF(G7&gt;S7,"DESCARTAR","PROMEDIAR")))),"")</f>
        <v>PROMEDIAR</v>
      </c>
      <c r="AU7" s="22" t="str">
        <f>IF(H7&lt;&gt;"",IF(H7=0,"SIN COTIZACIÓN",IF(P7="NO APLICA LIMITES","PROMEDIAR",IF(H7&lt;R7,"DESCARTAR",IF(H7&gt;S7,"DESCARTAR","PROMEDIAR")))),"")</f>
        <v>PROMEDIAR</v>
      </c>
      <c r="AV7" s="23" t="e">
        <f>IF(#REF!&lt;&gt;"",IF(#REF!=0,"SIN COTIZACIÓN",IF(P7="NO APLICA LIMITES","PROMEDIAR",IF(#REF!&lt;R7,"DESCARTAR",IF(#REF!&gt;S7,"DESCARTAR","PROMEDIAR")))),"")</f>
        <v>#REF!</v>
      </c>
      <c r="AW7" s="23" t="e">
        <f>IF(#REF!&lt;&gt;"",IF(#REF!=0,"SIN COTIZACIÓN",IF(P7="NO APLICA LIMITES","PROMEDIAR",IF(#REF!&lt;R7,"DESCARTAR",IF(#REF!&gt;S7,"DESCARTAR","PROMEDIAR")))),"")</f>
        <v>#REF!</v>
      </c>
      <c r="AX7" s="23" t="e">
        <f>IF(#REF!&lt;&gt;"",IF(#REF!=0,"SIN COTIZACIÓN",IF(P7="NO APLICA LIMITES","PROMEDIAR",IF(#REF!&lt;R7,"DESCARTAR",IF(#REF!&gt;S7,"DESCARTAR","PROMEDIAR")))),"")</f>
        <v>#REF!</v>
      </c>
      <c r="AY7" s="23" t="e">
        <f>IF(#REF!&lt;&gt;"",IF(#REF!=0,"SIN COTIZACIÓN",IF(P7="NO APLICA LIMITES","PROMEDIAR",IF(#REF!&lt;R7,"DESCARTAR",IF(#REF!&gt;S7,"DESCARTAR","PROMEDIAR")))),"")</f>
        <v>#REF!</v>
      </c>
      <c r="AZ7" s="23" t="e">
        <f>IF(#REF!&lt;&gt;"",IF(#REF!=0,"SIN COTIZACIÓN",IF(P7="NO APLICA LIMITES","PROMEDIAR",IF(#REF!&lt;R7,"DESCARTAR",IF(#REF!&gt;S7,"DESCARTAR","PROMEDIAR")))),"")</f>
        <v>#REF!</v>
      </c>
      <c r="BA7" s="23" t="e">
        <f>IF(#REF!&lt;&gt;"",IF(#REF!=0,"SIN COTIZACIÓN",IF(P7="NO APLICA LIMITES","PROMEDIAR",IF(#REF!&lt;R7,"DESCARTAR",IF(#REF!&gt;S7,"DESCARTAR","PROMEDIAR")))),"")</f>
        <v>#REF!</v>
      </c>
      <c r="BB7" s="23" t="e">
        <f>IF(#REF!&lt;&gt;"",IF(#REF!=0,"SIN COTIZACIÓN",IF(P7="NO APLICA LIMITES","PROMEDIAR",IF(#REF!&lt;R7,"DESCARTAR",IF(#REF!&gt;S7,"DESCARTAR","PROMEDIAR")))),"")</f>
        <v>#REF!</v>
      </c>
      <c r="BC7" s="23" t="e">
        <f>IF(#REF!&lt;&gt;"",IF(#REF!=0,"SIN COTIZACIÓN",IF(P7="NO APLICA LIMITES","PROMEDIAR",IF(#REF!&lt;R7,"DESCARTAR",IF(#REF!&gt;S7,"DESCARTAR","PROMEDIAR")))),"")</f>
        <v>#REF!</v>
      </c>
      <c r="BD7" s="23" t="e">
        <f>IF(#REF!&lt;&gt;"",IF(#REF!=0,"SIN COTIZACIÓN",IF(P7="NO APLICA LIMITES","PROMEDIAR",IF(#REF!&lt;R7,"DESCARTAR",IF(#REF!&gt;S7,"DESCARTAR","PROMEDIAR")))),"")</f>
        <v>#REF!</v>
      </c>
      <c r="BE7" s="23" t="e">
        <f>IF(#REF!&lt;&gt;"",IF(#REF!=0,"SIN COTIZACIÓN",IF(P7="NO APLICA LIMITES","PROMEDIAR",IF(#REF!&lt;R7,"DESCARTAR",IF(#REF!&gt;S7,"DESCARTAR","PROMEDIAR")))),"")</f>
        <v>#REF!</v>
      </c>
      <c r="BF7" s="23" t="e">
        <f>IF(#REF!&lt;&gt;"",IF(#REF!=0,"SIN COTIZACIÓN",IF(P7="NO APLICA LIMITES","PROMEDIAR",IF(#REF!&lt;R7,"DESCARTAR",IF(#REF!&gt;S7,"DESCARTAR","PROMEDIAR")))),"")</f>
        <v>#REF!</v>
      </c>
    </row>
    <row r="8" spans="1:58" ht="55.5" customHeight="1" x14ac:dyDescent="0.2">
      <c r="A8" s="24">
        <v>2</v>
      </c>
      <c r="B8" s="104" t="s">
        <v>69</v>
      </c>
      <c r="C8" s="128" t="s">
        <v>80</v>
      </c>
      <c r="D8" s="102">
        <f>+UNAD!E8</f>
        <v>1895193.5088504958</v>
      </c>
      <c r="E8" s="102">
        <f>+'JAVERIANA DE CALI'!E8</f>
        <v>2427280</v>
      </c>
      <c r="F8" s="102">
        <f>+'UNIVERSIDAD NACIONAL'!E8</f>
        <v>2978400</v>
      </c>
      <c r="G8" s="102">
        <f>+'UNIVER DISTRITAL'!E8</f>
        <v>2185906</v>
      </c>
      <c r="H8" s="102">
        <f>+METROPOLITANA!E8</f>
        <v>1850000</v>
      </c>
      <c r="I8" s="99">
        <f>IF(L8&lt;=1,U8,(ROUND(+U8,0)))</f>
        <v>2089595</v>
      </c>
      <c r="K8" s="25">
        <f t="shared" ref="K8:K15" si="5">ROUND(AVERAGE(D8:H8),0)</f>
        <v>2267356</v>
      </c>
      <c r="L8" s="26">
        <f t="shared" ref="L8:L15" si="6">COUNT(D8:H8)</f>
        <v>5</v>
      </c>
      <c r="M8" s="27">
        <f t="shared" ref="M8:M14" si="7">+STDEVA(D8:H8)</f>
        <v>461108.53081637807</v>
      </c>
      <c r="N8" s="28">
        <f t="shared" ref="N8:N15" si="8">+M8/K8</f>
        <v>0.20336838626857806</v>
      </c>
      <c r="O8" s="29" t="str">
        <f t="shared" si="1"/>
        <v>COEFICIENTE DE VARIACION MAYOR AL 20%</v>
      </c>
      <c r="P8" s="30" t="str">
        <f t="shared" ref="P8:P15" si="9">IF(L8&lt;=1,"NO APLICA LIMITES",IF(N8&gt;=$O$4,"SI APLICA LIMITE INFERIOR Y SUPERIOR",IF(N8&lt;=$O$4,"NO APLICA LIMITES")))</f>
        <v>SI APLICA LIMITE INFERIOR Y SUPERIOR</v>
      </c>
      <c r="Q8" s="31"/>
      <c r="R8" s="32">
        <f t="shared" ref="R8:R15" si="10">K8-M8</f>
        <v>1806247.4691836219</v>
      </c>
      <c r="S8" s="32">
        <f t="shared" ref="S8:S15" si="11">K8+M8</f>
        <v>2728464.5308163781</v>
      </c>
      <c r="T8" s="33"/>
      <c r="U8" s="34">
        <f t="shared" ref="U8:U15" si="12">AVERAGEIFS(D8:H8,AQ8:AU8,"promediar")</f>
        <v>2089594.8772126241</v>
      </c>
      <c r="V8" s="106"/>
      <c r="W8" s="107" t="str">
        <f t="shared" ref="W8:W15" si="13">IF(P8="NO APLICA LIMITES", "Las cotizaciones tenidas en cuenta son las allegadas por las empresas: "&amp; IF(AND(AQ8="PROMEDIAR",D8&lt;&gt;""),$D$5&amp;", ","")&amp; IF(AND(AR8="PROMEDIAR",E8&lt;&gt;""),$E$5&amp;", ","")&amp; IF(AND(AS8="PROMEDIAR",F8&lt;&gt;""),$F$5&amp;", ","")&amp; IF(AND(AT8="PROMEDIAR",G8&lt;&gt;""),$G$5&amp;", ","")&amp; IF(AND(AU8="PROMEDIAR",H8&lt;&gt;""),$H$5,"")&amp; " por encontrarse dentro del promedio requerido por la Corporación", "Las cotizaciones tenidas en cuenta son las allegadas por las empresas: "&amp; IF(AND(AQ8="PROMEDIAR",D8&lt;&gt;""),$D$5&amp;", ","")&amp; IF(AND(AR8="PROMEDIAR",E8&lt;&gt;""),$E$5&amp;", ","")&amp; IF(AND(AS8="PROMEDIAR",F8&lt;&gt;""),$F$5&amp;", ","")&amp; IF(AND(AT8="PROMEDIAR",G8&lt;&gt;""),$G$5&amp;", ","")&amp; IF(AND(AU8="PROMEDIAR",H8&lt;&gt;""),$H$5,"")&amp; " por encontrarse dentro del promedio requerido por la Corporación y se descartan los valores cotizados por: "&amp; IF(AND(AQ8="DESCARTAR",D8&lt;&gt;""),$D$5&amp;", ","")&amp; IF(AND(AR8="DESCARTAR",E8&lt;&gt;""),$E$5&amp;", ","")&amp; IF(AND(AS8="DESCARTAR",F8&lt;&gt;""),$F$5&amp;", ","")&amp; IF(AND(AT8="DESCARTAR",G8&lt;&gt;""),$G$5&amp;", ","")&amp; IF(AND(AU8="DESCARTAR",H8&lt;&gt;""),$H$5,"")&amp; " por ser datos atípicos")</f>
        <v>Las cotizaciones tenidas en cuenta son las allegadas por las empresas: UNAD, JAVERIANA DE CALI, UNIVERSIDAD DISTRITAL, FUND EDUCATIVA METROPOLITANA por encontrarse dentro del promedio requerido por la Corporación y se descartan los valores cotizados por: UNIVERSIDAD NACIONAL,  por ser datos atípicos</v>
      </c>
      <c r="X8" s="35">
        <f t="shared" ref="X8:X15" si="14">IF(D8&lt;&gt;"",(D8/$I8-1),"")</f>
        <v>-9.3033095479987393E-2</v>
      </c>
      <c r="Y8" s="35">
        <f t="shared" si="2"/>
        <v>0.16160308576542337</v>
      </c>
      <c r="Z8" s="35">
        <f t="shared" si="3"/>
        <v>0.42534797412895808</v>
      </c>
      <c r="AA8" s="35">
        <f t="shared" ref="AA8:AA15" si="15">IF(G8&lt;&gt;"",(G8/$I8-1),"")</f>
        <v>4.6090749642873297E-2</v>
      </c>
      <c r="AB8" s="35">
        <f t="shared" ref="AB8:AB15" si="16">IF(H8&lt;&gt;"",(H8/$I8-1),"")</f>
        <v>-0.11466097497361927</v>
      </c>
      <c r="AC8" s="35" t="e">
        <f>IF(#REF!&lt;&gt;"",(#REF!/$I8-1),"")</f>
        <v>#REF!</v>
      </c>
      <c r="AD8" s="35" t="e">
        <f>IF(#REF!&lt;&gt;"",(#REF!/$I8-1),"")</f>
        <v>#REF!</v>
      </c>
      <c r="AE8" s="35" t="e">
        <f>IF(#REF!&lt;&gt;"",(#REF!/$I8-1),"")</f>
        <v>#REF!</v>
      </c>
      <c r="AF8" s="35" t="e">
        <f>IF(#REF!&lt;&gt;"",(#REF!/$I8-1),"")</f>
        <v>#REF!</v>
      </c>
      <c r="AG8" s="35" t="e">
        <f>IF(#REF!&lt;&gt;"",(#REF!/$I8-1),"")</f>
        <v>#REF!</v>
      </c>
      <c r="AH8" s="35" t="e">
        <f>IF(#REF!&lt;&gt;"",(#REF!/$I8-1),"")</f>
        <v>#REF!</v>
      </c>
      <c r="AI8" s="35" t="e">
        <f>IF(#REF!&lt;&gt;"",(#REF!/$I8-1),"")</f>
        <v>#REF!</v>
      </c>
      <c r="AJ8" s="35" t="e">
        <f>IF(#REF!&lt;&gt;"",(#REF!/$I8-1),"")</f>
        <v>#REF!</v>
      </c>
      <c r="AK8" s="35" t="e">
        <f>IF(#REF!&lt;&gt;"",(#REF!/$I8-1),"")</f>
        <v>#REF!</v>
      </c>
      <c r="AL8" s="35" t="e">
        <f>IF(#REF!&lt;&gt;"",(#REF!/$I8-1),"")</f>
        <v>#REF!</v>
      </c>
      <c r="AM8" s="35" t="e">
        <f>IF(#REF!&lt;&gt;"",(#REF!/$I8-1),"")</f>
        <v>#REF!</v>
      </c>
      <c r="AN8" s="35" t="e">
        <f>IF(#REF!&lt;&gt;"",(#REF!/$I8-1),"")</f>
        <v>#REF!</v>
      </c>
      <c r="AO8" s="35" t="e">
        <f>IF(#REF!&lt;&gt;"",(#REF!/$I8-1),"")</f>
        <v>#REF!</v>
      </c>
      <c r="AQ8" s="36" t="str">
        <f t="shared" ref="AQ8:AQ15" si="17">IF(D8&lt;&gt;"",IF(D8=0,"SIN COTIZACIÓN",IF(P8="NO APLICA LIMITES","PROMEDIAR",IF(D8&lt;R8,"DESCARTAR",IF(D8&gt;S8,"DESCARTAR","PROMEDIAR")))),"")</f>
        <v>PROMEDIAR</v>
      </c>
      <c r="AR8" s="22" t="str">
        <f t="shared" ref="AR8:AR15" si="18">IF(E8&lt;&gt;"",IF(E8=0,"SIN COTIZACIÓN",IF(P8="NO APLICA LIMITES","PROMEDIAR",IF(E8&lt;R8,"DESCARTAR",IF(E8&gt;S8,"DESCARTAR","PROMEDIAR")))),"")</f>
        <v>PROMEDIAR</v>
      </c>
      <c r="AS8" s="22" t="str">
        <f t="shared" ref="AS8:AS15" si="19">IF(F8&lt;&gt;"",IF(F8=0,"SIN COTIZACIÓN",IF(P8="NO APLICA LIMITES","PROMEDIAR",IF(F8&lt;R8,"DESCARTAR",IF(F8&gt;S8,"DESCARTAR","PROMEDIAR")))),"")</f>
        <v>DESCARTAR</v>
      </c>
      <c r="AT8" s="22" t="str">
        <f t="shared" ref="AT8:AT14" si="20">IF(G8&lt;&gt;"",IF(G8=0,"SIN COTIZACIÓN",IF(P8="NO APLICA LIMITES","PROMEDIAR",IF(G8&lt;R8,"DESCARTAR",IF(G8&gt;S8,"DESCARTAR","PROMEDIAR")))),"")</f>
        <v>PROMEDIAR</v>
      </c>
      <c r="AU8" s="22" t="str">
        <f t="shared" ref="AU8:AU13" si="21">IF(H8&lt;&gt;"",IF(H8=0,"SIN COTIZACIÓN",IF(P8="NO APLICA LIMITES","PROMEDIAR",IF(H8&lt;R8,"DESCARTAR",IF(H8&gt;S8,"DESCARTAR","PROMEDIAR")))),"")</f>
        <v>PROMEDIAR</v>
      </c>
      <c r="AV8" s="23" t="e">
        <f>IF(#REF!&lt;&gt;"",IF(#REF!=0,"SIN COTIZACIÓN",IF(P8="NO APLICA LIMITES","PROMEDIAR",IF(#REF!&lt;R8,"DESCARTAR",IF(#REF!&gt;S8,"DESCARTAR","PROMEDIAR")))),"")</f>
        <v>#REF!</v>
      </c>
      <c r="AW8" s="23" t="e">
        <f>IF(#REF!&lt;&gt;"",IF(#REF!=0,"SIN COTIZACIÓN",IF(P8="NO APLICA LIMITES","PROMEDIAR",IF(#REF!&lt;R8,"DESCARTAR",IF(#REF!&gt;S8,"DESCARTAR","PROMEDIAR")))),"")</f>
        <v>#REF!</v>
      </c>
      <c r="AX8" s="23" t="e">
        <f>IF(#REF!&lt;&gt;"",IF(#REF!=0,"SIN COTIZACIÓN",IF(P8="NO APLICA LIMITES","PROMEDIAR",IF(#REF!&lt;R8,"DESCARTAR",IF(#REF!&gt;S8,"DESCARTAR","PROMEDIAR")))),"")</f>
        <v>#REF!</v>
      </c>
      <c r="AY8" s="23" t="e">
        <f>IF(#REF!&lt;&gt;"",IF(#REF!=0,"SIN COTIZACIÓN",IF(P8="NO APLICA LIMITES","PROMEDIAR",IF(#REF!&lt;R8,"DESCARTAR",IF(#REF!&gt;S8,"DESCARTAR","PROMEDIAR")))),"")</f>
        <v>#REF!</v>
      </c>
      <c r="AZ8" s="23" t="e">
        <f>IF(#REF!&lt;&gt;"",IF(#REF!=0,"SIN COTIZACIÓN",IF(P8="NO APLICA LIMITES","PROMEDIAR",IF(#REF!&lt;R8,"DESCARTAR",IF(#REF!&gt;S8,"DESCARTAR","PROMEDIAR")))),"")</f>
        <v>#REF!</v>
      </c>
      <c r="BA8" s="23" t="e">
        <f>IF(#REF!&lt;&gt;"",IF(#REF!=0,"SIN COTIZACIÓN",IF(P8="NO APLICA LIMITES","PROMEDIAR",IF(#REF!&lt;R8,"DESCARTAR",IF(#REF!&gt;S8,"DESCARTAR","PROMEDIAR")))),"")</f>
        <v>#REF!</v>
      </c>
      <c r="BB8" s="23" t="e">
        <f>IF(#REF!&lt;&gt;"",IF(#REF!=0,"SIN COTIZACIÓN",IF(P8="NO APLICA LIMITES","PROMEDIAR",IF(#REF!&lt;R8,"DESCARTAR",IF(#REF!&gt;S8,"DESCARTAR","PROMEDIAR")))),"")</f>
        <v>#REF!</v>
      </c>
      <c r="BC8" s="23" t="e">
        <f>IF(#REF!&lt;&gt;"",IF(#REF!=0,"SIN COTIZACIÓN",IF(P8="NO APLICA LIMITES","PROMEDIAR",IF(#REF!&lt;R8,"DESCARTAR",IF(#REF!&gt;S8,"DESCARTAR","PROMEDIAR")))),"")</f>
        <v>#REF!</v>
      </c>
      <c r="BD8" s="23" t="e">
        <f>IF(#REF!&lt;&gt;"",IF(#REF!=0,"SIN COTIZACIÓN",IF(P8="NO APLICA LIMITES","PROMEDIAR",IF(#REF!&lt;R8,"DESCARTAR",IF(#REF!&gt;S8,"DESCARTAR","PROMEDIAR")))),"")</f>
        <v>#REF!</v>
      </c>
      <c r="BE8" s="23" t="e">
        <f>IF(#REF!&lt;&gt;"",IF(#REF!=0,"SIN COTIZACIÓN",IF(P8="NO APLICA LIMITES","PROMEDIAR",IF(#REF!&lt;R8,"DESCARTAR",IF(#REF!&gt;S8,"DESCARTAR","PROMEDIAR")))),"")</f>
        <v>#REF!</v>
      </c>
      <c r="BF8" s="23" t="e">
        <f>IF(#REF!&lt;&gt;"",IF(#REF!=0,"SIN COTIZACIÓN",IF(P8="NO APLICA LIMITES","PROMEDIAR",IF(#REF!&lt;R8,"DESCARTAR",IF(#REF!&gt;S8,"DESCARTAR","PROMEDIAR")))),"")</f>
        <v>#REF!</v>
      </c>
    </row>
    <row r="9" spans="1:58" ht="55.5" customHeight="1" x14ac:dyDescent="0.2">
      <c r="A9" s="24">
        <v>3</v>
      </c>
      <c r="B9" s="104" t="s">
        <v>70</v>
      </c>
      <c r="C9" s="128" t="s">
        <v>80</v>
      </c>
      <c r="D9" s="102">
        <f>+UNAD!E9</f>
        <v>1895193.5088504958</v>
      </c>
      <c r="E9" s="102">
        <f>+'JAVERIANA DE CALI'!E9</f>
        <v>2427280</v>
      </c>
      <c r="F9" s="102">
        <f>+'UNIVERSIDAD NACIONAL'!E9</f>
        <v>2978400</v>
      </c>
      <c r="G9" s="102">
        <f>+'UNIVER DISTRITAL'!E9</f>
        <v>2185906</v>
      </c>
      <c r="H9" s="102">
        <f>+METROPOLITANA!E9</f>
        <v>1800000</v>
      </c>
      <c r="I9" s="99">
        <f>IF(L9&lt;=1,U9,(ROUND(+U9,0)))</f>
        <v>2077095</v>
      </c>
      <c r="K9" s="25">
        <f t="shared" si="5"/>
        <v>2257356</v>
      </c>
      <c r="L9" s="26">
        <f t="shared" si="6"/>
        <v>5</v>
      </c>
      <c r="M9" s="27">
        <f t="shared" si="7"/>
        <v>472816.00516045419</v>
      </c>
      <c r="N9" s="28">
        <f t="shared" si="8"/>
        <v>0.20945566634613866</v>
      </c>
      <c r="O9" s="29" t="str">
        <f t="shared" si="1"/>
        <v>COEFICIENTE DE VARIACION MAYOR AL 20%</v>
      </c>
      <c r="P9" s="30" t="str">
        <f t="shared" si="9"/>
        <v>SI APLICA LIMITE INFERIOR Y SUPERIOR</v>
      </c>
      <c r="Q9" s="31"/>
      <c r="R9" s="32">
        <f t="shared" si="10"/>
        <v>1784539.9948395458</v>
      </c>
      <c r="S9" s="32">
        <f t="shared" si="11"/>
        <v>2730172.0051604542</v>
      </c>
      <c r="T9" s="33"/>
      <c r="U9" s="34">
        <f t="shared" si="12"/>
        <v>2077094.8772126241</v>
      </c>
      <c r="V9" s="106"/>
      <c r="W9" s="107" t="str">
        <f t="shared" si="13"/>
        <v>Las cotizaciones tenidas en cuenta son las allegadas por las empresas: UNAD, JAVERIANA DE CALI, UNIVERSIDAD DISTRITAL, FUND EDUCATIVA METROPOLITANA por encontrarse dentro del promedio requerido por la Corporación y se descartan los valores cotizados por: UNIVERSIDAD NACIONAL,  por ser datos atípicos</v>
      </c>
      <c r="X9" s="35">
        <f t="shared" si="14"/>
        <v>-8.7574950182588762E-2</v>
      </c>
      <c r="Y9" s="35">
        <f t="shared" si="2"/>
        <v>0.16859363678599193</v>
      </c>
      <c r="Z9" s="35">
        <f t="shared" si="3"/>
        <v>0.43392574725758815</v>
      </c>
      <c r="AA9" s="35">
        <f t="shared" si="15"/>
        <v>5.2386145072806034E-2</v>
      </c>
      <c r="AB9" s="35">
        <f t="shared" si="16"/>
        <v>-0.13340506813602648</v>
      </c>
      <c r="AC9" s="35" t="e">
        <f>IF(#REF!&lt;&gt;"",(#REF!/$I9-1),"")</f>
        <v>#REF!</v>
      </c>
      <c r="AD9" s="35" t="e">
        <f>IF(#REF!&lt;&gt;"",(#REF!/$I9-1),"")</f>
        <v>#REF!</v>
      </c>
      <c r="AE9" s="35" t="e">
        <f>IF(#REF!&lt;&gt;"",(#REF!/$I9-1),"")</f>
        <v>#REF!</v>
      </c>
      <c r="AF9" s="35" t="e">
        <f>IF(#REF!&lt;&gt;"",(#REF!/$I9-1),"")</f>
        <v>#REF!</v>
      </c>
      <c r="AG9" s="35" t="e">
        <f>IF(#REF!&lt;&gt;"",(#REF!/$I9-1),"")</f>
        <v>#REF!</v>
      </c>
      <c r="AH9" s="35" t="e">
        <f>IF(#REF!&lt;&gt;"",(#REF!/$I9-1),"")</f>
        <v>#REF!</v>
      </c>
      <c r="AI9" s="35" t="e">
        <f>IF(#REF!&lt;&gt;"",(#REF!/$I9-1),"")</f>
        <v>#REF!</v>
      </c>
      <c r="AJ9" s="35" t="e">
        <f>IF(#REF!&lt;&gt;"",(#REF!/$I9-1),"")</f>
        <v>#REF!</v>
      </c>
      <c r="AK9" s="35" t="e">
        <f>IF(#REF!&lt;&gt;"",(#REF!/$I9-1),"")</f>
        <v>#REF!</v>
      </c>
      <c r="AL9" s="35" t="e">
        <f>IF(#REF!&lt;&gt;"",(#REF!/$I9-1),"")</f>
        <v>#REF!</v>
      </c>
      <c r="AM9" s="35" t="e">
        <f>IF(#REF!&lt;&gt;"",(#REF!/$I9-1),"")</f>
        <v>#REF!</v>
      </c>
      <c r="AN9" s="35" t="e">
        <f>IF(#REF!&lt;&gt;"",(#REF!/$I9-1),"")</f>
        <v>#REF!</v>
      </c>
      <c r="AO9" s="35" t="e">
        <f>IF(#REF!&lt;&gt;"",(#REF!/$I9-1),"")</f>
        <v>#REF!</v>
      </c>
      <c r="AQ9" s="36" t="str">
        <f t="shared" si="17"/>
        <v>PROMEDIAR</v>
      </c>
      <c r="AR9" s="22" t="str">
        <f t="shared" si="18"/>
        <v>PROMEDIAR</v>
      </c>
      <c r="AS9" s="22" t="str">
        <f t="shared" si="19"/>
        <v>DESCARTAR</v>
      </c>
      <c r="AT9" s="22" t="str">
        <f t="shared" si="20"/>
        <v>PROMEDIAR</v>
      </c>
      <c r="AU9" s="22" t="str">
        <f t="shared" si="21"/>
        <v>PROMEDIAR</v>
      </c>
      <c r="AV9" s="23" t="e">
        <f>IF(#REF!&lt;&gt;"",IF(#REF!=0,"SIN COTIZACIÓN",IF(P9="NO APLICA LIMITES","PROMEDIAR",IF(#REF!&lt;R9,"DESCARTAR",IF(#REF!&gt;S9,"DESCARTAR","PROMEDIAR")))),"")</f>
        <v>#REF!</v>
      </c>
      <c r="AW9" s="23" t="e">
        <f>IF(#REF!&lt;&gt;"",IF(#REF!=0,"SIN COTIZACIÓN",IF(P9="NO APLICA LIMITES","PROMEDIAR",IF(#REF!&lt;R9,"DESCARTAR",IF(#REF!&gt;S9,"DESCARTAR","PROMEDIAR")))),"")</f>
        <v>#REF!</v>
      </c>
      <c r="AX9" s="23" t="e">
        <f>IF(#REF!&lt;&gt;"",IF(#REF!=0,"SIN COTIZACIÓN",IF(P9="NO APLICA LIMITES","PROMEDIAR",IF(#REF!&lt;R9,"DESCARTAR",IF(#REF!&gt;S9,"DESCARTAR","PROMEDIAR")))),"")</f>
        <v>#REF!</v>
      </c>
      <c r="AY9" s="23" t="e">
        <f>IF(#REF!&lt;&gt;"",IF(#REF!=0,"SIN COTIZACIÓN",IF(P9="NO APLICA LIMITES","PROMEDIAR",IF(#REF!&lt;R9,"DESCARTAR",IF(#REF!&gt;S9,"DESCARTAR","PROMEDIAR")))),"")</f>
        <v>#REF!</v>
      </c>
      <c r="AZ9" s="23" t="e">
        <f>IF(#REF!&lt;&gt;"",IF(#REF!=0,"SIN COTIZACIÓN",IF(P9="NO APLICA LIMITES","PROMEDIAR",IF(#REF!&lt;R9,"DESCARTAR",IF(#REF!&gt;S9,"DESCARTAR","PROMEDIAR")))),"")</f>
        <v>#REF!</v>
      </c>
      <c r="BA9" s="23" t="e">
        <f>IF(#REF!&lt;&gt;"",IF(#REF!=0,"SIN COTIZACIÓN",IF(P9="NO APLICA LIMITES","PROMEDIAR",IF(#REF!&lt;R9,"DESCARTAR",IF(#REF!&gt;S9,"DESCARTAR","PROMEDIAR")))),"")</f>
        <v>#REF!</v>
      </c>
      <c r="BB9" s="23" t="e">
        <f>IF(#REF!&lt;&gt;"",IF(#REF!=0,"SIN COTIZACIÓN",IF(P9="NO APLICA LIMITES","PROMEDIAR",IF(#REF!&lt;R9,"DESCARTAR",IF(#REF!&gt;S9,"DESCARTAR","PROMEDIAR")))),"")</f>
        <v>#REF!</v>
      </c>
      <c r="BC9" s="23" t="e">
        <f>IF(#REF!&lt;&gt;"",IF(#REF!=0,"SIN COTIZACIÓN",IF(P9="NO APLICA LIMITES","PROMEDIAR",IF(#REF!&lt;R9,"DESCARTAR",IF(#REF!&gt;S9,"DESCARTAR","PROMEDIAR")))),"")</f>
        <v>#REF!</v>
      </c>
      <c r="BD9" s="23" t="e">
        <f>IF(#REF!&lt;&gt;"",IF(#REF!=0,"SIN COTIZACIÓN",IF(P9="NO APLICA LIMITES","PROMEDIAR",IF(#REF!&lt;R9,"DESCARTAR",IF(#REF!&gt;S9,"DESCARTAR","PROMEDIAR")))),"")</f>
        <v>#REF!</v>
      </c>
      <c r="BE9" s="23" t="e">
        <f>IF(#REF!&lt;&gt;"",IF(#REF!=0,"SIN COTIZACIÓN",IF(P9="NO APLICA LIMITES","PROMEDIAR",IF(#REF!&lt;R9,"DESCARTAR",IF(#REF!&gt;S9,"DESCARTAR","PROMEDIAR")))),"")</f>
        <v>#REF!</v>
      </c>
      <c r="BF9" s="23" t="e">
        <f>IF(#REF!&lt;&gt;"",IF(#REF!=0,"SIN COTIZACIÓN",IF(P9="NO APLICA LIMITES","PROMEDIAR",IF(#REF!&lt;R9,"DESCARTAR",IF(#REF!&gt;S9,"DESCARTAR","PROMEDIAR")))),"")</f>
        <v>#REF!</v>
      </c>
    </row>
    <row r="10" spans="1:58" ht="55.5" customHeight="1" x14ac:dyDescent="0.2">
      <c r="A10" s="24">
        <v>4</v>
      </c>
      <c r="B10" s="104" t="s">
        <v>71</v>
      </c>
      <c r="C10" s="128" t="s">
        <v>80</v>
      </c>
      <c r="D10" s="102">
        <f>+UNAD!E10</f>
        <v>1895193.5088504958</v>
      </c>
      <c r="E10" s="102">
        <f>+'JAVERIANA DE CALI'!E10</f>
        <v>2427280</v>
      </c>
      <c r="F10" s="102">
        <f>+'UNIVERSIDAD NACIONAL'!E10</f>
        <v>2978400</v>
      </c>
      <c r="G10" s="102">
        <f>+'UNIVER DISTRITAL'!E10</f>
        <v>2185906</v>
      </c>
      <c r="H10" s="102">
        <f>+METROPOLITANA!E10</f>
        <v>2050000</v>
      </c>
      <c r="I10" s="99">
        <f>IF(L10&lt;=1,U10,(ROUND(+U10,0)))</f>
        <v>2307356</v>
      </c>
      <c r="K10" s="25">
        <f t="shared" si="5"/>
        <v>2307356</v>
      </c>
      <c r="L10" s="26">
        <f t="shared" si="6"/>
        <v>5</v>
      </c>
      <c r="M10" s="27">
        <f t="shared" si="7"/>
        <v>422948.56308377371</v>
      </c>
      <c r="N10" s="28">
        <f t="shared" si="8"/>
        <v>0.18330442423439369</v>
      </c>
      <c r="O10" s="29" t="str">
        <f t="shared" si="1"/>
        <v>COEFICIENTE DE VARIACION MENOR AL 20%</v>
      </c>
      <c r="P10" s="30" t="str">
        <f t="shared" si="9"/>
        <v>NO APLICA LIMITES</v>
      </c>
      <c r="Q10" s="31"/>
      <c r="R10" s="32">
        <f t="shared" si="10"/>
        <v>1884407.4369162263</v>
      </c>
      <c r="S10" s="32">
        <f t="shared" si="11"/>
        <v>2730304.5630837735</v>
      </c>
      <c r="T10" s="33"/>
      <c r="U10" s="34">
        <f t="shared" si="12"/>
        <v>2307355.9017700991</v>
      </c>
      <c r="V10" s="106"/>
      <c r="W10" s="107" t="str">
        <f t="shared" si="13"/>
        <v>Las cotizaciones tenidas en cuenta son las allegadas por las empresas: UNAD, JAVERIANA DE CALI, UNIVERSIDAD NACIONAL, UNIVERSIDAD DISTRITAL, FUND EDUCATIVA METROPOLITANA por encontrarse dentro del promedio requerido por la Corporación</v>
      </c>
      <c r="X10" s="35">
        <f t="shared" si="14"/>
        <v>-0.17862977847783534</v>
      </c>
      <c r="Y10" s="35">
        <f t="shared" si="2"/>
        <v>5.1974641104363561E-2</v>
      </c>
      <c r="Z10" s="35">
        <f t="shared" si="3"/>
        <v>0.29082811668420483</v>
      </c>
      <c r="AA10" s="35">
        <f t="shared" si="15"/>
        <v>-5.2636004153671978E-2</v>
      </c>
      <c r="AB10" s="35">
        <f t="shared" si="16"/>
        <v>-0.11153718801953405</v>
      </c>
      <c r="AC10" s="35" t="e">
        <f>IF(#REF!&lt;&gt;"",(#REF!/$I10-1),"")</f>
        <v>#REF!</v>
      </c>
      <c r="AD10" s="35" t="e">
        <f>IF(#REF!&lt;&gt;"",(#REF!/$I10-1),"")</f>
        <v>#REF!</v>
      </c>
      <c r="AE10" s="35" t="e">
        <f>IF(#REF!&lt;&gt;"",(#REF!/$I10-1),"")</f>
        <v>#REF!</v>
      </c>
      <c r="AF10" s="35" t="e">
        <f>IF(#REF!&lt;&gt;"",(#REF!/$I10-1),"")</f>
        <v>#REF!</v>
      </c>
      <c r="AG10" s="35" t="e">
        <f>IF(#REF!&lt;&gt;"",(#REF!/$I10-1),"")</f>
        <v>#REF!</v>
      </c>
      <c r="AH10" s="35" t="e">
        <f>IF(#REF!&lt;&gt;"",(#REF!/$I10-1),"")</f>
        <v>#REF!</v>
      </c>
      <c r="AI10" s="35" t="e">
        <f>IF(#REF!&lt;&gt;"",(#REF!/$I10-1),"")</f>
        <v>#REF!</v>
      </c>
      <c r="AJ10" s="35" t="e">
        <f>IF(#REF!&lt;&gt;"",(#REF!/$I10-1),"")</f>
        <v>#REF!</v>
      </c>
      <c r="AK10" s="35" t="e">
        <f>IF(#REF!&lt;&gt;"",(#REF!/$I10-1),"")</f>
        <v>#REF!</v>
      </c>
      <c r="AL10" s="35" t="e">
        <f>IF(#REF!&lt;&gt;"",(#REF!/$I10-1),"")</f>
        <v>#REF!</v>
      </c>
      <c r="AM10" s="35" t="e">
        <f>IF(#REF!&lt;&gt;"",(#REF!/$I10-1),"")</f>
        <v>#REF!</v>
      </c>
      <c r="AN10" s="35" t="e">
        <f>IF(#REF!&lt;&gt;"",(#REF!/$I10-1),"")</f>
        <v>#REF!</v>
      </c>
      <c r="AO10" s="35" t="e">
        <f>IF(#REF!&lt;&gt;"",(#REF!/$I10-1),"")</f>
        <v>#REF!</v>
      </c>
      <c r="AQ10" s="36" t="str">
        <f t="shared" si="17"/>
        <v>PROMEDIAR</v>
      </c>
      <c r="AR10" s="22" t="str">
        <f t="shared" si="18"/>
        <v>PROMEDIAR</v>
      </c>
      <c r="AS10" s="22" t="str">
        <f>IF(F10&lt;&gt;"",IF(F10=0,"SIN COTIZACIÓN",IF(P10="NO APLICA LIMITES","PROMEDIAR",IF(F10&lt;R10,"DESCARTAR",IF(F10&gt;S10,"DESCARTAR","PROMEDIAR")))),"")</f>
        <v>PROMEDIAR</v>
      </c>
      <c r="AT10" s="22" t="str">
        <f t="shared" si="20"/>
        <v>PROMEDIAR</v>
      </c>
      <c r="AU10" s="22" t="str">
        <f t="shared" si="21"/>
        <v>PROMEDIAR</v>
      </c>
      <c r="AV10" s="23" t="e">
        <f>IF(#REF!&lt;&gt;"",IF(#REF!=0,"SIN COTIZACIÓN",IF(P10="NO APLICA LIMITES","PROMEDIAR",IF(#REF!&lt;R10,"DESCARTAR",IF(#REF!&gt;S10,"DESCARTAR","PROMEDIAR")))),"")</f>
        <v>#REF!</v>
      </c>
      <c r="AW10" s="23" t="e">
        <f>IF(#REF!&lt;&gt;"",IF(#REF!=0,"SIN COTIZACIÓN",IF(P10="NO APLICA LIMITES","PROMEDIAR",IF(#REF!&lt;R10,"DESCARTAR",IF(#REF!&gt;S10,"DESCARTAR","PROMEDIAR")))),"")</f>
        <v>#REF!</v>
      </c>
      <c r="AX10" s="23" t="e">
        <f>IF(#REF!&lt;&gt;"",IF(#REF!=0,"SIN COTIZACIÓN",IF(P10="NO APLICA LIMITES","PROMEDIAR",IF(#REF!&lt;R10,"DESCARTAR",IF(#REF!&gt;S10,"DESCARTAR","PROMEDIAR")))),"")</f>
        <v>#REF!</v>
      </c>
      <c r="AY10" s="23" t="e">
        <f>IF(#REF!&lt;&gt;"",IF(#REF!=0,"SIN COTIZACIÓN",IF(P10="NO APLICA LIMITES","PROMEDIAR",IF(#REF!&lt;R10,"DESCARTAR",IF(#REF!&gt;S10,"DESCARTAR","PROMEDIAR")))),"")</f>
        <v>#REF!</v>
      </c>
      <c r="AZ10" s="23" t="e">
        <f>IF(#REF!&lt;&gt;"",IF(#REF!=0,"SIN COTIZACIÓN",IF(P10="NO APLICA LIMITES","PROMEDIAR",IF(#REF!&lt;R10,"DESCARTAR",IF(#REF!&gt;S10,"DESCARTAR","PROMEDIAR")))),"")</f>
        <v>#REF!</v>
      </c>
      <c r="BA10" s="23" t="e">
        <f>IF(#REF!&lt;&gt;"",IF(#REF!=0,"SIN COTIZACIÓN",IF(P10="NO APLICA LIMITES","PROMEDIAR",IF(#REF!&lt;R10,"DESCARTAR",IF(#REF!&gt;S10,"DESCARTAR","PROMEDIAR")))),"")</f>
        <v>#REF!</v>
      </c>
      <c r="BB10" s="23" t="e">
        <f>IF(#REF!&lt;&gt;"",IF(#REF!=0,"SIN COTIZACIÓN",IF(P10="NO APLICA LIMITES","PROMEDIAR",IF(#REF!&lt;R10,"DESCARTAR",IF(#REF!&gt;S10,"DESCARTAR","PROMEDIAR")))),"")</f>
        <v>#REF!</v>
      </c>
      <c r="BC10" s="23" t="e">
        <f>IF(#REF!&lt;&gt;"",IF(#REF!=0,"SIN COTIZACIÓN",IF(P10="NO APLICA LIMITES","PROMEDIAR",IF(#REF!&lt;R10,"DESCARTAR",IF(#REF!&gt;S10,"DESCARTAR","PROMEDIAR")))),"")</f>
        <v>#REF!</v>
      </c>
      <c r="BD10" s="23" t="e">
        <f>IF(#REF!&lt;&gt;"",IF(#REF!=0,"SIN COTIZACIÓN",IF(P10="NO APLICA LIMITES","PROMEDIAR",IF(#REF!&lt;R10,"DESCARTAR",IF(#REF!&gt;S10,"DESCARTAR","PROMEDIAR")))),"")</f>
        <v>#REF!</v>
      </c>
      <c r="BE10" s="23" t="e">
        <f>IF(#REF!&lt;&gt;"",IF(#REF!=0,"SIN COTIZACIÓN",IF(P10="NO APLICA LIMITES","PROMEDIAR",IF(#REF!&lt;R10,"DESCARTAR",IF(#REF!&gt;S10,"DESCARTAR","PROMEDIAR")))),"")</f>
        <v>#REF!</v>
      </c>
      <c r="BF10" s="23" t="e">
        <f>IF(#REF!&lt;&gt;"",IF(#REF!=0,"SIN COTIZACIÓN",IF(P10="NO APLICA LIMITES","PROMEDIAR",IF(#REF!&lt;R10,"DESCARTAR",IF(#REF!&gt;S10,"DESCARTAR","PROMEDIAR")))),"")</f>
        <v>#REF!</v>
      </c>
    </row>
    <row r="11" spans="1:58" ht="55.5" customHeight="1" x14ac:dyDescent="0.2">
      <c r="A11" s="24">
        <v>5</v>
      </c>
      <c r="B11" s="104" t="s">
        <v>72</v>
      </c>
      <c r="C11" s="128" t="s">
        <v>80</v>
      </c>
      <c r="D11" s="102">
        <f>+UNAD!E11</f>
        <v>1988050.6517076385</v>
      </c>
      <c r="E11" s="102">
        <f>+'JAVERIANA DE CALI'!E11</f>
        <v>2427280</v>
      </c>
      <c r="F11" s="102">
        <f>+'UNIVERSIDAD NACIONAL'!E11</f>
        <v>2978400</v>
      </c>
      <c r="G11" s="102">
        <f>+'UNIVER DISTRITAL'!E11</f>
        <v>2185906</v>
      </c>
      <c r="H11" s="102">
        <f>+METROPOLITANA!E11</f>
        <v>2300000</v>
      </c>
      <c r="I11" s="99">
        <f t="shared" ref="I11:I15" si="22">IF(L11&lt;=1,U11,(ROUND(+U11,0)))</f>
        <v>2375927</v>
      </c>
      <c r="K11" s="25">
        <f t="shared" si="5"/>
        <v>2375927</v>
      </c>
      <c r="L11" s="26">
        <f t="shared" si="6"/>
        <v>5</v>
      </c>
      <c r="M11" s="27">
        <f t="shared" si="7"/>
        <v>373474.16164711793</v>
      </c>
      <c r="N11" s="28">
        <f t="shared" si="8"/>
        <v>0.15719092448847036</v>
      </c>
      <c r="O11" s="29" t="str">
        <f t="shared" si="1"/>
        <v>COEFICIENTE DE VARIACION MENOR AL 20%</v>
      </c>
      <c r="P11" s="30" t="str">
        <f t="shared" si="9"/>
        <v>NO APLICA LIMITES</v>
      </c>
      <c r="Q11" s="31"/>
      <c r="R11" s="32">
        <f t="shared" si="10"/>
        <v>2002452.8383528821</v>
      </c>
      <c r="S11" s="32">
        <f t="shared" si="11"/>
        <v>2749401.1616471177</v>
      </c>
      <c r="T11" s="33"/>
      <c r="U11" s="34">
        <f t="shared" si="12"/>
        <v>2375927.3303415277</v>
      </c>
      <c r="V11" s="106"/>
      <c r="W11" s="107" t="str">
        <f t="shared" si="13"/>
        <v>Las cotizaciones tenidas en cuenta son las allegadas por las empresas: UNAD, JAVERIANA DE CALI, UNIVERSIDAD NACIONAL, UNIVERSIDAD DISTRITAL, FUND EDUCATIVA METROPOLITANA por encontrarse dentro del promedio requerido por la Corporación</v>
      </c>
      <c r="X11" s="35">
        <f t="shared" si="14"/>
        <v>-0.16325263709380022</v>
      </c>
      <c r="Y11" s="35">
        <f t="shared" si="2"/>
        <v>2.1613879551013238E-2</v>
      </c>
      <c r="Z11" s="35">
        <f t="shared" si="3"/>
        <v>0.25357386822069872</v>
      </c>
      <c r="AA11" s="35">
        <f t="shared" si="15"/>
        <v>-7.9977625575196498E-2</v>
      </c>
      <c r="AB11" s="35">
        <f t="shared" si="16"/>
        <v>-3.1956789918208717E-2</v>
      </c>
      <c r="AC11" s="35" t="e">
        <f>IF(#REF!&lt;&gt;"",(#REF!/$I11-1),"")</f>
        <v>#REF!</v>
      </c>
      <c r="AD11" s="35" t="e">
        <f>IF(#REF!&lt;&gt;"",(#REF!/$I11-1),"")</f>
        <v>#REF!</v>
      </c>
      <c r="AE11" s="35" t="e">
        <f>IF(#REF!&lt;&gt;"",(#REF!/$I11-1),"")</f>
        <v>#REF!</v>
      </c>
      <c r="AF11" s="35" t="e">
        <f>IF(#REF!&lt;&gt;"",(#REF!/$I11-1),"")</f>
        <v>#REF!</v>
      </c>
      <c r="AG11" s="35" t="e">
        <f>IF(#REF!&lt;&gt;"",(#REF!/$I11-1),"")</f>
        <v>#REF!</v>
      </c>
      <c r="AH11" s="35" t="e">
        <f>IF(#REF!&lt;&gt;"",(#REF!/$I11-1),"")</f>
        <v>#REF!</v>
      </c>
      <c r="AI11" s="35" t="e">
        <f>IF(#REF!&lt;&gt;"",(#REF!/$I11-1),"")</f>
        <v>#REF!</v>
      </c>
      <c r="AJ11" s="35" t="e">
        <f>IF(#REF!&lt;&gt;"",(#REF!/$I11-1),"")</f>
        <v>#REF!</v>
      </c>
      <c r="AK11" s="35" t="e">
        <f>IF(#REF!&lt;&gt;"",(#REF!/$I11-1),"")</f>
        <v>#REF!</v>
      </c>
      <c r="AL11" s="35" t="e">
        <f>IF(#REF!&lt;&gt;"",(#REF!/$I11-1),"")</f>
        <v>#REF!</v>
      </c>
      <c r="AM11" s="35" t="e">
        <f>IF(#REF!&lt;&gt;"",(#REF!/$I11-1),"")</f>
        <v>#REF!</v>
      </c>
      <c r="AN11" s="35" t="e">
        <f>IF(#REF!&lt;&gt;"",(#REF!/$I11-1),"")</f>
        <v>#REF!</v>
      </c>
      <c r="AO11" s="35" t="e">
        <f>IF(#REF!&lt;&gt;"",(#REF!/$I11-1),"")</f>
        <v>#REF!</v>
      </c>
      <c r="AQ11" s="36" t="str">
        <f t="shared" si="17"/>
        <v>PROMEDIAR</v>
      </c>
      <c r="AR11" s="22" t="str">
        <f t="shared" si="18"/>
        <v>PROMEDIAR</v>
      </c>
      <c r="AS11" s="22" t="str">
        <f t="shared" si="19"/>
        <v>PROMEDIAR</v>
      </c>
      <c r="AT11" s="22" t="str">
        <f t="shared" si="20"/>
        <v>PROMEDIAR</v>
      </c>
      <c r="AU11" s="22" t="str">
        <f t="shared" si="21"/>
        <v>PROMEDIAR</v>
      </c>
      <c r="AV11" s="23" t="e">
        <f>IF(#REF!&lt;&gt;"",IF(#REF!=0,"SIN COTIZACIÓN",IF(P11="NO APLICA LIMITES","PROMEDIAR",IF(#REF!&lt;R11,"DESCARTAR",IF(#REF!&gt;S11,"DESCARTAR","PROMEDIAR")))),"")</f>
        <v>#REF!</v>
      </c>
      <c r="AW11" s="23" t="e">
        <f>IF(#REF!&lt;&gt;"",IF(#REF!=0,"SIN COTIZACIÓN",IF(P11="NO APLICA LIMITES","PROMEDIAR",IF(#REF!&lt;R11,"DESCARTAR",IF(#REF!&gt;S11,"DESCARTAR","PROMEDIAR")))),"")</f>
        <v>#REF!</v>
      </c>
      <c r="AX11" s="23" t="e">
        <f>IF(#REF!&lt;&gt;"",IF(#REF!=0,"SIN COTIZACIÓN",IF(P11="NO APLICA LIMITES","PROMEDIAR",IF(#REF!&lt;R11,"DESCARTAR",IF(#REF!&gt;S11,"DESCARTAR","PROMEDIAR")))),"")</f>
        <v>#REF!</v>
      </c>
      <c r="AY11" s="23" t="e">
        <f>IF(#REF!&lt;&gt;"",IF(#REF!=0,"SIN COTIZACIÓN",IF(P11="NO APLICA LIMITES","PROMEDIAR",IF(#REF!&lt;R11,"DESCARTAR",IF(#REF!&gt;S11,"DESCARTAR","PROMEDIAR")))),"")</f>
        <v>#REF!</v>
      </c>
      <c r="AZ11" s="23" t="e">
        <f>IF(#REF!&lt;&gt;"",IF(#REF!=0,"SIN COTIZACIÓN",IF(P11="NO APLICA LIMITES","PROMEDIAR",IF(#REF!&lt;R11,"DESCARTAR",IF(#REF!&gt;S11,"DESCARTAR","PROMEDIAR")))),"")</f>
        <v>#REF!</v>
      </c>
      <c r="BA11" s="23" t="e">
        <f>IF(#REF!&lt;&gt;"",IF(#REF!=0,"SIN COTIZACIÓN",IF(P11="NO APLICA LIMITES","PROMEDIAR",IF(#REF!&lt;R11,"DESCARTAR",IF(#REF!&gt;S11,"DESCARTAR","PROMEDIAR")))),"")</f>
        <v>#REF!</v>
      </c>
      <c r="BB11" s="23" t="e">
        <f>IF(#REF!&lt;&gt;"",IF(#REF!=0,"SIN COTIZACIÓN",IF(P11="NO APLICA LIMITES","PROMEDIAR",IF(#REF!&lt;R11,"DESCARTAR",IF(#REF!&gt;S11,"DESCARTAR","PROMEDIAR")))),"")</f>
        <v>#REF!</v>
      </c>
      <c r="BC11" s="23" t="e">
        <f>IF(#REF!&lt;&gt;"",IF(#REF!=0,"SIN COTIZACIÓN",IF(P11="NO APLICA LIMITES","PROMEDIAR",IF(#REF!&lt;R11,"DESCARTAR",IF(#REF!&gt;S11,"DESCARTAR","PROMEDIAR")))),"")</f>
        <v>#REF!</v>
      </c>
      <c r="BD11" s="23" t="e">
        <f>IF(#REF!&lt;&gt;"",IF(#REF!=0,"SIN COTIZACIÓN",IF(P11="NO APLICA LIMITES","PROMEDIAR",IF(#REF!&lt;R11,"DESCARTAR",IF(#REF!&gt;S11,"DESCARTAR","PROMEDIAR")))),"")</f>
        <v>#REF!</v>
      </c>
      <c r="BE11" s="23" t="e">
        <f>IF(#REF!&lt;&gt;"",IF(#REF!=0,"SIN COTIZACIÓN",IF(P11="NO APLICA LIMITES","PROMEDIAR",IF(#REF!&lt;R11,"DESCARTAR",IF(#REF!&gt;S11,"DESCARTAR","PROMEDIAR")))),"")</f>
        <v>#REF!</v>
      </c>
      <c r="BF11" s="23" t="e">
        <f>IF(#REF!&lt;&gt;"",IF(#REF!=0,"SIN COTIZACIÓN",IF(P11="NO APLICA LIMITES","PROMEDIAR",IF(#REF!&lt;R11,"DESCARTAR",IF(#REF!&gt;S11,"DESCARTAR","PROMEDIAR")))),"")</f>
        <v>#REF!</v>
      </c>
    </row>
    <row r="12" spans="1:58" ht="55.5" customHeight="1" x14ac:dyDescent="0.2">
      <c r="A12" s="24">
        <v>6</v>
      </c>
      <c r="B12" s="104" t="s">
        <v>73</v>
      </c>
      <c r="C12" s="128" t="s">
        <v>80</v>
      </c>
      <c r="D12" s="102">
        <f>+UNAD!E12</f>
        <v>1988050.6517076385</v>
      </c>
      <c r="E12" s="102">
        <f>+'JAVERIANA DE CALI'!E12</f>
        <v>2427280</v>
      </c>
      <c r="F12" s="102">
        <f>+'UNIVERSIDAD NACIONAL'!E12</f>
        <v>2978400</v>
      </c>
      <c r="G12" s="102">
        <f>+'UNIVER DISTRITAL'!E12</f>
        <v>2185906</v>
      </c>
      <c r="H12" s="102">
        <f>+METROPOLITANA!E12</f>
        <v>1650000</v>
      </c>
      <c r="I12" s="99">
        <f t="shared" si="22"/>
        <v>2200412</v>
      </c>
      <c r="K12" s="25">
        <f t="shared" si="5"/>
        <v>2245927</v>
      </c>
      <c r="L12" s="26">
        <f t="shared" si="6"/>
        <v>5</v>
      </c>
      <c r="M12" s="27">
        <f t="shared" si="7"/>
        <v>498657.52955211117</v>
      </c>
      <c r="N12" s="28">
        <f t="shared" si="8"/>
        <v>0.22202748778215461</v>
      </c>
      <c r="O12" s="29" t="str">
        <f t="shared" si="1"/>
        <v>COEFICIENTE DE VARIACION MAYOR AL 20%</v>
      </c>
      <c r="P12" s="30" t="str">
        <f t="shared" si="9"/>
        <v>SI APLICA LIMITE INFERIOR Y SUPERIOR</v>
      </c>
      <c r="Q12" s="31"/>
      <c r="R12" s="32">
        <f t="shared" si="10"/>
        <v>1747269.4704478888</v>
      </c>
      <c r="S12" s="32">
        <f t="shared" si="11"/>
        <v>2744584.5295521114</v>
      </c>
      <c r="T12" s="33"/>
      <c r="U12" s="34">
        <f t="shared" si="12"/>
        <v>2200412.2172358795</v>
      </c>
      <c r="V12" s="106"/>
      <c r="W12" s="107" t="str">
        <f t="shared" si="13"/>
        <v>Las cotizaciones tenidas en cuenta son las allegadas por las empresas: UNAD, JAVERIANA DE CALI, UNIVERSIDAD DISTRITAL,  por encontrarse dentro del promedio requerido por la Corporación y se descartan los valores cotizados por: UNIVERSIDAD NACIONAL, FUND EDUCATIVA METROPOLITANA por ser datos atípicos</v>
      </c>
      <c r="X12" s="35">
        <f t="shared" si="14"/>
        <v>-9.6509811931748013E-2</v>
      </c>
      <c r="Y12" s="35">
        <f t="shared" si="2"/>
        <v>0.10310250989360181</v>
      </c>
      <c r="Z12" s="35">
        <f t="shared" si="3"/>
        <v>0.35356469606600949</v>
      </c>
      <c r="AA12" s="35">
        <f t="shared" si="15"/>
        <v>-6.5924017865744977E-3</v>
      </c>
      <c r="AB12" s="35">
        <f t="shared" si="16"/>
        <v>-0.25014042824707372</v>
      </c>
      <c r="AC12" s="35" t="e">
        <f>IF(#REF!&lt;&gt;"",(#REF!/$I12-1),"")</f>
        <v>#REF!</v>
      </c>
      <c r="AD12" s="35" t="e">
        <f>IF(#REF!&lt;&gt;"",(#REF!/$I12-1),"")</f>
        <v>#REF!</v>
      </c>
      <c r="AE12" s="35" t="e">
        <f>IF(#REF!&lt;&gt;"",(#REF!/$I12-1),"")</f>
        <v>#REF!</v>
      </c>
      <c r="AF12" s="35" t="e">
        <f>IF(#REF!&lt;&gt;"",(#REF!/$I12-1),"")</f>
        <v>#REF!</v>
      </c>
      <c r="AG12" s="35" t="e">
        <f>IF(#REF!&lt;&gt;"",(#REF!/$I12-1),"")</f>
        <v>#REF!</v>
      </c>
      <c r="AH12" s="35" t="e">
        <f>IF(#REF!&lt;&gt;"",(#REF!/$I12-1),"")</f>
        <v>#REF!</v>
      </c>
      <c r="AI12" s="35" t="e">
        <f>IF(#REF!&lt;&gt;"",(#REF!/$I12-1),"")</f>
        <v>#REF!</v>
      </c>
      <c r="AJ12" s="35" t="e">
        <f>IF(#REF!&lt;&gt;"",(#REF!/$I12-1),"")</f>
        <v>#REF!</v>
      </c>
      <c r="AK12" s="35" t="e">
        <f>IF(#REF!&lt;&gt;"",(#REF!/$I12-1),"")</f>
        <v>#REF!</v>
      </c>
      <c r="AL12" s="35" t="e">
        <f>IF(#REF!&lt;&gt;"",(#REF!/$I12-1),"")</f>
        <v>#REF!</v>
      </c>
      <c r="AM12" s="35" t="e">
        <f>IF(#REF!&lt;&gt;"",(#REF!/$I12-1),"")</f>
        <v>#REF!</v>
      </c>
      <c r="AN12" s="35" t="e">
        <f>IF(#REF!&lt;&gt;"",(#REF!/$I12-1),"")</f>
        <v>#REF!</v>
      </c>
      <c r="AO12" s="35" t="e">
        <f>IF(#REF!&lt;&gt;"",(#REF!/$I12-1),"")</f>
        <v>#REF!</v>
      </c>
      <c r="AQ12" s="36" t="str">
        <f t="shared" si="17"/>
        <v>PROMEDIAR</v>
      </c>
      <c r="AR12" s="22" t="str">
        <f t="shared" si="18"/>
        <v>PROMEDIAR</v>
      </c>
      <c r="AS12" s="22" t="str">
        <f t="shared" si="19"/>
        <v>DESCARTAR</v>
      </c>
      <c r="AT12" s="22" t="str">
        <f>IF(G12&lt;&gt;"",IF(G12=0,"SIN COTIZACIÓN",IF(P12="NO APLICA LIMITES","PROMEDIAR",IF(G12&lt;R12,"DESCARTAR",IF(G12&gt;S12,"DESCARTAR","PROMEDIAR")))),"")</f>
        <v>PROMEDIAR</v>
      </c>
      <c r="AU12" s="22" t="str">
        <f t="shared" si="21"/>
        <v>DESCARTAR</v>
      </c>
      <c r="AV12" s="23" t="e">
        <f>IF(#REF!&lt;&gt;"",IF(#REF!=0,"SIN COTIZACIÓN",IF(P12="NO APLICA LIMITES","PROMEDIAR",IF(#REF!&lt;R12,"DESCARTAR",IF(#REF!&gt;S12,"DESCARTAR","PROMEDIAR")))),"")</f>
        <v>#REF!</v>
      </c>
      <c r="AW12" s="23" t="e">
        <f>IF(#REF!&lt;&gt;"",IF(#REF!=0,"SIN COTIZACIÓN",IF(P12="NO APLICA LIMITES","PROMEDIAR",IF(#REF!&lt;R12,"DESCARTAR",IF(#REF!&gt;S12,"DESCARTAR","PROMEDIAR")))),"")</f>
        <v>#REF!</v>
      </c>
      <c r="AX12" s="23" t="e">
        <f>IF(#REF!&lt;&gt;"",IF(#REF!=0,"SIN COTIZACIÓN",IF(P12="NO APLICA LIMITES","PROMEDIAR",IF(#REF!&lt;R12,"DESCARTAR",IF(#REF!&gt;S12,"DESCARTAR","PROMEDIAR")))),"")</f>
        <v>#REF!</v>
      </c>
      <c r="AY12" s="23" t="e">
        <f>IF(#REF!&lt;&gt;"",IF(#REF!=0,"SIN COTIZACIÓN",IF(P12="NO APLICA LIMITES","PROMEDIAR",IF(#REF!&lt;R12,"DESCARTAR",IF(#REF!&gt;S12,"DESCARTAR","PROMEDIAR")))),"")</f>
        <v>#REF!</v>
      </c>
      <c r="AZ12" s="23" t="e">
        <f>IF(#REF!&lt;&gt;"",IF(#REF!=0,"SIN COTIZACIÓN",IF(P12="NO APLICA LIMITES","PROMEDIAR",IF(#REF!&lt;R12,"DESCARTAR",IF(#REF!&gt;S12,"DESCARTAR","PROMEDIAR")))),"")</f>
        <v>#REF!</v>
      </c>
      <c r="BA12" s="23" t="e">
        <f>IF(#REF!&lt;&gt;"",IF(#REF!=0,"SIN COTIZACIÓN",IF(P12="NO APLICA LIMITES","PROMEDIAR",IF(#REF!&lt;R12,"DESCARTAR",IF(#REF!&gt;S12,"DESCARTAR","PROMEDIAR")))),"")</f>
        <v>#REF!</v>
      </c>
      <c r="BB12" s="23" t="e">
        <f>IF(#REF!&lt;&gt;"",IF(#REF!=0,"SIN COTIZACIÓN",IF(P12="NO APLICA LIMITES","PROMEDIAR",IF(#REF!&lt;R12,"DESCARTAR",IF(#REF!&gt;S12,"DESCARTAR","PROMEDIAR")))),"")</f>
        <v>#REF!</v>
      </c>
      <c r="BC12" s="23" t="e">
        <f>IF(#REF!&lt;&gt;"",IF(#REF!=0,"SIN COTIZACIÓN",IF(P12="NO APLICA LIMITES","PROMEDIAR",IF(#REF!&lt;R12,"DESCARTAR",IF(#REF!&gt;S12,"DESCARTAR","PROMEDIAR")))),"")</f>
        <v>#REF!</v>
      </c>
      <c r="BD12" s="23" t="e">
        <f>IF(#REF!&lt;&gt;"",IF(#REF!=0,"SIN COTIZACIÓN",IF(P12="NO APLICA LIMITES","PROMEDIAR",IF(#REF!&lt;R12,"DESCARTAR",IF(#REF!&gt;S12,"DESCARTAR","PROMEDIAR")))),"")</f>
        <v>#REF!</v>
      </c>
      <c r="BE12" s="23" t="e">
        <f>IF(#REF!&lt;&gt;"",IF(#REF!=0,"SIN COTIZACIÓN",IF(P12="NO APLICA LIMITES","PROMEDIAR",IF(#REF!&lt;R12,"DESCARTAR",IF(#REF!&gt;S12,"DESCARTAR","PROMEDIAR")))),"")</f>
        <v>#REF!</v>
      </c>
      <c r="BF12" s="23" t="e">
        <f>IF(#REF!&lt;&gt;"",IF(#REF!=0,"SIN COTIZACIÓN",IF(P12="NO APLICA LIMITES","PROMEDIAR",IF(#REF!&lt;R12,"DESCARTAR",IF(#REF!&gt;S12,"DESCARTAR","PROMEDIAR")))),"")</f>
        <v>#REF!</v>
      </c>
    </row>
    <row r="13" spans="1:58" ht="55.5" customHeight="1" x14ac:dyDescent="0.2">
      <c r="A13" s="24">
        <v>7</v>
      </c>
      <c r="B13" s="104" t="s">
        <v>74</v>
      </c>
      <c r="C13" s="128" t="s">
        <v>80</v>
      </c>
      <c r="D13" s="102">
        <f>+UNAD!E13</f>
        <v>1988050.6517076385</v>
      </c>
      <c r="E13" s="102">
        <f>+'JAVERIANA DE CALI'!E13</f>
        <v>2427280</v>
      </c>
      <c r="F13" s="102">
        <f>+'UNIVERSIDAD NACIONAL'!E13</f>
        <v>2978400</v>
      </c>
      <c r="G13" s="102">
        <f>+'UNIVER DISTRITAL'!E13</f>
        <v>2185906</v>
      </c>
      <c r="H13" s="102">
        <f>+METROPOLITANA!E13</f>
        <v>1750000</v>
      </c>
      <c r="I13" s="99">
        <f t="shared" si="22"/>
        <v>2200412</v>
      </c>
      <c r="K13" s="25">
        <f t="shared" si="5"/>
        <v>2265927</v>
      </c>
      <c r="L13" s="26">
        <f t="shared" si="6"/>
        <v>5</v>
      </c>
      <c r="M13" s="27">
        <f t="shared" si="7"/>
        <v>469960.59969101398</v>
      </c>
      <c r="N13" s="28">
        <f t="shared" si="8"/>
        <v>0.20740323924425366</v>
      </c>
      <c r="O13" s="29" t="str">
        <f t="shared" si="1"/>
        <v>COEFICIENTE DE VARIACION MAYOR AL 20%</v>
      </c>
      <c r="P13" s="30" t="str">
        <f t="shared" si="9"/>
        <v>SI APLICA LIMITE INFERIOR Y SUPERIOR</v>
      </c>
      <c r="Q13" s="31"/>
      <c r="R13" s="32">
        <f t="shared" si="10"/>
        <v>1795966.400308986</v>
      </c>
      <c r="S13" s="32">
        <f t="shared" si="11"/>
        <v>2735887.5996910138</v>
      </c>
      <c r="T13" s="33"/>
      <c r="U13" s="34">
        <f t="shared" si="12"/>
        <v>2200412.2172358795</v>
      </c>
      <c r="V13" s="106"/>
      <c r="W13" s="107" t="str">
        <f t="shared" si="13"/>
        <v>Las cotizaciones tenidas en cuenta son las allegadas por las empresas: UNAD, JAVERIANA DE CALI, UNIVERSIDAD DISTRITAL,  por encontrarse dentro del promedio requerido por la Corporación y se descartan los valores cotizados por: UNIVERSIDAD NACIONAL, FUND EDUCATIVA METROPOLITANA por ser datos atípicos</v>
      </c>
      <c r="X13" s="35">
        <f t="shared" si="14"/>
        <v>-9.6509811931748013E-2</v>
      </c>
      <c r="Y13" s="35">
        <f t="shared" si="2"/>
        <v>0.10310250989360181</v>
      </c>
      <c r="Z13" s="35">
        <f t="shared" si="3"/>
        <v>0.35356469606600949</v>
      </c>
      <c r="AA13" s="35">
        <f t="shared" si="15"/>
        <v>-6.5924017865744977E-3</v>
      </c>
      <c r="AB13" s="35">
        <f t="shared" si="16"/>
        <v>-0.20469439359538122</v>
      </c>
      <c r="AC13" s="35" t="e">
        <f>IF(#REF!&lt;&gt;"",(#REF!/$I13-1),"")</f>
        <v>#REF!</v>
      </c>
      <c r="AD13" s="35" t="e">
        <f>IF(#REF!&lt;&gt;"",(#REF!/$I13-1),"")</f>
        <v>#REF!</v>
      </c>
      <c r="AE13" s="35" t="e">
        <f>IF(#REF!&lt;&gt;"",(#REF!/$I13-1),"")</f>
        <v>#REF!</v>
      </c>
      <c r="AF13" s="35" t="e">
        <f>IF(#REF!&lt;&gt;"",(#REF!/$I13-1),"")</f>
        <v>#REF!</v>
      </c>
      <c r="AG13" s="35" t="e">
        <f>IF(#REF!&lt;&gt;"",(#REF!/$I13-1),"")</f>
        <v>#REF!</v>
      </c>
      <c r="AH13" s="35" t="e">
        <f>IF(#REF!&lt;&gt;"",(#REF!/$I13-1),"")</f>
        <v>#REF!</v>
      </c>
      <c r="AI13" s="35" t="e">
        <f>IF(#REF!&lt;&gt;"",(#REF!/$I13-1),"")</f>
        <v>#REF!</v>
      </c>
      <c r="AJ13" s="35" t="e">
        <f>IF(#REF!&lt;&gt;"",(#REF!/$I13-1),"")</f>
        <v>#REF!</v>
      </c>
      <c r="AK13" s="35" t="e">
        <f>IF(#REF!&lt;&gt;"",(#REF!/$I13-1),"")</f>
        <v>#REF!</v>
      </c>
      <c r="AL13" s="35" t="e">
        <f>IF(#REF!&lt;&gt;"",(#REF!/$I13-1),"")</f>
        <v>#REF!</v>
      </c>
      <c r="AM13" s="35" t="e">
        <f>IF(#REF!&lt;&gt;"",(#REF!/$I13-1),"")</f>
        <v>#REF!</v>
      </c>
      <c r="AN13" s="35" t="e">
        <f>IF(#REF!&lt;&gt;"",(#REF!/$I13-1),"")</f>
        <v>#REF!</v>
      </c>
      <c r="AO13" s="35" t="e">
        <f>IF(#REF!&lt;&gt;"",(#REF!/$I13-1),"")</f>
        <v>#REF!</v>
      </c>
      <c r="AQ13" s="36" t="str">
        <f t="shared" si="17"/>
        <v>PROMEDIAR</v>
      </c>
      <c r="AR13" s="22" t="str">
        <f t="shared" si="18"/>
        <v>PROMEDIAR</v>
      </c>
      <c r="AS13" s="22" t="str">
        <f t="shared" si="19"/>
        <v>DESCARTAR</v>
      </c>
      <c r="AT13" s="22" t="str">
        <f t="shared" si="20"/>
        <v>PROMEDIAR</v>
      </c>
      <c r="AU13" s="22" t="str">
        <f t="shared" si="21"/>
        <v>DESCARTAR</v>
      </c>
      <c r="AV13" s="23" t="e">
        <f>IF(#REF!&lt;&gt;"",IF(#REF!=0,"SIN COTIZACIÓN",IF(P13="NO APLICA LIMITES","PROMEDIAR",IF(#REF!&lt;R13,"DESCARTAR",IF(#REF!&gt;S13,"DESCARTAR","PROMEDIAR")))),"")</f>
        <v>#REF!</v>
      </c>
      <c r="AW13" s="23" t="e">
        <f>IF(#REF!&lt;&gt;"",IF(#REF!=0,"SIN COTIZACIÓN",IF(P13="NO APLICA LIMITES","PROMEDIAR",IF(#REF!&lt;R13,"DESCARTAR",IF(#REF!&gt;S13,"DESCARTAR","PROMEDIAR")))),"")</f>
        <v>#REF!</v>
      </c>
      <c r="AX13" s="23" t="e">
        <f>IF(#REF!&lt;&gt;"",IF(#REF!=0,"SIN COTIZACIÓN",IF(P13="NO APLICA LIMITES","PROMEDIAR",IF(#REF!&lt;R13,"DESCARTAR",IF(#REF!&gt;S13,"DESCARTAR","PROMEDIAR")))),"")</f>
        <v>#REF!</v>
      </c>
      <c r="AY13" s="23" t="e">
        <f>IF(#REF!&lt;&gt;"",IF(#REF!=0,"SIN COTIZACIÓN",IF(P13="NO APLICA LIMITES","PROMEDIAR",IF(#REF!&lt;R13,"DESCARTAR",IF(#REF!&gt;S13,"DESCARTAR","PROMEDIAR")))),"")</f>
        <v>#REF!</v>
      </c>
      <c r="AZ13" s="23" t="e">
        <f>IF(#REF!&lt;&gt;"",IF(#REF!=0,"SIN COTIZACIÓN",IF(P13="NO APLICA LIMITES","PROMEDIAR",IF(#REF!&lt;R13,"DESCARTAR",IF(#REF!&gt;S13,"DESCARTAR","PROMEDIAR")))),"")</f>
        <v>#REF!</v>
      </c>
      <c r="BA13" s="23" t="e">
        <f>IF(#REF!&lt;&gt;"",IF(#REF!=0,"SIN COTIZACIÓN",IF(P13="NO APLICA LIMITES","PROMEDIAR",IF(#REF!&lt;R13,"DESCARTAR",IF(#REF!&gt;S13,"DESCARTAR","PROMEDIAR")))),"")</f>
        <v>#REF!</v>
      </c>
      <c r="BB13" s="23" t="e">
        <f>IF(#REF!&lt;&gt;"",IF(#REF!=0,"SIN COTIZACIÓN",IF(P13="NO APLICA LIMITES","PROMEDIAR",IF(#REF!&lt;R13,"DESCARTAR",IF(#REF!&gt;S13,"DESCARTAR","PROMEDIAR")))),"")</f>
        <v>#REF!</v>
      </c>
      <c r="BC13" s="23" t="e">
        <f>IF(#REF!&lt;&gt;"",IF(#REF!=0,"SIN COTIZACIÓN",IF(P13="NO APLICA LIMITES","PROMEDIAR",IF(#REF!&lt;R13,"DESCARTAR",IF(#REF!&gt;S13,"DESCARTAR","PROMEDIAR")))),"")</f>
        <v>#REF!</v>
      </c>
      <c r="BD13" s="23" t="e">
        <f>IF(#REF!&lt;&gt;"",IF(#REF!=0,"SIN COTIZACIÓN",IF(P13="NO APLICA LIMITES","PROMEDIAR",IF(#REF!&lt;R13,"DESCARTAR",IF(#REF!&gt;S13,"DESCARTAR","PROMEDIAR")))),"")</f>
        <v>#REF!</v>
      </c>
      <c r="BE13" s="23" t="e">
        <f>IF(#REF!&lt;&gt;"",IF(#REF!=0,"SIN COTIZACIÓN",IF(P13="NO APLICA LIMITES","PROMEDIAR",IF(#REF!&lt;R13,"DESCARTAR",IF(#REF!&gt;S13,"DESCARTAR","PROMEDIAR")))),"")</f>
        <v>#REF!</v>
      </c>
      <c r="BF13" s="23" t="e">
        <f>IF(#REF!&lt;&gt;"",IF(#REF!=0,"SIN COTIZACIÓN",IF(P13="NO APLICA LIMITES","PROMEDIAR",IF(#REF!&lt;R13,"DESCARTAR",IF(#REF!&gt;S13,"DESCARTAR","PROMEDIAR")))),"")</f>
        <v>#REF!</v>
      </c>
    </row>
    <row r="14" spans="1:58" ht="55.5" customHeight="1" x14ac:dyDescent="0.2">
      <c r="A14" s="24">
        <v>8</v>
      </c>
      <c r="B14" s="104" t="s">
        <v>75</v>
      </c>
      <c r="C14" s="128" t="s">
        <v>80</v>
      </c>
      <c r="D14" s="102">
        <f>+UNAD!E14</f>
        <v>2118050.6517076385</v>
      </c>
      <c r="E14" s="102">
        <f>+'JAVERIANA DE CALI'!E14</f>
        <v>2427280</v>
      </c>
      <c r="F14" s="102">
        <f>+'UNIVERSIDAD NACIONAL'!E14</f>
        <v>2694400</v>
      </c>
      <c r="G14" s="102">
        <f>+'UNIVER DISTRITAL'!E14</f>
        <v>2185906</v>
      </c>
      <c r="H14" s="102">
        <f>+METROPOLITANA!E14</f>
        <v>1850000</v>
      </c>
      <c r="I14" s="99">
        <f>IF(L14&lt;=1,U14,(ROUND(+U14,0)))</f>
        <v>2255127</v>
      </c>
      <c r="K14" s="25">
        <f t="shared" si="5"/>
        <v>2255127</v>
      </c>
      <c r="L14" s="26">
        <f t="shared" si="6"/>
        <v>5</v>
      </c>
      <c r="M14" s="27">
        <f t="shared" si="7"/>
        <v>320275.96778740088</v>
      </c>
      <c r="N14" s="28">
        <f t="shared" si="8"/>
        <v>0.14202125547137739</v>
      </c>
      <c r="O14" s="29" t="str">
        <f t="shared" si="1"/>
        <v>COEFICIENTE DE VARIACION MENOR AL 20%</v>
      </c>
      <c r="P14" s="30" t="str">
        <f t="shared" si="9"/>
        <v>NO APLICA LIMITES</v>
      </c>
      <c r="Q14" s="31"/>
      <c r="R14" s="32">
        <f t="shared" si="10"/>
        <v>1934851.0322125992</v>
      </c>
      <c r="S14" s="32">
        <f t="shared" si="11"/>
        <v>2575402.9677874008</v>
      </c>
      <c r="T14" s="33"/>
      <c r="U14" s="34">
        <f t="shared" si="12"/>
        <v>2255127.3303415277</v>
      </c>
      <c r="V14" s="106"/>
      <c r="W14" s="107" t="str">
        <f t="shared" si="13"/>
        <v>Las cotizaciones tenidas en cuenta son las allegadas por las empresas: UNAD, JAVERIANA DE CALI, UNIVERSIDAD NACIONAL, UNIVERSIDAD DISTRITAL, FUND EDUCATIVA METROPOLITANA por encontrarse dentro del promedio requerido por la Corporación</v>
      </c>
      <c r="X14" s="35">
        <f t="shared" si="14"/>
        <v>-6.0784314272482876E-2</v>
      </c>
      <c r="Y14" s="35">
        <f t="shared" si="2"/>
        <v>7.633849446173091E-2</v>
      </c>
      <c r="Z14" s="35">
        <f t="shared" si="3"/>
        <v>0.19478858618605521</v>
      </c>
      <c r="AA14" s="35">
        <f t="shared" si="15"/>
        <v>-3.0694945340107194E-2</v>
      </c>
      <c r="AB14" s="35">
        <f t="shared" si="16"/>
        <v>-0.17964708861186085</v>
      </c>
      <c r="AC14" s="35" t="e">
        <f>IF(#REF!&lt;&gt;"",(#REF!/$I14-1),"")</f>
        <v>#REF!</v>
      </c>
      <c r="AD14" s="35" t="e">
        <f>IF(#REF!&lt;&gt;"",(#REF!/$I14-1),"")</f>
        <v>#REF!</v>
      </c>
      <c r="AE14" s="35" t="e">
        <f>IF(#REF!&lt;&gt;"",(#REF!/$I14-1),"")</f>
        <v>#REF!</v>
      </c>
      <c r="AF14" s="35" t="e">
        <f>IF(#REF!&lt;&gt;"",(#REF!/$I14-1),"")</f>
        <v>#REF!</v>
      </c>
      <c r="AG14" s="35" t="e">
        <f>IF(#REF!&lt;&gt;"",(#REF!/$I14-1),"")</f>
        <v>#REF!</v>
      </c>
      <c r="AH14" s="35" t="e">
        <f>IF(#REF!&lt;&gt;"",(#REF!/$I14-1),"")</f>
        <v>#REF!</v>
      </c>
      <c r="AI14" s="35" t="e">
        <f>IF(#REF!&lt;&gt;"",(#REF!/$I14-1),"")</f>
        <v>#REF!</v>
      </c>
      <c r="AJ14" s="35" t="e">
        <f>IF(#REF!&lt;&gt;"",(#REF!/$I14-1),"")</f>
        <v>#REF!</v>
      </c>
      <c r="AK14" s="35" t="e">
        <f>IF(#REF!&lt;&gt;"",(#REF!/$I14-1),"")</f>
        <v>#REF!</v>
      </c>
      <c r="AL14" s="35" t="e">
        <f>IF(#REF!&lt;&gt;"",(#REF!/$I14-1),"")</f>
        <v>#REF!</v>
      </c>
      <c r="AM14" s="35" t="e">
        <f>IF(#REF!&lt;&gt;"",(#REF!/$I14-1),"")</f>
        <v>#REF!</v>
      </c>
      <c r="AN14" s="35" t="e">
        <f>IF(#REF!&lt;&gt;"",(#REF!/$I14-1),"")</f>
        <v>#REF!</v>
      </c>
      <c r="AO14" s="35" t="e">
        <f>IF(#REF!&lt;&gt;"",(#REF!/$I14-1),"")</f>
        <v>#REF!</v>
      </c>
      <c r="AQ14" s="36" t="str">
        <f t="shared" si="17"/>
        <v>PROMEDIAR</v>
      </c>
      <c r="AR14" s="22" t="str">
        <f t="shared" si="18"/>
        <v>PROMEDIAR</v>
      </c>
      <c r="AS14" s="22" t="str">
        <f t="shared" si="19"/>
        <v>PROMEDIAR</v>
      </c>
      <c r="AT14" s="22" t="str">
        <f t="shared" si="20"/>
        <v>PROMEDIAR</v>
      </c>
      <c r="AU14" s="22" t="str">
        <f>IF(H14&lt;&gt;"",IF(H14=0,"SIN COTIZACIÓN",IF(P14="NO APLICA LIMITES","PROMEDIAR",IF(H14&lt;R14,"DESCARTAR",IF(H14&gt;S14,"DESCARTAR","PROMEDIAR")))),"")</f>
        <v>PROMEDIAR</v>
      </c>
      <c r="AV14" s="23" t="e">
        <f>IF(#REF!&lt;&gt;"",IF(#REF!=0,"SIN COTIZACIÓN",IF(P14="NO APLICA LIMITES","PROMEDIAR",IF(#REF!&lt;R14,"DESCARTAR",IF(#REF!&gt;S14,"DESCARTAR","PROMEDIAR")))),"")</f>
        <v>#REF!</v>
      </c>
      <c r="AW14" s="23" t="e">
        <f>IF(#REF!&lt;&gt;"",IF(#REF!=0,"SIN COTIZACIÓN",IF(P14="NO APLICA LIMITES","PROMEDIAR",IF(#REF!&lt;R14,"DESCARTAR",IF(#REF!&gt;S14,"DESCARTAR","PROMEDIAR")))),"")</f>
        <v>#REF!</v>
      </c>
      <c r="AX14" s="23" t="e">
        <f>IF(#REF!&lt;&gt;"",IF(#REF!=0,"SIN COTIZACIÓN",IF(P14="NO APLICA LIMITES","PROMEDIAR",IF(#REF!&lt;R14,"DESCARTAR",IF(#REF!&gt;S14,"DESCARTAR","PROMEDIAR")))),"")</f>
        <v>#REF!</v>
      </c>
      <c r="AY14" s="23" t="e">
        <f>IF(#REF!&lt;&gt;"",IF(#REF!=0,"SIN COTIZACIÓN",IF(P14="NO APLICA LIMITES","PROMEDIAR",IF(#REF!&lt;R14,"DESCARTAR",IF(#REF!&gt;S14,"DESCARTAR","PROMEDIAR")))),"")</f>
        <v>#REF!</v>
      </c>
      <c r="AZ14" s="23" t="e">
        <f>IF(#REF!&lt;&gt;"",IF(#REF!=0,"SIN COTIZACIÓN",IF(P14="NO APLICA LIMITES","PROMEDIAR",IF(#REF!&lt;R14,"DESCARTAR",IF(#REF!&gt;S14,"DESCARTAR","PROMEDIAR")))),"")</f>
        <v>#REF!</v>
      </c>
      <c r="BA14" s="23" t="e">
        <f>IF(#REF!&lt;&gt;"",IF(#REF!=0,"SIN COTIZACIÓN",IF(P14="NO APLICA LIMITES","PROMEDIAR",IF(#REF!&lt;R14,"DESCARTAR",IF(#REF!&gt;S14,"DESCARTAR","PROMEDIAR")))),"")</f>
        <v>#REF!</v>
      </c>
      <c r="BB14" s="23" t="e">
        <f>IF(#REF!&lt;&gt;"",IF(#REF!=0,"SIN COTIZACIÓN",IF(P14="NO APLICA LIMITES","PROMEDIAR",IF(#REF!&lt;R14,"DESCARTAR",IF(#REF!&gt;S14,"DESCARTAR","PROMEDIAR")))),"")</f>
        <v>#REF!</v>
      </c>
      <c r="BC14" s="23" t="e">
        <f>IF(#REF!&lt;&gt;"",IF(#REF!=0,"SIN COTIZACIÓN",IF(P14="NO APLICA LIMITES","PROMEDIAR",IF(#REF!&lt;R14,"DESCARTAR",IF(#REF!&gt;S14,"DESCARTAR","PROMEDIAR")))),"")</f>
        <v>#REF!</v>
      </c>
      <c r="BD14" s="23" t="e">
        <f>IF(#REF!&lt;&gt;"",IF(#REF!=0,"SIN COTIZACIÓN",IF(P14="NO APLICA LIMITES","PROMEDIAR",IF(#REF!&lt;R14,"DESCARTAR",IF(#REF!&gt;S14,"DESCARTAR","PROMEDIAR")))),"")</f>
        <v>#REF!</v>
      </c>
      <c r="BE14" s="23" t="e">
        <f>IF(#REF!&lt;&gt;"",IF(#REF!=0,"SIN COTIZACIÓN",IF(P14="NO APLICA LIMITES","PROMEDIAR",IF(#REF!&lt;R14,"DESCARTAR",IF(#REF!&gt;S14,"DESCARTAR","PROMEDIAR")))),"")</f>
        <v>#REF!</v>
      </c>
      <c r="BF14" s="23" t="e">
        <f>IF(#REF!&lt;&gt;"",IF(#REF!=0,"SIN COTIZACIÓN",IF(P14="NO APLICA LIMITES","PROMEDIAR",IF(#REF!&lt;R14,"DESCARTAR",IF(#REF!&gt;S14,"DESCARTAR","PROMEDIAR")))),"")</f>
        <v>#REF!</v>
      </c>
    </row>
    <row r="15" spans="1:58" ht="55.5" customHeight="1" x14ac:dyDescent="0.2">
      <c r="A15" s="24">
        <v>9</v>
      </c>
      <c r="B15" s="104" t="s">
        <v>76</v>
      </c>
      <c r="C15" s="128" t="s">
        <v>80</v>
      </c>
      <c r="D15" s="102">
        <f>+UNAD!E15</f>
        <v>1988050.6517076385</v>
      </c>
      <c r="E15" s="102">
        <f>+'JAVERIANA DE CALI'!E15</f>
        <v>2427280</v>
      </c>
      <c r="F15" s="102">
        <f>+'UNIVERSIDAD NACIONAL'!E15</f>
        <v>2694400</v>
      </c>
      <c r="G15" s="102">
        <f>+'UNIVER DISTRITAL'!E15</f>
        <v>2185906</v>
      </c>
      <c r="H15" s="102">
        <f>+METROPOLITANA!E15</f>
        <v>2150000</v>
      </c>
      <c r="I15" s="99">
        <f t="shared" si="22"/>
        <v>2289127</v>
      </c>
      <c r="K15" s="25">
        <f t="shared" si="5"/>
        <v>2289127</v>
      </c>
      <c r="L15" s="26">
        <f t="shared" si="6"/>
        <v>5</v>
      </c>
      <c r="M15" s="27">
        <f>+STDEVA(D15:H15)</f>
        <v>275676.58606078412</v>
      </c>
      <c r="N15" s="28">
        <f t="shared" si="8"/>
        <v>0.12042869882745</v>
      </c>
      <c r="O15" s="29" t="str">
        <f t="shared" si="1"/>
        <v>COEFICIENTE DE VARIACION MENOR AL 20%</v>
      </c>
      <c r="P15" s="30" t="str">
        <f t="shared" si="9"/>
        <v>NO APLICA LIMITES</v>
      </c>
      <c r="Q15" s="31"/>
      <c r="R15" s="32">
        <f t="shared" si="10"/>
        <v>2013450.4139392159</v>
      </c>
      <c r="S15" s="32">
        <f t="shared" si="11"/>
        <v>2564803.5860607843</v>
      </c>
      <c r="T15" s="33"/>
      <c r="U15" s="34">
        <f t="shared" si="12"/>
        <v>2289127.3303415277</v>
      </c>
      <c r="V15" s="106"/>
      <c r="W15" s="107" t="str">
        <f t="shared" si="13"/>
        <v>Las cotizaciones tenidas en cuenta son las allegadas por las empresas: UNAD, JAVERIANA DE CALI, UNIVERSIDAD NACIONAL, UNIVERSIDAD DISTRITAL, FUND EDUCATIVA METROPOLITANA por encontrarse dentro del promedio requerido por la Corporación</v>
      </c>
      <c r="X15" s="35">
        <f t="shared" si="14"/>
        <v>-0.13152452803726555</v>
      </c>
      <c r="Y15" s="35">
        <f t="shared" si="2"/>
        <v>6.035182844813769E-2</v>
      </c>
      <c r="Z15" s="35">
        <f t="shared" si="3"/>
        <v>0.17704260183030485</v>
      </c>
      <c r="AA15" s="35">
        <f t="shared" si="15"/>
        <v>-4.5091862530999838E-2</v>
      </c>
      <c r="AB15" s="35">
        <f t="shared" si="16"/>
        <v>-6.0777318165396665E-2</v>
      </c>
      <c r="AC15" s="35" t="e">
        <f>IF(#REF!&lt;&gt;"",(#REF!/$I15-1),"")</f>
        <v>#REF!</v>
      </c>
      <c r="AD15" s="35" t="e">
        <f>IF(#REF!&lt;&gt;"",(#REF!/$I15-1),"")</f>
        <v>#REF!</v>
      </c>
      <c r="AE15" s="35" t="e">
        <f>IF(#REF!&lt;&gt;"",(#REF!/$I15-1),"")</f>
        <v>#REF!</v>
      </c>
      <c r="AF15" s="35" t="e">
        <f>IF(#REF!&lt;&gt;"",(#REF!/$I15-1),"")</f>
        <v>#REF!</v>
      </c>
      <c r="AG15" s="35" t="e">
        <f>IF(#REF!&lt;&gt;"",(#REF!/$I15-1),"")</f>
        <v>#REF!</v>
      </c>
      <c r="AH15" s="35" t="e">
        <f>IF(#REF!&lt;&gt;"",(#REF!/$I15-1),"")</f>
        <v>#REF!</v>
      </c>
      <c r="AI15" s="35" t="e">
        <f>IF(#REF!&lt;&gt;"",(#REF!/$I15-1),"")</f>
        <v>#REF!</v>
      </c>
      <c r="AJ15" s="35" t="e">
        <f>IF(#REF!&lt;&gt;"",(#REF!/$I15-1),"")</f>
        <v>#REF!</v>
      </c>
      <c r="AK15" s="35" t="e">
        <f>IF(#REF!&lt;&gt;"",(#REF!/$I15-1),"")</f>
        <v>#REF!</v>
      </c>
      <c r="AL15" s="35" t="e">
        <f>IF(#REF!&lt;&gt;"",(#REF!/$I15-1),"")</f>
        <v>#REF!</v>
      </c>
      <c r="AM15" s="35" t="e">
        <f>IF(#REF!&lt;&gt;"",(#REF!/$I15-1),"")</f>
        <v>#REF!</v>
      </c>
      <c r="AN15" s="35" t="e">
        <f>IF(#REF!&lt;&gt;"",(#REF!/$I15-1),"")</f>
        <v>#REF!</v>
      </c>
      <c r="AO15" s="35" t="e">
        <f>IF(#REF!&lt;&gt;"",(#REF!/$I15-1),"")</f>
        <v>#REF!</v>
      </c>
      <c r="AQ15" s="36" t="str">
        <f t="shared" si="17"/>
        <v>PROMEDIAR</v>
      </c>
      <c r="AR15" s="22" t="str">
        <f t="shared" si="18"/>
        <v>PROMEDIAR</v>
      </c>
      <c r="AS15" s="22" t="str">
        <f t="shared" si="19"/>
        <v>PROMEDIAR</v>
      </c>
      <c r="AT15" s="22" t="str">
        <f>IF(G15&lt;&gt;"",IF(G15=0,"SIN COTIZACIÓN",IF(P15="NO APLICA LIMITES","PROMEDIAR",IF(G15&lt;R15,"DESCARTAR",IF(G15&gt;S15,"DESCARTAR","PROMEDIAR")))),"")</f>
        <v>PROMEDIAR</v>
      </c>
      <c r="AU15" s="22" t="str">
        <f>IF(H15&lt;&gt;"",IF(H15=0,"SIN COTIZACIÓN",IF(P15="NO APLICA LIMITES","PROMEDIAR",IF(H15&lt;R15,"DESCARTAR",IF(H15&gt;S15,"DESCARTAR","PROMEDIAR")))),"")</f>
        <v>PROMEDIAR</v>
      </c>
      <c r="AV15" s="23" t="e">
        <f>IF(#REF!&lt;&gt;"",IF(#REF!=0,"SIN COTIZACIÓN",IF(P15="NO APLICA LIMITES","PROMEDIAR",IF(#REF!&lt;R15,"DESCARTAR",IF(#REF!&gt;S15,"DESCARTAR","PROMEDIAR")))),"")</f>
        <v>#REF!</v>
      </c>
      <c r="AW15" s="23" t="e">
        <f>IF(#REF!&lt;&gt;"",IF(#REF!=0,"SIN COTIZACIÓN",IF(P15="NO APLICA LIMITES","PROMEDIAR",IF(#REF!&lt;R15,"DESCARTAR",IF(#REF!&gt;S15,"DESCARTAR","PROMEDIAR")))),"")</f>
        <v>#REF!</v>
      </c>
      <c r="AX15" s="23" t="e">
        <f>IF(#REF!&lt;&gt;"",IF(#REF!=0,"SIN COTIZACIÓN",IF(P15="NO APLICA LIMITES","PROMEDIAR",IF(#REF!&lt;R15,"DESCARTAR",IF(#REF!&gt;S15,"DESCARTAR","PROMEDIAR")))),"")</f>
        <v>#REF!</v>
      </c>
      <c r="AY15" s="23" t="e">
        <f>IF(#REF!&lt;&gt;"",IF(#REF!=0,"SIN COTIZACIÓN",IF(P15="NO APLICA LIMITES","PROMEDIAR",IF(#REF!&lt;R15,"DESCARTAR",IF(#REF!&gt;S15,"DESCARTAR","PROMEDIAR")))),"")</f>
        <v>#REF!</v>
      </c>
      <c r="AZ15" s="23" t="e">
        <f>IF(#REF!&lt;&gt;"",IF(#REF!=0,"SIN COTIZACIÓN",IF(P15="NO APLICA LIMITES","PROMEDIAR",IF(#REF!&lt;R15,"DESCARTAR",IF(#REF!&gt;S15,"DESCARTAR","PROMEDIAR")))),"")</f>
        <v>#REF!</v>
      </c>
      <c r="BA15" s="23" t="e">
        <f>IF(#REF!&lt;&gt;"",IF(#REF!=0,"SIN COTIZACIÓN",IF(P15="NO APLICA LIMITES","PROMEDIAR",IF(#REF!&lt;R15,"DESCARTAR",IF(#REF!&gt;S15,"DESCARTAR","PROMEDIAR")))),"")</f>
        <v>#REF!</v>
      </c>
      <c r="BB15" s="23" t="e">
        <f>IF(#REF!&lt;&gt;"",IF(#REF!=0,"SIN COTIZACIÓN",IF(P15="NO APLICA LIMITES","PROMEDIAR",IF(#REF!&lt;R15,"DESCARTAR",IF(#REF!&gt;S15,"DESCARTAR","PROMEDIAR")))),"")</f>
        <v>#REF!</v>
      </c>
      <c r="BC15" s="23" t="e">
        <f>IF(#REF!&lt;&gt;"",IF(#REF!=0,"SIN COTIZACIÓN",IF(P15="NO APLICA LIMITES","PROMEDIAR",IF(#REF!&lt;R15,"DESCARTAR",IF(#REF!&gt;S15,"DESCARTAR","PROMEDIAR")))),"")</f>
        <v>#REF!</v>
      </c>
      <c r="BD15" s="23" t="e">
        <f>IF(#REF!&lt;&gt;"",IF(#REF!=0,"SIN COTIZACIÓN",IF(P15="NO APLICA LIMITES","PROMEDIAR",IF(#REF!&lt;R15,"DESCARTAR",IF(#REF!&gt;S15,"DESCARTAR","PROMEDIAR")))),"")</f>
        <v>#REF!</v>
      </c>
      <c r="BE15" s="23" t="e">
        <f>IF(#REF!&lt;&gt;"",IF(#REF!=0,"SIN COTIZACIÓN",IF(P15="NO APLICA LIMITES","PROMEDIAR",IF(#REF!&lt;R15,"DESCARTAR",IF(#REF!&gt;S15,"DESCARTAR","PROMEDIAR")))),"")</f>
        <v>#REF!</v>
      </c>
      <c r="BF15" s="23" t="e">
        <f>IF(#REF!&lt;&gt;"",IF(#REF!=0,"SIN COTIZACIÓN",IF(P15="NO APLICA LIMITES","PROMEDIAR",IF(#REF!&lt;R15,"DESCARTAR",IF(#REF!&gt;S15,"DESCARTAR","PROMEDIAR")))),"")</f>
        <v>#REF!</v>
      </c>
    </row>
    <row r="16" spans="1:58" ht="15" x14ac:dyDescent="0.2">
      <c r="C16" s="43"/>
    </row>
  </sheetData>
  <mergeCells count="21">
    <mergeCell ref="K4:K5"/>
    <mergeCell ref="A1:I1"/>
    <mergeCell ref="K1:AT1"/>
    <mergeCell ref="A2:I2"/>
    <mergeCell ref="K2:P2"/>
    <mergeCell ref="R2:AX2"/>
    <mergeCell ref="A3:I3"/>
    <mergeCell ref="A4:A5"/>
    <mergeCell ref="B4:B5"/>
    <mergeCell ref="C4:C5"/>
    <mergeCell ref="D4:F4"/>
    <mergeCell ref="I4:I5"/>
    <mergeCell ref="W4:W5"/>
    <mergeCell ref="X4:AG4"/>
    <mergeCell ref="AQ4:AX4"/>
    <mergeCell ref="L4:L5"/>
    <mergeCell ref="M4:M5"/>
    <mergeCell ref="N4:N5"/>
    <mergeCell ref="P4:P5"/>
    <mergeCell ref="R4:S4"/>
    <mergeCell ref="U4:U5"/>
  </mergeCells>
  <conditionalFormatting sqref="D7:G15">
    <cfRule type="expression" dxfId="9" priority="15">
      <formula>IF(AQ7="PROMEDIAR",D7)</formula>
    </cfRule>
  </conditionalFormatting>
  <conditionalFormatting sqref="H7:H15">
    <cfRule type="expression" dxfId="8" priority="14">
      <formula>IF(AT7="PROMEDIAR",H7)</formula>
    </cfRule>
  </conditionalFormatting>
  <conditionalFormatting sqref="N7:N15">
    <cfRule type="cellIs" dxfId="7" priority="2" operator="greaterThan">
      <formula>0.2</formula>
    </cfRule>
  </conditionalFormatting>
  <conditionalFormatting sqref="O7:O15">
    <cfRule type="containsText" dxfId="6" priority="3" operator="containsText" text="COEFICIENTE DE VARIACION MENOR AL 10%">
      <formula>NOT(ISERROR(SEARCH("COEFICIENTE DE VARIACION MENOR AL 10%",O7)))</formula>
    </cfRule>
    <cfRule type="containsText" dxfId="5" priority="4" stopIfTrue="1" operator="containsText" text="COEFICIENTE DE VARIACION MAYOR AL 10%">
      <formula>NOT(ISERROR(SEARCH("COEFICIENTE DE VARIACION MAYOR AL 10%",O7)))</formula>
    </cfRule>
  </conditionalFormatting>
  <conditionalFormatting sqref="P7:Q15">
    <cfRule type="containsText" dxfId="4" priority="5" operator="containsText" text="NO APLICA LIMITES">
      <formula>NOT(ISERROR(SEARCH("NO APLICA LIMITES",P7)))</formula>
    </cfRule>
    <cfRule type="containsText" dxfId="3" priority="6" operator="containsText" text="SI APLICA LIMITE INFERIOR Y SUPERIOR">
      <formula>NOT(ISERROR(SEARCH("SI APLICA LIMITE INFERIOR Y SUPERIOR",P7)))</formula>
    </cfRule>
  </conditionalFormatting>
  <conditionalFormatting sqref="X7:AO1048576 M16:M1048576">
    <cfRule type="cellIs" dxfId="2" priority="8" operator="lessThanOrEqual">
      <formula>-$O$4</formula>
    </cfRule>
    <cfRule type="cellIs" dxfId="1" priority="9" operator="greaterThanOrEqual">
      <formula>$O$4</formula>
    </cfRule>
  </conditionalFormatting>
  <conditionalFormatting sqref="AQ7:AU15">
    <cfRule type="containsText" dxfId="0" priority="7" operator="containsText" text="PROMEDIAR">
      <formula>NOT(ISERROR(SEARCH("PROMEDIAR",AQ7)))</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35CC2-48EC-4513-B2F9-8B3837F9BE08}">
  <dimension ref="A1:I23"/>
  <sheetViews>
    <sheetView zoomScaleNormal="100" workbookViewId="0">
      <selection activeCell="H7" sqref="H7"/>
    </sheetView>
  </sheetViews>
  <sheetFormatPr baseColWidth="10" defaultColWidth="10" defaultRowHeight="13" x14ac:dyDescent="0.15"/>
  <cols>
    <col min="1" max="1" width="5.5" style="48" customWidth="1"/>
    <col min="2" max="2" width="53" style="53" customWidth="1"/>
    <col min="3" max="3" width="12.6640625" style="54" customWidth="1"/>
    <col min="4" max="4" width="17.33203125" style="52" customWidth="1"/>
    <col min="5" max="5" width="12.5" style="48" bestFit="1" customWidth="1"/>
    <col min="6" max="7" width="12.5" style="48" customWidth="1"/>
    <col min="8" max="8" width="14.1640625" style="48" customWidth="1"/>
    <col min="9" max="16384" width="10" style="48"/>
  </cols>
  <sheetData>
    <row r="1" spans="1:9" s="110" customFormat="1" ht="30" customHeight="1" x14ac:dyDescent="0.15">
      <c r="A1" s="235" t="s">
        <v>93</v>
      </c>
      <c r="B1" s="236"/>
      <c r="C1" s="236"/>
      <c r="D1" s="236"/>
      <c r="E1" s="236"/>
      <c r="F1" s="236"/>
      <c r="G1" s="236"/>
      <c r="H1" s="236"/>
    </row>
    <row r="2" spans="1:9" s="111" customFormat="1" x14ac:dyDescent="0.15">
      <c r="A2" s="237" t="s">
        <v>0</v>
      </c>
      <c r="B2" s="237"/>
      <c r="C2" s="236" t="s">
        <v>94</v>
      </c>
      <c r="D2" s="236"/>
      <c r="E2" s="238" t="s">
        <v>1</v>
      </c>
      <c r="F2" s="238"/>
      <c r="G2" s="235" t="s">
        <v>95</v>
      </c>
      <c r="H2" s="235"/>
    </row>
    <row r="3" spans="1:9" s="110" customFormat="1" x14ac:dyDescent="0.15">
      <c r="A3" s="237" t="s">
        <v>96</v>
      </c>
      <c r="B3" s="237"/>
      <c r="C3" s="236" t="s">
        <v>97</v>
      </c>
      <c r="D3" s="236"/>
      <c r="E3" s="238" t="s">
        <v>98</v>
      </c>
      <c r="F3" s="238"/>
      <c r="G3" s="235" t="s">
        <v>78</v>
      </c>
      <c r="H3" s="235"/>
    </row>
    <row r="4" spans="1:9" s="110" customFormat="1" ht="15" x14ac:dyDescent="0.15">
      <c r="A4" s="237" t="s">
        <v>99</v>
      </c>
      <c r="B4" s="237"/>
      <c r="C4" s="239" t="s">
        <v>100</v>
      </c>
      <c r="D4" s="236"/>
      <c r="E4" s="238" t="s">
        <v>101</v>
      </c>
      <c r="F4" s="238"/>
      <c r="G4" s="235">
        <v>3187943906</v>
      </c>
      <c r="H4" s="235"/>
    </row>
    <row r="5" spans="1:9" ht="33.75" customHeight="1" x14ac:dyDescent="0.15">
      <c r="A5" s="240" t="s">
        <v>102</v>
      </c>
      <c r="B5" s="240"/>
      <c r="C5" s="240"/>
      <c r="D5" s="240"/>
      <c r="E5" s="240"/>
      <c r="F5" s="240"/>
      <c r="G5" s="240"/>
      <c r="H5" s="240"/>
    </row>
    <row r="6" spans="1:9" ht="57.75" customHeight="1" x14ac:dyDescent="0.15">
      <c r="A6" s="50" t="s">
        <v>5</v>
      </c>
      <c r="B6" s="51" t="s">
        <v>6</v>
      </c>
      <c r="C6" s="50" t="s">
        <v>11</v>
      </c>
      <c r="D6" s="58" t="s">
        <v>103</v>
      </c>
      <c r="E6" s="55" t="s">
        <v>104</v>
      </c>
      <c r="F6" s="55" t="s">
        <v>105</v>
      </c>
      <c r="G6" s="55" t="s">
        <v>106</v>
      </c>
      <c r="H6" s="55" t="s">
        <v>107</v>
      </c>
      <c r="I6" s="56"/>
    </row>
    <row r="7" spans="1:9" ht="45" x14ac:dyDescent="0.15">
      <c r="A7" s="112">
        <v>1</v>
      </c>
      <c r="B7" s="113" t="s">
        <v>82</v>
      </c>
      <c r="C7" s="114" t="s">
        <v>80</v>
      </c>
      <c r="D7" s="115">
        <v>1</v>
      </c>
      <c r="E7" s="116">
        <v>1627274.7896386732</v>
      </c>
      <c r="F7" s="116"/>
      <c r="G7" s="117">
        <f>ROUND(E7*F7,0)</f>
        <v>0</v>
      </c>
      <c r="H7" s="118">
        <f>ROUND(D7*(E7+G7),0)</f>
        <v>1627275</v>
      </c>
    </row>
    <row r="8" spans="1:9" ht="30" x14ac:dyDescent="0.15">
      <c r="A8" s="112">
        <v>2</v>
      </c>
      <c r="B8" s="113" t="s">
        <v>81</v>
      </c>
      <c r="C8" s="114" t="s">
        <v>80</v>
      </c>
      <c r="D8" s="115">
        <v>1</v>
      </c>
      <c r="E8" s="116">
        <v>1895193.5088504958</v>
      </c>
      <c r="F8" s="116"/>
      <c r="G8" s="117">
        <f t="shared" ref="G8:G15" si="0">ROUND(E8*F8,0)</f>
        <v>0</v>
      </c>
      <c r="H8" s="118">
        <f t="shared" ref="H8:H15" si="1">ROUND(D8*(E8+G8),0)</f>
        <v>1895194</v>
      </c>
    </row>
    <row r="9" spans="1:9" ht="30" x14ac:dyDescent="0.15">
      <c r="A9" s="112">
        <v>3</v>
      </c>
      <c r="B9" s="113" t="s">
        <v>83</v>
      </c>
      <c r="C9" s="114" t="s">
        <v>80</v>
      </c>
      <c r="D9" s="115">
        <v>1</v>
      </c>
      <c r="E9" s="116">
        <v>1895193.5088504958</v>
      </c>
      <c r="F9" s="116"/>
      <c r="G9" s="117">
        <f t="shared" si="0"/>
        <v>0</v>
      </c>
      <c r="H9" s="118">
        <f t="shared" si="1"/>
        <v>1895194</v>
      </c>
    </row>
    <row r="10" spans="1:9" ht="30" x14ac:dyDescent="0.15">
      <c r="A10" s="112">
        <v>4</v>
      </c>
      <c r="B10" s="113" t="s">
        <v>84</v>
      </c>
      <c r="C10" s="114" t="s">
        <v>80</v>
      </c>
      <c r="D10" s="115">
        <v>1</v>
      </c>
      <c r="E10" s="116">
        <v>1895193.5088504958</v>
      </c>
      <c r="F10" s="116"/>
      <c r="G10" s="117">
        <f t="shared" si="0"/>
        <v>0</v>
      </c>
      <c r="H10" s="118">
        <f t="shared" si="1"/>
        <v>1895194</v>
      </c>
    </row>
    <row r="11" spans="1:9" ht="30" x14ac:dyDescent="0.15">
      <c r="A11" s="112">
        <v>5</v>
      </c>
      <c r="B11" s="113" t="s">
        <v>85</v>
      </c>
      <c r="C11" s="114" t="s">
        <v>80</v>
      </c>
      <c r="D11" s="115">
        <v>1</v>
      </c>
      <c r="E11" s="116">
        <v>1988050.6517076385</v>
      </c>
      <c r="F11" s="116"/>
      <c r="G11" s="117">
        <f t="shared" si="0"/>
        <v>0</v>
      </c>
      <c r="H11" s="118">
        <f t="shared" si="1"/>
        <v>1988051</v>
      </c>
    </row>
    <row r="12" spans="1:9" ht="30" x14ac:dyDescent="0.15">
      <c r="A12" s="112">
        <v>6</v>
      </c>
      <c r="B12" s="113" t="s">
        <v>86</v>
      </c>
      <c r="C12" s="114" t="s">
        <v>80</v>
      </c>
      <c r="D12" s="115">
        <v>1</v>
      </c>
      <c r="E12" s="116">
        <v>1988050.6517076385</v>
      </c>
      <c r="F12" s="116"/>
      <c r="G12" s="117">
        <f t="shared" si="0"/>
        <v>0</v>
      </c>
      <c r="H12" s="118">
        <f t="shared" si="1"/>
        <v>1988051</v>
      </c>
    </row>
    <row r="13" spans="1:9" ht="30" x14ac:dyDescent="0.15">
      <c r="A13" s="112">
        <v>7</v>
      </c>
      <c r="B13" s="113" t="s">
        <v>87</v>
      </c>
      <c r="C13" s="114" t="s">
        <v>80</v>
      </c>
      <c r="D13" s="115">
        <v>1</v>
      </c>
      <c r="E13" s="116">
        <v>1988050.6517076385</v>
      </c>
      <c r="F13" s="116"/>
      <c r="G13" s="117">
        <f t="shared" si="0"/>
        <v>0</v>
      </c>
      <c r="H13" s="118">
        <f t="shared" si="1"/>
        <v>1988051</v>
      </c>
    </row>
    <row r="14" spans="1:9" ht="30" x14ac:dyDescent="0.15">
      <c r="A14" s="112">
        <v>8</v>
      </c>
      <c r="B14" s="113" t="s">
        <v>75</v>
      </c>
      <c r="C14" s="114" t="s">
        <v>80</v>
      </c>
      <c r="D14" s="115">
        <v>1</v>
      </c>
      <c r="E14" s="116">
        <v>2118050.6517076385</v>
      </c>
      <c r="F14" s="116"/>
      <c r="G14" s="117">
        <f t="shared" si="0"/>
        <v>0</v>
      </c>
      <c r="H14" s="118">
        <f t="shared" si="1"/>
        <v>2118051</v>
      </c>
    </row>
    <row r="15" spans="1:9" ht="30" x14ac:dyDescent="0.15">
      <c r="A15" s="112">
        <v>9</v>
      </c>
      <c r="B15" s="113" t="s">
        <v>76</v>
      </c>
      <c r="C15" s="114" t="s">
        <v>80</v>
      </c>
      <c r="D15" s="115">
        <v>1</v>
      </c>
      <c r="E15" s="116">
        <v>1988050.6517076385</v>
      </c>
      <c r="F15" s="116"/>
      <c r="G15" s="117">
        <f t="shared" si="0"/>
        <v>0</v>
      </c>
      <c r="H15" s="118">
        <f t="shared" si="1"/>
        <v>1988051</v>
      </c>
    </row>
    <row r="16" spans="1:9" ht="21.75" customHeight="1" x14ac:dyDescent="0.15">
      <c r="A16" s="232" t="s">
        <v>108</v>
      </c>
      <c r="B16" s="233"/>
      <c r="C16" s="233"/>
      <c r="D16" s="233"/>
      <c r="E16" s="233"/>
      <c r="F16" s="233"/>
      <c r="G16" s="234"/>
      <c r="H16" s="119">
        <f>SUM(H7:H15)</f>
        <v>17383112</v>
      </c>
    </row>
    <row r="17" spans="1:8" ht="14.25" customHeight="1" x14ac:dyDescent="0.15">
      <c r="A17" s="230" t="s">
        <v>109</v>
      </c>
      <c r="B17" s="163"/>
      <c r="C17" s="163"/>
      <c r="D17" s="163"/>
      <c r="E17" s="163"/>
      <c r="F17" s="163"/>
      <c r="G17" s="163"/>
      <c r="H17" s="163"/>
    </row>
    <row r="18" spans="1:8" x14ac:dyDescent="0.15">
      <c r="A18" s="156" t="s">
        <v>110</v>
      </c>
      <c r="B18" s="156"/>
      <c r="C18" s="156"/>
      <c r="D18" s="156"/>
      <c r="E18" s="156"/>
      <c r="F18" s="156"/>
      <c r="G18" s="156"/>
      <c r="H18" s="156"/>
    </row>
    <row r="19" spans="1:8" ht="12.75" customHeight="1" x14ac:dyDescent="0.15">
      <c r="A19" s="231" t="s">
        <v>111</v>
      </c>
      <c r="B19" s="231"/>
      <c r="C19" s="231"/>
      <c r="D19" s="231"/>
      <c r="E19" s="231"/>
      <c r="F19" s="231"/>
      <c r="G19" s="231"/>
      <c r="H19" s="231"/>
    </row>
    <row r="20" spans="1:8" x14ac:dyDescent="0.15">
      <c r="B20" s="48"/>
      <c r="C20" s="48"/>
      <c r="D20" s="48"/>
    </row>
    <row r="21" spans="1:8" ht="26.25" customHeight="1" x14ac:dyDescent="0.15">
      <c r="A21" s="226" t="s">
        <v>112</v>
      </c>
      <c r="B21" s="226"/>
      <c r="C21" s="227"/>
      <c r="D21" s="228"/>
      <c r="E21" s="228"/>
      <c r="F21" s="228"/>
      <c r="G21" s="228"/>
      <c r="H21" s="229"/>
    </row>
    <row r="22" spans="1:8" ht="27" customHeight="1" x14ac:dyDescent="0.15">
      <c r="A22" s="226" t="s">
        <v>113</v>
      </c>
      <c r="B22" s="226"/>
      <c r="C22" s="227" t="s">
        <v>114</v>
      </c>
      <c r="D22" s="228"/>
      <c r="E22" s="228"/>
      <c r="F22" s="228"/>
      <c r="G22" s="228"/>
      <c r="H22" s="229"/>
    </row>
    <row r="23" spans="1:8" ht="25.5" customHeight="1" x14ac:dyDescent="0.15">
      <c r="A23" s="226" t="s">
        <v>115</v>
      </c>
      <c r="B23" s="226"/>
      <c r="C23" s="227">
        <v>52974517</v>
      </c>
      <c r="D23" s="228"/>
      <c r="E23" s="228"/>
      <c r="F23" s="228"/>
      <c r="G23" s="228"/>
      <c r="H23" s="229"/>
    </row>
  </sheetData>
  <mergeCells count="24">
    <mergeCell ref="A16:G16"/>
    <mergeCell ref="A1:H1"/>
    <mergeCell ref="A2:B2"/>
    <mergeCell ref="C2:D2"/>
    <mergeCell ref="E2:F2"/>
    <mergeCell ref="G2:H2"/>
    <mergeCell ref="A3:B3"/>
    <mergeCell ref="C3:D3"/>
    <mergeCell ref="E3:F3"/>
    <mergeCell ref="G3:H3"/>
    <mergeCell ref="A4:B4"/>
    <mergeCell ref="C4:D4"/>
    <mergeCell ref="E4:F4"/>
    <mergeCell ref="G4:H4"/>
    <mergeCell ref="A5:H5"/>
    <mergeCell ref="A23:B23"/>
    <mergeCell ref="C23:H23"/>
    <mergeCell ref="A17:H17"/>
    <mergeCell ref="A18:H18"/>
    <mergeCell ref="A19:H19"/>
    <mergeCell ref="A21:B21"/>
    <mergeCell ref="C21:H21"/>
    <mergeCell ref="A22:B22"/>
    <mergeCell ref="C22:H22"/>
  </mergeCells>
  <hyperlinks>
    <hyperlink ref="C4" r:id="rId1" xr:uid="{5566BCD6-70B3-40C2-8FB2-33CA7AAD24D6}"/>
  </hyperlinks>
  <pageMargins left="0.7" right="0.7" top="0.75" bottom="0.75" header="0.3" footer="0.3"/>
  <pageSetup paperSize="9"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
  <sheetViews>
    <sheetView zoomScale="83" zoomScaleNormal="100" workbookViewId="0">
      <selection activeCell="H15" sqref="H15"/>
    </sheetView>
  </sheetViews>
  <sheetFormatPr baseColWidth="10" defaultColWidth="10.33203125" defaultRowHeight="13" x14ac:dyDescent="0.15"/>
  <cols>
    <col min="1" max="1" width="5.33203125" style="48" customWidth="1"/>
    <col min="2" max="2" width="53" style="53" customWidth="1"/>
    <col min="3" max="3" width="12.6640625" style="54" customWidth="1"/>
    <col min="4" max="4" width="13.33203125" style="52" bestFit="1" customWidth="1"/>
    <col min="5" max="5" width="17.33203125" style="48" customWidth="1"/>
    <col min="6" max="7" width="12.33203125" style="48" customWidth="1"/>
    <col min="8" max="8" width="14.1640625" style="48" customWidth="1"/>
    <col min="9" max="16384" width="10.33203125" style="94"/>
  </cols>
  <sheetData>
    <row r="1" spans="1:8" x14ac:dyDescent="0.15">
      <c r="A1" s="235" t="s">
        <v>93</v>
      </c>
      <c r="B1" s="236"/>
      <c r="C1" s="236"/>
      <c r="D1" s="236"/>
      <c r="E1" s="236"/>
      <c r="F1" s="236"/>
      <c r="G1" s="236"/>
      <c r="H1" s="236"/>
    </row>
    <row r="2" spans="1:8" x14ac:dyDescent="0.15">
      <c r="A2" s="237" t="s">
        <v>0</v>
      </c>
      <c r="B2" s="237"/>
      <c r="C2" s="236"/>
      <c r="D2" s="236"/>
      <c r="E2" s="238" t="s">
        <v>1</v>
      </c>
      <c r="F2" s="238"/>
      <c r="G2" s="235"/>
      <c r="H2" s="235"/>
    </row>
    <row r="3" spans="1:8" x14ac:dyDescent="0.15">
      <c r="A3" s="237" t="s">
        <v>96</v>
      </c>
      <c r="B3" s="237"/>
      <c r="C3" s="236"/>
      <c r="D3" s="236"/>
      <c r="E3" s="238" t="s">
        <v>98</v>
      </c>
      <c r="F3" s="238"/>
      <c r="G3" s="235"/>
      <c r="H3" s="235"/>
    </row>
    <row r="4" spans="1:8" x14ac:dyDescent="0.15">
      <c r="A4" s="237" t="s">
        <v>99</v>
      </c>
      <c r="B4" s="237"/>
      <c r="C4" s="236"/>
      <c r="D4" s="236"/>
      <c r="E4" s="238" t="s">
        <v>101</v>
      </c>
      <c r="F4" s="238"/>
      <c r="G4" s="235"/>
      <c r="H4" s="235"/>
    </row>
    <row r="5" spans="1:8" x14ac:dyDescent="0.15">
      <c r="A5" s="240" t="s">
        <v>102</v>
      </c>
      <c r="B5" s="240"/>
      <c r="C5" s="240"/>
      <c r="D5" s="240"/>
      <c r="E5" s="240"/>
      <c r="F5" s="240"/>
      <c r="G5" s="240"/>
      <c r="H5" s="240"/>
    </row>
    <row r="6" spans="1:8" ht="42" x14ac:dyDescent="0.15">
      <c r="A6" s="50" t="s">
        <v>5</v>
      </c>
      <c r="B6" s="51" t="s">
        <v>6</v>
      </c>
      <c r="C6" s="50" t="s">
        <v>11</v>
      </c>
      <c r="D6" s="58" t="s">
        <v>103</v>
      </c>
      <c r="E6" s="55" t="s">
        <v>104</v>
      </c>
      <c r="F6" s="55" t="s">
        <v>105</v>
      </c>
      <c r="G6" s="55" t="s">
        <v>106</v>
      </c>
      <c r="H6" s="55" t="s">
        <v>107</v>
      </c>
    </row>
    <row r="7" spans="1:8" ht="45" x14ac:dyDescent="0.15">
      <c r="A7" s="112">
        <v>1</v>
      </c>
      <c r="B7" s="113" t="s">
        <v>82</v>
      </c>
      <c r="C7" s="114" t="s">
        <v>80</v>
      </c>
      <c r="D7" s="115">
        <v>25</v>
      </c>
      <c r="E7" s="116">
        <v>2427280</v>
      </c>
      <c r="F7" s="116"/>
      <c r="G7" s="117">
        <f>ROUND(E7*F7,0)</f>
        <v>0</v>
      </c>
      <c r="H7" s="118">
        <f>ROUND(D7*(E7+G7),0)</f>
        <v>60682000</v>
      </c>
    </row>
    <row r="8" spans="1:8" ht="30" x14ac:dyDescent="0.15">
      <c r="A8" s="112">
        <v>2</v>
      </c>
      <c r="B8" s="113" t="s">
        <v>81</v>
      </c>
      <c r="C8" s="114" t="s">
        <v>80</v>
      </c>
      <c r="D8" s="115">
        <v>25</v>
      </c>
      <c r="E8" s="116">
        <v>2427280</v>
      </c>
      <c r="F8" s="116"/>
      <c r="G8" s="117">
        <f t="shared" ref="G8:G15" si="0">ROUND(E8*F8,0)</f>
        <v>0</v>
      </c>
      <c r="H8" s="118">
        <f t="shared" ref="H8:H15" si="1">ROUND(D8*(E8+G8),0)</f>
        <v>60682000</v>
      </c>
    </row>
    <row r="9" spans="1:8" ht="37.5" customHeight="1" x14ac:dyDescent="0.15">
      <c r="A9" s="112">
        <v>3</v>
      </c>
      <c r="B9" s="113" t="s">
        <v>83</v>
      </c>
      <c r="C9" s="114" t="s">
        <v>80</v>
      </c>
      <c r="D9" s="115">
        <v>25</v>
      </c>
      <c r="E9" s="116">
        <v>2427280</v>
      </c>
      <c r="F9" s="116"/>
      <c r="G9" s="117">
        <f t="shared" si="0"/>
        <v>0</v>
      </c>
      <c r="H9" s="118">
        <f t="shared" si="1"/>
        <v>60682000</v>
      </c>
    </row>
    <row r="10" spans="1:8" ht="30" x14ac:dyDescent="0.15">
      <c r="A10" s="112">
        <v>4</v>
      </c>
      <c r="B10" s="113" t="s">
        <v>84</v>
      </c>
      <c r="C10" s="114" t="s">
        <v>80</v>
      </c>
      <c r="D10" s="115">
        <v>25</v>
      </c>
      <c r="E10" s="116">
        <v>2427280</v>
      </c>
      <c r="F10" s="116"/>
      <c r="G10" s="117">
        <f t="shared" si="0"/>
        <v>0</v>
      </c>
      <c r="H10" s="118">
        <f t="shared" si="1"/>
        <v>60682000</v>
      </c>
    </row>
    <row r="11" spans="1:8" ht="30" x14ac:dyDescent="0.15">
      <c r="A11" s="112">
        <v>5</v>
      </c>
      <c r="B11" s="113" t="s">
        <v>85</v>
      </c>
      <c r="C11" s="114" t="s">
        <v>80</v>
      </c>
      <c r="D11" s="115">
        <v>25</v>
      </c>
      <c r="E11" s="116">
        <v>2427280</v>
      </c>
      <c r="F11" s="116"/>
      <c r="G11" s="117">
        <f t="shared" si="0"/>
        <v>0</v>
      </c>
      <c r="H11" s="118">
        <f t="shared" si="1"/>
        <v>60682000</v>
      </c>
    </row>
    <row r="12" spans="1:8" ht="30" x14ac:dyDescent="0.15">
      <c r="A12" s="112">
        <v>6</v>
      </c>
      <c r="B12" s="113" t="s">
        <v>86</v>
      </c>
      <c r="C12" s="114" t="s">
        <v>80</v>
      </c>
      <c r="D12" s="115">
        <v>25</v>
      </c>
      <c r="E12" s="116">
        <v>2427280</v>
      </c>
      <c r="F12" s="116"/>
      <c r="G12" s="117">
        <f t="shared" si="0"/>
        <v>0</v>
      </c>
      <c r="H12" s="118">
        <f t="shared" si="1"/>
        <v>60682000</v>
      </c>
    </row>
    <row r="13" spans="1:8" ht="30" x14ac:dyDescent="0.15">
      <c r="A13" s="112">
        <v>7</v>
      </c>
      <c r="B13" s="113" t="s">
        <v>87</v>
      </c>
      <c r="C13" s="114" t="s">
        <v>80</v>
      </c>
      <c r="D13" s="115">
        <v>25</v>
      </c>
      <c r="E13" s="116">
        <v>2427280</v>
      </c>
      <c r="F13" s="116"/>
      <c r="G13" s="117">
        <f t="shared" si="0"/>
        <v>0</v>
      </c>
      <c r="H13" s="118">
        <f t="shared" si="1"/>
        <v>60682000</v>
      </c>
    </row>
    <row r="14" spans="1:8" ht="30" x14ac:dyDescent="0.15">
      <c r="A14" s="112">
        <v>8</v>
      </c>
      <c r="B14" s="113" t="s">
        <v>75</v>
      </c>
      <c r="C14" s="114" t="s">
        <v>80</v>
      </c>
      <c r="D14" s="115">
        <v>25</v>
      </c>
      <c r="E14" s="116">
        <v>2427280</v>
      </c>
      <c r="F14" s="116"/>
      <c r="G14" s="117">
        <f t="shared" si="0"/>
        <v>0</v>
      </c>
      <c r="H14" s="118">
        <f t="shared" si="1"/>
        <v>60682000</v>
      </c>
    </row>
    <row r="15" spans="1:8" ht="30" x14ac:dyDescent="0.15">
      <c r="A15" s="112">
        <v>9</v>
      </c>
      <c r="B15" s="113" t="s">
        <v>76</v>
      </c>
      <c r="C15" s="114" t="s">
        <v>80</v>
      </c>
      <c r="D15" s="115">
        <v>25</v>
      </c>
      <c r="E15" s="116">
        <v>2427280</v>
      </c>
      <c r="F15" s="116"/>
      <c r="G15" s="117">
        <f t="shared" si="0"/>
        <v>0</v>
      </c>
      <c r="H15" s="118">
        <f t="shared" si="1"/>
        <v>60682000</v>
      </c>
    </row>
    <row r="16" spans="1:8" x14ac:dyDescent="0.15">
      <c r="A16" s="232" t="s">
        <v>108</v>
      </c>
      <c r="B16" s="233"/>
      <c r="C16" s="233"/>
      <c r="D16" s="233"/>
      <c r="E16" s="233"/>
      <c r="F16" s="233"/>
      <c r="G16" s="234"/>
      <c r="H16" s="119">
        <f>SUM(H7:H15)</f>
        <v>546138000</v>
      </c>
    </row>
    <row r="17" spans="1:8" x14ac:dyDescent="0.15">
      <c r="A17" s="241" t="s">
        <v>116</v>
      </c>
      <c r="B17" s="163"/>
      <c r="C17" s="163"/>
      <c r="D17" s="163"/>
      <c r="E17" s="163"/>
      <c r="F17" s="163"/>
      <c r="G17" s="163"/>
      <c r="H17" s="163"/>
    </row>
    <row r="18" spans="1:8" x14ac:dyDescent="0.15">
      <c r="A18" s="156" t="s">
        <v>110</v>
      </c>
      <c r="B18" s="156"/>
      <c r="C18" s="156"/>
      <c r="D18" s="156"/>
      <c r="E18" s="156"/>
      <c r="F18" s="156"/>
      <c r="G18" s="156"/>
      <c r="H18" s="156"/>
    </row>
    <row r="19" spans="1:8" ht="83.25" customHeight="1" x14ac:dyDescent="0.15">
      <c r="A19" s="231" t="s">
        <v>111</v>
      </c>
      <c r="B19" s="231"/>
      <c r="C19" s="231"/>
      <c r="D19" s="231"/>
      <c r="E19" s="231"/>
      <c r="F19" s="231"/>
      <c r="G19" s="231"/>
      <c r="H19" s="231"/>
    </row>
    <row r="20" spans="1:8" x14ac:dyDescent="0.15">
      <c r="B20" s="48"/>
      <c r="C20" s="48"/>
      <c r="D20" s="48"/>
    </row>
    <row r="21" spans="1:8" x14ac:dyDescent="0.15">
      <c r="A21" s="226" t="s">
        <v>112</v>
      </c>
      <c r="B21" s="226"/>
      <c r="C21" s="227"/>
      <c r="D21" s="228"/>
      <c r="E21" s="228"/>
      <c r="F21" s="228"/>
      <c r="G21" s="228"/>
      <c r="H21" s="229"/>
    </row>
    <row r="22" spans="1:8" x14ac:dyDescent="0.15">
      <c r="A22" s="226" t="s">
        <v>113</v>
      </c>
      <c r="B22" s="226"/>
      <c r="C22" s="227"/>
      <c r="D22" s="228"/>
      <c r="E22" s="228"/>
      <c r="F22" s="228"/>
      <c r="G22" s="228"/>
      <c r="H22" s="229"/>
    </row>
    <row r="23" spans="1:8" x14ac:dyDescent="0.15">
      <c r="A23" s="226" t="s">
        <v>115</v>
      </c>
      <c r="B23" s="226"/>
      <c r="C23" s="227"/>
      <c r="D23" s="228"/>
      <c r="E23" s="228"/>
      <c r="F23" s="228"/>
      <c r="G23" s="228"/>
      <c r="H23" s="229"/>
    </row>
  </sheetData>
  <mergeCells count="24">
    <mergeCell ref="A22:B22"/>
    <mergeCell ref="C22:H22"/>
    <mergeCell ref="A23:B23"/>
    <mergeCell ref="C23:H23"/>
    <mergeCell ref="A17:H17"/>
    <mergeCell ref="A18:H18"/>
    <mergeCell ref="A19:H19"/>
    <mergeCell ref="A21:B21"/>
    <mergeCell ref="C21:H21"/>
    <mergeCell ref="A1:H1"/>
    <mergeCell ref="A2:B2"/>
    <mergeCell ref="C2:D2"/>
    <mergeCell ref="E2:F2"/>
    <mergeCell ref="G2:H2"/>
    <mergeCell ref="A3:B3"/>
    <mergeCell ref="C3:D3"/>
    <mergeCell ref="E3:F3"/>
    <mergeCell ref="G3:H3"/>
    <mergeCell ref="A16:G16"/>
    <mergeCell ref="A4:B4"/>
    <mergeCell ref="C4:D4"/>
    <mergeCell ref="E4:F4"/>
    <mergeCell ref="G4:H4"/>
    <mergeCell ref="A5:H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5ABA3-A5C0-4710-B7FC-CD6823543442}">
  <dimension ref="A1:I23"/>
  <sheetViews>
    <sheetView zoomScale="90" zoomScaleNormal="90" zoomScaleSheetLayoutView="90" workbookViewId="0">
      <selection activeCell="E10" sqref="E10"/>
    </sheetView>
  </sheetViews>
  <sheetFormatPr baseColWidth="10" defaultColWidth="10" defaultRowHeight="13" x14ac:dyDescent="0.15"/>
  <cols>
    <col min="1" max="1" width="5.5" style="48" customWidth="1"/>
    <col min="2" max="2" width="56.5" style="53" customWidth="1"/>
    <col min="3" max="3" width="17.83203125" style="54" customWidth="1"/>
    <col min="4" max="4" width="18.6640625" style="52" customWidth="1"/>
    <col min="5" max="5" width="12.5" style="48" bestFit="1" customWidth="1"/>
    <col min="6" max="7" width="12.5" style="48" customWidth="1"/>
    <col min="8" max="8" width="15.33203125" style="48" bestFit="1" customWidth="1"/>
    <col min="9" max="16384" width="10" style="48"/>
  </cols>
  <sheetData>
    <row r="1" spans="1:9" s="110" customFormat="1" ht="30" customHeight="1" x14ac:dyDescent="0.15">
      <c r="A1" s="235" t="s">
        <v>117</v>
      </c>
      <c r="B1" s="236"/>
      <c r="C1" s="236"/>
      <c r="D1" s="236"/>
      <c r="E1" s="236"/>
      <c r="F1" s="236"/>
      <c r="G1" s="236"/>
      <c r="H1" s="236"/>
    </row>
    <row r="2" spans="1:9" s="111" customFormat="1" x14ac:dyDescent="0.15">
      <c r="A2" s="237" t="s">
        <v>0</v>
      </c>
      <c r="B2" s="237"/>
      <c r="C2" s="236" t="s">
        <v>118</v>
      </c>
      <c r="D2" s="236"/>
      <c r="E2" s="238" t="s">
        <v>1</v>
      </c>
      <c r="F2" s="238"/>
      <c r="G2" s="235" t="s">
        <v>88</v>
      </c>
      <c r="H2" s="235"/>
    </row>
    <row r="3" spans="1:9" s="110" customFormat="1" x14ac:dyDescent="0.15">
      <c r="A3" s="237" t="s">
        <v>96</v>
      </c>
      <c r="B3" s="237"/>
      <c r="C3" s="236" t="s">
        <v>119</v>
      </c>
      <c r="D3" s="236"/>
      <c r="E3" s="238" t="s">
        <v>98</v>
      </c>
      <c r="F3" s="238"/>
      <c r="G3" s="235" t="s">
        <v>120</v>
      </c>
      <c r="H3" s="235"/>
    </row>
    <row r="4" spans="1:9" s="110" customFormat="1" ht="15" x14ac:dyDescent="0.15">
      <c r="A4" s="237" t="s">
        <v>99</v>
      </c>
      <c r="B4" s="237"/>
      <c r="C4" s="239" t="s">
        <v>121</v>
      </c>
      <c r="D4" s="236"/>
      <c r="E4" s="238" t="s">
        <v>101</v>
      </c>
      <c r="F4" s="238"/>
      <c r="G4" s="235">
        <v>3133177498</v>
      </c>
      <c r="H4" s="235"/>
    </row>
    <row r="5" spans="1:9" ht="33.75" customHeight="1" x14ac:dyDescent="0.15">
      <c r="A5" s="240" t="s">
        <v>102</v>
      </c>
      <c r="B5" s="240"/>
      <c r="C5" s="240"/>
      <c r="D5" s="240"/>
      <c r="E5" s="240"/>
      <c r="F5" s="240"/>
      <c r="G5" s="240"/>
      <c r="H5" s="240"/>
    </row>
    <row r="6" spans="1:9" ht="57.75" customHeight="1" x14ac:dyDescent="0.15">
      <c r="A6" s="50" t="s">
        <v>5</v>
      </c>
      <c r="B6" s="51" t="s">
        <v>6</v>
      </c>
      <c r="C6" s="50" t="s">
        <v>11</v>
      </c>
      <c r="D6" s="58" t="s">
        <v>103</v>
      </c>
      <c r="E6" s="55" t="s">
        <v>104</v>
      </c>
      <c r="F6" s="55" t="s">
        <v>105</v>
      </c>
      <c r="G6" s="55" t="s">
        <v>106</v>
      </c>
      <c r="H6" s="55" t="s">
        <v>107</v>
      </c>
      <c r="I6" s="56"/>
    </row>
    <row r="7" spans="1:9" ht="30" x14ac:dyDescent="0.15">
      <c r="A7" s="112">
        <v>1</v>
      </c>
      <c r="B7" s="105" t="s">
        <v>82</v>
      </c>
      <c r="C7" s="114" t="s">
        <v>80</v>
      </c>
      <c r="D7" s="115">
        <v>1</v>
      </c>
      <c r="E7" s="116">
        <v>2978400</v>
      </c>
      <c r="F7" s="116">
        <v>0</v>
      </c>
      <c r="G7" s="117">
        <f>ROUND(E7*F7,0)</f>
        <v>0</v>
      </c>
      <c r="H7" s="118">
        <v>2978400</v>
      </c>
    </row>
    <row r="8" spans="1:9" ht="30" x14ac:dyDescent="0.15">
      <c r="A8" s="112">
        <v>2</v>
      </c>
      <c r="B8" s="105" t="s">
        <v>81</v>
      </c>
      <c r="C8" s="114" t="s">
        <v>80</v>
      </c>
      <c r="D8" s="115">
        <v>1</v>
      </c>
      <c r="E8" s="116">
        <v>2978400</v>
      </c>
      <c r="F8" s="116">
        <v>0</v>
      </c>
      <c r="G8" s="117">
        <f t="shared" ref="G8:G15" si="0">ROUND(E8*F8,0)</f>
        <v>0</v>
      </c>
      <c r="H8" s="118">
        <v>2978400</v>
      </c>
    </row>
    <row r="9" spans="1:9" ht="30" x14ac:dyDescent="0.15">
      <c r="A9" s="112">
        <v>3</v>
      </c>
      <c r="B9" s="105" t="s">
        <v>83</v>
      </c>
      <c r="C9" s="114" t="s">
        <v>80</v>
      </c>
      <c r="D9" s="115">
        <v>1</v>
      </c>
      <c r="E9" s="116">
        <v>2978400</v>
      </c>
      <c r="F9" s="116">
        <v>0</v>
      </c>
      <c r="G9" s="117">
        <f t="shared" si="0"/>
        <v>0</v>
      </c>
      <c r="H9" s="118">
        <v>2978400</v>
      </c>
    </row>
    <row r="10" spans="1:9" ht="30" x14ac:dyDescent="0.15">
      <c r="A10" s="112">
        <v>4</v>
      </c>
      <c r="B10" s="105" t="s">
        <v>84</v>
      </c>
      <c r="C10" s="114" t="s">
        <v>80</v>
      </c>
      <c r="D10" s="115">
        <v>1</v>
      </c>
      <c r="E10" s="116">
        <v>2978400</v>
      </c>
      <c r="F10" s="116">
        <v>0</v>
      </c>
      <c r="G10" s="117">
        <f t="shared" si="0"/>
        <v>0</v>
      </c>
      <c r="H10" s="118">
        <v>2978400</v>
      </c>
    </row>
    <row r="11" spans="1:9" ht="30" x14ac:dyDescent="0.15">
      <c r="A11" s="112">
        <v>5</v>
      </c>
      <c r="B11" s="105" t="s">
        <v>85</v>
      </c>
      <c r="C11" s="114" t="s">
        <v>80</v>
      </c>
      <c r="D11" s="115">
        <v>1</v>
      </c>
      <c r="E11" s="116">
        <v>2978400</v>
      </c>
      <c r="F11" s="116">
        <v>0</v>
      </c>
      <c r="G11" s="117">
        <f t="shared" si="0"/>
        <v>0</v>
      </c>
      <c r="H11" s="118">
        <v>2978400</v>
      </c>
    </row>
    <row r="12" spans="1:9" ht="30" x14ac:dyDescent="0.15">
      <c r="A12" s="112">
        <v>6</v>
      </c>
      <c r="B12" s="105" t="s">
        <v>86</v>
      </c>
      <c r="C12" s="114" t="s">
        <v>80</v>
      </c>
      <c r="D12" s="115">
        <v>1</v>
      </c>
      <c r="E12" s="116">
        <v>2978400</v>
      </c>
      <c r="F12" s="116">
        <v>0</v>
      </c>
      <c r="G12" s="117">
        <f t="shared" si="0"/>
        <v>0</v>
      </c>
      <c r="H12" s="118">
        <v>2978400</v>
      </c>
    </row>
    <row r="13" spans="1:9" ht="30" x14ac:dyDescent="0.15">
      <c r="A13" s="112">
        <v>7</v>
      </c>
      <c r="B13" s="105" t="s">
        <v>87</v>
      </c>
      <c r="C13" s="114" t="s">
        <v>80</v>
      </c>
      <c r="D13" s="115">
        <v>1</v>
      </c>
      <c r="E13" s="116">
        <v>2978400</v>
      </c>
      <c r="F13" s="116">
        <v>0</v>
      </c>
      <c r="G13" s="117">
        <f t="shared" si="0"/>
        <v>0</v>
      </c>
      <c r="H13" s="118">
        <v>2978400</v>
      </c>
    </row>
    <row r="14" spans="1:9" ht="30" x14ac:dyDescent="0.15">
      <c r="A14" s="112">
        <v>8</v>
      </c>
      <c r="B14" s="105" t="s">
        <v>75</v>
      </c>
      <c r="C14" s="114" t="s">
        <v>80</v>
      </c>
      <c r="D14" s="115">
        <v>1</v>
      </c>
      <c r="E14" s="116">
        <v>2694400</v>
      </c>
      <c r="F14" s="116">
        <v>0</v>
      </c>
      <c r="G14" s="117">
        <f t="shared" si="0"/>
        <v>0</v>
      </c>
      <c r="H14" s="118">
        <v>2694400</v>
      </c>
    </row>
    <row r="15" spans="1:9" ht="30" x14ac:dyDescent="0.15">
      <c r="A15" s="112">
        <v>9</v>
      </c>
      <c r="B15" s="105" t="s">
        <v>76</v>
      </c>
      <c r="C15" s="114" t="s">
        <v>80</v>
      </c>
      <c r="D15" s="115">
        <v>1</v>
      </c>
      <c r="E15" s="116">
        <v>2694400</v>
      </c>
      <c r="F15" s="116">
        <v>0</v>
      </c>
      <c r="G15" s="117">
        <f t="shared" si="0"/>
        <v>0</v>
      </c>
      <c r="H15" s="118">
        <v>2694400</v>
      </c>
    </row>
    <row r="16" spans="1:9" ht="21.75" customHeight="1" x14ac:dyDescent="0.15">
      <c r="A16" s="232" t="s">
        <v>122</v>
      </c>
      <c r="B16" s="233"/>
      <c r="C16" s="233"/>
      <c r="D16" s="233"/>
      <c r="E16" s="233"/>
      <c r="F16" s="233"/>
      <c r="G16" s="234"/>
      <c r="H16" s="119">
        <f>SUM(H7:H15)</f>
        <v>26237600</v>
      </c>
    </row>
    <row r="17" spans="1:8" ht="35" customHeight="1" x14ac:dyDescent="0.15">
      <c r="A17" s="230" t="s">
        <v>109</v>
      </c>
      <c r="B17" s="163"/>
      <c r="C17" s="163"/>
      <c r="D17" s="163"/>
      <c r="E17" s="163"/>
      <c r="F17" s="163"/>
      <c r="G17" s="163"/>
      <c r="H17" s="163"/>
    </row>
    <row r="18" spans="1:8" x14ac:dyDescent="0.15">
      <c r="A18" s="156" t="s">
        <v>110</v>
      </c>
      <c r="B18" s="156"/>
      <c r="C18" s="156"/>
      <c r="D18" s="156"/>
      <c r="E18" s="156"/>
      <c r="F18" s="156"/>
      <c r="G18" s="156"/>
      <c r="H18" s="156"/>
    </row>
    <row r="19" spans="1:8" ht="30" customHeight="1" x14ac:dyDescent="0.15">
      <c r="A19" s="231" t="s">
        <v>111</v>
      </c>
      <c r="B19" s="231"/>
      <c r="C19" s="231"/>
      <c r="D19" s="231"/>
      <c r="E19" s="231"/>
      <c r="F19" s="231"/>
      <c r="G19" s="231"/>
      <c r="H19" s="231"/>
    </row>
    <row r="20" spans="1:8" x14ac:dyDescent="0.15">
      <c r="B20" s="48"/>
      <c r="C20" s="48"/>
      <c r="D20" s="48"/>
    </row>
    <row r="21" spans="1:8" ht="26.25" customHeight="1" x14ac:dyDescent="0.15">
      <c r="A21" s="226" t="s">
        <v>112</v>
      </c>
      <c r="B21" s="226"/>
      <c r="C21" s="227"/>
      <c r="D21" s="228"/>
      <c r="E21" s="228"/>
      <c r="F21" s="228"/>
      <c r="G21" s="228"/>
      <c r="H21" s="229"/>
    </row>
    <row r="22" spans="1:8" ht="27" customHeight="1" x14ac:dyDescent="0.15">
      <c r="A22" s="226" t="s">
        <v>113</v>
      </c>
      <c r="B22" s="226"/>
      <c r="C22" s="242" t="s">
        <v>123</v>
      </c>
      <c r="D22" s="243"/>
      <c r="E22" s="243"/>
      <c r="F22" s="243"/>
      <c r="G22" s="243"/>
      <c r="H22" s="244"/>
    </row>
    <row r="23" spans="1:8" ht="25.5" customHeight="1" x14ac:dyDescent="0.15">
      <c r="A23" s="226" t="s">
        <v>115</v>
      </c>
      <c r="B23" s="226"/>
      <c r="C23" s="242" t="s">
        <v>124</v>
      </c>
      <c r="D23" s="243"/>
      <c r="E23" s="243"/>
      <c r="F23" s="243"/>
      <c r="G23" s="243"/>
      <c r="H23" s="244"/>
    </row>
  </sheetData>
  <mergeCells count="24">
    <mergeCell ref="A16:G16"/>
    <mergeCell ref="A1:H1"/>
    <mergeCell ref="A2:B2"/>
    <mergeCell ref="C2:D2"/>
    <mergeCell ref="E2:F2"/>
    <mergeCell ref="G2:H2"/>
    <mergeCell ref="A3:B3"/>
    <mergeCell ref="C3:D3"/>
    <mergeCell ref="E3:F3"/>
    <mergeCell ref="G3:H3"/>
    <mergeCell ref="A4:B4"/>
    <mergeCell ref="C4:D4"/>
    <mergeCell ref="E4:F4"/>
    <mergeCell ref="G4:H4"/>
    <mergeCell ref="A5:H5"/>
    <mergeCell ref="A23:B23"/>
    <mergeCell ref="C23:H23"/>
    <mergeCell ref="A17:H17"/>
    <mergeCell ref="A18:H18"/>
    <mergeCell ref="A19:H19"/>
    <mergeCell ref="A21:B21"/>
    <mergeCell ref="C21:H21"/>
    <mergeCell ref="A22:B22"/>
    <mergeCell ref="C22:H22"/>
  </mergeCells>
  <hyperlinks>
    <hyperlink ref="C4" r:id="rId1" xr:uid="{C66E8069-519F-4906-932C-8E7DDFCD622C}"/>
  </hyperlinks>
  <printOptions horizontalCentered="1"/>
  <pageMargins left="0.70866141732283472" right="0.70866141732283472" top="0.74803149606299213" bottom="0.74803149606299213" header="0.31496062992125984" footer="0.31496062992125984"/>
  <pageSetup scale="74" orientation="landscape" r:id="rId2"/>
  <colBreaks count="1" manualBreakCount="1">
    <brk id="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CCCB2-CA1B-406A-9FEC-AD5C9C73B2E3}">
  <dimension ref="A1:H23"/>
  <sheetViews>
    <sheetView topLeftCell="C4" zoomScale="80" zoomScaleNormal="80" workbookViewId="0">
      <selection activeCell="L15" sqref="L15"/>
    </sheetView>
  </sheetViews>
  <sheetFormatPr baseColWidth="10" defaultColWidth="10.33203125" defaultRowHeight="13" x14ac:dyDescent="0.15"/>
  <cols>
    <col min="1" max="1" width="5.33203125" style="48" customWidth="1"/>
    <col min="2" max="2" width="53" style="53" customWidth="1"/>
    <col min="3" max="3" width="12.6640625" style="54" customWidth="1"/>
    <col min="4" max="4" width="13.33203125" style="52" bestFit="1" customWidth="1"/>
    <col min="5" max="5" width="12.33203125" style="48" bestFit="1" customWidth="1"/>
    <col min="6" max="7" width="12.33203125" style="48" customWidth="1"/>
    <col min="8" max="8" width="14.1640625" style="48" customWidth="1"/>
    <col min="9" max="16384" width="10.33203125" style="94"/>
  </cols>
  <sheetData>
    <row r="1" spans="1:8" x14ac:dyDescent="0.15">
      <c r="A1" s="235" t="s">
        <v>93</v>
      </c>
      <c r="B1" s="236"/>
      <c r="C1" s="236"/>
      <c r="D1" s="236"/>
      <c r="E1" s="236"/>
      <c r="F1" s="236"/>
      <c r="G1" s="236"/>
      <c r="H1" s="236"/>
    </row>
    <row r="2" spans="1:8" x14ac:dyDescent="0.15">
      <c r="A2" s="237" t="s">
        <v>0</v>
      </c>
      <c r="B2" s="237"/>
      <c r="C2" s="236"/>
      <c r="D2" s="236"/>
      <c r="E2" s="238" t="s">
        <v>1</v>
      </c>
      <c r="F2" s="238"/>
      <c r="G2" s="235"/>
      <c r="H2" s="235"/>
    </row>
    <row r="3" spans="1:8" x14ac:dyDescent="0.15">
      <c r="A3" s="237" t="s">
        <v>96</v>
      </c>
      <c r="B3" s="237"/>
      <c r="C3" s="236"/>
      <c r="D3" s="236"/>
      <c r="E3" s="238" t="s">
        <v>98</v>
      </c>
      <c r="F3" s="238"/>
      <c r="G3" s="235"/>
      <c r="H3" s="235"/>
    </row>
    <row r="4" spans="1:8" x14ac:dyDescent="0.15">
      <c r="A4" s="237" t="s">
        <v>99</v>
      </c>
      <c r="B4" s="237"/>
      <c r="C4" s="236"/>
      <c r="D4" s="236"/>
      <c r="E4" s="238" t="s">
        <v>101</v>
      </c>
      <c r="F4" s="238"/>
      <c r="G4" s="235"/>
      <c r="H4" s="235"/>
    </row>
    <row r="5" spans="1:8" x14ac:dyDescent="0.15">
      <c r="A5" s="240" t="s">
        <v>102</v>
      </c>
      <c r="B5" s="240"/>
      <c r="C5" s="240"/>
      <c r="D5" s="240"/>
      <c r="E5" s="240"/>
      <c r="F5" s="240"/>
      <c r="G5" s="240"/>
      <c r="H5" s="240"/>
    </row>
    <row r="6" spans="1:8" ht="56" x14ac:dyDescent="0.15">
      <c r="A6" s="50" t="s">
        <v>5</v>
      </c>
      <c r="B6" s="51" t="s">
        <v>6</v>
      </c>
      <c r="C6" s="50" t="s">
        <v>11</v>
      </c>
      <c r="D6" s="58" t="s">
        <v>103</v>
      </c>
      <c r="E6" s="55" t="s">
        <v>104</v>
      </c>
      <c r="F6" s="55" t="s">
        <v>105</v>
      </c>
      <c r="G6" s="55" t="s">
        <v>106</v>
      </c>
      <c r="H6" s="55" t="s">
        <v>107</v>
      </c>
    </row>
    <row r="7" spans="1:8" ht="45" x14ac:dyDescent="0.15">
      <c r="A7" s="112">
        <v>1</v>
      </c>
      <c r="B7" s="113" t="s">
        <v>82</v>
      </c>
      <c r="C7" s="114" t="s">
        <v>80</v>
      </c>
      <c r="D7" s="115">
        <v>40</v>
      </c>
      <c r="E7" s="116">
        <v>2185906</v>
      </c>
      <c r="F7" s="116"/>
      <c r="G7" s="117">
        <f>ROUND(E7*F7,0)</f>
        <v>0</v>
      </c>
      <c r="H7" s="118">
        <f>ROUND(D7*(E7+G7),0)</f>
        <v>87436240</v>
      </c>
    </row>
    <row r="8" spans="1:8" ht="30" x14ac:dyDescent="0.15">
      <c r="A8" s="112">
        <v>2</v>
      </c>
      <c r="B8" s="113" t="s">
        <v>81</v>
      </c>
      <c r="C8" s="114" t="s">
        <v>80</v>
      </c>
      <c r="D8" s="115">
        <v>35</v>
      </c>
      <c r="E8" s="116">
        <v>2185906</v>
      </c>
      <c r="F8" s="116"/>
      <c r="G8" s="117">
        <f t="shared" ref="G8:G15" si="0">ROUND(E8*F8,0)</f>
        <v>0</v>
      </c>
      <c r="H8" s="118">
        <f t="shared" ref="H8:H15" si="1">ROUND(D8*(E8+G8),0)</f>
        <v>76506710</v>
      </c>
    </row>
    <row r="9" spans="1:8" ht="37.5" customHeight="1" x14ac:dyDescent="0.15">
      <c r="A9" s="112">
        <v>3</v>
      </c>
      <c r="B9" s="113" t="s">
        <v>83</v>
      </c>
      <c r="C9" s="114" t="s">
        <v>80</v>
      </c>
      <c r="D9" s="115">
        <v>35</v>
      </c>
      <c r="E9" s="116">
        <v>2185906</v>
      </c>
      <c r="F9" s="116"/>
      <c r="G9" s="117">
        <f t="shared" si="0"/>
        <v>0</v>
      </c>
      <c r="H9" s="118">
        <f t="shared" si="1"/>
        <v>76506710</v>
      </c>
    </row>
    <row r="10" spans="1:8" ht="30" x14ac:dyDescent="0.15">
      <c r="A10" s="112">
        <v>4</v>
      </c>
      <c r="B10" s="113" t="s">
        <v>84</v>
      </c>
      <c r="C10" s="114" t="s">
        <v>80</v>
      </c>
      <c r="D10" s="115">
        <v>35</v>
      </c>
      <c r="E10" s="116">
        <v>2185906</v>
      </c>
      <c r="F10" s="116"/>
      <c r="G10" s="117">
        <f t="shared" si="0"/>
        <v>0</v>
      </c>
      <c r="H10" s="118">
        <f t="shared" si="1"/>
        <v>76506710</v>
      </c>
    </row>
    <row r="11" spans="1:8" ht="30" x14ac:dyDescent="0.15">
      <c r="A11" s="112">
        <v>5</v>
      </c>
      <c r="B11" s="113" t="s">
        <v>85</v>
      </c>
      <c r="C11" s="114" t="s">
        <v>80</v>
      </c>
      <c r="D11" s="115">
        <v>30</v>
      </c>
      <c r="E11" s="116">
        <v>2185906</v>
      </c>
      <c r="F11" s="116"/>
      <c r="G11" s="117">
        <f t="shared" si="0"/>
        <v>0</v>
      </c>
      <c r="H11" s="118">
        <f t="shared" si="1"/>
        <v>65577180</v>
      </c>
    </row>
    <row r="12" spans="1:8" ht="30" x14ac:dyDescent="0.15">
      <c r="A12" s="112">
        <v>6</v>
      </c>
      <c r="B12" s="113" t="s">
        <v>86</v>
      </c>
      <c r="C12" s="114" t="s">
        <v>80</v>
      </c>
      <c r="D12" s="115">
        <v>30</v>
      </c>
      <c r="E12" s="116">
        <v>2185906</v>
      </c>
      <c r="F12" s="116"/>
      <c r="G12" s="117">
        <f t="shared" si="0"/>
        <v>0</v>
      </c>
      <c r="H12" s="118">
        <f t="shared" si="1"/>
        <v>65577180</v>
      </c>
    </row>
    <row r="13" spans="1:8" ht="30" x14ac:dyDescent="0.15">
      <c r="A13" s="112">
        <v>7</v>
      </c>
      <c r="B13" s="113" t="s">
        <v>87</v>
      </c>
      <c r="C13" s="114" t="s">
        <v>80</v>
      </c>
      <c r="D13" s="115">
        <v>30</v>
      </c>
      <c r="E13" s="116">
        <v>2185906</v>
      </c>
      <c r="F13" s="116"/>
      <c r="G13" s="117">
        <f t="shared" si="0"/>
        <v>0</v>
      </c>
      <c r="H13" s="118">
        <f t="shared" si="1"/>
        <v>65577180</v>
      </c>
    </row>
    <row r="14" spans="1:8" ht="30" x14ac:dyDescent="0.15">
      <c r="A14" s="112">
        <v>8</v>
      </c>
      <c r="B14" s="113" t="s">
        <v>75</v>
      </c>
      <c r="C14" s="114" t="s">
        <v>80</v>
      </c>
      <c r="D14" s="115">
        <v>25</v>
      </c>
      <c r="E14" s="116">
        <v>2185906</v>
      </c>
      <c r="F14" s="116"/>
      <c r="G14" s="117">
        <f t="shared" si="0"/>
        <v>0</v>
      </c>
      <c r="H14" s="118">
        <f t="shared" si="1"/>
        <v>54647650</v>
      </c>
    </row>
    <row r="15" spans="1:8" ht="98.25" customHeight="1" x14ac:dyDescent="0.15">
      <c r="A15" s="112">
        <v>9</v>
      </c>
      <c r="B15" s="113" t="s">
        <v>76</v>
      </c>
      <c r="C15" s="114" t="s">
        <v>80</v>
      </c>
      <c r="D15" s="115">
        <v>30</v>
      </c>
      <c r="E15" s="116">
        <v>2185906</v>
      </c>
      <c r="F15" s="116"/>
      <c r="G15" s="117">
        <f t="shared" si="0"/>
        <v>0</v>
      </c>
      <c r="H15" s="118">
        <f t="shared" si="1"/>
        <v>65577180</v>
      </c>
    </row>
    <row r="16" spans="1:8" x14ac:dyDescent="0.15">
      <c r="A16" s="232" t="s">
        <v>108</v>
      </c>
      <c r="B16" s="233"/>
      <c r="C16" s="233"/>
      <c r="D16" s="233"/>
      <c r="E16" s="233"/>
      <c r="F16" s="233"/>
      <c r="G16" s="234"/>
      <c r="H16" s="119">
        <f>SUM(H7:H15)</f>
        <v>633912740</v>
      </c>
    </row>
    <row r="17" spans="1:8" x14ac:dyDescent="0.15">
      <c r="A17" s="241" t="s">
        <v>116</v>
      </c>
      <c r="B17" s="163"/>
      <c r="C17" s="163"/>
      <c r="D17" s="163"/>
      <c r="E17" s="163"/>
      <c r="F17" s="163"/>
      <c r="G17" s="163"/>
      <c r="H17" s="163"/>
    </row>
    <row r="18" spans="1:8" x14ac:dyDescent="0.15">
      <c r="A18" s="156" t="s">
        <v>110</v>
      </c>
      <c r="B18" s="156"/>
      <c r="C18" s="156"/>
      <c r="D18" s="156"/>
      <c r="E18" s="156"/>
      <c r="F18" s="156"/>
      <c r="G18" s="156"/>
      <c r="H18" s="156"/>
    </row>
    <row r="19" spans="1:8" ht="83.25" customHeight="1" x14ac:dyDescent="0.15">
      <c r="A19" s="231" t="s">
        <v>111</v>
      </c>
      <c r="B19" s="231"/>
      <c r="C19" s="231"/>
      <c r="D19" s="231"/>
      <c r="E19" s="231"/>
      <c r="F19" s="231"/>
      <c r="G19" s="231"/>
      <c r="H19" s="231"/>
    </row>
    <row r="20" spans="1:8" x14ac:dyDescent="0.15">
      <c r="B20" s="48"/>
      <c r="C20" s="48"/>
      <c r="D20" s="48"/>
    </row>
    <row r="21" spans="1:8" x14ac:dyDescent="0.15">
      <c r="A21" s="226" t="s">
        <v>112</v>
      </c>
      <c r="B21" s="226"/>
      <c r="C21" s="227"/>
      <c r="D21" s="228"/>
      <c r="E21" s="228"/>
      <c r="F21" s="228"/>
      <c r="G21" s="228"/>
      <c r="H21" s="229"/>
    </row>
    <row r="22" spans="1:8" x14ac:dyDescent="0.15">
      <c r="A22" s="226" t="s">
        <v>113</v>
      </c>
      <c r="B22" s="226"/>
      <c r="C22" s="227"/>
      <c r="D22" s="228"/>
      <c r="E22" s="228"/>
      <c r="F22" s="228"/>
      <c r="G22" s="228"/>
      <c r="H22" s="229"/>
    </row>
    <row r="23" spans="1:8" x14ac:dyDescent="0.15">
      <c r="A23" s="226" t="s">
        <v>115</v>
      </c>
      <c r="B23" s="226"/>
      <c r="C23" s="227"/>
      <c r="D23" s="228"/>
      <c r="E23" s="228"/>
      <c r="F23" s="228"/>
      <c r="G23" s="228"/>
      <c r="H23" s="229"/>
    </row>
  </sheetData>
  <mergeCells count="24">
    <mergeCell ref="A22:B22"/>
    <mergeCell ref="C22:H22"/>
    <mergeCell ref="A23:B23"/>
    <mergeCell ref="C23:H23"/>
    <mergeCell ref="A5:H5"/>
    <mergeCell ref="A16:G16"/>
    <mergeCell ref="A17:H17"/>
    <mergeCell ref="A18:H18"/>
    <mergeCell ref="A19:H19"/>
    <mergeCell ref="A21:B21"/>
    <mergeCell ref="C21:H21"/>
    <mergeCell ref="A1:H1"/>
    <mergeCell ref="A2:B2"/>
    <mergeCell ref="C2:D2"/>
    <mergeCell ref="E2:F2"/>
    <mergeCell ref="G2:H2"/>
    <mergeCell ref="A3:B3"/>
    <mergeCell ref="C3:D3"/>
    <mergeCell ref="E3:F3"/>
    <mergeCell ref="G3:H3"/>
    <mergeCell ref="A4:B4"/>
    <mergeCell ref="C4:D4"/>
    <mergeCell ref="E4:F4"/>
    <mergeCell ref="G4:H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825BE-BA2F-4921-AC77-5F25F52655B3}">
  <dimension ref="A1:H23"/>
  <sheetViews>
    <sheetView topLeftCell="A4" zoomScale="66" workbookViewId="0">
      <selection activeCell="F10" sqref="F10"/>
    </sheetView>
  </sheetViews>
  <sheetFormatPr baseColWidth="10" defaultColWidth="10.33203125" defaultRowHeight="13" x14ac:dyDescent="0.15"/>
  <cols>
    <col min="1" max="1" width="5.33203125" style="48" customWidth="1"/>
    <col min="2" max="2" width="53" style="53" customWidth="1"/>
    <col min="3" max="3" width="12.6640625" style="54" customWidth="1"/>
    <col min="4" max="4" width="13.33203125" style="52" bestFit="1" customWidth="1"/>
    <col min="5" max="5" width="13.1640625" style="48" bestFit="1" customWidth="1"/>
    <col min="6" max="7" width="12.33203125" style="48" customWidth="1"/>
    <col min="8" max="8" width="14.1640625" style="48" customWidth="1"/>
    <col min="9" max="16384" width="10.33203125" style="94"/>
  </cols>
  <sheetData>
    <row r="1" spans="1:8" x14ac:dyDescent="0.15">
      <c r="A1" s="235" t="s">
        <v>93</v>
      </c>
      <c r="B1" s="236"/>
      <c r="C1" s="236"/>
      <c r="D1" s="236"/>
      <c r="E1" s="236"/>
      <c r="F1" s="236"/>
      <c r="G1" s="236"/>
      <c r="H1" s="236"/>
    </row>
    <row r="2" spans="1:8" x14ac:dyDescent="0.15">
      <c r="A2" s="237" t="s">
        <v>0</v>
      </c>
      <c r="B2" s="237"/>
      <c r="C2" s="236"/>
      <c r="D2" s="236"/>
      <c r="E2" s="238" t="s">
        <v>1</v>
      </c>
      <c r="F2" s="238"/>
      <c r="G2" s="235"/>
      <c r="H2" s="235"/>
    </row>
    <row r="3" spans="1:8" x14ac:dyDescent="0.15">
      <c r="A3" s="237" t="s">
        <v>96</v>
      </c>
      <c r="B3" s="237"/>
      <c r="C3" s="236"/>
      <c r="D3" s="236"/>
      <c r="E3" s="238" t="s">
        <v>98</v>
      </c>
      <c r="F3" s="238"/>
      <c r="G3" s="235"/>
      <c r="H3" s="235"/>
    </row>
    <row r="4" spans="1:8" x14ac:dyDescent="0.15">
      <c r="A4" s="237" t="s">
        <v>99</v>
      </c>
      <c r="B4" s="237"/>
      <c r="C4" s="236"/>
      <c r="D4" s="236"/>
      <c r="E4" s="238" t="s">
        <v>101</v>
      </c>
      <c r="F4" s="238"/>
      <c r="G4" s="235"/>
      <c r="H4" s="235"/>
    </row>
    <row r="5" spans="1:8" x14ac:dyDescent="0.15">
      <c r="A5" s="240" t="s">
        <v>102</v>
      </c>
      <c r="B5" s="240"/>
      <c r="C5" s="240"/>
      <c r="D5" s="240"/>
      <c r="E5" s="240"/>
      <c r="F5" s="240"/>
      <c r="G5" s="240"/>
      <c r="H5" s="240"/>
    </row>
    <row r="6" spans="1:8" ht="42" x14ac:dyDescent="0.15">
      <c r="A6" s="50" t="s">
        <v>5</v>
      </c>
      <c r="B6" s="51" t="s">
        <v>6</v>
      </c>
      <c r="C6" s="50" t="s">
        <v>11</v>
      </c>
      <c r="D6" s="58" t="s">
        <v>103</v>
      </c>
      <c r="E6" s="55" t="s">
        <v>104</v>
      </c>
      <c r="F6" s="55" t="s">
        <v>105</v>
      </c>
      <c r="G6" s="55" t="s">
        <v>106</v>
      </c>
      <c r="H6" s="55" t="s">
        <v>107</v>
      </c>
    </row>
    <row r="7" spans="1:8" ht="45" x14ac:dyDescent="0.15">
      <c r="A7" s="112">
        <v>1</v>
      </c>
      <c r="B7" s="113" t="s">
        <v>82</v>
      </c>
      <c r="C7" s="114" t="s">
        <v>80</v>
      </c>
      <c r="D7" s="115">
        <v>1</v>
      </c>
      <c r="E7" s="116">
        <v>1950000</v>
      </c>
      <c r="F7" s="116"/>
      <c r="G7" s="117">
        <f>ROUND(E7*F7,0)</f>
        <v>0</v>
      </c>
      <c r="H7" s="118">
        <f>ROUND(D7*(E7+G7),0)</f>
        <v>1950000</v>
      </c>
    </row>
    <row r="8" spans="1:8" ht="30" x14ac:dyDescent="0.15">
      <c r="A8" s="112">
        <v>2</v>
      </c>
      <c r="B8" s="113" t="s">
        <v>81</v>
      </c>
      <c r="C8" s="114" t="s">
        <v>80</v>
      </c>
      <c r="D8" s="115">
        <v>1</v>
      </c>
      <c r="E8" s="116">
        <v>1850000</v>
      </c>
      <c r="F8" s="116"/>
      <c r="G8" s="117">
        <f t="shared" ref="G8:G15" si="0">ROUND(E8*F8,0)</f>
        <v>0</v>
      </c>
      <c r="H8" s="118">
        <f t="shared" ref="H8:H15" si="1">ROUND(D8*(E8+G8),0)</f>
        <v>1850000</v>
      </c>
    </row>
    <row r="9" spans="1:8" ht="37.5" customHeight="1" x14ac:dyDescent="0.15">
      <c r="A9" s="112">
        <v>3</v>
      </c>
      <c r="B9" s="113" t="s">
        <v>83</v>
      </c>
      <c r="C9" s="114" t="s">
        <v>80</v>
      </c>
      <c r="D9" s="115">
        <v>1</v>
      </c>
      <c r="E9" s="116">
        <v>1800000</v>
      </c>
      <c r="F9" s="116"/>
      <c r="G9" s="117">
        <f t="shared" si="0"/>
        <v>0</v>
      </c>
      <c r="H9" s="118">
        <f t="shared" si="1"/>
        <v>1800000</v>
      </c>
    </row>
    <row r="10" spans="1:8" ht="30" x14ac:dyDescent="0.15">
      <c r="A10" s="112">
        <v>4</v>
      </c>
      <c r="B10" s="113" t="s">
        <v>84</v>
      </c>
      <c r="C10" s="114" t="s">
        <v>80</v>
      </c>
      <c r="D10" s="115">
        <v>1</v>
      </c>
      <c r="E10" s="116">
        <v>2050000</v>
      </c>
      <c r="F10" s="116"/>
      <c r="G10" s="117">
        <f t="shared" si="0"/>
        <v>0</v>
      </c>
      <c r="H10" s="118">
        <f t="shared" si="1"/>
        <v>2050000</v>
      </c>
    </row>
    <row r="11" spans="1:8" ht="30" x14ac:dyDescent="0.15">
      <c r="A11" s="112">
        <v>5</v>
      </c>
      <c r="B11" s="113" t="s">
        <v>85</v>
      </c>
      <c r="C11" s="114" t="s">
        <v>80</v>
      </c>
      <c r="D11" s="115">
        <v>1</v>
      </c>
      <c r="E11" s="116">
        <v>2300000</v>
      </c>
      <c r="F11" s="116"/>
      <c r="G11" s="117">
        <f t="shared" si="0"/>
        <v>0</v>
      </c>
      <c r="H11" s="118">
        <f t="shared" si="1"/>
        <v>2300000</v>
      </c>
    </row>
    <row r="12" spans="1:8" ht="30" x14ac:dyDescent="0.15">
      <c r="A12" s="112">
        <v>6</v>
      </c>
      <c r="B12" s="113" t="s">
        <v>86</v>
      </c>
      <c r="C12" s="114" t="s">
        <v>80</v>
      </c>
      <c r="D12" s="115">
        <v>1</v>
      </c>
      <c r="E12" s="116">
        <v>1650000</v>
      </c>
      <c r="F12" s="116"/>
      <c r="G12" s="117">
        <f t="shared" si="0"/>
        <v>0</v>
      </c>
      <c r="H12" s="118">
        <f t="shared" si="1"/>
        <v>1650000</v>
      </c>
    </row>
    <row r="13" spans="1:8" ht="30" x14ac:dyDescent="0.15">
      <c r="A13" s="112">
        <v>7</v>
      </c>
      <c r="B13" s="113" t="s">
        <v>87</v>
      </c>
      <c r="C13" s="114" t="s">
        <v>80</v>
      </c>
      <c r="D13" s="115">
        <v>1</v>
      </c>
      <c r="E13" s="116">
        <v>1750000</v>
      </c>
      <c r="F13" s="116"/>
      <c r="G13" s="117">
        <f t="shared" si="0"/>
        <v>0</v>
      </c>
      <c r="H13" s="118">
        <f t="shared" si="1"/>
        <v>1750000</v>
      </c>
    </row>
    <row r="14" spans="1:8" ht="30" x14ac:dyDescent="0.15">
      <c r="A14" s="112">
        <v>8</v>
      </c>
      <c r="B14" s="113" t="s">
        <v>75</v>
      </c>
      <c r="C14" s="114" t="s">
        <v>80</v>
      </c>
      <c r="D14" s="115">
        <v>1</v>
      </c>
      <c r="E14" s="116">
        <v>1850000</v>
      </c>
      <c r="F14" s="116"/>
      <c r="G14" s="117">
        <f t="shared" si="0"/>
        <v>0</v>
      </c>
      <c r="H14" s="118">
        <f t="shared" si="1"/>
        <v>1850000</v>
      </c>
    </row>
    <row r="15" spans="1:8" ht="30" x14ac:dyDescent="0.15">
      <c r="A15" s="112">
        <v>9</v>
      </c>
      <c r="B15" s="113" t="s">
        <v>76</v>
      </c>
      <c r="C15" s="114" t="s">
        <v>80</v>
      </c>
      <c r="D15" s="115">
        <v>1</v>
      </c>
      <c r="E15" s="116">
        <v>2150000</v>
      </c>
      <c r="F15" s="116"/>
      <c r="G15" s="117">
        <f t="shared" si="0"/>
        <v>0</v>
      </c>
      <c r="H15" s="118">
        <f t="shared" si="1"/>
        <v>2150000</v>
      </c>
    </row>
    <row r="16" spans="1:8" x14ac:dyDescent="0.15">
      <c r="A16" s="232" t="s">
        <v>108</v>
      </c>
      <c r="B16" s="233"/>
      <c r="C16" s="233"/>
      <c r="D16" s="233"/>
      <c r="E16" s="233"/>
      <c r="F16" s="233"/>
      <c r="G16" s="234"/>
      <c r="H16" s="119">
        <f>SUM(H7:H15)</f>
        <v>17350000</v>
      </c>
    </row>
    <row r="17" spans="1:8" x14ac:dyDescent="0.15">
      <c r="A17" s="241" t="s">
        <v>116</v>
      </c>
      <c r="B17" s="163"/>
      <c r="C17" s="163"/>
      <c r="D17" s="163"/>
      <c r="E17" s="163"/>
      <c r="F17" s="163"/>
      <c r="G17" s="163"/>
      <c r="H17" s="163"/>
    </row>
    <row r="18" spans="1:8" x14ac:dyDescent="0.15">
      <c r="A18" s="156" t="s">
        <v>110</v>
      </c>
      <c r="B18" s="156"/>
      <c r="C18" s="156"/>
      <c r="D18" s="156"/>
      <c r="E18" s="156"/>
      <c r="F18" s="156"/>
      <c r="G18" s="156"/>
      <c r="H18" s="156"/>
    </row>
    <row r="19" spans="1:8" ht="83.25" customHeight="1" x14ac:dyDescent="0.15">
      <c r="A19" s="231" t="s">
        <v>111</v>
      </c>
      <c r="B19" s="231"/>
      <c r="C19" s="231"/>
      <c r="D19" s="231"/>
      <c r="E19" s="231"/>
      <c r="F19" s="231"/>
      <c r="G19" s="231"/>
      <c r="H19" s="231"/>
    </row>
    <row r="20" spans="1:8" x14ac:dyDescent="0.15">
      <c r="B20" s="48"/>
      <c r="C20" s="48"/>
      <c r="D20" s="48"/>
    </row>
    <row r="21" spans="1:8" x14ac:dyDescent="0.15">
      <c r="A21" s="226" t="s">
        <v>112</v>
      </c>
      <c r="B21" s="226"/>
      <c r="C21" s="227"/>
      <c r="D21" s="228"/>
      <c r="E21" s="228"/>
      <c r="F21" s="228"/>
      <c r="G21" s="228"/>
      <c r="H21" s="229"/>
    </row>
    <row r="22" spans="1:8" x14ac:dyDescent="0.15">
      <c r="A22" s="226" t="s">
        <v>113</v>
      </c>
      <c r="B22" s="226"/>
      <c r="C22" s="227"/>
      <c r="D22" s="228"/>
      <c r="E22" s="228"/>
      <c r="F22" s="228"/>
      <c r="G22" s="228"/>
      <c r="H22" s="229"/>
    </row>
    <row r="23" spans="1:8" x14ac:dyDescent="0.15">
      <c r="A23" s="226" t="s">
        <v>115</v>
      </c>
      <c r="B23" s="226"/>
      <c r="C23" s="227"/>
      <c r="D23" s="228"/>
      <c r="E23" s="228"/>
      <c r="F23" s="228"/>
      <c r="G23" s="228"/>
      <c r="H23" s="229"/>
    </row>
  </sheetData>
  <mergeCells count="24">
    <mergeCell ref="A22:B22"/>
    <mergeCell ref="C22:H22"/>
    <mergeCell ref="A23:B23"/>
    <mergeCell ref="C23:H23"/>
    <mergeCell ref="A5:H5"/>
    <mergeCell ref="A16:G16"/>
    <mergeCell ref="A17:H17"/>
    <mergeCell ref="A18:H18"/>
    <mergeCell ref="A19:H19"/>
    <mergeCell ref="A21:B21"/>
    <mergeCell ref="C21:H21"/>
    <mergeCell ref="A1:H1"/>
    <mergeCell ref="A2:B2"/>
    <mergeCell ref="C2:D2"/>
    <mergeCell ref="E2:F2"/>
    <mergeCell ref="G2:H2"/>
    <mergeCell ref="A3:B3"/>
    <mergeCell ref="C3:D3"/>
    <mergeCell ref="E3:F3"/>
    <mergeCell ref="G3:H3"/>
    <mergeCell ref="A4:B4"/>
    <mergeCell ref="C4:D4"/>
    <mergeCell ref="E4:F4"/>
    <mergeCell ref="G4:H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702c3e2-d495-4646-8d32-b15f065d490f">
      <Terms xmlns="http://schemas.microsoft.com/office/infopath/2007/PartnerControls"/>
    </lcf76f155ced4ddcb4097134ff3c332f>
    <TaxCatchAll xmlns="730b4dae-2e12-4b45-8aeb-d9ab73b5d17b" xsi:nil="true"/>
    <FOLIOINICIAL0 xmlns="a702c3e2-d495-4646-8d32-b15f065d490f" xsi:nil="true"/>
    <INDICE xmlns="a702c3e2-d495-4646-8d32-b15f065d490f" xsi:nil="true"/>
    <Folioinicial xmlns="a702c3e2-d495-4646-8d32-b15f065d490f" xsi:nil="true"/>
    <Foliofinal xmlns="a702c3e2-d495-4646-8d32-b15f065d490f" xsi:nil="true"/>
    <FOLIOFINAL0 xmlns="a702c3e2-d495-4646-8d32-b15f065d490f" xsi:nil="true"/>
    <_x00cc_TEM xmlns="a702c3e2-d495-4646-8d32-b15f065d490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D4C03BF8A277C45B786EB325E3902F2" ma:contentTypeVersion="24" ma:contentTypeDescription="Crear nuevo documento." ma:contentTypeScope="" ma:versionID="587e407e17db57e353b8db9fcc51362e">
  <xsd:schema xmlns:xsd="http://www.w3.org/2001/XMLSchema" xmlns:xs="http://www.w3.org/2001/XMLSchema" xmlns:p="http://schemas.microsoft.com/office/2006/metadata/properties" xmlns:ns2="a702c3e2-d495-4646-8d32-b15f065d490f" xmlns:ns3="730b4dae-2e12-4b45-8aeb-d9ab73b5d17b" targetNamespace="http://schemas.microsoft.com/office/2006/metadata/properties" ma:root="true" ma:fieldsID="8b44ad79e74459ce1a7c6d14f3d08f9e" ns2:_="" ns3:_="">
    <xsd:import namespace="a702c3e2-d495-4646-8d32-b15f065d490f"/>
    <xsd:import namespace="730b4dae-2e12-4b45-8aeb-d9ab73b5d17b"/>
    <xsd:element name="properties">
      <xsd:complexType>
        <xsd:sequence>
          <xsd:element name="documentManagement">
            <xsd:complexType>
              <xsd:all>
                <xsd:element ref="ns2:INDICE" minOccurs="0"/>
                <xsd:element ref="ns2:Folioinicial" minOccurs="0"/>
                <xsd:element ref="ns2:Foliofinal" minOccurs="0"/>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_x00cc_TEM" minOccurs="0"/>
                <xsd:element ref="ns2:FOLIOINICIAL0" minOccurs="0"/>
                <xsd:element ref="ns2:FOLIOFINAL0"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02c3e2-d495-4646-8d32-b15f065d490f" elementFormDefault="qualified">
    <xsd:import namespace="http://schemas.microsoft.com/office/2006/documentManagement/types"/>
    <xsd:import namespace="http://schemas.microsoft.com/office/infopath/2007/PartnerControls"/>
    <xsd:element name="INDICE" ma:index="8" nillable="true" ma:displayName="Indice" ma:decimals="0" ma:description="Numero del tipo documental que ocupa en el expediente contractual electrónico." ma:format="Dropdown" ma:internalName="INDICE" ma:percentage="FALSE">
      <xsd:simpleType>
        <xsd:restriction base="dms:Number"/>
      </xsd:simpleType>
    </xsd:element>
    <xsd:element name="Folioinicial" ma:index="9" nillable="true" ma:displayName="Folio inicial" ma:decimals="0" ma:description="Número del folio inicial que ocupa el tipo documental dentro del expediente contractual electrónico." ma:format="Dropdown" ma:indexed="true" ma:internalName="Folioinicial" ma:percentage="FALSE">
      <xsd:simpleType>
        <xsd:restriction base="dms:Number">
          <xsd:minInclusive value="1"/>
        </xsd:restriction>
      </xsd:simpleType>
    </xsd:element>
    <xsd:element name="Foliofinal" ma:index="10" nillable="true" ma:displayName="Folio final" ma:decimals="0" ma:description="Número del folio final que ocupa el tipo documental dentro del expediente contractual electrónico." ma:format="Dropdown" ma:indexed="true" ma:internalName="Foliofinal" ma:percentage="FALSE">
      <xsd:simpleType>
        <xsd:restriction base="dms:Number">
          <xsd:minInclusive value="1"/>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b16ff56f-3c0e-4f0e-ad07-07503f15a768"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_x00cc_TEM" ma:index="24" nillable="true" ma:displayName="ÌTEM" ma:description="ÌTEM" ma:format="Dropdown" ma:internalName="_x00cc_TEM" ma:percentage="FALSE">
      <xsd:simpleType>
        <xsd:restriction base="dms:Number"/>
      </xsd:simpleType>
    </xsd:element>
    <xsd:element name="FOLIOINICIAL0" ma:index="25" nillable="true" ma:displayName="FOLIO INICIAL" ma:description="FOLIO INICIAL" ma:format="Dropdown" ma:internalName="FOLIOINICIAL0" ma:percentage="FALSE">
      <xsd:simpleType>
        <xsd:restriction base="dms:Number"/>
      </xsd:simpleType>
    </xsd:element>
    <xsd:element name="FOLIOFINAL0" ma:index="26" nillable="true" ma:displayName="FOLIO FINAL" ma:description="FOLIO FINAL" ma:format="Dropdown" ma:internalName="FOLIOFINAL0"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730b4dae-2e12-4b45-8aeb-d9ab73b5d17b"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fa69775d-54c6-4283-a96d-ade7a28c1113}" ma:internalName="TaxCatchAll" ma:showField="CatchAllData" ma:web="730b4dae-2e12-4b45-8aeb-d9ab73b5d17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C5ED64A-3B62-4E04-A371-120F43031B32}">
  <ds:schemaRefs>
    <ds:schemaRef ds:uri="http://schemas.microsoft.com/sharepoint/v3/contenttype/forms"/>
  </ds:schemaRefs>
</ds:datastoreItem>
</file>

<file path=customXml/itemProps2.xml><?xml version="1.0" encoding="utf-8"?>
<ds:datastoreItem xmlns:ds="http://schemas.openxmlformats.org/officeDocument/2006/customXml" ds:itemID="{B75A10DB-ED04-4888-939F-580EE0195A71}">
  <ds:schemaRefs>
    <ds:schemaRef ds:uri="http://schemas.openxmlformats.org/package/2006/metadata/core-properties"/>
    <ds:schemaRef ds:uri="a702c3e2-d495-4646-8d32-b15f065d490f"/>
    <ds:schemaRef ds:uri="http://purl.org/dc/dcmitype/"/>
    <ds:schemaRef ds:uri="730b4dae-2e12-4b45-8aeb-d9ab73b5d17b"/>
    <ds:schemaRef ds:uri="http://www.w3.org/XML/1998/namespace"/>
    <ds:schemaRef ds:uri="http://purl.org/dc/elements/1.1/"/>
    <ds:schemaRef ds:uri="http://schemas.microsoft.com/office/2006/documentManagement/types"/>
    <ds:schemaRef ds:uri="http://schemas.microsoft.com/office/infopath/2007/PartnerControl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D67ADD04-0F99-4830-B4E9-BAC75DFABD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02c3e2-d495-4646-8d32-b15f065d490f"/>
    <ds:schemaRef ds:uri="730b4dae-2e12-4b45-8aeb-d9ab73b5d1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11</vt:i4>
      </vt:variant>
      <vt:variant>
        <vt:lpstr>Rangos con nombre</vt:lpstr>
      </vt:variant>
      <vt:variant>
        <vt:i4>4</vt:i4>
      </vt:variant>
    </vt:vector>
  </HeadingPairs>
  <TitlesOfParts>
    <vt:vector size="15" baseType="lpstr">
      <vt:lpstr>PRESUPUESTO OFICIAL</vt:lpstr>
      <vt:lpstr>PTO VALOR UNITARIO</vt:lpstr>
      <vt:lpstr>ANEXO PROPUESTA ECONOMICA</vt:lpstr>
      <vt:lpstr>JUSTIFICACION DE CANTIDADES</vt:lpstr>
      <vt:lpstr>ANEXO ESPECIF TÉCNICAS</vt:lpstr>
      <vt:lpstr>ESTUDIO DE MERCADO</vt:lpstr>
      <vt:lpstr>UNAD</vt:lpstr>
      <vt:lpstr>JAVERIANA DE CALI</vt:lpstr>
      <vt:lpstr>UNIVERSIDAD NACIONAL</vt:lpstr>
      <vt:lpstr>UNIVER DISTRITAL</vt:lpstr>
      <vt:lpstr>METROPOLITANA</vt:lpstr>
      <vt:lpstr>'ANEXO ESPECIF TÉCNICAS'!Área_de_impresión</vt:lpstr>
      <vt:lpstr>'JUSTIFICACION DE CANTIDADES'!Área_de_impresión</vt:lpstr>
      <vt:lpstr>'PRESUPUESTO OFICIAL'!Área_de_impresión</vt:lpstr>
      <vt:lpstr>'UNIVERSIDAD NACIONAL'!Área_de_impresión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Isabel Ingrina Portilla Jaimes</dc:creator>
  <cp:keywords/>
  <dc:description/>
  <cp:lastModifiedBy>Rafael Sebastián Ruiz Enciso</cp:lastModifiedBy>
  <cp:revision/>
  <dcterms:created xsi:type="dcterms:W3CDTF">2024-06-05T16:56:52Z</dcterms:created>
  <dcterms:modified xsi:type="dcterms:W3CDTF">2026-09-23T23:37:06Z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0x0101005D4C03BF8A277C45B786EB325E3902F2</vt:lpwstr>
  </property>
  <property fmtid="{D5CDD505-2E9C-101B-9397-08002B2CF9AE}" pid="3" name="MediaServiceImageTags">
    <vt:lpwstr/>
  </property>
</Properties>
</file>