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OCUENTOS ROBINSON VARGAS\DOCUMENTOS SECRETARIA DE GOBIERNO\PROCESO DE CEMENTERIO OSARIO 2026\documentos revisados 14 de octubre de 2026\"/>
    </mc:Choice>
  </mc:AlternateContent>
  <xr:revisionPtr revIDLastSave="0" documentId="13_ncr:1_{D10FE90B-0017-4D6B-82C2-E3C3CC77C6E0}" xr6:coauthVersionLast="47" xr6:coauthVersionMax="47" xr10:uidLastSave="{00000000-0000-0000-0000-000000000000}"/>
  <bookViews>
    <workbookView xWindow="-120" yWindow="-120" windowWidth="20730" windowHeight="11040" xr2:uid="{38832D48-D30B-4973-9EF4-F3BC53633B48}"/>
  </bookViews>
  <sheets>
    <sheet name="PRESUPUESTO " sheetId="3" r:id="rId1"/>
    <sheet name="APU" sheetId="2" r:id="rId2"/>
  </sheets>
  <externalReferences>
    <externalReference r:id="rId3"/>
    <externalReference r:id="rId4"/>
  </externalReferences>
  <definedNames>
    <definedName name="_xlnm.Print_Area" localSheetId="1">APU!$A$1:$M$788</definedName>
    <definedName name="COMUNIDAD_INDIGENA">#REF!</definedName>
    <definedName name="COMUNIDADES">#REF!</definedName>
    <definedName name="DEPARTAMENTOS">#REF!</definedName>
    <definedName name="DESCRIPCION">#REF!</definedName>
    <definedName name="DESCRIPCION_1">#REF!</definedName>
    <definedName name="DESCRIPCION_2">#REF!</definedName>
    <definedName name="DIRECCIONES_TERRITORIALES">#REF!</definedName>
    <definedName name="DIRECTORIO">#REF!</definedName>
    <definedName name="DISCAPACIDAD">#REF!</definedName>
    <definedName name="Documento">#REF!</definedName>
    <definedName name="DOTACIONDEMOBILIARIOREGION1">#REF!</definedName>
    <definedName name="DOTACIONDEMOBILIARIOREGION2">#REF!</definedName>
    <definedName name="DOTACIONDEMOBILIARIOREGION3">#REF!</definedName>
    <definedName name="DOTACIONDEMOBILIARIOREGION4">#REF!</definedName>
    <definedName name="DOTACIONDEMOBILIARIOREGION5">#REF!</definedName>
    <definedName name="DOTACIONDEMOBILIARIOREGION6">#REF!</definedName>
    <definedName name="DOTACIONDEMOBILIARIOREGION7">#REF!</definedName>
    <definedName name="DOTACIONDEMOBILIARIOREGION8">#REF!</definedName>
    <definedName name="DPTO">#REF!</definedName>
    <definedName name="DT">#REF!</definedName>
    <definedName name="ETAPA">#REF!</definedName>
    <definedName name="ETAPA_EN_LA_QUE_SE_ATIENDE">#REF!</definedName>
    <definedName name="ETNIA">#REF!</definedName>
    <definedName name="GENERO">#REF!</definedName>
    <definedName name="HECHOS_VICTIMIZANTES">#REF!</definedName>
    <definedName name="INFRAESTRUCTURASOCIALYCOMUNITARIA">#REF!</definedName>
    <definedName name="INSUMOSAGROPECUARIOS">#REF!</definedName>
    <definedName name="Linea">#REF!</definedName>
    <definedName name="Lineas">#REF!</definedName>
    <definedName name="Misionales">#REF!</definedName>
    <definedName name="NA">#REF!</definedName>
    <definedName name="NOMBRE_FUNCIONARIO">#REF!</definedName>
    <definedName name="PROYECTOSAGROPECUARIOS">#REF!</definedName>
    <definedName name="Responsable">#REF!</definedName>
    <definedName name="Secretarias">#REF!</definedName>
    <definedName name="SEXO">#REF!</definedName>
    <definedName name="SI_O_NO">#REF!</definedName>
    <definedName name="VINCULO_CON_EL_JEFE_DE_HOGA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0" i="3" l="1"/>
  <c r="G25" i="3"/>
  <c r="G28" i="3"/>
  <c r="G22" i="3"/>
  <c r="G14" i="3"/>
  <c r="G10" i="3"/>
  <c r="G4" i="3"/>
  <c r="M759" i="2"/>
  <c r="L759" i="2"/>
  <c r="D759" i="2"/>
  <c r="C759" i="2"/>
  <c r="M718" i="2"/>
  <c r="L718" i="2"/>
  <c r="D718" i="2"/>
  <c r="C718" i="2"/>
  <c r="M681" i="2"/>
  <c r="L681" i="2"/>
  <c r="D681" i="2"/>
  <c r="C681" i="2"/>
  <c r="M646" i="2"/>
  <c r="L646" i="2"/>
  <c r="D646" i="2"/>
  <c r="C646" i="2"/>
  <c r="M610" i="2"/>
  <c r="L610" i="2"/>
  <c r="D610" i="2"/>
  <c r="C610" i="2"/>
  <c r="M568" i="2"/>
  <c r="L568" i="2"/>
  <c r="D568" i="2"/>
  <c r="C568" i="2"/>
  <c r="M527" i="2"/>
  <c r="L527" i="2"/>
  <c r="D527" i="2"/>
  <c r="C527" i="2"/>
  <c r="M485" i="2"/>
  <c r="L485" i="2"/>
  <c r="D485" i="2"/>
  <c r="C485" i="2"/>
  <c r="M444" i="2"/>
  <c r="L444" i="2"/>
  <c r="D444" i="2"/>
  <c r="C444" i="2"/>
  <c r="M405" i="2"/>
  <c r="L405" i="2"/>
  <c r="D405" i="2"/>
  <c r="C405" i="2"/>
  <c r="M366" i="2"/>
  <c r="L366" i="2"/>
  <c r="D366" i="2"/>
  <c r="C366" i="2"/>
  <c r="M329" i="2"/>
  <c r="L329" i="2"/>
  <c r="D329" i="2"/>
  <c r="C329" i="2"/>
  <c r="M290" i="2"/>
  <c r="L290" i="2"/>
  <c r="D290" i="2"/>
  <c r="C290" i="2"/>
  <c r="M250" i="2"/>
  <c r="L250" i="2"/>
  <c r="D250" i="2"/>
  <c r="C250" i="2"/>
  <c r="M211" i="2"/>
  <c r="L211" i="2"/>
  <c r="D211" i="2"/>
  <c r="C211" i="2"/>
  <c r="M166" i="2"/>
  <c r="L166" i="2"/>
  <c r="D166" i="2"/>
  <c r="C166" i="2"/>
  <c r="M124" i="2"/>
  <c r="L124" i="2"/>
  <c r="D124" i="2"/>
  <c r="C124" i="2"/>
  <c r="M86" i="2"/>
  <c r="L86" i="2"/>
  <c r="D86" i="2"/>
  <c r="C86" i="2"/>
  <c r="M48" i="2"/>
  <c r="L48" i="2"/>
  <c r="D48" i="2"/>
  <c r="C48" i="2"/>
  <c r="M7" i="2"/>
  <c r="L7" i="2"/>
  <c r="D7" i="2"/>
  <c r="C7" i="2"/>
  <c r="M788" i="2"/>
  <c r="E29" i="3" s="1"/>
  <c r="M751" i="2"/>
  <c r="E27" i="3" s="1"/>
  <c r="M673" i="2"/>
  <c r="M477" i="2"/>
  <c r="M436" i="2"/>
  <c r="E17" i="3" s="1"/>
  <c r="M396" i="2"/>
  <c r="M358" i="2"/>
  <c r="E15" i="3"/>
  <c r="M321" i="2"/>
  <c r="E13" i="3" s="1"/>
  <c r="M242" i="2"/>
  <c r="M195" i="2"/>
  <c r="E9" i="3" s="1"/>
  <c r="M154" i="2"/>
  <c r="E8" i="3" s="1"/>
  <c r="M116" i="2"/>
  <c r="E7" i="3"/>
  <c r="M78" i="2"/>
  <c r="E6" i="3" s="1"/>
  <c r="M40" i="2"/>
  <c r="J555" i="2"/>
  <c r="J391" i="2"/>
  <c r="E24" i="3"/>
  <c r="F24" i="3" s="1"/>
  <c r="E18" i="3"/>
  <c r="F18" i="3" s="1"/>
  <c r="L783" i="2"/>
  <c r="K783" i="2"/>
  <c r="I783" i="2"/>
  <c r="D783" i="2"/>
  <c r="I782" i="2"/>
  <c r="L782" i="2" s="1"/>
  <c r="M786" i="2" s="1"/>
  <c r="D782" i="2"/>
  <c r="M779" i="2"/>
  <c r="L772" i="2"/>
  <c r="H772" i="2"/>
  <c r="L771" i="2"/>
  <c r="H771" i="2"/>
  <c r="L770" i="2"/>
  <c r="M774" i="2" s="1"/>
  <c r="H770" i="2"/>
  <c r="J746" i="2"/>
  <c r="L746" i="2" s="1"/>
  <c r="I746" i="2"/>
  <c r="D746" i="2"/>
  <c r="L745" i="2"/>
  <c r="K745" i="2"/>
  <c r="K746" i="2" s="1"/>
  <c r="I745" i="2"/>
  <c r="D745" i="2"/>
  <c r="M742" i="2"/>
  <c r="L733" i="2"/>
  <c r="M736" i="2" s="1"/>
  <c r="H733" i="2"/>
  <c r="L732" i="2"/>
  <c r="H732" i="2"/>
  <c r="L731" i="2"/>
  <c r="H731" i="2"/>
  <c r="L723" i="2"/>
  <c r="K723" i="2"/>
  <c r="H723" i="2"/>
  <c r="L722" i="2"/>
  <c r="H722" i="2"/>
  <c r="M720" i="2"/>
  <c r="M730" i="2" s="1"/>
  <c r="M738" i="2" s="1"/>
  <c r="M744" i="2" s="1"/>
  <c r="K706" i="2"/>
  <c r="G706" i="2"/>
  <c r="I706" i="2" s="1"/>
  <c r="L706" i="2" s="1"/>
  <c r="D706" i="2"/>
  <c r="G705" i="2"/>
  <c r="I705" i="2" s="1"/>
  <c r="L705" i="2" s="1"/>
  <c r="D705" i="2"/>
  <c r="M702" i="2"/>
  <c r="M697" i="2"/>
  <c r="L695" i="2"/>
  <c r="H695" i="2"/>
  <c r="L694" i="2"/>
  <c r="K694" i="2"/>
  <c r="H694" i="2"/>
  <c r="D694" i="2"/>
  <c r="L693" i="2"/>
  <c r="K693" i="2"/>
  <c r="H693" i="2"/>
  <c r="D693" i="2"/>
  <c r="K692" i="2"/>
  <c r="J692" i="2"/>
  <c r="I692" i="2"/>
  <c r="H692" i="2"/>
  <c r="D692" i="2"/>
  <c r="M691" i="2"/>
  <c r="M699" i="2" s="1"/>
  <c r="M704" i="2" s="1"/>
  <c r="K686" i="2"/>
  <c r="J686" i="2"/>
  <c r="J705" i="2" s="1"/>
  <c r="J706" i="2" s="1"/>
  <c r="I686" i="2"/>
  <c r="L686" i="2" s="1"/>
  <c r="H686" i="2"/>
  <c r="D686" i="2"/>
  <c r="I685" i="2"/>
  <c r="L685" i="2" s="1"/>
  <c r="H685" i="2"/>
  <c r="D685" i="2"/>
  <c r="M683" i="2"/>
  <c r="L668" i="2"/>
  <c r="K668" i="2"/>
  <c r="I668" i="2"/>
  <c r="D668" i="2"/>
  <c r="L667" i="2"/>
  <c r="M671" i="2" s="1"/>
  <c r="I667" i="2"/>
  <c r="D667" i="2"/>
  <c r="M666" i="2"/>
  <c r="M664" i="2"/>
  <c r="L656" i="2"/>
  <c r="H656" i="2"/>
  <c r="D656" i="2"/>
  <c r="L655" i="2"/>
  <c r="H655" i="2"/>
  <c r="D655" i="2"/>
  <c r="L654" i="2"/>
  <c r="L657" i="2" s="1"/>
  <c r="D654" i="2"/>
  <c r="K634" i="2"/>
  <c r="J634" i="2"/>
  <c r="I634" i="2"/>
  <c r="L634" i="2" s="1"/>
  <c r="D634" i="2"/>
  <c r="I633" i="2"/>
  <c r="L633" i="2" s="1"/>
  <c r="D633" i="2"/>
  <c r="M630" i="2"/>
  <c r="M624" i="2"/>
  <c r="L622" i="2"/>
  <c r="H622" i="2"/>
  <c r="D622" i="2"/>
  <c r="L621" i="2"/>
  <c r="H621" i="2"/>
  <c r="D621" i="2"/>
  <c r="L620" i="2"/>
  <c r="H620" i="2"/>
  <c r="D620" i="2"/>
  <c r="I619" i="2"/>
  <c r="H619" i="2"/>
  <c r="D619" i="2"/>
  <c r="I614" i="2"/>
  <c r="L614" i="2" s="1"/>
  <c r="H614" i="2"/>
  <c r="D614" i="2"/>
  <c r="M612" i="2"/>
  <c r="M618" i="2" s="1"/>
  <c r="M626" i="2" s="1"/>
  <c r="M632" i="2" s="1"/>
  <c r="M603" i="2"/>
  <c r="K593" i="2"/>
  <c r="I593" i="2"/>
  <c r="L593" i="2" s="1"/>
  <c r="I592" i="2"/>
  <c r="L592" i="2" s="1"/>
  <c r="M596" i="2" s="1"/>
  <c r="M589" i="2"/>
  <c r="L581" i="2"/>
  <c r="L580" i="2"/>
  <c r="L579" i="2"/>
  <c r="L578" i="2"/>
  <c r="L572" i="2"/>
  <c r="K555" i="2"/>
  <c r="I555" i="2"/>
  <c r="L554" i="2"/>
  <c r="I554" i="2"/>
  <c r="M551" i="2"/>
  <c r="L543" i="2"/>
  <c r="L542" i="2"/>
  <c r="L541" i="2"/>
  <c r="L540" i="2"/>
  <c r="L539" i="2"/>
  <c r="L538" i="2"/>
  <c r="L537" i="2"/>
  <c r="L531" i="2"/>
  <c r="K514" i="2"/>
  <c r="I514" i="2"/>
  <c r="L514" i="2" s="1"/>
  <c r="L513" i="2"/>
  <c r="I513" i="2"/>
  <c r="M510" i="2"/>
  <c r="L502" i="2"/>
  <c r="L501" i="2"/>
  <c r="L500" i="2"/>
  <c r="L499" i="2"/>
  <c r="L498" i="2"/>
  <c r="L497" i="2"/>
  <c r="L496" i="2"/>
  <c r="L495" i="2"/>
  <c r="L489" i="2"/>
  <c r="K472" i="2"/>
  <c r="I472" i="2"/>
  <c r="L472" i="2" s="1"/>
  <c r="M475" i="2" s="1"/>
  <c r="L471" i="2"/>
  <c r="I471" i="2"/>
  <c r="M468" i="2"/>
  <c r="L460" i="2"/>
  <c r="L459" i="2"/>
  <c r="L458" i="2"/>
  <c r="L457" i="2"/>
  <c r="L456" i="2"/>
  <c r="J456" i="2"/>
  <c r="L455" i="2"/>
  <c r="J455" i="2"/>
  <c r="L454" i="2"/>
  <c r="M462" i="2" s="1"/>
  <c r="J454" i="2"/>
  <c r="L449" i="2"/>
  <c r="L448" i="2"/>
  <c r="K431" i="2"/>
  <c r="I431" i="2"/>
  <c r="L431" i="2" s="1"/>
  <c r="I430" i="2"/>
  <c r="L430" i="2" s="1"/>
  <c r="M434" i="2" s="1"/>
  <c r="M427" i="2"/>
  <c r="L419" i="2"/>
  <c r="M421" i="2" s="1"/>
  <c r="L418" i="2"/>
  <c r="L417" i="2"/>
  <c r="L416" i="2"/>
  <c r="L415" i="2"/>
  <c r="L409" i="2"/>
  <c r="K391" i="2"/>
  <c r="I391" i="2"/>
  <c r="L391" i="2" s="1"/>
  <c r="M394" i="2" s="1"/>
  <c r="L390" i="2"/>
  <c r="I390" i="2"/>
  <c r="M387" i="2"/>
  <c r="L379" i="2"/>
  <c r="L378" i="2"/>
  <c r="L377" i="2"/>
  <c r="L376" i="2"/>
  <c r="M381" i="2" s="1"/>
  <c r="L370" i="2"/>
  <c r="I353" i="2"/>
  <c r="L353" i="2" s="1"/>
  <c r="I352" i="2"/>
  <c r="L352" i="2" s="1"/>
  <c r="M356" i="2" s="1"/>
  <c r="M349" i="2"/>
  <c r="M345" i="2"/>
  <c r="M351" i="2" s="1"/>
  <c r="L341" i="2"/>
  <c r="L340" i="2"/>
  <c r="M343" i="2" s="1"/>
  <c r="L339" i="2"/>
  <c r="M338" i="2"/>
  <c r="M331" i="2"/>
  <c r="I316" i="2"/>
  <c r="L316" i="2" s="1"/>
  <c r="D316" i="2"/>
  <c r="I315" i="2"/>
  <c r="L315" i="2" s="1"/>
  <c r="M319" i="2" s="1"/>
  <c r="D315" i="2"/>
  <c r="M312" i="2"/>
  <c r="L303" i="2"/>
  <c r="J302" i="2"/>
  <c r="L302" i="2" s="1"/>
  <c r="J301" i="2"/>
  <c r="L301" i="2" s="1"/>
  <c r="J300" i="2"/>
  <c r="L300" i="2" s="1"/>
  <c r="M306" i="2" s="1"/>
  <c r="M299" i="2"/>
  <c r="M308" i="2" s="1"/>
  <c r="M314" i="2" s="1"/>
  <c r="L296" i="2"/>
  <c r="K296" i="2"/>
  <c r="H296" i="2"/>
  <c r="K295" i="2"/>
  <c r="J295" i="2"/>
  <c r="L295" i="2" s="1"/>
  <c r="L294" i="2"/>
  <c r="M292" i="2"/>
  <c r="G277" i="2"/>
  <c r="I277" i="2" s="1"/>
  <c r="D277" i="2"/>
  <c r="G276" i="2"/>
  <c r="I276" i="2" s="1"/>
  <c r="L276" i="2" s="1"/>
  <c r="D276" i="2"/>
  <c r="M273" i="2"/>
  <c r="L265" i="2"/>
  <c r="L264" i="2"/>
  <c r="L263" i="2"/>
  <c r="H263" i="2"/>
  <c r="L262" i="2"/>
  <c r="H262" i="2"/>
  <c r="L261" i="2"/>
  <c r="M267" i="2" s="1"/>
  <c r="H261" i="2"/>
  <c r="L256" i="2"/>
  <c r="K256" i="2"/>
  <c r="H256" i="2"/>
  <c r="L255" i="2"/>
  <c r="K255" i="2"/>
  <c r="J255" i="2"/>
  <c r="L254" i="2"/>
  <c r="M252" i="2"/>
  <c r="M260" i="2" s="1"/>
  <c r="M269" i="2" s="1"/>
  <c r="M275" i="2" s="1"/>
  <c r="J238" i="2"/>
  <c r="I238" i="2"/>
  <c r="L238" i="2" s="1"/>
  <c r="D238" i="2"/>
  <c r="I237" i="2"/>
  <c r="L237" i="2" s="1"/>
  <c r="D237" i="2"/>
  <c r="M234" i="2"/>
  <c r="L226" i="2"/>
  <c r="L225" i="2"/>
  <c r="L224" i="2"/>
  <c r="L223" i="2"/>
  <c r="H223" i="2"/>
  <c r="V222" i="2"/>
  <c r="L222" i="2"/>
  <c r="L227" i="2" s="1"/>
  <c r="H222" i="2"/>
  <c r="L221" i="2"/>
  <c r="H221" i="2"/>
  <c r="L216" i="2"/>
  <c r="L215" i="2"/>
  <c r="L214" i="2"/>
  <c r="M218" i="2" s="1"/>
  <c r="M213" i="2"/>
  <c r="M220" i="2" s="1"/>
  <c r="M230" i="2" s="1"/>
  <c r="M236" i="2" s="1"/>
  <c r="M204" i="2"/>
  <c r="M200" i="2"/>
  <c r="M193" i="2"/>
  <c r="I169" i="2" s="1"/>
  <c r="L169" i="2" s="1"/>
  <c r="M173" i="2" s="1"/>
  <c r="L190" i="2"/>
  <c r="I190" i="2"/>
  <c r="D190" i="2"/>
  <c r="L184" i="2"/>
  <c r="M187" i="2" s="1"/>
  <c r="I184" i="2"/>
  <c r="M181" i="2"/>
  <c r="M159" i="2"/>
  <c r="L149" i="2"/>
  <c r="M152" i="2" s="1"/>
  <c r="I149" i="2"/>
  <c r="M148" i="2"/>
  <c r="M146" i="2"/>
  <c r="L136" i="2"/>
  <c r="L135" i="2"/>
  <c r="M141" i="2" s="1"/>
  <c r="I111" i="2"/>
  <c r="L111" i="2" s="1"/>
  <c r="M114" i="2" s="1"/>
  <c r="M110" i="2"/>
  <c r="M108" i="2"/>
  <c r="L106" i="2"/>
  <c r="M103" i="2"/>
  <c r="L98" i="2"/>
  <c r="L97" i="2"/>
  <c r="I73" i="2"/>
  <c r="L73" i="2" s="1"/>
  <c r="M76" i="2" s="1"/>
  <c r="M72" i="2"/>
  <c r="M70" i="2"/>
  <c r="L68" i="2"/>
  <c r="L60" i="2"/>
  <c r="L59" i="2"/>
  <c r="L61" i="2" s="1"/>
  <c r="M65" i="2" s="1"/>
  <c r="L35" i="2"/>
  <c r="K35" i="2"/>
  <c r="I35" i="2"/>
  <c r="D35" i="2"/>
  <c r="L34" i="2"/>
  <c r="M38" i="2" s="1"/>
  <c r="I34" i="2"/>
  <c r="D34" i="2"/>
  <c r="L27" i="2"/>
  <c r="M31" i="2" s="1"/>
  <c r="L20" i="2"/>
  <c r="L19" i="2"/>
  <c r="L18" i="2"/>
  <c r="M24" i="2" s="1"/>
  <c r="H18" i="2"/>
  <c r="L555" i="2" l="1"/>
  <c r="M558" i="2" s="1"/>
  <c r="L530" i="2" s="1"/>
  <c r="M534" i="2" s="1"/>
  <c r="M583" i="2"/>
  <c r="F29" i="3"/>
  <c r="F28" i="3" s="1"/>
  <c r="F27" i="3"/>
  <c r="F17" i="3"/>
  <c r="F15" i="3"/>
  <c r="F13" i="3"/>
  <c r="F9" i="3"/>
  <c r="F8" i="3"/>
  <c r="F7" i="3"/>
  <c r="F6" i="3"/>
  <c r="M504" i="2"/>
  <c r="M545" i="2"/>
  <c r="L277" i="2"/>
  <c r="M280" i="2" s="1"/>
  <c r="L571" i="2"/>
  <c r="M575" i="2" s="1"/>
  <c r="I369" i="2"/>
  <c r="L369" i="2" s="1"/>
  <c r="M373" i="2" s="1"/>
  <c r="E16" i="3" s="1"/>
  <c r="I89" i="2"/>
  <c r="L89" i="2" s="1"/>
  <c r="M94" i="2" s="1"/>
  <c r="I127" i="2"/>
  <c r="L127" i="2" s="1"/>
  <c r="M132" i="2" s="1"/>
  <c r="M240" i="2"/>
  <c r="E11" i="3" s="1"/>
  <c r="I447" i="2"/>
  <c r="L447" i="2" s="1"/>
  <c r="M451" i="2" s="1"/>
  <c r="M636" i="2"/>
  <c r="I51" i="2"/>
  <c r="L51" i="2" s="1"/>
  <c r="M56" i="2" s="1"/>
  <c r="I10" i="2"/>
  <c r="L10" i="2" s="1"/>
  <c r="M15" i="2" s="1"/>
  <c r="E5" i="3" s="1"/>
  <c r="M517" i="2"/>
  <c r="I293" i="2"/>
  <c r="L293" i="2" s="1"/>
  <c r="M297" i="2" s="1"/>
  <c r="I332" i="2"/>
  <c r="L332" i="2" s="1"/>
  <c r="M336" i="2" s="1"/>
  <c r="M708" i="2"/>
  <c r="M749" i="2"/>
  <c r="I762" i="2"/>
  <c r="L762" i="2" s="1"/>
  <c r="M767" i="2" s="1"/>
  <c r="I408" i="2"/>
  <c r="L408" i="2" s="1"/>
  <c r="M412" i="2" s="1"/>
  <c r="I649" i="2"/>
  <c r="L649" i="2" s="1"/>
  <c r="M651" i="2" s="1"/>
  <c r="M228" i="2"/>
  <c r="M658" i="2"/>
  <c r="M710" i="2" l="1"/>
  <c r="E26" i="3" s="1"/>
  <c r="F26" i="3" s="1"/>
  <c r="F25" i="3" s="1"/>
  <c r="I253" i="2"/>
  <c r="L253" i="2" s="1"/>
  <c r="M258" i="2" s="1"/>
  <c r="M282" i="2" s="1"/>
  <c r="M598" i="2"/>
  <c r="E21" i="3" s="1"/>
  <c r="F21" i="3" s="1"/>
  <c r="M560" i="2"/>
  <c r="E20" i="3" s="1"/>
  <c r="F16" i="3"/>
  <c r="F11" i="3"/>
  <c r="F5" i="3"/>
  <c r="F4" i="3" s="1"/>
  <c r="I613" i="2"/>
  <c r="L613" i="2" s="1"/>
  <c r="M616" i="2" s="1"/>
  <c r="M638" i="2" s="1"/>
  <c r="E23" i="3" s="1"/>
  <c r="F23" i="3" s="1"/>
  <c r="F22" i="3" s="1"/>
  <c r="I721" i="2"/>
  <c r="L721" i="2" s="1"/>
  <c r="M728" i="2" s="1"/>
  <c r="I488" i="2"/>
  <c r="L488" i="2" s="1"/>
  <c r="M492" i="2" s="1"/>
  <c r="M519" i="2" s="1"/>
  <c r="I684" i="2"/>
  <c r="L684" i="2" s="1"/>
  <c r="M689" i="2" s="1"/>
  <c r="E12" i="3" l="1"/>
  <c r="F12" i="3" s="1"/>
  <c r="E19" i="3"/>
  <c r="F19" i="3" s="1"/>
  <c r="F20" i="3"/>
  <c r="F10" i="3"/>
  <c r="F14" i="3" l="1"/>
  <c r="F30" i="3" l="1"/>
  <c r="F31" i="3" s="1"/>
  <c r="F32" i="3" l="1"/>
  <c r="F33" i="3"/>
  <c r="F34" i="3" l="1"/>
</calcChain>
</file>

<file path=xl/sharedStrings.xml><?xml version="1.0" encoding="utf-8"?>
<sst xmlns="http://schemas.openxmlformats.org/spreadsheetml/2006/main" count="1957" uniqueCount="162">
  <si>
    <t>ITEM</t>
  </si>
  <si>
    <t>DESCRIPCION</t>
  </si>
  <si>
    <t>UNIDAD</t>
  </si>
  <si>
    <t>CANTIDAD</t>
  </si>
  <si>
    <t>V. UNITARIO</t>
  </si>
  <si>
    <t>V. TOTAL</t>
  </si>
  <si>
    <t>RETIRO DE ESCOMBROS</t>
  </si>
  <si>
    <t>M2</t>
  </si>
  <si>
    <t>M3</t>
  </si>
  <si>
    <t>MAMPOSTERIA</t>
  </si>
  <si>
    <t>PAÑETE LISO MURO</t>
  </si>
  <si>
    <t>PISOS Y ENCHAPES</t>
  </si>
  <si>
    <t>ML</t>
  </si>
  <si>
    <t>ACABADOS</t>
  </si>
  <si>
    <t>CERRAMIENTO PREVENTIVO EN TELA VERDE</t>
  </si>
  <si>
    <t>MOVIMIENTO DE TIERRA</t>
  </si>
  <si>
    <t>TOTAL</t>
  </si>
  <si>
    <t>DEMOLICION MANUAL DE CONCRETO</t>
  </si>
  <si>
    <t>MURO EN LADRILLO DE OBRA E=0,12M</t>
  </si>
  <si>
    <t>PISO EN GRES</t>
  </si>
  <si>
    <t>PINTURA VINILO TIPO I PARA EXTERIORES</t>
  </si>
  <si>
    <t>COSTO DIRECTO</t>
  </si>
  <si>
    <t>MORTERO DE NIVELACION E=0,07</t>
  </si>
  <si>
    <t>DEMOLICION MANUAL DE PISOS EN BALDOSIN</t>
  </si>
  <si>
    <t>ESTRUCTURAS</t>
  </si>
  <si>
    <t>EXCAVACION MANUAL EN CONGLOMERADO</t>
  </si>
  <si>
    <t>PRESUPUESTO OSARIO COLECTIVO CEMENTERIO CENTRAL 2026</t>
  </si>
  <si>
    <t xml:space="preserve">MALLA  ELECTROSOLDADA DIAMETRO=0,06M 0,15M X 0,15M </t>
  </si>
  <si>
    <t>UND</t>
  </si>
  <si>
    <t>COLUMNAS EN TUBERIA 100X100X3mm</t>
  </si>
  <si>
    <t>VIGUETAS EN TUBERIA 80X40X2.5mm</t>
  </si>
  <si>
    <t>PLACA METALDECK 2" CALIBRE 16 E=0,10M</t>
  </si>
  <si>
    <t xml:space="preserve">ESCALERA METALICA 15 HUELLAS EN ANGULOS DE 1X1/8 </t>
  </si>
  <si>
    <t>PUERTA METALICA EN TUBERIA DE 1,0X1,0 CAL 20 Y LAMINA DE HIERRO DE 1X2 CAL 20</t>
  </si>
  <si>
    <t>CIMENTACION</t>
  </si>
  <si>
    <t>ZAPATA CONCENTRICA EN CONCRETO REFORZADO &lt; 2M2</t>
  </si>
  <si>
    <t>PEDESTALES EN CONCRETO DE 21MPA</t>
  </si>
  <si>
    <t>VIGA SOBRECIMIENTO 0.20X0.20 (21MPA-CON REFUERZO)</t>
  </si>
  <si>
    <t>UTILIDAD 5%</t>
  </si>
  <si>
    <t>ADMINISTRACION 20%</t>
  </si>
  <si>
    <t>IMPREVISTOS 5%</t>
  </si>
  <si>
    <t>ESTRUCTURA DE CUBIERTA EN TUBERIA DE 4X11/2 CALIBRE 16</t>
  </si>
  <si>
    <t xml:space="preserve">ANALISIS DE PRECIOS UNITARIOS </t>
  </si>
  <si>
    <t>FECHA</t>
  </si>
  <si>
    <t>DD</t>
  </si>
  <si>
    <t>MM</t>
  </si>
  <si>
    <t>AA</t>
  </si>
  <si>
    <t>OCTUBRE</t>
  </si>
  <si>
    <t>DATOS ESPECIFICOS</t>
  </si>
  <si>
    <t>I-EQUIPO</t>
  </si>
  <si>
    <t>COD.</t>
  </si>
  <si>
    <t xml:space="preserve">DESCRIPCION </t>
  </si>
  <si>
    <t>marca</t>
  </si>
  <si>
    <t>tipo</t>
  </si>
  <si>
    <t>tarifa</t>
  </si>
  <si>
    <t>rendimiento</t>
  </si>
  <si>
    <t>vr.unit</t>
  </si>
  <si>
    <t>HERRAMIENTA MENOR</t>
  </si>
  <si>
    <t/>
  </si>
  <si>
    <t>SUB-TOTAL</t>
  </si>
  <si>
    <t>II-MATERIALES</t>
  </si>
  <si>
    <t>unidad</t>
  </si>
  <si>
    <t>precio-unit</t>
  </si>
  <si>
    <t>cantidad</t>
  </si>
  <si>
    <t>Tela plástica para cerramiento (polisombra) altura 2,10 m cualquier color (Metro Lineal)</t>
  </si>
  <si>
    <t>Cuartón en madera común de 2” x 2" (Metro Lineal)</t>
  </si>
  <si>
    <t>M</t>
  </si>
  <si>
    <t>Puntilla sin cabeza de 2" caja x 500 gr</t>
  </si>
  <si>
    <t>DESPERDICIO</t>
  </si>
  <si>
    <t>III-TRANSPORTES</t>
  </si>
  <si>
    <t>MATERIAL</t>
  </si>
  <si>
    <t>vol-peso 
ó cant</t>
  </si>
  <si>
    <t>Distancia</t>
  </si>
  <si>
    <t>M3 o ton*Km</t>
  </si>
  <si>
    <t>Acarreo interno de materiales</t>
  </si>
  <si>
    <t>IV-MANO DE OBRA</t>
  </si>
  <si>
    <t>TRABAJADOR</t>
  </si>
  <si>
    <t>Cantidad</t>
  </si>
  <si>
    <t>jornal</t>
  </si>
  <si>
    <t>prestaciones</t>
  </si>
  <si>
    <t>jornal total</t>
  </si>
  <si>
    <t>M/DIA</t>
  </si>
  <si>
    <t>TOTAL COSTO DIRECTO</t>
  </si>
  <si>
    <t xml:space="preserve">OCTUBRE </t>
  </si>
  <si>
    <t xml:space="preserve">ITEM  :    </t>
  </si>
  <si>
    <t>Acarreo interno de escombros</t>
  </si>
  <si>
    <t>AYUDANTE</t>
  </si>
  <si>
    <t>M2/DÍA</t>
  </si>
  <si>
    <t>M3/DÍA</t>
  </si>
  <si>
    <t>MUNICIPIO DE SAN JOSÉ DE CÚCUTA</t>
  </si>
  <si>
    <t>DEPARTAMENTO DE NORTE DE SANTANDER</t>
  </si>
  <si>
    <t>VERSION</t>
  </si>
  <si>
    <t>PAGINA</t>
  </si>
  <si>
    <t>DE</t>
  </si>
  <si>
    <t>TRANSPORTE VOLQUETA</t>
  </si>
  <si>
    <t>M3/DIA</t>
  </si>
  <si>
    <t xml:space="preserve">MEZCLADORA DE CONCRETO </t>
  </si>
  <si>
    <t>1 Bulto</t>
  </si>
  <si>
    <t>DIA</t>
  </si>
  <si>
    <t>VIBRADOR DE CONCRETO ELECTRICO</t>
  </si>
  <si>
    <t>Día</t>
  </si>
  <si>
    <t>ARENA</t>
  </si>
  <si>
    <t>CEMENTO</t>
  </si>
  <si>
    <t>TRITURADO</t>
  </si>
  <si>
    <t>ACERO DE REFUERZO (Grado 60 - fy=4200)</t>
  </si>
  <si>
    <t>KG</t>
  </si>
  <si>
    <t>ALAMBRE NEGRO</t>
  </si>
  <si>
    <t>MADERA / FORMAETA (Uso prorrateado)</t>
  </si>
  <si>
    <t xml:space="preserve">DESPERDICIO 5% INCLUIDO </t>
  </si>
  <si>
    <t>M/DÍA</t>
  </si>
  <si>
    <t>FORMALETA METALICA ORDINARIA</t>
  </si>
  <si>
    <t>DESPERDICIO 5%</t>
  </si>
  <si>
    <t>Malla electrosoldada Ø 6mm (0.15x0.15m)</t>
  </si>
  <si>
    <t>Alambre negro de amarre cal. 18</t>
  </si>
  <si>
    <t>Distanciadores / Calzas plásticas o de concreto</t>
  </si>
  <si>
    <t>OFICIAL</t>
  </si>
  <si>
    <t>Equipo de Soldar + Tronzadora</t>
  </si>
  <si>
    <t>ML/DÍA</t>
  </si>
  <si>
    <t>Tubo Estructural 100x100x3mm (6m)</t>
  </si>
  <si>
    <t>Soldadura E6013 / E7018</t>
  </si>
  <si>
    <t>Anticorrosivo + Pintura Acabado</t>
  </si>
  <si>
    <t>GL</t>
  </si>
  <si>
    <t>Platina de base (Espesor 1/4" - prorrateada)</t>
  </si>
  <si>
    <t>OFICIAL DE ESTRUCTIURAS</t>
  </si>
  <si>
    <t>UND/DÍA</t>
  </si>
  <si>
    <t>AYUDANTE PRACTICO</t>
  </si>
  <si>
    <t xml:space="preserve">Tubo Rectangular 80x40x2.5 </t>
  </si>
  <si>
    <t>Soldadura (E6011 / E6013)</t>
  </si>
  <si>
    <t>Discos de pulir / corte</t>
  </si>
  <si>
    <t>Lámina Metaldeck 2" calibre 16</t>
  </si>
  <si>
    <t>ACERO DE REFUERZO (Grado 60 - fy=4200) - MALLA ELECTROSOLDADA</t>
  </si>
  <si>
    <t>Conectores de cortante / Tornillos fijación</t>
  </si>
  <si>
    <t>Puntales / Formaleta perimetral</t>
  </si>
  <si>
    <t>Ángulo de hierro 1" x 1/8" x 6 metros (Marcos de huellas)</t>
  </si>
  <si>
    <t>Tubo rectangular estructural 4" x 2" (Cal 14) x 6m (Zancas/Alfardas)</t>
  </si>
  <si>
    <t>Soldadura revestida (E6013 o similar)</t>
  </si>
  <si>
    <t>Anticorrosivo e Imprimación base para metal</t>
  </si>
  <si>
    <t>Pintura esmalte de acabado (Color a elección)</t>
  </si>
  <si>
    <t>Discos de corte, pulido y misceláneos de taller</t>
  </si>
  <si>
    <t>GB</t>
  </si>
  <si>
    <t>Chazos de anclaje expansivos 1/2" x 4"</t>
  </si>
  <si>
    <t>Platina de fijación base 4" x 1/4"</t>
  </si>
  <si>
    <t>Lámina Cold Rolled Calibre 20 (Hoja de 1x2 m)</t>
  </si>
  <si>
    <t>Tubo Cuadrado 1"x1" Cal. 20 (Cuerpo y marco - 6 m)</t>
  </si>
  <si>
    <t>Cerradura de sobreponer / Embutir (Estándar)</t>
  </si>
  <si>
    <t>Bisagras de capuchina o cola (3" o 4")</t>
  </si>
  <si>
    <t>Soldadura (6011 / 6013 - prorrateado)</t>
  </si>
  <si>
    <t>Anticorrosivo gris y pintura esmalte</t>
  </si>
  <si>
    <t>Discos de pulir / corte y misceláneos</t>
  </si>
  <si>
    <t>Tubo Rectangular 4"x1 1/2" Cal. 20 (6m)</t>
  </si>
  <si>
    <t>Soldadura (6011 / 6013)</t>
  </si>
  <si>
    <t>KG}</t>
  </si>
  <si>
    <t>M2/DIA</t>
  </si>
  <si>
    <t>Impermeabilizante integral para morteros x 2 kg (Unidad)</t>
  </si>
  <si>
    <t>CORTADORA DE CERAMICA</t>
  </si>
  <si>
    <t>PULIDORA</t>
  </si>
  <si>
    <t>Tableta de Gres (ej. 30x30)</t>
  </si>
  <si>
    <t>Pegante (Kilogramo)</t>
  </si>
  <si>
    <t>Boquilla / JUNTA</t>
  </si>
  <si>
    <t>Pintura a base de agua para uso interior Vinilo Tipo 1 cualquier color (cuñete)</t>
  </si>
  <si>
    <t>Rodillo de espuma 9 pulgadas (Unidad)</t>
  </si>
  <si>
    <t>Brocha barniz 3" (Unidad)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</si>
</sst>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0.000"/>
    <numFmt numFmtId="166" formatCode="&quot;$&quot;\ #,##0.00"/>
    <numFmt numFmtId="167" formatCode="0.0000"/>
    <numFmt numFmtId="168" formatCode="0.00000"/>
    <numFmt numFmtId="169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Book Antiqua"/>
      <family val="1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rgb="FFA6A6A6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C0C0C0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ouble">
        <color rgb="FFC0C0C0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343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8" xfId="0" applyFont="1" applyBorder="1" applyAlignment="1">
      <alignment horizontal="center" vertical="center"/>
    </xf>
    <xf numFmtId="0" fontId="7" fillId="2" borderId="8" xfId="1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/>
    </xf>
    <xf numFmtId="44" fontId="6" fillId="0" borderId="8" xfId="0" applyNumberFormat="1" applyFont="1" applyBorder="1"/>
    <xf numFmtId="44" fontId="6" fillId="0" borderId="8" xfId="0" applyNumberFormat="1" applyFont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6" fillId="0" borderId="8" xfId="0" applyFont="1" applyBorder="1"/>
    <xf numFmtId="44" fontId="6" fillId="0" borderId="8" xfId="0" applyNumberFormat="1" applyFont="1" applyBorder="1" applyAlignment="1">
      <alignment horizontal="center" vertical="center"/>
    </xf>
    <xf numFmtId="0" fontId="4" fillId="3" borderId="8" xfId="0" applyFont="1" applyFill="1" applyBorder="1"/>
    <xf numFmtId="0" fontId="4" fillId="3" borderId="8" xfId="0" applyFont="1" applyFill="1" applyBorder="1" applyAlignment="1">
      <alignment horizontal="center"/>
    </xf>
    <xf numFmtId="44" fontId="4" fillId="3" borderId="8" xfId="0" applyNumberFormat="1" applyFont="1" applyFill="1" applyBorder="1"/>
    <xf numFmtId="0" fontId="8" fillId="3" borderId="8" xfId="1" applyFont="1" applyFill="1" applyBorder="1" applyAlignment="1">
      <alignment horizontal="left" vertical="center" wrapText="1"/>
    </xf>
    <xf numFmtId="2" fontId="8" fillId="3" borderId="8" xfId="2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/>
    </xf>
    <xf numFmtId="44" fontId="4" fillId="3" borderId="9" xfId="0" applyNumberFormat="1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left" vertical="center" indent="1"/>
    </xf>
    <xf numFmtId="44" fontId="6" fillId="0" borderId="9" xfId="0" applyNumberFormat="1" applyFont="1" applyBorder="1" applyAlignment="1">
      <alignment horizontal="center" vertical="center"/>
    </xf>
    <xf numFmtId="44" fontId="4" fillId="3" borderId="9" xfId="0" applyNumberFormat="1" applyFont="1" applyFill="1" applyBorder="1"/>
    <xf numFmtId="0" fontId="6" fillId="0" borderId="3" xfId="0" applyFont="1" applyBorder="1" applyAlignment="1">
      <alignment horizontal="center" vertical="center"/>
    </xf>
    <xf numFmtId="44" fontId="6" fillId="0" borderId="9" xfId="0" applyNumberFormat="1" applyFont="1" applyBorder="1"/>
    <xf numFmtId="44" fontId="6" fillId="0" borderId="9" xfId="0" applyNumberFormat="1" applyFont="1" applyBorder="1" applyAlignment="1">
      <alignment vertical="center"/>
    </xf>
    <xf numFmtId="164" fontId="4" fillId="3" borderId="3" xfId="0" applyNumberFormat="1" applyFont="1" applyFill="1" applyBorder="1" applyAlignment="1">
      <alignment horizontal="left" vertical="center" indent="1"/>
    </xf>
    <xf numFmtId="0" fontId="6" fillId="0" borderId="4" xfId="0" applyFont="1" applyBorder="1" applyAlignment="1">
      <alignment horizontal="center" vertical="center"/>
    </xf>
    <xf numFmtId="0" fontId="7" fillId="2" borderId="11" xfId="1" applyFont="1" applyFill="1" applyBorder="1" applyAlignment="1">
      <alignment horizontal="left" vertical="center" wrapText="1"/>
    </xf>
    <xf numFmtId="2" fontId="7" fillId="2" borderId="11" xfId="2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44" fontId="6" fillId="0" borderId="11" xfId="0" applyNumberFormat="1" applyFont="1" applyBorder="1"/>
    <xf numFmtId="44" fontId="6" fillId="0" borderId="12" xfId="0" applyNumberFormat="1" applyFont="1" applyBorder="1"/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44" fontId="4" fillId="4" borderId="1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44" fontId="4" fillId="4" borderId="22" xfId="0" applyNumberFormat="1" applyFont="1" applyFill="1" applyBorder="1"/>
    <xf numFmtId="164" fontId="4" fillId="3" borderId="23" xfId="0" applyNumberFormat="1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left" vertical="center"/>
    </xf>
    <xf numFmtId="0" fontId="4" fillId="3" borderId="24" xfId="0" applyFont="1" applyFill="1" applyBorder="1" applyAlignment="1">
      <alignment horizontal="center" vertical="center"/>
    </xf>
    <xf numFmtId="44" fontId="4" fillId="3" borderId="24" xfId="0" applyNumberFormat="1" applyFont="1" applyFill="1" applyBorder="1" applyAlignment="1">
      <alignment horizontal="center" vertical="center"/>
    </xf>
    <xf numFmtId="44" fontId="4" fillId="3" borderId="25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wrapText="1"/>
    </xf>
    <xf numFmtId="44" fontId="4" fillId="0" borderId="1" xfId="0" applyNumberFormat="1" applyFont="1" applyBorder="1" applyAlignment="1">
      <alignment horizontal="center"/>
    </xf>
    <xf numFmtId="44" fontId="4" fillId="0" borderId="2" xfId="0" applyNumberFormat="1" applyFont="1" applyBorder="1" applyAlignment="1">
      <alignment horizontal="center"/>
    </xf>
    <xf numFmtId="44" fontId="4" fillId="0" borderId="19" xfId="0" applyNumberFormat="1" applyFont="1" applyBorder="1" applyAlignment="1">
      <alignment horizontal="center"/>
    </xf>
    <xf numFmtId="0" fontId="10" fillId="0" borderId="0" xfId="0" applyFont="1"/>
    <xf numFmtId="165" fontId="10" fillId="2" borderId="0" xfId="0" applyNumberFormat="1" applyFont="1" applyFill="1"/>
    <xf numFmtId="0" fontId="10" fillId="2" borderId="0" xfId="0" applyFont="1" applyFill="1" applyAlignment="1">
      <alignment horizontal="left"/>
    </xf>
    <xf numFmtId="0" fontId="10" fillId="2" borderId="0" xfId="0" applyFont="1" applyFill="1"/>
    <xf numFmtId="166" fontId="10" fillId="2" borderId="0" xfId="0" applyNumberFormat="1" applyFont="1" applyFill="1"/>
    <xf numFmtId="49" fontId="11" fillId="0" borderId="0" xfId="0" applyNumberFormat="1" applyFont="1"/>
    <xf numFmtId="0" fontId="10" fillId="0" borderId="26" xfId="0" applyFont="1" applyBorder="1"/>
    <xf numFmtId="14" fontId="10" fillId="5" borderId="10" xfId="0" applyNumberFormat="1" applyFont="1" applyFill="1" applyBorder="1" applyAlignment="1">
      <alignment horizontal="center" vertical="center"/>
    </xf>
    <xf numFmtId="166" fontId="10" fillId="5" borderId="10" xfId="0" applyNumberFormat="1" applyFont="1" applyFill="1" applyBorder="1" applyAlignment="1">
      <alignment horizontal="center"/>
    </xf>
    <xf numFmtId="0" fontId="10" fillId="2" borderId="30" xfId="0" applyFont="1" applyFill="1" applyBorder="1"/>
    <xf numFmtId="0" fontId="10" fillId="5" borderId="10" xfId="0" applyFont="1" applyFill="1" applyBorder="1" applyAlignment="1">
      <alignment horizontal="center"/>
    </xf>
    <xf numFmtId="165" fontId="12" fillId="0" borderId="36" xfId="0" applyNumberFormat="1" applyFont="1" applyBorder="1" applyAlignment="1">
      <alignment horizontal="left" vertical="center"/>
    </xf>
    <xf numFmtId="0" fontId="10" fillId="0" borderId="37" xfId="0" applyFont="1" applyBorder="1" applyAlignment="1">
      <alignment horizontal="center" vertical="center"/>
    </xf>
    <xf numFmtId="0" fontId="10" fillId="0" borderId="37" xfId="0" applyFont="1" applyBorder="1" applyAlignment="1">
      <alignment horizontal="left" vertical="center" wrapText="1"/>
    </xf>
    <xf numFmtId="0" fontId="10" fillId="0" borderId="37" xfId="0" applyFont="1" applyBorder="1" applyAlignment="1">
      <alignment vertical="center"/>
    </xf>
    <xf numFmtId="14" fontId="10" fillId="0" borderId="37" xfId="0" applyNumberFormat="1" applyFont="1" applyBorder="1" applyAlignment="1">
      <alignment horizontal="center" vertical="center"/>
    </xf>
    <xf numFmtId="166" fontId="10" fillId="0" borderId="38" xfId="0" applyNumberFormat="1" applyFont="1" applyBorder="1"/>
    <xf numFmtId="165" fontId="12" fillId="0" borderId="39" xfId="0" applyNumberFormat="1" applyFont="1" applyBorder="1" applyAlignment="1">
      <alignment horizontal="center" vertical="center"/>
    </xf>
    <xf numFmtId="14" fontId="12" fillId="0" borderId="39" xfId="0" applyNumberFormat="1" applyFont="1" applyBorder="1" applyAlignment="1">
      <alignment horizontal="center" vertical="center"/>
    </xf>
    <xf numFmtId="166" fontId="12" fillId="0" borderId="41" xfId="0" applyNumberFormat="1" applyFont="1" applyBorder="1" applyAlignment="1">
      <alignment horizontal="center"/>
    </xf>
    <xf numFmtId="0" fontId="10" fillId="2" borderId="31" xfId="0" applyFont="1" applyFill="1" applyBorder="1"/>
    <xf numFmtId="2" fontId="12" fillId="0" borderId="22" xfId="0" applyNumberFormat="1" applyFont="1" applyBorder="1" applyAlignment="1">
      <alignment horizontal="center" vertical="center"/>
    </xf>
    <xf numFmtId="14" fontId="10" fillId="0" borderId="22" xfId="0" applyNumberFormat="1" applyFont="1" applyBorder="1" applyAlignment="1">
      <alignment horizontal="center" vertical="center"/>
    </xf>
    <xf numFmtId="4" fontId="10" fillId="0" borderId="35" xfId="0" applyNumberFormat="1" applyFont="1" applyBorder="1" applyAlignment="1">
      <alignment horizontal="center"/>
    </xf>
    <xf numFmtId="165" fontId="12" fillId="0" borderId="6" xfId="0" applyNumberFormat="1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0" fillId="2" borderId="30" xfId="0" applyFont="1" applyFill="1" applyBorder="1" applyAlignment="1">
      <alignment wrapText="1"/>
    </xf>
    <xf numFmtId="165" fontId="10" fillId="0" borderId="3" xfId="0" applyNumberFormat="1" applyFont="1" applyBorder="1" applyAlignment="1">
      <alignment horizontal="center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43" fontId="10" fillId="0" borderId="47" xfId="3" applyFont="1" applyFill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0" fillId="0" borderId="48" xfId="0" applyFont="1" applyBorder="1" applyAlignment="1">
      <alignment horizontal="center"/>
    </xf>
    <xf numFmtId="4" fontId="10" fillId="0" borderId="49" xfId="0" applyNumberFormat="1" applyFont="1" applyBorder="1" applyAlignment="1">
      <alignment horizontal="right"/>
    </xf>
    <xf numFmtId="0" fontId="10" fillId="0" borderId="50" xfId="0" applyFont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165" fontId="10" fillId="0" borderId="17" xfId="0" applyNumberFormat="1" applyFont="1" applyBorder="1" applyAlignment="1">
      <alignment horizontal="center"/>
    </xf>
    <xf numFmtId="0" fontId="10" fillId="0" borderId="52" xfId="0" applyFont="1" applyBorder="1"/>
    <xf numFmtId="0" fontId="10" fillId="0" borderId="52" xfId="0" applyFont="1" applyBorder="1" applyAlignment="1">
      <alignment horizontal="center"/>
    </xf>
    <xf numFmtId="43" fontId="10" fillId="0" borderId="53" xfId="3" applyFont="1" applyFill="1" applyBorder="1" applyAlignment="1">
      <alignment horizontal="right"/>
    </xf>
    <xf numFmtId="0" fontId="10" fillId="0" borderId="54" xfId="0" applyFont="1" applyBorder="1" applyAlignment="1">
      <alignment horizontal="center"/>
    </xf>
    <xf numFmtId="4" fontId="10" fillId="0" borderId="55" xfId="0" applyNumberFormat="1" applyFont="1" applyBorder="1" applyAlignment="1">
      <alignment horizontal="right"/>
    </xf>
    <xf numFmtId="165" fontId="10" fillId="0" borderId="36" xfId="0" applyNumberFormat="1" applyFont="1" applyBorder="1"/>
    <xf numFmtId="0" fontId="10" fillId="0" borderId="37" xfId="0" applyFont="1" applyBorder="1" applyAlignment="1">
      <alignment horizontal="left"/>
    </xf>
    <xf numFmtId="0" fontId="10" fillId="0" borderId="37" xfId="0" applyFont="1" applyBorder="1"/>
    <xf numFmtId="0" fontId="12" fillId="0" borderId="37" xfId="0" applyFont="1" applyBorder="1"/>
    <xf numFmtId="166" fontId="12" fillId="0" borderId="15" xfId="0" applyNumberFormat="1" applyFont="1" applyBorder="1" applyAlignment="1">
      <alignment horizontal="center"/>
    </xf>
    <xf numFmtId="0" fontId="12" fillId="0" borderId="44" xfId="0" applyFont="1" applyBorder="1" applyAlignment="1">
      <alignment horizontal="center" vertical="center" wrapText="1"/>
    </xf>
    <xf numFmtId="4" fontId="10" fillId="0" borderId="47" xfId="0" applyNumberFormat="1" applyFont="1" applyBorder="1" applyAlignment="1">
      <alignment horizontal="right"/>
    </xf>
    <xf numFmtId="2" fontId="10" fillId="2" borderId="0" xfId="0" applyNumberFormat="1" applyFont="1" applyFill="1"/>
    <xf numFmtId="4" fontId="10" fillId="0" borderId="53" xfId="0" applyNumberFormat="1" applyFont="1" applyBorder="1" applyAlignment="1">
      <alignment horizontal="right"/>
    </xf>
    <xf numFmtId="0" fontId="12" fillId="0" borderId="3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4" fontId="10" fillId="0" borderId="8" xfId="0" applyNumberFormat="1" applyFont="1" applyBorder="1" applyAlignment="1">
      <alignment horizontal="right"/>
    </xf>
    <xf numFmtId="0" fontId="10" fillId="0" borderId="47" xfId="0" applyFont="1" applyBorder="1" applyAlignment="1">
      <alignment horizontal="center"/>
    </xf>
    <xf numFmtId="0" fontId="10" fillId="0" borderId="53" xfId="0" applyFont="1" applyBorder="1" applyAlignment="1">
      <alignment horizontal="center"/>
    </xf>
    <xf numFmtId="4" fontId="13" fillId="0" borderId="2" xfId="0" applyNumberFormat="1" applyFont="1" applyBorder="1" applyAlignment="1">
      <alignment horizontal="right"/>
    </xf>
    <xf numFmtId="4" fontId="10" fillId="0" borderId="2" xfId="0" applyNumberFormat="1" applyFont="1" applyBorder="1" applyAlignment="1">
      <alignment horizontal="center"/>
    </xf>
    <xf numFmtId="4" fontId="10" fillId="0" borderId="2" xfId="0" applyNumberFormat="1" applyFont="1" applyBorder="1" applyAlignment="1">
      <alignment horizontal="right"/>
    </xf>
    <xf numFmtId="4" fontId="10" fillId="0" borderId="52" xfId="0" applyNumberFormat="1" applyFont="1" applyBorder="1" applyAlignment="1">
      <alignment horizontal="right"/>
    </xf>
    <xf numFmtId="4" fontId="10" fillId="0" borderId="52" xfId="0" applyNumberFormat="1" applyFont="1" applyBorder="1" applyAlignment="1">
      <alignment horizontal="center"/>
    </xf>
    <xf numFmtId="165" fontId="10" fillId="0" borderId="31" xfId="0" applyNumberFormat="1" applyFont="1" applyBorder="1"/>
    <xf numFmtId="0" fontId="10" fillId="0" borderId="0" xfId="0" applyFont="1" applyAlignment="1">
      <alignment horizontal="left"/>
    </xf>
    <xf numFmtId="166" fontId="10" fillId="0" borderId="32" xfId="0" applyNumberFormat="1" applyFont="1" applyBorder="1"/>
    <xf numFmtId="43" fontId="10" fillId="2" borderId="0" xfId="3" applyFont="1" applyFill="1" applyBorder="1"/>
    <xf numFmtId="43" fontId="10" fillId="2" borderId="0" xfId="3" applyFont="1" applyFill="1" applyBorder="1" applyAlignment="1">
      <alignment horizontal="left"/>
    </xf>
    <xf numFmtId="43" fontId="12" fillId="2" borderId="0" xfId="3" applyFont="1" applyFill="1" applyBorder="1" applyAlignment="1">
      <alignment horizontal="center"/>
    </xf>
    <xf numFmtId="166" fontId="12" fillId="2" borderId="61" xfId="3" applyNumberFormat="1" applyFont="1" applyFill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0" fillId="0" borderId="8" xfId="0" applyFont="1" applyBorder="1"/>
    <xf numFmtId="43" fontId="10" fillId="0" borderId="8" xfId="3" applyFont="1" applyFill="1" applyBorder="1" applyAlignment="1">
      <alignment horizontal="right"/>
    </xf>
    <xf numFmtId="2" fontId="10" fillId="0" borderId="8" xfId="0" applyNumberFormat="1" applyFont="1" applyBorder="1" applyAlignment="1">
      <alignment horizontal="center"/>
    </xf>
    <xf numFmtId="0" fontId="10" fillId="0" borderId="58" xfId="0" applyFont="1" applyBorder="1"/>
    <xf numFmtId="0" fontId="10" fillId="0" borderId="58" xfId="0" applyFont="1" applyBorder="1" applyAlignment="1">
      <alignment horizontal="center"/>
    </xf>
    <xf numFmtId="43" fontId="10" fillId="0" borderId="58" xfId="3" applyFont="1" applyFill="1" applyBorder="1" applyAlignment="1">
      <alignment horizontal="right"/>
    </xf>
    <xf numFmtId="4" fontId="10" fillId="0" borderId="58" xfId="0" applyNumberFormat="1" applyFont="1" applyBorder="1" applyAlignment="1">
      <alignment horizontal="right"/>
    </xf>
    <xf numFmtId="0" fontId="12" fillId="0" borderId="57" xfId="0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/>
    </xf>
    <xf numFmtId="44" fontId="10" fillId="0" borderId="8" xfId="4" applyFont="1" applyFill="1" applyBorder="1" applyAlignment="1">
      <alignment horizontal="right"/>
    </xf>
    <xf numFmtId="4" fontId="10" fillId="0" borderId="58" xfId="0" applyNumberFormat="1" applyFont="1" applyBorder="1" applyAlignment="1">
      <alignment horizontal="center"/>
    </xf>
    <xf numFmtId="165" fontId="10" fillId="0" borderId="27" xfId="0" applyNumberFormat="1" applyFont="1" applyBorder="1"/>
    <xf numFmtId="0" fontId="10" fillId="0" borderId="28" xfId="0" applyFont="1" applyBorder="1" applyAlignment="1">
      <alignment horizontal="left"/>
    </xf>
    <xf numFmtId="0" fontId="10" fillId="0" borderId="28" xfId="0" applyFont="1" applyBorder="1"/>
    <xf numFmtId="166" fontId="10" fillId="0" borderId="29" xfId="0" applyNumberFormat="1" applyFont="1" applyBorder="1"/>
    <xf numFmtId="43" fontId="10" fillId="2" borderId="31" xfId="3" applyFont="1" applyFill="1" applyBorder="1"/>
    <xf numFmtId="166" fontId="12" fillId="2" borderId="32" xfId="3" applyNumberFormat="1" applyFont="1" applyFill="1" applyBorder="1" applyAlignment="1">
      <alignment horizontal="center" vertical="center"/>
    </xf>
    <xf numFmtId="165" fontId="12" fillId="0" borderId="31" xfId="0" applyNumberFormat="1" applyFont="1" applyBorder="1" applyAlignment="1">
      <alignment vertical="distributed"/>
    </xf>
    <xf numFmtId="165" fontId="12" fillId="0" borderId="0" xfId="0" applyNumberFormat="1" applyFont="1" applyAlignment="1">
      <alignment vertical="distributed"/>
    </xf>
    <xf numFmtId="165" fontId="12" fillId="0" borderId="32" xfId="0" applyNumberFormat="1" applyFont="1" applyBorder="1" applyAlignment="1">
      <alignment vertical="distributed"/>
    </xf>
    <xf numFmtId="0" fontId="10" fillId="2" borderId="30" xfId="0" applyFont="1" applyFill="1" applyBorder="1" applyAlignment="1">
      <alignment horizontal="center" vertical="center" wrapText="1"/>
    </xf>
    <xf numFmtId="165" fontId="10" fillId="0" borderId="10" xfId="0" applyNumberFormat="1" applyFont="1" applyBorder="1" applyAlignment="1">
      <alignment vertical="distributed"/>
    </xf>
    <xf numFmtId="165" fontId="12" fillId="0" borderId="10" xfId="0" applyNumberFormat="1" applyFont="1" applyBorder="1" applyAlignment="1">
      <alignment vertical="distributed"/>
    </xf>
    <xf numFmtId="165" fontId="10" fillId="0" borderId="31" xfId="0" applyNumberFormat="1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165" fontId="10" fillId="0" borderId="33" xfId="0" applyNumberFormat="1" applyFont="1" applyBorder="1"/>
    <xf numFmtId="0" fontId="10" fillId="0" borderId="34" xfId="0" applyFont="1" applyBorder="1" applyAlignment="1">
      <alignment horizontal="left"/>
    </xf>
    <xf numFmtId="0" fontId="10" fillId="0" borderId="34" xfId="0" applyFont="1" applyBorder="1"/>
    <xf numFmtId="0" fontId="10" fillId="0" borderId="34" xfId="0" applyFont="1" applyBorder="1" applyAlignment="1">
      <alignment vertical="center"/>
    </xf>
    <xf numFmtId="165" fontId="12" fillId="2" borderId="31" xfId="0" applyNumberFormat="1" applyFont="1" applyFill="1" applyBorder="1" applyAlignment="1">
      <alignment vertical="distributed"/>
    </xf>
    <xf numFmtId="165" fontId="12" fillId="2" borderId="0" xfId="0" applyNumberFormat="1" applyFont="1" applyFill="1" applyAlignment="1">
      <alignment vertical="distributed"/>
    </xf>
    <xf numFmtId="165" fontId="12" fillId="2" borderId="32" xfId="0" applyNumberFormat="1" applyFont="1" applyFill="1" applyBorder="1" applyAlignment="1">
      <alignment vertical="distributed"/>
    </xf>
    <xf numFmtId="165" fontId="10" fillId="2" borderId="10" xfId="0" applyNumberFormat="1" applyFont="1" applyFill="1" applyBorder="1" applyAlignment="1">
      <alignment vertical="distributed"/>
    </xf>
    <xf numFmtId="165" fontId="12" fillId="2" borderId="10" xfId="0" applyNumberFormat="1" applyFont="1" applyFill="1" applyBorder="1" applyAlignment="1">
      <alignment vertical="distributed"/>
    </xf>
    <xf numFmtId="165" fontId="10" fillId="2" borderId="31" xfId="0" applyNumberFormat="1" applyFont="1" applyFill="1" applyBorder="1" applyAlignment="1">
      <alignment horizontal="left" vertical="center"/>
    </xf>
    <xf numFmtId="0" fontId="10" fillId="2" borderId="10" xfId="0" applyFont="1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165" fontId="10" fillId="2" borderId="33" xfId="0" applyNumberFormat="1" applyFont="1" applyFill="1" applyBorder="1"/>
    <xf numFmtId="0" fontId="10" fillId="2" borderId="34" xfId="0" applyFont="1" applyFill="1" applyBorder="1" applyAlignment="1">
      <alignment horizontal="left"/>
    </xf>
    <xf numFmtId="0" fontId="10" fillId="2" borderId="34" xfId="0" applyFont="1" applyFill="1" applyBorder="1"/>
    <xf numFmtId="0" fontId="10" fillId="2" borderId="34" xfId="0" applyFont="1" applyFill="1" applyBorder="1" applyAlignment="1">
      <alignment vertical="center"/>
    </xf>
    <xf numFmtId="166" fontId="10" fillId="2" borderId="32" xfId="0" applyNumberFormat="1" applyFont="1" applyFill="1" applyBorder="1"/>
    <xf numFmtId="165" fontId="12" fillId="2" borderId="27" xfId="0" applyNumberFormat="1" applyFont="1" applyFill="1" applyBorder="1" applyAlignment="1">
      <alignment vertical="distributed"/>
    </xf>
    <xf numFmtId="165" fontId="12" fillId="2" borderId="28" xfId="0" applyNumberFormat="1" applyFont="1" applyFill="1" applyBorder="1" applyAlignment="1">
      <alignment vertical="distributed"/>
    </xf>
    <xf numFmtId="165" fontId="12" fillId="2" borderId="29" xfId="0" applyNumberFormat="1" applyFont="1" applyFill="1" applyBorder="1" applyAlignment="1">
      <alignment vertical="distributed"/>
    </xf>
    <xf numFmtId="0" fontId="10" fillId="2" borderId="32" xfId="0" applyFont="1" applyFill="1" applyBorder="1"/>
    <xf numFmtId="0" fontId="10" fillId="2" borderId="32" xfId="0" applyFont="1" applyFill="1" applyBorder="1" applyAlignment="1">
      <alignment wrapText="1"/>
    </xf>
    <xf numFmtId="0" fontId="10" fillId="2" borderId="32" xfId="0" applyFont="1" applyFill="1" applyBorder="1" applyAlignment="1">
      <alignment horizontal="center"/>
    </xf>
    <xf numFmtId="44" fontId="10" fillId="0" borderId="58" xfId="4" applyFont="1" applyFill="1" applyBorder="1" applyAlignment="1">
      <alignment horizontal="right"/>
    </xf>
    <xf numFmtId="164" fontId="10" fillId="2" borderId="0" xfId="0" applyNumberFormat="1" applyFont="1" applyFill="1"/>
    <xf numFmtId="1" fontId="10" fillId="2" borderId="0" xfId="0" applyNumberFormat="1" applyFont="1" applyFill="1"/>
    <xf numFmtId="1" fontId="10" fillId="0" borderId="0" xfId="0" applyNumberFormat="1" applyFont="1"/>
    <xf numFmtId="165" fontId="10" fillId="0" borderId="8" xfId="0" applyNumberFormat="1" applyFont="1" applyBorder="1" applyAlignment="1">
      <alignment horizontal="center"/>
    </xf>
    <xf numFmtId="165" fontId="10" fillId="0" borderId="58" xfId="0" applyNumberFormat="1" applyFont="1" applyBorder="1" applyAlignment="1">
      <alignment horizontal="center"/>
    </xf>
    <xf numFmtId="4" fontId="10" fillId="0" borderId="37" xfId="0" applyNumberFormat="1" applyFont="1" applyBorder="1" applyAlignment="1">
      <alignment horizontal="left"/>
    </xf>
    <xf numFmtId="0" fontId="12" fillId="0" borderId="24" xfId="0" applyFont="1" applyBorder="1" applyAlignment="1">
      <alignment horizontal="center" vertical="center"/>
    </xf>
    <xf numFmtId="0" fontId="10" fillId="0" borderId="11" xfId="0" applyFont="1" applyBorder="1"/>
    <xf numFmtId="0" fontId="12" fillId="0" borderId="37" xfId="0" applyFont="1" applyBorder="1" applyAlignment="1">
      <alignment horizontal="center" vertical="center"/>
    </xf>
    <xf numFmtId="166" fontId="12" fillId="0" borderId="15" xfId="0" applyNumberFormat="1" applyFont="1" applyBorder="1" applyAlignment="1">
      <alignment horizontal="center" vertical="center"/>
    </xf>
    <xf numFmtId="165" fontId="12" fillId="0" borderId="63" xfId="0" applyNumberFormat="1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2" fontId="10" fillId="0" borderId="0" xfId="0" applyNumberFormat="1" applyFont="1"/>
    <xf numFmtId="2" fontId="10" fillId="0" borderId="58" xfId="0" applyNumberFormat="1" applyFont="1" applyBorder="1" applyAlignment="1">
      <alignment horizontal="center"/>
    </xf>
    <xf numFmtId="164" fontId="10" fillId="0" borderId="0" xfId="0" applyNumberFormat="1" applyFont="1"/>
    <xf numFmtId="43" fontId="10" fillId="2" borderId="0" xfId="3" applyFont="1" applyFill="1" applyBorder="1" applyProtection="1">
      <protection locked="0"/>
    </xf>
    <xf numFmtId="166" fontId="12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vertical="center"/>
    </xf>
    <xf numFmtId="167" fontId="10" fillId="0" borderId="8" xfId="0" applyNumberFormat="1" applyFont="1" applyBorder="1" applyAlignment="1">
      <alignment horizontal="center"/>
    </xf>
    <xf numFmtId="165" fontId="10" fillId="0" borderId="0" xfId="0" applyNumberFormat="1" applyFont="1"/>
    <xf numFmtId="166" fontId="10" fillId="0" borderId="0" xfId="0" applyNumberFormat="1" applyFont="1"/>
    <xf numFmtId="169" fontId="10" fillId="0" borderId="8" xfId="3" applyNumberFormat="1" applyFont="1" applyFill="1" applyBorder="1" applyAlignment="1">
      <alignment horizontal="right"/>
    </xf>
    <xf numFmtId="166" fontId="12" fillId="0" borderId="15" xfId="0" applyNumberFormat="1" applyFont="1" applyFill="1" applyBorder="1" applyAlignment="1">
      <alignment horizontal="center"/>
    </xf>
    <xf numFmtId="166" fontId="12" fillId="0" borderId="35" xfId="0" applyNumberFormat="1" applyFont="1" applyFill="1" applyBorder="1" applyAlignment="1">
      <alignment horizontal="center"/>
    </xf>
    <xf numFmtId="166" fontId="12" fillId="0" borderId="56" xfId="0" applyNumberFormat="1" applyFont="1" applyFill="1" applyBorder="1" applyAlignment="1">
      <alignment horizontal="center"/>
    </xf>
    <xf numFmtId="44" fontId="8" fillId="4" borderId="10" xfId="0" applyNumberFormat="1" applyFont="1" applyFill="1" applyBorder="1"/>
    <xf numFmtId="0" fontId="5" fillId="0" borderId="0" xfId="0" applyFont="1" applyAlignment="1">
      <alignment horizontal="center" vertical="center"/>
    </xf>
    <xf numFmtId="0" fontId="4" fillId="4" borderId="20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69" xfId="0" applyFont="1" applyBorder="1" applyAlignment="1">
      <alignment horizontal="center"/>
    </xf>
    <xf numFmtId="2" fontId="10" fillId="0" borderId="51" xfId="0" applyNumberFormat="1" applyFont="1" applyBorder="1" applyAlignment="1" applyProtection="1">
      <alignment horizontal="right"/>
      <protection hidden="1"/>
    </xf>
    <xf numFmtId="2" fontId="10" fillId="0" borderId="67" xfId="0" applyNumberFormat="1" applyFont="1" applyBorder="1" applyAlignment="1" applyProtection="1">
      <alignment horizontal="right"/>
      <protection hidden="1"/>
    </xf>
    <xf numFmtId="0" fontId="12" fillId="0" borderId="36" xfId="0" applyFont="1" applyBorder="1" applyAlignment="1">
      <alignment horizontal="left" vertical="center"/>
    </xf>
    <xf numFmtId="0" fontId="12" fillId="0" borderId="37" xfId="0" applyFont="1" applyBorder="1" applyAlignment="1">
      <alignment horizontal="left" vertical="center"/>
    </xf>
    <xf numFmtId="0" fontId="12" fillId="0" borderId="38" xfId="0" applyFont="1" applyBorder="1" applyAlignment="1">
      <alignment horizontal="left" vertical="center"/>
    </xf>
    <xf numFmtId="0" fontId="12" fillId="0" borderId="43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166" fontId="12" fillId="0" borderId="66" xfId="0" applyNumberFormat="1" applyFont="1" applyBorder="1" applyAlignment="1">
      <alignment horizontal="center" vertical="center"/>
    </xf>
    <xf numFmtId="166" fontId="12" fillId="0" borderId="59" xfId="0" applyNumberFormat="1" applyFont="1" applyBorder="1" applyAlignment="1">
      <alignment horizontal="center" vertical="center"/>
    </xf>
    <xf numFmtId="166" fontId="12" fillId="0" borderId="68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10" fillId="0" borderId="49" xfId="0" applyFont="1" applyBorder="1" applyAlignment="1">
      <alignment horizontal="left"/>
    </xf>
    <xf numFmtId="0" fontId="10" fillId="0" borderId="51" xfId="0" applyFont="1" applyBorder="1" applyAlignment="1">
      <alignment horizontal="left"/>
    </xf>
    <xf numFmtId="0" fontId="10" fillId="0" borderId="67" xfId="0" applyFont="1" applyBorder="1" applyAlignment="1">
      <alignment horizontal="left"/>
    </xf>
    <xf numFmtId="165" fontId="10" fillId="0" borderId="5" xfId="0" applyNumberFormat="1" applyFont="1" applyBorder="1" applyAlignment="1">
      <alignment horizontal="center"/>
    </xf>
    <xf numFmtId="165" fontId="10" fillId="0" borderId="49" xfId="0" applyNumberFormat="1" applyFont="1" applyBorder="1" applyAlignment="1">
      <alignment horizontal="center"/>
    </xf>
    <xf numFmtId="0" fontId="10" fillId="0" borderId="42" xfId="0" applyFont="1" applyBorder="1" applyAlignment="1">
      <alignment horizontal="left"/>
    </xf>
    <xf numFmtId="9" fontId="10" fillId="0" borderId="51" xfId="0" applyNumberFormat="1" applyFont="1" applyBorder="1" applyAlignment="1">
      <alignment horizontal="center"/>
    </xf>
    <xf numFmtId="9" fontId="10" fillId="0" borderId="67" xfId="0" applyNumberFormat="1" applyFont="1" applyBorder="1" applyAlignment="1">
      <alignment horizontal="center"/>
    </xf>
    <xf numFmtId="0" fontId="12" fillId="0" borderId="40" xfId="0" applyFont="1" applyBorder="1" applyAlignment="1">
      <alignment horizontal="center" vertical="center"/>
    </xf>
    <xf numFmtId="0" fontId="10" fillId="0" borderId="5" xfId="0" applyFont="1" applyBorder="1" applyAlignment="1" applyProtection="1">
      <alignment horizontal="left"/>
      <protection hidden="1"/>
    </xf>
    <xf numFmtId="0" fontId="10" fillId="0" borderId="47" xfId="0" applyFont="1" applyBorder="1" applyAlignment="1" applyProtection="1">
      <alignment horizontal="left"/>
      <protection hidden="1"/>
    </xf>
    <xf numFmtId="0" fontId="10" fillId="0" borderId="49" xfId="0" applyFont="1" applyBorder="1" applyAlignment="1" applyProtection="1">
      <alignment horizontal="left"/>
      <protection hidden="1"/>
    </xf>
    <xf numFmtId="2" fontId="10" fillId="0" borderId="5" xfId="0" applyNumberFormat="1" applyFont="1" applyBorder="1" applyAlignment="1" applyProtection="1">
      <alignment horizontal="right"/>
      <protection hidden="1"/>
    </xf>
    <xf numFmtId="2" fontId="10" fillId="0" borderId="49" xfId="0" applyNumberFormat="1" applyFont="1" applyBorder="1" applyAlignment="1" applyProtection="1">
      <alignment horizontal="right"/>
      <protection hidden="1"/>
    </xf>
    <xf numFmtId="0" fontId="10" fillId="0" borderId="51" xfId="0" applyFont="1" applyBorder="1" applyAlignment="1" applyProtection="1">
      <alignment horizontal="left"/>
      <protection hidden="1"/>
    </xf>
    <xf numFmtId="0" fontId="10" fillId="0" borderId="42" xfId="0" applyFont="1" applyBorder="1" applyAlignment="1" applyProtection="1">
      <alignment horizontal="left"/>
      <protection hidden="1"/>
    </xf>
    <xf numFmtId="0" fontId="10" fillId="0" borderId="67" xfId="0" applyFont="1" applyBorder="1" applyAlignment="1" applyProtection="1">
      <alignment horizontal="left"/>
      <protection hidden="1"/>
    </xf>
    <xf numFmtId="0" fontId="10" fillId="0" borderId="51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67" xfId="0" applyFont="1" applyBorder="1" applyAlignment="1">
      <alignment horizontal="center"/>
    </xf>
    <xf numFmtId="0" fontId="10" fillId="0" borderId="47" xfId="0" applyFont="1" applyBorder="1" applyAlignment="1">
      <alignment horizontal="left"/>
    </xf>
    <xf numFmtId="0" fontId="12" fillId="0" borderId="65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/>
    </xf>
    <xf numFmtId="14" fontId="10" fillId="2" borderId="0" xfId="0" applyNumberFormat="1" applyFont="1" applyFill="1" applyAlignment="1">
      <alignment horizontal="center" vertical="center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0" fillId="5" borderId="29" xfId="0" applyFon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166" fontId="12" fillId="0" borderId="46" xfId="0" applyNumberFormat="1" applyFont="1" applyBorder="1" applyAlignment="1">
      <alignment horizontal="center" vertical="center"/>
    </xf>
    <xf numFmtId="166" fontId="12" fillId="0" borderId="9" xfId="0" applyNumberFormat="1" applyFont="1" applyBorder="1" applyAlignment="1">
      <alignment horizontal="center" vertical="center"/>
    </xf>
    <xf numFmtId="166" fontId="12" fillId="0" borderId="56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/>
    </xf>
    <xf numFmtId="0" fontId="10" fillId="0" borderId="8" xfId="0" applyFont="1" applyBorder="1" applyAlignment="1">
      <alignment horizontal="center"/>
    </xf>
    <xf numFmtId="0" fontId="10" fillId="0" borderId="58" xfId="0" applyFont="1" applyBorder="1" applyAlignment="1">
      <alignment horizontal="center"/>
    </xf>
    <xf numFmtId="4" fontId="10" fillId="0" borderId="5" xfId="0" applyNumberFormat="1" applyFont="1" applyBorder="1" applyAlignment="1" applyProtection="1">
      <alignment horizontal="left"/>
      <protection hidden="1"/>
    </xf>
    <xf numFmtId="2" fontId="10" fillId="0" borderId="8" xfId="0" applyNumberFormat="1" applyFont="1" applyBorder="1" applyAlignment="1" applyProtection="1">
      <alignment horizontal="right"/>
      <protection hidden="1"/>
    </xf>
    <xf numFmtId="0" fontId="10" fillId="0" borderId="18" xfId="0" applyFont="1" applyBorder="1" applyAlignment="1" applyProtection="1">
      <alignment horizontal="left"/>
      <protection hidden="1"/>
    </xf>
    <xf numFmtId="0" fontId="10" fillId="0" borderId="53" xfId="0" applyFont="1" applyBorder="1" applyAlignment="1" applyProtection="1">
      <alignment horizontal="left"/>
      <protection hidden="1"/>
    </xf>
    <xf numFmtId="0" fontId="10" fillId="0" borderId="55" xfId="0" applyFont="1" applyBorder="1" applyAlignment="1" applyProtection="1">
      <alignment horizontal="left"/>
      <protection hidden="1"/>
    </xf>
    <xf numFmtId="2" fontId="10" fillId="0" borderId="58" xfId="0" applyNumberFormat="1" applyFont="1" applyBorder="1" applyAlignment="1" applyProtection="1">
      <alignment horizontal="right"/>
      <protection hidden="1"/>
    </xf>
    <xf numFmtId="2" fontId="10" fillId="0" borderId="8" xfId="0" applyNumberFormat="1" applyFont="1" applyBorder="1" applyAlignment="1">
      <alignment horizontal="center"/>
    </xf>
    <xf numFmtId="4" fontId="10" fillId="0" borderId="8" xfId="0" applyNumberFormat="1" applyFont="1" applyBorder="1" applyAlignment="1">
      <alignment horizontal="left"/>
    </xf>
    <xf numFmtId="9" fontId="10" fillId="0" borderId="8" xfId="0" applyNumberFormat="1" applyFont="1" applyBorder="1" applyAlignment="1">
      <alignment horizontal="center"/>
    </xf>
    <xf numFmtId="0" fontId="10" fillId="0" borderId="58" xfId="0" applyFont="1" applyBorder="1" applyAlignment="1">
      <alignment horizontal="left"/>
    </xf>
    <xf numFmtId="165" fontId="10" fillId="0" borderId="8" xfId="0" applyNumberFormat="1" applyFont="1" applyBorder="1" applyAlignment="1">
      <alignment horizontal="center"/>
    </xf>
    <xf numFmtId="43" fontId="10" fillId="2" borderId="0" xfId="3" applyFont="1" applyFill="1" applyBorder="1" applyAlignment="1" applyProtection="1">
      <alignment horizontal="center"/>
      <protection locked="0"/>
    </xf>
    <xf numFmtId="4" fontId="10" fillId="0" borderId="18" xfId="0" applyNumberFormat="1" applyFont="1" applyBorder="1" applyAlignment="1" applyProtection="1">
      <alignment horizontal="left"/>
      <protection hidden="1"/>
    </xf>
    <xf numFmtId="164" fontId="10" fillId="0" borderId="5" xfId="0" applyNumberFormat="1" applyFont="1" applyBorder="1" applyAlignment="1">
      <alignment horizontal="center"/>
    </xf>
    <xf numFmtId="164" fontId="10" fillId="0" borderId="49" xfId="0" applyNumberFormat="1" applyFont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2" fontId="10" fillId="0" borderId="49" xfId="0" applyNumberFormat="1" applyFont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0" borderId="18" xfId="0" applyFont="1" applyBorder="1" applyAlignment="1">
      <alignment horizontal="left"/>
    </xf>
    <xf numFmtId="0" fontId="10" fillId="0" borderId="55" xfId="0" applyFont="1" applyBorder="1" applyAlignment="1">
      <alignment horizontal="left"/>
    </xf>
    <xf numFmtId="9" fontId="10" fillId="0" borderId="58" xfId="0" applyNumberFormat="1" applyFont="1" applyBorder="1" applyAlignment="1">
      <alignment horizontal="center"/>
    </xf>
    <xf numFmtId="1" fontId="10" fillId="0" borderId="5" xfId="0" applyNumberFormat="1" applyFont="1" applyBorder="1" applyAlignment="1">
      <alignment horizontal="center"/>
    </xf>
    <xf numFmtId="1" fontId="10" fillId="0" borderId="49" xfId="0" applyNumberFormat="1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53" xfId="0" applyFont="1" applyBorder="1" applyAlignment="1">
      <alignment horizontal="center"/>
    </xf>
    <xf numFmtId="1" fontId="10" fillId="0" borderId="8" xfId="0" applyNumberFormat="1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165" fontId="12" fillId="2" borderId="28" xfId="0" applyNumberFormat="1" applyFont="1" applyFill="1" applyBorder="1" applyAlignment="1">
      <alignment horizontal="center" vertical="distributed"/>
    </xf>
    <xf numFmtId="165" fontId="12" fillId="2" borderId="0" xfId="0" applyNumberFormat="1" applyFont="1" applyFill="1" applyAlignment="1">
      <alignment horizontal="center" vertical="distributed"/>
    </xf>
    <xf numFmtId="0" fontId="10" fillId="2" borderId="0" xfId="0" applyFont="1" applyFill="1" applyAlignment="1">
      <alignment horizontal="center" vertical="center"/>
    </xf>
    <xf numFmtId="4" fontId="10" fillId="0" borderId="5" xfId="0" applyNumberFormat="1" applyFont="1" applyBorder="1" applyAlignment="1">
      <alignment horizontal="center" wrapText="1"/>
    </xf>
    <xf numFmtId="4" fontId="10" fillId="0" borderId="49" xfId="0" applyNumberFormat="1" applyFont="1" applyBorder="1" applyAlignment="1">
      <alignment horizontal="center" wrapText="1"/>
    </xf>
    <xf numFmtId="168" fontId="10" fillId="0" borderId="5" xfId="0" applyNumberFormat="1" applyFont="1" applyBorder="1" applyAlignment="1">
      <alignment horizontal="center"/>
    </xf>
    <xf numFmtId="168" fontId="10" fillId="0" borderId="49" xfId="0" applyNumberFormat="1" applyFont="1" applyBorder="1" applyAlignment="1">
      <alignment horizontal="center"/>
    </xf>
    <xf numFmtId="165" fontId="10" fillId="0" borderId="28" xfId="0" applyNumberFormat="1" applyFont="1" applyBorder="1" applyAlignment="1">
      <alignment horizontal="center"/>
    </xf>
    <xf numFmtId="165" fontId="10" fillId="0" borderId="34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4" fontId="10" fillId="0" borderId="5" xfId="0" applyNumberFormat="1" applyFont="1" applyBorder="1" applyAlignment="1">
      <alignment horizontal="left"/>
    </xf>
    <xf numFmtId="4" fontId="10" fillId="0" borderId="47" xfId="0" applyNumberFormat="1" applyFont="1" applyBorder="1" applyAlignment="1">
      <alignment horizontal="left"/>
    </xf>
    <xf numFmtId="4" fontId="10" fillId="0" borderId="49" xfId="0" applyNumberFormat="1" applyFont="1" applyBorder="1" applyAlignment="1">
      <alignment horizontal="left"/>
    </xf>
    <xf numFmtId="4" fontId="10" fillId="0" borderId="49" xfId="0" applyNumberFormat="1" applyFont="1" applyBorder="1" applyAlignment="1">
      <alignment horizontal="center"/>
    </xf>
    <xf numFmtId="43" fontId="10" fillId="0" borderId="0" xfId="3" applyFont="1" applyFill="1" applyBorder="1" applyAlignment="1" applyProtection="1">
      <alignment horizontal="center"/>
      <protection locked="0"/>
    </xf>
    <xf numFmtId="4" fontId="10" fillId="0" borderId="47" xfId="0" applyNumberFormat="1" applyFont="1" applyBorder="1" applyAlignment="1" applyProtection="1">
      <alignment horizontal="left"/>
      <protection hidden="1"/>
    </xf>
    <xf numFmtId="4" fontId="10" fillId="0" borderId="49" xfId="0" applyNumberFormat="1" applyFont="1" applyBorder="1" applyAlignment="1" applyProtection="1">
      <alignment horizontal="left"/>
      <protection hidden="1"/>
    </xf>
    <xf numFmtId="0" fontId="10" fillId="0" borderId="5" xfId="0" applyFont="1" applyBorder="1" applyAlignment="1">
      <alignment horizontal="center"/>
    </xf>
    <xf numFmtId="0" fontId="10" fillId="0" borderId="49" xfId="0" applyFont="1" applyBorder="1" applyAlignment="1">
      <alignment horizontal="center"/>
    </xf>
    <xf numFmtId="43" fontId="10" fillId="2" borderId="0" xfId="3" applyFont="1" applyFill="1" applyBorder="1" applyAlignment="1">
      <alignment horizontal="center"/>
    </xf>
    <xf numFmtId="0" fontId="10" fillId="0" borderId="5" xfId="0" applyFont="1" applyBorder="1" applyAlignment="1" applyProtection="1">
      <alignment horizontal="center"/>
      <protection hidden="1"/>
    </xf>
    <xf numFmtId="0" fontId="10" fillId="0" borderId="47" xfId="0" applyFont="1" applyBorder="1" applyAlignment="1" applyProtection="1">
      <alignment horizontal="center"/>
      <protection hidden="1"/>
    </xf>
    <xf numFmtId="2" fontId="10" fillId="0" borderId="3" xfId="0" applyNumberFormat="1" applyFont="1" applyBorder="1" applyAlignment="1" applyProtection="1">
      <alignment horizontal="right"/>
      <protection hidden="1"/>
    </xf>
    <xf numFmtId="2" fontId="10" fillId="0" borderId="9" xfId="0" applyNumberFormat="1" applyFont="1" applyBorder="1" applyAlignment="1" applyProtection="1">
      <alignment horizontal="right"/>
      <protection hidden="1"/>
    </xf>
    <xf numFmtId="0" fontId="10" fillId="0" borderId="18" xfId="0" applyFont="1" applyBorder="1" applyAlignment="1" applyProtection="1">
      <alignment horizontal="center"/>
      <protection hidden="1"/>
    </xf>
    <xf numFmtId="0" fontId="10" fillId="0" borderId="53" xfId="0" applyFont="1" applyBorder="1" applyAlignment="1" applyProtection="1">
      <alignment horizontal="center"/>
      <protection hidden="1"/>
    </xf>
    <xf numFmtId="2" fontId="10" fillId="0" borderId="4" xfId="0" applyNumberFormat="1" applyFont="1" applyBorder="1" applyAlignment="1" applyProtection="1">
      <alignment horizontal="right"/>
      <protection hidden="1"/>
    </xf>
    <xf numFmtId="2" fontId="10" fillId="0" borderId="12" xfId="0" applyNumberFormat="1" applyFont="1" applyBorder="1" applyAlignment="1" applyProtection="1">
      <alignment horizontal="right"/>
      <protection hidden="1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9" fontId="10" fillId="0" borderId="4" xfId="0" applyNumberFormat="1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2" fillId="0" borderId="57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0" fillId="0" borderId="47" xfId="0" applyFont="1" applyBorder="1" applyAlignment="1">
      <alignment horizontal="center"/>
    </xf>
    <xf numFmtId="0" fontId="12" fillId="0" borderId="37" xfId="0" applyFont="1" applyBorder="1" applyAlignment="1">
      <alignment horizontal="center" vertical="center" wrapText="1"/>
    </xf>
    <xf numFmtId="43" fontId="10" fillId="0" borderId="0" xfId="3" applyFont="1" applyFill="1" applyBorder="1" applyAlignment="1">
      <alignment horizontal="center"/>
    </xf>
    <xf numFmtId="165" fontId="12" fillId="0" borderId="0" xfId="0" applyNumberFormat="1" applyFont="1" applyAlignment="1">
      <alignment horizontal="center" vertical="distributed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55" xfId="0" applyFont="1" applyBorder="1" applyAlignment="1" applyProtection="1">
      <alignment horizontal="center"/>
      <protection hidden="1"/>
    </xf>
    <xf numFmtId="0" fontId="12" fillId="0" borderId="36" xfId="0" applyFont="1" applyBorder="1" applyAlignment="1">
      <alignment horizontal="right"/>
    </xf>
    <xf numFmtId="0" fontId="12" fillId="0" borderId="37" xfId="0" applyFont="1" applyBorder="1" applyAlignment="1">
      <alignment horizontal="right"/>
    </xf>
    <xf numFmtId="0" fontId="12" fillId="0" borderId="60" xfId="0" applyFont="1" applyBorder="1" applyAlignment="1">
      <alignment horizontal="right"/>
    </xf>
    <xf numFmtId="0" fontId="12" fillId="5" borderId="29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44" fontId="1" fillId="0" borderId="0" xfId="0" applyNumberFormat="1" applyFont="1"/>
  </cellXfs>
  <cellStyles count="5">
    <cellStyle name="Millares" xfId="3" builtinId="3"/>
    <cellStyle name="Moneda" xfId="4" builtinId="4"/>
    <cellStyle name="Normal" xfId="0" builtinId="0"/>
    <cellStyle name="Normal 2" xfId="1" xr:uid="{E98DB3B0-6286-44FB-9F97-F5FCC1A21EA2}"/>
    <cellStyle name="Normal_FUNDADORES 3" xfId="2" xr:uid="{2EAF18F9-11F7-4B5F-B603-0A6946722F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UNIDAD%20DE%20VICTIMAS/SIMITI/PROYECTO%20DE%20CANCHA%20CON%20TARIMA%20DANIELA/PRESUPUESTO%20AJUSTADO%20TARIMA%20ultimo%204%20-09-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:\Users\HERNAN\Desktop\BASE_PRESUPUESTO_UNITARIOS_EDINSON%20JUNIO_2013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 OFICIAL"/>
      <sheetName val="MANO DE OBRA  (2)"/>
      <sheetName val="MEMORIA PRINCIPAL"/>
      <sheetName val="APU"/>
      <sheetName val="LISTADO EQUIPO"/>
      <sheetName val="LISTADO DE MATERIALES"/>
      <sheetName val="LISTADO MATERIALES"/>
      <sheetName val="LISTADO TRANSPORTE"/>
      <sheetName val="CRONOGRAMA"/>
      <sheetName val="LISTADO DE PERSONAL"/>
      <sheetName val="A.I.U."/>
      <sheetName val="FM"/>
      <sheetName val="PMT"/>
      <sheetName val="PMA"/>
      <sheetName val="ACTA MODIFICATORIA OTROSI 2.0"/>
      <sheetName val="Hoja1"/>
    </sheetNames>
    <sheetDataSet>
      <sheetData sheetId="0"/>
      <sheetData sheetId="1"/>
      <sheetData sheetId="2"/>
      <sheetData sheetId="3"/>
      <sheetData sheetId="4"/>
      <sheetData sheetId="5">
        <row r="21">
          <cell r="B21" t="str">
            <v xml:space="preserve">MEZCLADORA DE CONCRETO </v>
          </cell>
          <cell r="C21" t="str">
            <v>1 Bulto</v>
          </cell>
          <cell r="D21">
            <v>106000</v>
          </cell>
        </row>
        <row r="35">
          <cell r="B35" t="str">
            <v>CORTADORA DE LADRILLO</v>
          </cell>
          <cell r="C35" t="str">
            <v>Día</v>
          </cell>
          <cell r="D35">
            <v>57499.999999999993</v>
          </cell>
        </row>
        <row r="37">
          <cell r="C37" t="str">
            <v>Día</v>
          </cell>
        </row>
        <row r="38">
          <cell r="C38" t="str">
            <v>Día</v>
          </cell>
        </row>
        <row r="39">
          <cell r="C39" t="str">
            <v>Día</v>
          </cell>
        </row>
        <row r="40">
          <cell r="B40" t="str">
            <v>REGLA METLICA</v>
          </cell>
          <cell r="C40" t="str">
            <v>Día</v>
          </cell>
          <cell r="D40">
            <v>10000</v>
          </cell>
        </row>
      </sheetData>
      <sheetData sheetId="6"/>
      <sheetData sheetId="7">
        <row r="20">
          <cell r="B20" t="str">
            <v>AGUA</v>
          </cell>
          <cell r="C20" t="str">
            <v>LT</v>
          </cell>
          <cell r="D20">
            <v>500</v>
          </cell>
        </row>
        <row r="21">
          <cell r="B21" t="str">
            <v>ARENA</v>
          </cell>
          <cell r="C21" t="str">
            <v>M3</v>
          </cell>
        </row>
        <row r="22">
          <cell r="B22" t="str">
            <v>CEMENTO</v>
          </cell>
          <cell r="C22" t="str">
            <v>KG</v>
          </cell>
        </row>
        <row r="23">
          <cell r="C23" t="str">
            <v>M3</v>
          </cell>
        </row>
        <row r="89">
          <cell r="C89" t="str">
            <v>U</v>
          </cell>
        </row>
        <row r="109">
          <cell r="C109" t="str">
            <v>M</v>
          </cell>
        </row>
        <row r="112">
          <cell r="C112" t="str">
            <v>U</v>
          </cell>
        </row>
        <row r="116">
          <cell r="C116" t="str">
            <v>GL</v>
          </cell>
        </row>
        <row r="117">
          <cell r="C117" t="str">
            <v>U</v>
          </cell>
        </row>
        <row r="152">
          <cell r="C152" t="str">
            <v>KG</v>
          </cell>
        </row>
        <row r="153">
          <cell r="C153" t="str">
            <v>KG</v>
          </cell>
        </row>
        <row r="166">
          <cell r="B166" t="str">
            <v>Arena fina</v>
          </cell>
        </row>
        <row r="168">
          <cell r="C168" t="str">
            <v>KG</v>
          </cell>
        </row>
        <row r="425">
          <cell r="C425" t="str">
            <v>M2</v>
          </cell>
        </row>
        <row r="565">
          <cell r="B565" t="str">
            <v>Ladrillo de fachada prensado liviano 24 x 12 x 6 cm (Unidad)</v>
          </cell>
        </row>
      </sheetData>
      <sheetData sheetId="8"/>
      <sheetData sheetId="9"/>
      <sheetData sheetId="10">
        <row r="15">
          <cell r="D15" t="str">
            <v>OFICIAL</v>
          </cell>
          <cell r="E15">
            <v>90000</v>
          </cell>
        </row>
        <row r="16">
          <cell r="D16" t="str">
            <v>AYUDANTE</v>
          </cell>
          <cell r="E16">
            <v>54000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NCRETOS"/>
      <sheetName val="EQUIPOS Y TRANSPORTES"/>
      <sheetName val="LISTA SALARIOS"/>
      <sheetName val="PRESUPUESTO"/>
      <sheetName val="APU"/>
      <sheetName val="MEMORIAS DE CALCULO"/>
      <sheetName val="INTERVENTORIA"/>
      <sheetName val="AIU"/>
      <sheetName val="CRONOGRAMA Y FLUJO CAJA"/>
      <sheetName val="FM"/>
      <sheetName val="PMT"/>
      <sheetName val="PAGA"/>
      <sheetName val="Hoja1"/>
      <sheetName val="ANEXO COSTO DIRECTO"/>
      <sheetName val="a.i.u (2)"/>
      <sheetName val="UNITARIOS"/>
      <sheetName val="PRESUPUESTO PRE.OBRA"/>
      <sheetName val="BASE UNITARIOS"/>
      <sheetName val="INF.TECNICA"/>
      <sheetName val="acero"/>
      <sheetName val="prestaciones"/>
      <sheetName val="calculo cuadrilla"/>
      <sheetName val="TRANSPORTE"/>
      <sheetName val="LIQUIDACION"/>
      <sheetName val="PROGRAMACION"/>
      <sheetName val="BASE_PRESUPUESTO_UNITARIOS_ED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</row>
        <row r="2">
          <cell r="B2">
            <v>0</v>
          </cell>
          <cell r="C2" t="str">
            <v>MUNICIPIO DE VALLE DE SAN JOSE</v>
          </cell>
          <cell r="D2">
            <v>0</v>
          </cell>
          <cell r="E2">
            <v>0</v>
          </cell>
          <cell r="F2">
            <v>0</v>
          </cell>
          <cell r="G2" t="str">
            <v xml:space="preserve">ANALISIS DE PRECIOS UNITARIOS 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</row>
        <row r="3">
          <cell r="B3">
            <v>0</v>
          </cell>
          <cell r="C3" t="str">
            <v>DEPARTAMENTO:</v>
          </cell>
          <cell r="D3">
            <v>0</v>
          </cell>
          <cell r="E3" t="str">
            <v>SANTANDER</v>
          </cell>
          <cell r="F3">
            <v>0</v>
          </cell>
          <cell r="G3">
            <v>0</v>
          </cell>
          <cell r="H3" t="str">
            <v>MUNICIPIO:</v>
          </cell>
          <cell r="I3" t="str">
            <v>VALLE DE SAN JOSE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T3" t="str">
            <v>TOTAL</v>
          </cell>
          <cell r="U3" t="str">
            <v>EQUIPO</v>
          </cell>
          <cell r="V3" t="str">
            <v>MATERIALES</v>
          </cell>
          <cell r="W3" t="str">
            <v>TRANSPORTE</v>
          </cell>
          <cell r="X3" t="str">
            <v>MANO DE OBRA</v>
          </cell>
          <cell r="Y3" t="str">
            <v>COSTOS INDIRECTOS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</row>
        <row r="4">
          <cell r="A4">
            <v>0</v>
          </cell>
          <cell r="B4">
            <v>0</v>
          </cell>
          <cell r="C4" t="str">
            <v xml:space="preserve">ITEM  :    </v>
          </cell>
          <cell r="D4">
            <v>1.01</v>
          </cell>
          <cell r="E4" t="str">
            <v>Localización y replanteo</v>
          </cell>
          <cell r="F4">
            <v>0</v>
          </cell>
          <cell r="G4">
            <v>0</v>
          </cell>
          <cell r="H4">
            <v>0</v>
          </cell>
          <cell r="I4" t="str">
            <v xml:space="preserve">Fecha: </v>
          </cell>
          <cell r="J4" t="str">
            <v>DICIEMBRE DE 2019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1,1,3</v>
          </cell>
          <cell r="P4">
            <v>0</v>
          </cell>
          <cell r="T4">
            <v>1858.96</v>
          </cell>
          <cell r="U4">
            <v>560</v>
          </cell>
          <cell r="V4">
            <v>250</v>
          </cell>
          <cell r="W4">
            <v>0</v>
          </cell>
          <cell r="X4">
            <v>1048.96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</row>
        <row r="5">
          <cell r="B5">
            <v>0</v>
          </cell>
          <cell r="C5">
            <v>0</v>
          </cell>
          <cell r="D5" t="str">
            <v>I-EQUIPO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 t="e">
            <v>#N/A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</row>
        <row r="6">
          <cell r="B6">
            <v>0</v>
          </cell>
          <cell r="C6" t="str">
            <v>COD.</v>
          </cell>
          <cell r="D6" t="str">
            <v xml:space="preserve">DESCRIPCION </v>
          </cell>
          <cell r="E6">
            <v>0</v>
          </cell>
          <cell r="F6">
            <v>0</v>
          </cell>
          <cell r="G6" t="str">
            <v>tipo</v>
          </cell>
          <cell r="H6" t="str">
            <v>tarifa</v>
          </cell>
          <cell r="I6" t="str">
            <v>rendimiento</v>
          </cell>
          <cell r="J6">
            <v>0</v>
          </cell>
          <cell r="K6" t="str">
            <v>vr.unit</v>
          </cell>
          <cell r="L6" t="str">
            <v>M2</v>
          </cell>
          <cell r="M6">
            <v>0</v>
          </cell>
          <cell r="N6">
            <v>0</v>
          </cell>
          <cell r="O6" t="str">
            <v>CANTIDAD</v>
          </cell>
          <cell r="P6" t="str">
            <v>DIA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</row>
        <row r="7">
          <cell r="B7">
            <v>0</v>
          </cell>
          <cell r="C7">
            <v>0</v>
          </cell>
          <cell r="D7" t="str">
            <v>EQUIPO TOPOGRAFICO</v>
          </cell>
          <cell r="E7">
            <v>0</v>
          </cell>
          <cell r="F7">
            <v>0</v>
          </cell>
          <cell r="G7" t="str">
            <v>DIA</v>
          </cell>
          <cell r="H7">
            <v>200000</v>
          </cell>
          <cell r="I7">
            <v>250</v>
          </cell>
          <cell r="J7" t="str">
            <v>M2/DÍA</v>
          </cell>
          <cell r="K7">
            <v>800</v>
          </cell>
          <cell r="L7">
            <v>0</v>
          </cell>
          <cell r="M7">
            <v>0</v>
          </cell>
          <cell r="N7">
            <v>0</v>
          </cell>
          <cell r="O7">
            <v>4024.66</v>
          </cell>
          <cell r="P7">
            <v>16.09864</v>
          </cell>
          <cell r="Q7">
            <v>2253809.6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</row>
        <row r="8">
          <cell r="B8">
            <v>0</v>
          </cell>
          <cell r="C8"/>
          <cell r="D8"/>
          <cell r="E8">
            <v>0</v>
          </cell>
          <cell r="F8">
            <v>0</v>
          </cell>
          <cell r="G8"/>
          <cell r="H8"/>
          <cell r="I8"/>
          <cell r="J8"/>
          <cell r="K8">
            <v>0</v>
          </cell>
          <cell r="L8">
            <v>0</v>
          </cell>
          <cell r="M8">
            <v>0</v>
          </cell>
          <cell r="N8">
            <v>0</v>
          </cell>
          <cell r="O8"/>
          <cell r="P8"/>
          <cell r="Q8"/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</row>
        <row r="9">
          <cell r="B9">
            <v>0</v>
          </cell>
          <cell r="C9"/>
          <cell r="D9"/>
          <cell r="E9">
            <v>0</v>
          </cell>
          <cell r="F9">
            <v>0</v>
          </cell>
          <cell r="G9"/>
          <cell r="H9"/>
          <cell r="I9"/>
          <cell r="J9"/>
          <cell r="K9">
            <v>0</v>
          </cell>
          <cell r="L9">
            <v>0</v>
          </cell>
          <cell r="M9">
            <v>0</v>
          </cell>
          <cell r="N9">
            <v>0</v>
          </cell>
          <cell r="O9"/>
          <cell r="P9"/>
          <cell r="Q9"/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</row>
        <row r="10">
          <cell r="B10">
            <v>0</v>
          </cell>
          <cell r="C10"/>
          <cell r="D10"/>
          <cell r="E10">
            <v>0</v>
          </cell>
          <cell r="F10">
            <v>0</v>
          </cell>
          <cell r="G10"/>
          <cell r="H10"/>
          <cell r="I10"/>
          <cell r="J10"/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/>
          <cell r="P10"/>
          <cell r="Q10"/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</row>
        <row r="11">
          <cell r="B11">
            <v>0</v>
          </cell>
          <cell r="C11"/>
          <cell r="D11"/>
          <cell r="E11">
            <v>0</v>
          </cell>
          <cell r="F11">
            <v>0</v>
          </cell>
          <cell r="G11"/>
          <cell r="H11"/>
          <cell r="I11"/>
          <cell r="J11"/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/>
          <cell r="P11"/>
          <cell r="Q11"/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</row>
        <row r="12">
          <cell r="B12">
            <v>0</v>
          </cell>
          <cell r="C12"/>
          <cell r="D12"/>
          <cell r="E12">
            <v>0</v>
          </cell>
          <cell r="F12">
            <v>0</v>
          </cell>
          <cell r="G12"/>
          <cell r="H12"/>
          <cell r="I12"/>
          <cell r="J12"/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/>
          <cell r="P12"/>
          <cell r="Q12"/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</row>
        <row r="13">
          <cell r="B13">
            <v>0</v>
          </cell>
          <cell r="C13"/>
          <cell r="D13"/>
          <cell r="E13">
            <v>0</v>
          </cell>
          <cell r="F13">
            <v>0</v>
          </cell>
          <cell r="G13"/>
          <cell r="H13"/>
          <cell r="I13"/>
          <cell r="J13"/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/>
          <cell r="P13"/>
          <cell r="Q13"/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</row>
        <row r="14">
          <cell r="B14">
            <v>0</v>
          </cell>
          <cell r="C14"/>
          <cell r="D14"/>
          <cell r="E14">
            <v>0</v>
          </cell>
          <cell r="F14">
            <v>0</v>
          </cell>
          <cell r="G14"/>
          <cell r="H14"/>
          <cell r="I14"/>
          <cell r="J14"/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/>
          <cell r="P14"/>
          <cell r="Q14"/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</row>
        <row r="15">
          <cell r="B15">
            <v>0</v>
          </cell>
          <cell r="C15"/>
          <cell r="D15"/>
          <cell r="E15">
            <v>0</v>
          </cell>
          <cell r="F15">
            <v>0</v>
          </cell>
          <cell r="G15"/>
          <cell r="H15"/>
          <cell r="I15"/>
          <cell r="J15"/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/>
          <cell r="P15"/>
          <cell r="Q15"/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</row>
        <row r="16">
          <cell r="B16">
            <v>0</v>
          </cell>
          <cell r="C16"/>
          <cell r="D16"/>
          <cell r="E16">
            <v>0</v>
          </cell>
          <cell r="F16">
            <v>0</v>
          </cell>
          <cell r="G16"/>
          <cell r="H16"/>
          <cell r="I16"/>
          <cell r="J16"/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/>
          <cell r="P16"/>
          <cell r="Q16"/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 t="str">
            <v>SUB-TOTAL</v>
          </cell>
          <cell r="L17">
            <v>800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</row>
        <row r="18">
          <cell r="B18">
            <v>0</v>
          </cell>
          <cell r="C18">
            <v>0</v>
          </cell>
          <cell r="D18" t="str">
            <v>II-MATERIALES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</row>
        <row r="19">
          <cell r="B19">
            <v>0</v>
          </cell>
          <cell r="C19" t="str">
            <v>COD.</v>
          </cell>
          <cell r="D19" t="str">
            <v xml:space="preserve">DESCRIPCION </v>
          </cell>
          <cell r="E19">
            <v>0</v>
          </cell>
          <cell r="F19">
            <v>0</v>
          </cell>
          <cell r="G19" t="str">
            <v>unidad</v>
          </cell>
          <cell r="H19" t="str">
            <v>precio-unit</v>
          </cell>
          <cell r="I19" t="str">
            <v>cantidad</v>
          </cell>
          <cell r="J19">
            <v>0</v>
          </cell>
          <cell r="K19" t="str">
            <v>vr.unit</v>
          </cell>
          <cell r="L19" t="str">
            <v>M2</v>
          </cell>
          <cell r="M19">
            <v>0</v>
          </cell>
          <cell r="N19">
            <v>0</v>
          </cell>
          <cell r="O19" t="str">
            <v>CANTIDAD</v>
          </cell>
          <cell r="P19" t="str">
            <v>CANTIDAD TOTAL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</row>
        <row r="20">
          <cell r="B20">
            <v>0</v>
          </cell>
          <cell r="C20">
            <v>0</v>
          </cell>
          <cell r="D20" t="str">
            <v>ESTACAS EN MADERA</v>
          </cell>
          <cell r="E20">
            <v>0</v>
          </cell>
          <cell r="F20">
            <v>0</v>
          </cell>
          <cell r="G20" t="str">
            <v>UND</v>
          </cell>
          <cell r="H20">
            <v>2500</v>
          </cell>
          <cell r="I20">
            <v>0.5</v>
          </cell>
          <cell r="J20">
            <v>0</v>
          </cell>
          <cell r="K20">
            <v>1250</v>
          </cell>
          <cell r="L20">
            <v>0</v>
          </cell>
          <cell r="M20">
            <v>0</v>
          </cell>
          <cell r="N20">
            <v>0</v>
          </cell>
          <cell r="O20">
            <v>4024.66</v>
          </cell>
          <cell r="P20">
            <v>402.46600000000001</v>
          </cell>
          <cell r="Q20">
            <v>1006165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</row>
        <row r="21">
          <cell r="B21">
            <v>0</v>
          </cell>
          <cell r="C21"/>
          <cell r="D21"/>
          <cell r="E21">
            <v>0</v>
          </cell>
          <cell r="F21">
            <v>0</v>
          </cell>
          <cell r="G21"/>
          <cell r="H21"/>
          <cell r="I21"/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/>
          <cell r="P21"/>
          <cell r="Q21"/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</row>
        <row r="22">
          <cell r="B22">
            <v>0</v>
          </cell>
          <cell r="C22"/>
          <cell r="D22"/>
          <cell r="E22">
            <v>0</v>
          </cell>
          <cell r="F22">
            <v>0</v>
          </cell>
          <cell r="G22"/>
          <cell r="H22"/>
          <cell r="I22"/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/>
          <cell r="P22"/>
          <cell r="Q22"/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</row>
        <row r="23">
          <cell r="B23">
            <v>0</v>
          </cell>
          <cell r="C23"/>
          <cell r="D23"/>
          <cell r="E23">
            <v>0</v>
          </cell>
          <cell r="F23">
            <v>0</v>
          </cell>
          <cell r="G23"/>
          <cell r="H23"/>
          <cell r="I23"/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/>
          <cell r="P23"/>
          <cell r="Q23"/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</row>
        <row r="24">
          <cell r="B24">
            <v>0</v>
          </cell>
          <cell r="C24"/>
          <cell r="D24"/>
          <cell r="E24">
            <v>0</v>
          </cell>
          <cell r="F24">
            <v>0</v>
          </cell>
          <cell r="G24"/>
          <cell r="H24"/>
          <cell r="I24"/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/>
          <cell r="P24"/>
          <cell r="Q24"/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</row>
        <row r="25">
          <cell r="B25">
            <v>0</v>
          </cell>
          <cell r="C25"/>
          <cell r="D25"/>
          <cell r="E25">
            <v>0</v>
          </cell>
          <cell r="F25">
            <v>0</v>
          </cell>
          <cell r="G25"/>
          <cell r="H25"/>
          <cell r="I25"/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/>
          <cell r="P25"/>
          <cell r="Q25"/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</row>
        <row r="26">
          <cell r="B26">
            <v>0</v>
          </cell>
          <cell r="C26"/>
          <cell r="D26"/>
          <cell r="E26">
            <v>0</v>
          </cell>
          <cell r="F26">
            <v>0</v>
          </cell>
          <cell r="G26"/>
          <cell r="H26"/>
          <cell r="I26"/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/>
          <cell r="P26"/>
          <cell r="Q26"/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</row>
        <row r="27">
          <cell r="B27">
            <v>0</v>
          </cell>
          <cell r="C27"/>
          <cell r="D27"/>
          <cell r="E27">
            <v>0</v>
          </cell>
          <cell r="F27">
            <v>0</v>
          </cell>
          <cell r="G27"/>
          <cell r="H27"/>
          <cell r="I27"/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/>
          <cell r="P27"/>
          <cell r="Q27"/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</row>
        <row r="28">
          <cell r="B28">
            <v>0</v>
          </cell>
          <cell r="C28"/>
          <cell r="D28"/>
          <cell r="E28">
            <v>0</v>
          </cell>
          <cell r="F28">
            <v>0</v>
          </cell>
          <cell r="G28"/>
          <cell r="H28"/>
          <cell r="I28"/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/>
          <cell r="P28"/>
          <cell r="Q28"/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</row>
        <row r="29">
          <cell r="B29">
            <v>0</v>
          </cell>
          <cell r="C29"/>
          <cell r="D29"/>
          <cell r="E29">
            <v>0</v>
          </cell>
          <cell r="F29">
            <v>0</v>
          </cell>
          <cell r="G29"/>
          <cell r="H29"/>
          <cell r="I29"/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/>
          <cell r="P29"/>
          <cell r="Q29"/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</row>
        <row r="30">
          <cell r="B30">
            <v>0</v>
          </cell>
          <cell r="C30"/>
          <cell r="D30"/>
          <cell r="E30">
            <v>0</v>
          </cell>
          <cell r="F30">
            <v>0</v>
          </cell>
          <cell r="G30"/>
          <cell r="H30"/>
          <cell r="I30"/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/>
          <cell r="P30"/>
          <cell r="Q30"/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</row>
        <row r="31">
          <cell r="B31">
            <v>0</v>
          </cell>
          <cell r="C31"/>
          <cell r="D31"/>
          <cell r="E31">
            <v>0</v>
          </cell>
          <cell r="F31">
            <v>0</v>
          </cell>
          <cell r="G31"/>
          <cell r="H31"/>
          <cell r="I31"/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/>
          <cell r="P31"/>
          <cell r="Q31"/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</row>
        <row r="32">
          <cell r="B32">
            <v>0</v>
          </cell>
          <cell r="C32"/>
          <cell r="D32"/>
          <cell r="E32">
            <v>0</v>
          </cell>
          <cell r="F32">
            <v>0</v>
          </cell>
          <cell r="G32"/>
          <cell r="H32"/>
          <cell r="I32"/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/>
          <cell r="P32"/>
          <cell r="Q32"/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</row>
        <row r="33">
          <cell r="B33">
            <v>0</v>
          </cell>
          <cell r="C33"/>
          <cell r="D33"/>
          <cell r="E33">
            <v>0</v>
          </cell>
          <cell r="F33">
            <v>0</v>
          </cell>
          <cell r="G33"/>
          <cell r="H33"/>
          <cell r="I33"/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/>
          <cell r="P33"/>
          <cell r="Q33"/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</row>
        <row r="34">
          <cell r="B34">
            <v>0</v>
          </cell>
          <cell r="C34"/>
          <cell r="D34"/>
          <cell r="E34">
            <v>0</v>
          </cell>
          <cell r="F34">
            <v>0</v>
          </cell>
          <cell r="G34"/>
          <cell r="H34"/>
          <cell r="I34"/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/>
          <cell r="P34"/>
          <cell r="Q34"/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 t="str">
            <v>SUB-TOTAL</v>
          </cell>
          <cell r="L35">
            <v>1250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</row>
        <row r="36">
          <cell r="B36">
            <v>0</v>
          </cell>
          <cell r="C36">
            <v>0</v>
          </cell>
          <cell r="D36" t="str">
            <v>III-TRANSPORTES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</row>
        <row r="37">
          <cell r="B37">
            <v>0</v>
          </cell>
          <cell r="C37" t="str">
            <v>COD.</v>
          </cell>
          <cell r="D37" t="str">
            <v>MATERIAL</v>
          </cell>
          <cell r="E37">
            <v>0</v>
          </cell>
          <cell r="F37" t="str">
            <v>vol-peso 
ó cant</v>
          </cell>
          <cell r="G37" t="str">
            <v>Distancia</v>
          </cell>
          <cell r="H37" t="str">
            <v>M3 o ton*Km</v>
          </cell>
          <cell r="I37" t="str">
            <v>tarifa</v>
          </cell>
          <cell r="J37">
            <v>0</v>
          </cell>
          <cell r="K37" t="str">
            <v>vr.unit</v>
          </cell>
          <cell r="L37" t="str">
            <v>M2</v>
          </cell>
          <cell r="M37">
            <v>0</v>
          </cell>
          <cell r="N37">
            <v>0</v>
          </cell>
          <cell r="O37" t="str">
            <v>CANTIDAD</v>
          </cell>
          <cell r="P37" t="str">
            <v>CANTIDAD TOTAL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</row>
        <row r="38">
          <cell r="B38">
            <v>0</v>
          </cell>
          <cell r="C38"/>
          <cell r="D38"/>
          <cell r="E38">
            <v>0</v>
          </cell>
          <cell r="F38"/>
          <cell r="G38"/>
          <cell r="H38"/>
          <cell r="I38"/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/>
          <cell r="P38"/>
          <cell r="Q38"/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</row>
        <row r="39">
          <cell r="B39">
            <v>0</v>
          </cell>
          <cell r="C39"/>
          <cell r="D39"/>
          <cell r="E39">
            <v>0</v>
          </cell>
          <cell r="F39"/>
          <cell r="G39"/>
          <cell r="H39"/>
          <cell r="I39"/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/>
          <cell r="P39"/>
          <cell r="Q39"/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</row>
        <row r="40">
          <cell r="B40">
            <v>0</v>
          </cell>
          <cell r="C40"/>
          <cell r="D40"/>
          <cell r="E40">
            <v>0</v>
          </cell>
          <cell r="F40"/>
          <cell r="G40"/>
          <cell r="H40"/>
          <cell r="I40"/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/>
          <cell r="P40"/>
          <cell r="Q40"/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</row>
        <row r="41">
          <cell r="B41">
            <v>0</v>
          </cell>
          <cell r="C41"/>
          <cell r="D41"/>
          <cell r="E41">
            <v>0</v>
          </cell>
          <cell r="F41"/>
          <cell r="G41"/>
          <cell r="H41"/>
          <cell r="I41"/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/>
          <cell r="P41"/>
          <cell r="Q41"/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</row>
        <row r="42">
          <cell r="B42">
            <v>0</v>
          </cell>
          <cell r="C42"/>
          <cell r="D42"/>
          <cell r="E42">
            <v>0</v>
          </cell>
          <cell r="F42"/>
          <cell r="G42"/>
          <cell r="H42"/>
          <cell r="I42"/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/>
          <cell r="P42"/>
          <cell r="Q42"/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</row>
        <row r="43">
          <cell r="B43">
            <v>0</v>
          </cell>
          <cell r="C43"/>
          <cell r="D43"/>
          <cell r="E43">
            <v>0</v>
          </cell>
          <cell r="F43"/>
          <cell r="G43"/>
          <cell r="H43"/>
          <cell r="I43"/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/>
          <cell r="P43"/>
          <cell r="Q43"/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</row>
        <row r="44">
          <cell r="B44">
            <v>0</v>
          </cell>
          <cell r="C44"/>
          <cell r="D44"/>
          <cell r="E44">
            <v>0</v>
          </cell>
          <cell r="F44"/>
          <cell r="G44"/>
          <cell r="H44"/>
          <cell r="I44"/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/>
          <cell r="P44"/>
          <cell r="Q44"/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</row>
        <row r="45">
          <cell r="B45">
            <v>0</v>
          </cell>
          <cell r="C45"/>
          <cell r="D45"/>
          <cell r="E45">
            <v>0</v>
          </cell>
          <cell r="F45"/>
          <cell r="G45"/>
          <cell r="H45"/>
          <cell r="I45"/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/>
          <cell r="P45"/>
          <cell r="Q45"/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 t="str">
            <v>SUB-TOTAL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</row>
        <row r="47">
          <cell r="B47">
            <v>0</v>
          </cell>
          <cell r="C47">
            <v>0</v>
          </cell>
          <cell r="D47" t="str">
            <v>IV-MANO DE OBRA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</row>
        <row r="48">
          <cell r="B48">
            <v>0</v>
          </cell>
          <cell r="C48" t="str">
            <v>COD.</v>
          </cell>
          <cell r="D48" t="str">
            <v>TRABAJADOR</v>
          </cell>
          <cell r="E48" t="str">
            <v>Cantidad</v>
          </cell>
          <cell r="F48" t="str">
            <v>jornal</v>
          </cell>
          <cell r="G48" t="str">
            <v>prestaciones</v>
          </cell>
          <cell r="H48" t="str">
            <v>jornal total</v>
          </cell>
          <cell r="I48" t="str">
            <v>rendimiento</v>
          </cell>
          <cell r="J48">
            <v>0</v>
          </cell>
          <cell r="K48" t="str">
            <v>vr.unit</v>
          </cell>
          <cell r="L48" t="str">
            <v>M2</v>
          </cell>
          <cell r="M48">
            <v>0</v>
          </cell>
          <cell r="N48">
            <v>0</v>
          </cell>
          <cell r="O48" t="str">
            <v>CANTIDAD</v>
          </cell>
          <cell r="P48" t="str">
            <v>JORNALES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</row>
        <row r="49">
          <cell r="B49">
            <v>0</v>
          </cell>
          <cell r="C49">
            <v>0</v>
          </cell>
          <cell r="D49" t="str">
            <v>TOPOGRAFO</v>
          </cell>
          <cell r="E49">
            <v>1</v>
          </cell>
          <cell r="F49">
            <v>78124.230299999981</v>
          </cell>
          <cell r="G49">
            <v>1.85</v>
          </cell>
          <cell r="H49">
            <v>144530</v>
          </cell>
          <cell r="I49">
            <v>250</v>
          </cell>
          <cell r="J49" t="str">
            <v>M2/DÍA</v>
          </cell>
          <cell r="K49">
            <v>578.12</v>
          </cell>
          <cell r="L49">
            <v>0</v>
          </cell>
          <cell r="M49">
            <v>0</v>
          </cell>
          <cell r="N49">
            <v>0</v>
          </cell>
          <cell r="O49">
            <v>4024.66</v>
          </cell>
          <cell r="P49">
            <v>16.098640034965033</v>
          </cell>
          <cell r="Q49">
            <v>1841684.42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</row>
        <row r="50">
          <cell r="B50">
            <v>0</v>
          </cell>
          <cell r="C50">
            <v>0</v>
          </cell>
          <cell r="D50" t="str">
            <v>CADENERO</v>
          </cell>
          <cell r="E50">
            <v>2</v>
          </cell>
          <cell r="F50">
            <v>33853.833129999999</v>
          </cell>
          <cell r="G50">
            <v>1.85</v>
          </cell>
          <cell r="H50">
            <v>62630</v>
          </cell>
          <cell r="I50">
            <v>250</v>
          </cell>
          <cell r="J50" t="str">
            <v>M2/DÍA</v>
          </cell>
          <cell r="K50">
            <v>250.52</v>
          </cell>
          <cell r="L50">
            <v>0</v>
          </cell>
          <cell r="M50">
            <v>0</v>
          </cell>
          <cell r="N50">
            <v>0</v>
          </cell>
          <cell r="O50">
            <v>4024.66</v>
          </cell>
          <cell r="P50">
            <v>32.197280032467532</v>
          </cell>
          <cell r="Q50">
            <v>2380022.94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</row>
        <row r="51">
          <cell r="B51">
            <v>0</v>
          </cell>
          <cell r="C51"/>
          <cell r="D51"/>
          <cell r="E51"/>
          <cell r="F51"/>
          <cell r="G51"/>
          <cell r="H51"/>
          <cell r="I51"/>
          <cell r="J51"/>
          <cell r="K51"/>
          <cell r="L51">
            <v>0</v>
          </cell>
          <cell r="M51">
            <v>0</v>
          </cell>
          <cell r="N51">
            <v>0</v>
          </cell>
          <cell r="O51"/>
          <cell r="P51"/>
          <cell r="Q51"/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</row>
        <row r="52">
          <cell r="B52">
            <v>0</v>
          </cell>
          <cell r="C52"/>
          <cell r="D52"/>
          <cell r="E52"/>
          <cell r="F52"/>
          <cell r="G52"/>
          <cell r="H52"/>
          <cell r="I52"/>
          <cell r="J52"/>
          <cell r="K52"/>
          <cell r="L52">
            <v>0</v>
          </cell>
          <cell r="M52">
            <v>0</v>
          </cell>
          <cell r="N52">
            <v>0</v>
          </cell>
          <cell r="O52"/>
          <cell r="P52"/>
          <cell r="Q52"/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 t="str">
            <v>SUB-TOTAL</v>
          </cell>
          <cell r="L53">
            <v>828.64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 t="str">
            <v>TOTAL COSTO DIRECTO</v>
          </cell>
          <cell r="J55">
            <v>0</v>
          </cell>
          <cell r="K55">
            <v>0</v>
          </cell>
          <cell r="L55">
            <v>2878.64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</row>
        <row r="56">
          <cell r="B56">
            <v>0</v>
          </cell>
          <cell r="C56">
            <v>0</v>
          </cell>
          <cell r="D56" t="str">
            <v>V- COSTOS INDIRECTOS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</row>
        <row r="57">
          <cell r="B57">
            <v>0</v>
          </cell>
          <cell r="C57">
            <v>0</v>
          </cell>
          <cell r="D57" t="str">
            <v>Descripción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 t="str">
            <v>Porcentaje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</row>
        <row r="58">
          <cell r="B58">
            <v>0</v>
          </cell>
          <cell r="C58">
            <v>0</v>
          </cell>
          <cell r="D58" t="str">
            <v>A.I.U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0.35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 t="str">
            <v xml:space="preserve">PRECIO UNITARIO TOTAL </v>
          </cell>
          <cell r="K59">
            <v>0</v>
          </cell>
          <cell r="L59">
            <v>3886.16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</row>
        <row r="62">
          <cell r="B62">
            <v>0</v>
          </cell>
          <cell r="C62" t="str">
            <v>Elaboró: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 t="str">
            <v xml:space="preserve">Reviso: 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</row>
        <row r="64">
          <cell r="B64">
            <v>0</v>
          </cell>
          <cell r="C64" t="str">
            <v>ING EDWIN ANTONIO ORTIZ HIGUERA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 t="str">
            <v>FREEDIE ANDRES SANDOVAL HERRERA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</row>
        <row r="65">
          <cell r="B65">
            <v>0</v>
          </cell>
          <cell r="C65" t="str">
            <v>Ingeniero Civil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 t="str">
            <v>Secretario De Planeación Municipal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</row>
        <row r="66">
          <cell r="B66">
            <v>0</v>
          </cell>
          <cell r="C66" t="str">
            <v>MP 68202-096275 STD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 t="str">
            <v>M.P. 68202-300697 STD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</row>
        <row r="70">
          <cell r="B70">
            <v>0</v>
          </cell>
          <cell r="C70" t="str">
            <v>MUNICIPIO DE VALLE DE SAN JOSE</v>
          </cell>
          <cell r="D70">
            <v>0</v>
          </cell>
          <cell r="E70">
            <v>0</v>
          </cell>
          <cell r="F70">
            <v>0</v>
          </cell>
          <cell r="G70" t="str">
            <v xml:space="preserve">ANALISIS DE PRECIOS UNITARIOS 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</row>
        <row r="71">
          <cell r="B71">
            <v>0</v>
          </cell>
          <cell r="C71" t="str">
            <v>DEPARTAMENTO:</v>
          </cell>
          <cell r="D71">
            <v>0</v>
          </cell>
          <cell r="E71" t="str">
            <v>SANTANDER</v>
          </cell>
          <cell r="F71">
            <v>0</v>
          </cell>
          <cell r="G71">
            <v>0</v>
          </cell>
          <cell r="H71" t="str">
            <v>MUNICIPIO:</v>
          </cell>
          <cell r="I71" t="str">
            <v>VALLE DE SAN JOSE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</row>
        <row r="72">
          <cell r="A72">
            <v>0</v>
          </cell>
          <cell r="B72">
            <v>0</v>
          </cell>
          <cell r="C72" t="str">
            <v xml:space="preserve">ITEM  :    </v>
          </cell>
          <cell r="D72">
            <v>1.02</v>
          </cell>
          <cell r="E72" t="str">
            <v>Demolición de anden existente (Incluye retiro)</v>
          </cell>
          <cell r="F72">
            <v>0</v>
          </cell>
          <cell r="G72">
            <v>0</v>
          </cell>
          <cell r="H72">
            <v>0</v>
          </cell>
          <cell r="I72" t="str">
            <v xml:space="preserve">Fecha: </v>
          </cell>
          <cell r="J72" t="str">
            <v>DICIEMBRE DE 2019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 t="str">
            <v>1,18,9A</v>
          </cell>
          <cell r="P72">
            <v>0</v>
          </cell>
          <cell r="T72">
            <v>750600</v>
          </cell>
          <cell r="U72">
            <v>28600</v>
          </cell>
          <cell r="V72">
            <v>150000</v>
          </cell>
          <cell r="W72">
            <v>0</v>
          </cell>
          <cell r="X72">
            <v>572000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</row>
        <row r="73">
          <cell r="B73">
            <v>0</v>
          </cell>
          <cell r="C73">
            <v>0</v>
          </cell>
          <cell r="D73" t="str">
            <v>I-EQUIPO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</row>
        <row r="74">
          <cell r="B74">
            <v>0</v>
          </cell>
          <cell r="C74" t="str">
            <v>COD.</v>
          </cell>
          <cell r="D74" t="str">
            <v xml:space="preserve">DESCRIPCION </v>
          </cell>
          <cell r="E74">
            <v>0</v>
          </cell>
          <cell r="F74">
            <v>0</v>
          </cell>
          <cell r="G74" t="str">
            <v>tipo</v>
          </cell>
          <cell r="H74" t="str">
            <v>tarifa</v>
          </cell>
          <cell r="I74" t="str">
            <v>rendimiento</v>
          </cell>
          <cell r="J74">
            <v>0</v>
          </cell>
          <cell r="K74" t="str">
            <v>vr.unit</v>
          </cell>
          <cell r="L74" t="str">
            <v>M2</v>
          </cell>
          <cell r="M74">
            <v>0</v>
          </cell>
          <cell r="N74">
            <v>0</v>
          </cell>
          <cell r="O74" t="str">
            <v>CANTIDAD</v>
          </cell>
          <cell r="P74" t="str">
            <v>DIA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</row>
        <row r="75">
          <cell r="B75">
            <v>0</v>
          </cell>
          <cell r="C75">
            <v>0</v>
          </cell>
          <cell r="D75" t="str">
            <v>HERRAMIENTA MENOR</v>
          </cell>
          <cell r="E75">
            <v>0</v>
          </cell>
          <cell r="F75">
            <v>0</v>
          </cell>
          <cell r="G75"/>
          <cell r="H75">
            <v>485.625</v>
          </cell>
          <cell r="I75">
            <v>1</v>
          </cell>
          <cell r="J75"/>
          <cell r="K75">
            <v>485.625</v>
          </cell>
          <cell r="L75">
            <v>0</v>
          </cell>
          <cell r="M75">
            <v>0</v>
          </cell>
          <cell r="N75">
            <v>0</v>
          </cell>
          <cell r="O75">
            <v>5</v>
          </cell>
          <cell r="P75">
            <v>143000</v>
          </cell>
          <cell r="Q75">
            <v>143000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</row>
        <row r="76">
          <cell r="B76">
            <v>0</v>
          </cell>
          <cell r="C76"/>
          <cell r="D76" t="str">
            <v xml:space="preserve"> COMPRESOR CON MARTILLO PERCUTOR</v>
          </cell>
          <cell r="E76">
            <v>0</v>
          </cell>
          <cell r="F76">
            <v>0</v>
          </cell>
          <cell r="G76"/>
          <cell r="H76">
            <v>80000</v>
          </cell>
          <cell r="I76">
            <v>16</v>
          </cell>
          <cell r="J76" t="str">
            <v>M2/HR</v>
          </cell>
          <cell r="K76">
            <v>5000</v>
          </cell>
          <cell r="L76">
            <v>0</v>
          </cell>
          <cell r="M76">
            <v>0</v>
          </cell>
          <cell r="N76">
            <v>0</v>
          </cell>
          <cell r="O76"/>
          <cell r="P76"/>
          <cell r="Q76"/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</row>
        <row r="77">
          <cell r="B77">
            <v>0</v>
          </cell>
          <cell r="C77"/>
          <cell r="D77"/>
          <cell r="E77">
            <v>0</v>
          </cell>
          <cell r="F77">
            <v>0</v>
          </cell>
          <cell r="G77"/>
          <cell r="H77"/>
          <cell r="I77"/>
          <cell r="J77"/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/>
          <cell r="P77"/>
          <cell r="Q77"/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</row>
        <row r="78">
          <cell r="B78">
            <v>0</v>
          </cell>
          <cell r="C78"/>
          <cell r="D78"/>
          <cell r="E78">
            <v>0</v>
          </cell>
          <cell r="F78">
            <v>0</v>
          </cell>
          <cell r="G78"/>
          <cell r="H78"/>
          <cell r="I78"/>
          <cell r="J78"/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/>
          <cell r="P78"/>
          <cell r="Q78"/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</row>
        <row r="79">
          <cell r="B79">
            <v>0</v>
          </cell>
          <cell r="C79"/>
          <cell r="D79"/>
          <cell r="E79">
            <v>0</v>
          </cell>
          <cell r="F79">
            <v>0</v>
          </cell>
          <cell r="G79"/>
          <cell r="H79"/>
          <cell r="I79"/>
          <cell r="J79"/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/>
          <cell r="P79"/>
          <cell r="Q79"/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</row>
        <row r="80">
          <cell r="B80">
            <v>0</v>
          </cell>
          <cell r="C80"/>
          <cell r="D80"/>
          <cell r="E80">
            <v>0</v>
          </cell>
          <cell r="F80">
            <v>0</v>
          </cell>
          <cell r="G80"/>
          <cell r="H80"/>
          <cell r="I80"/>
          <cell r="J80"/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/>
          <cell r="P80"/>
          <cell r="Q80"/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</row>
        <row r="81">
          <cell r="B81">
            <v>0</v>
          </cell>
          <cell r="C81"/>
          <cell r="D81"/>
          <cell r="E81">
            <v>0</v>
          </cell>
          <cell r="F81">
            <v>0</v>
          </cell>
          <cell r="G81"/>
          <cell r="H81"/>
          <cell r="I81"/>
          <cell r="J81"/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/>
          <cell r="P81"/>
          <cell r="Q81"/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</row>
        <row r="82">
          <cell r="B82">
            <v>0</v>
          </cell>
          <cell r="C82"/>
          <cell r="D82"/>
          <cell r="E82">
            <v>0</v>
          </cell>
          <cell r="F82">
            <v>0</v>
          </cell>
          <cell r="G82"/>
          <cell r="H82"/>
          <cell r="I82"/>
          <cell r="J82"/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/>
          <cell r="P82"/>
          <cell r="Q82"/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</row>
        <row r="83">
          <cell r="B83">
            <v>0</v>
          </cell>
          <cell r="C83"/>
          <cell r="D83"/>
          <cell r="E83">
            <v>0</v>
          </cell>
          <cell r="F83">
            <v>0</v>
          </cell>
          <cell r="G83"/>
          <cell r="H83"/>
          <cell r="I83"/>
          <cell r="J83"/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/>
          <cell r="P83"/>
          <cell r="Q83"/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</row>
        <row r="84">
          <cell r="B84">
            <v>0</v>
          </cell>
          <cell r="C84"/>
          <cell r="D84"/>
          <cell r="E84">
            <v>0</v>
          </cell>
          <cell r="F84">
            <v>0</v>
          </cell>
          <cell r="G84"/>
          <cell r="H84"/>
          <cell r="I84"/>
          <cell r="J84"/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/>
          <cell r="P84"/>
          <cell r="Q84"/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</row>
        <row r="85"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 t="str">
            <v>SUB-TOTAL</v>
          </cell>
          <cell r="L85">
            <v>5485.625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</row>
        <row r="86">
          <cell r="B86">
            <v>0</v>
          </cell>
          <cell r="C86">
            <v>0</v>
          </cell>
          <cell r="D86" t="str">
            <v>II-MATERIALES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</row>
        <row r="87">
          <cell r="B87">
            <v>0</v>
          </cell>
          <cell r="C87" t="str">
            <v>COD.</v>
          </cell>
          <cell r="D87" t="str">
            <v xml:space="preserve">DESCRIPCION </v>
          </cell>
          <cell r="E87">
            <v>0</v>
          </cell>
          <cell r="F87">
            <v>0</v>
          </cell>
          <cell r="G87" t="str">
            <v>unidad</v>
          </cell>
          <cell r="H87" t="str">
            <v>precio-unit</v>
          </cell>
          <cell r="I87" t="str">
            <v>cantidad</v>
          </cell>
          <cell r="J87">
            <v>0</v>
          </cell>
          <cell r="K87" t="str">
            <v>vr.unit</v>
          </cell>
          <cell r="L87" t="str">
            <v>M2</v>
          </cell>
          <cell r="M87">
            <v>0</v>
          </cell>
          <cell r="N87">
            <v>0</v>
          </cell>
          <cell r="O87" t="str">
            <v>CANTIDAD</v>
          </cell>
          <cell r="P87" t="str">
            <v>CANTIDAD TOTAL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5</v>
          </cell>
          <cell r="P88">
            <v>5</v>
          </cell>
          <cell r="Q88">
            <v>750000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</row>
        <row r="89">
          <cell r="B89">
            <v>0</v>
          </cell>
          <cell r="C89"/>
          <cell r="D89"/>
          <cell r="E89">
            <v>0</v>
          </cell>
          <cell r="F89">
            <v>0</v>
          </cell>
          <cell r="G89"/>
          <cell r="H89"/>
          <cell r="I89"/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/>
          <cell r="P89"/>
          <cell r="Q89"/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</row>
        <row r="90">
          <cell r="B90">
            <v>0</v>
          </cell>
          <cell r="C90"/>
          <cell r="D90"/>
          <cell r="E90">
            <v>0</v>
          </cell>
          <cell r="F90">
            <v>0</v>
          </cell>
          <cell r="G90"/>
          <cell r="H90"/>
          <cell r="I90"/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/>
          <cell r="P90"/>
          <cell r="Q90"/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</row>
        <row r="91">
          <cell r="B91">
            <v>0</v>
          </cell>
          <cell r="C91"/>
          <cell r="D91"/>
          <cell r="E91">
            <v>0</v>
          </cell>
          <cell r="F91">
            <v>0</v>
          </cell>
          <cell r="G91"/>
          <cell r="H91"/>
          <cell r="I91"/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/>
          <cell r="P91"/>
          <cell r="Q91"/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</row>
        <row r="92">
          <cell r="B92">
            <v>0</v>
          </cell>
          <cell r="C92"/>
          <cell r="D92"/>
          <cell r="E92">
            <v>0</v>
          </cell>
          <cell r="F92">
            <v>0</v>
          </cell>
          <cell r="G92"/>
          <cell r="H92"/>
          <cell r="I92"/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/>
          <cell r="P92"/>
          <cell r="Q92"/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</row>
        <row r="93">
          <cell r="B93">
            <v>0</v>
          </cell>
          <cell r="C93"/>
          <cell r="D93"/>
          <cell r="E93">
            <v>0</v>
          </cell>
          <cell r="F93">
            <v>0</v>
          </cell>
          <cell r="G93"/>
          <cell r="H93"/>
          <cell r="I93"/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/>
          <cell r="P93"/>
          <cell r="Q93"/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</row>
        <row r="94">
          <cell r="B94">
            <v>0</v>
          </cell>
          <cell r="C94"/>
          <cell r="D94"/>
          <cell r="E94">
            <v>0</v>
          </cell>
          <cell r="F94">
            <v>0</v>
          </cell>
          <cell r="G94"/>
          <cell r="H94"/>
          <cell r="I94"/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/>
          <cell r="P94"/>
          <cell r="Q94"/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</row>
        <row r="95">
          <cell r="B95">
            <v>0</v>
          </cell>
          <cell r="C95"/>
          <cell r="D95"/>
          <cell r="E95">
            <v>0</v>
          </cell>
          <cell r="F95">
            <v>0</v>
          </cell>
          <cell r="G95"/>
          <cell r="H95"/>
          <cell r="I95"/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/>
          <cell r="P95"/>
          <cell r="Q95"/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</row>
        <row r="96">
          <cell r="B96">
            <v>0</v>
          </cell>
          <cell r="C96"/>
          <cell r="D96"/>
          <cell r="E96">
            <v>0</v>
          </cell>
          <cell r="F96">
            <v>0</v>
          </cell>
          <cell r="G96"/>
          <cell r="H96"/>
          <cell r="I96"/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/>
          <cell r="P96"/>
          <cell r="Q96"/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</row>
        <row r="97">
          <cell r="B97">
            <v>0</v>
          </cell>
          <cell r="C97"/>
          <cell r="D97"/>
          <cell r="E97">
            <v>0</v>
          </cell>
          <cell r="F97">
            <v>0</v>
          </cell>
          <cell r="G97"/>
          <cell r="H97"/>
          <cell r="I97"/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/>
          <cell r="P97"/>
          <cell r="Q97"/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</row>
        <row r="98">
          <cell r="B98">
            <v>0</v>
          </cell>
          <cell r="C98"/>
          <cell r="D98"/>
          <cell r="E98">
            <v>0</v>
          </cell>
          <cell r="F98">
            <v>0</v>
          </cell>
          <cell r="G98"/>
          <cell r="H98"/>
          <cell r="I98"/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/>
          <cell r="P98"/>
          <cell r="Q98"/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</row>
        <row r="99">
          <cell r="B99">
            <v>0</v>
          </cell>
          <cell r="C99"/>
          <cell r="D99"/>
          <cell r="E99">
            <v>0</v>
          </cell>
          <cell r="F99">
            <v>0</v>
          </cell>
          <cell r="G99"/>
          <cell r="H99"/>
          <cell r="I99"/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/>
          <cell r="P99"/>
          <cell r="Q99"/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</row>
        <row r="100">
          <cell r="B100">
            <v>0</v>
          </cell>
          <cell r="C100"/>
          <cell r="D100"/>
          <cell r="E100">
            <v>0</v>
          </cell>
          <cell r="F100">
            <v>0</v>
          </cell>
          <cell r="G100"/>
          <cell r="H100"/>
          <cell r="I100"/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/>
          <cell r="P100"/>
          <cell r="Q100"/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</row>
        <row r="101">
          <cell r="B101">
            <v>0</v>
          </cell>
          <cell r="C101"/>
          <cell r="D101"/>
          <cell r="E101">
            <v>0</v>
          </cell>
          <cell r="F101">
            <v>0</v>
          </cell>
          <cell r="G101"/>
          <cell r="H101"/>
          <cell r="I101"/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/>
          <cell r="P101"/>
          <cell r="Q101"/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</row>
        <row r="102">
          <cell r="B102">
            <v>0</v>
          </cell>
          <cell r="C102"/>
          <cell r="D102"/>
          <cell r="E102">
            <v>0</v>
          </cell>
          <cell r="F102">
            <v>0</v>
          </cell>
          <cell r="G102"/>
          <cell r="H102"/>
          <cell r="I102"/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/>
          <cell r="P102"/>
          <cell r="Q102"/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 t="str">
            <v>SUB-TOTAL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</row>
        <row r="104">
          <cell r="B104">
            <v>0</v>
          </cell>
          <cell r="C104">
            <v>0</v>
          </cell>
          <cell r="D104" t="str">
            <v>III-TRANSPORTES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</row>
        <row r="105">
          <cell r="B105">
            <v>0</v>
          </cell>
          <cell r="C105" t="str">
            <v>COD.</v>
          </cell>
          <cell r="D105" t="str">
            <v>MATERIAL</v>
          </cell>
          <cell r="E105">
            <v>0</v>
          </cell>
          <cell r="F105" t="str">
            <v>vol-peso 
ó cant</v>
          </cell>
          <cell r="G105" t="str">
            <v>Distancia</v>
          </cell>
          <cell r="H105" t="str">
            <v>M3 o ton*Km</v>
          </cell>
          <cell r="I105" t="str">
            <v>tarifa</v>
          </cell>
          <cell r="J105">
            <v>0</v>
          </cell>
          <cell r="K105" t="str">
            <v>vr.unit</v>
          </cell>
          <cell r="L105" t="str">
            <v>M2</v>
          </cell>
          <cell r="M105">
            <v>0</v>
          </cell>
          <cell r="N105">
            <v>0</v>
          </cell>
          <cell r="O105" t="str">
            <v>CANTIDAD</v>
          </cell>
          <cell r="P105" t="str">
            <v>CANTIDAD TOTAL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</row>
        <row r="106">
          <cell r="B106">
            <v>0</v>
          </cell>
          <cell r="C106"/>
          <cell r="D106" t="str">
            <v>TRANSP. M3/km BOTADERO CASCAJAL</v>
          </cell>
          <cell r="E106">
            <v>0</v>
          </cell>
          <cell r="F106">
            <v>0.12</v>
          </cell>
          <cell r="G106">
            <v>22</v>
          </cell>
          <cell r="H106">
            <v>2.6399999999999997</v>
          </cell>
          <cell r="I106">
            <v>1270</v>
          </cell>
          <cell r="J106">
            <v>0</v>
          </cell>
          <cell r="K106">
            <v>3352.7999999999997</v>
          </cell>
          <cell r="L106">
            <v>0</v>
          </cell>
          <cell r="M106">
            <v>0</v>
          </cell>
          <cell r="N106">
            <v>0</v>
          </cell>
          <cell r="O106"/>
          <cell r="P106"/>
          <cell r="Q106"/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</row>
        <row r="107">
          <cell r="B107">
            <v>0</v>
          </cell>
          <cell r="C107"/>
          <cell r="D107"/>
          <cell r="E107">
            <v>0</v>
          </cell>
          <cell r="F107"/>
          <cell r="G107"/>
          <cell r="H107"/>
          <cell r="I107"/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/>
          <cell r="P107"/>
          <cell r="Q107"/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</row>
        <row r="108">
          <cell r="B108">
            <v>0</v>
          </cell>
          <cell r="C108"/>
          <cell r="D108"/>
          <cell r="E108">
            <v>0</v>
          </cell>
          <cell r="F108"/>
          <cell r="G108"/>
          <cell r="H108"/>
          <cell r="I108"/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/>
          <cell r="P108"/>
          <cell r="Q108"/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</row>
        <row r="109">
          <cell r="B109">
            <v>0</v>
          </cell>
          <cell r="C109"/>
          <cell r="D109"/>
          <cell r="E109">
            <v>0</v>
          </cell>
          <cell r="F109"/>
          <cell r="G109"/>
          <cell r="H109"/>
          <cell r="I109"/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/>
          <cell r="P109"/>
          <cell r="Q109"/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</row>
        <row r="110">
          <cell r="B110">
            <v>0</v>
          </cell>
          <cell r="C110"/>
          <cell r="D110"/>
          <cell r="E110">
            <v>0</v>
          </cell>
          <cell r="F110"/>
          <cell r="G110"/>
          <cell r="H110"/>
          <cell r="I110"/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/>
          <cell r="P110"/>
          <cell r="Q110"/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</row>
        <row r="111">
          <cell r="B111">
            <v>0</v>
          </cell>
          <cell r="C111"/>
          <cell r="D111"/>
          <cell r="E111">
            <v>0</v>
          </cell>
          <cell r="F111"/>
          <cell r="G111"/>
          <cell r="H111"/>
          <cell r="I111"/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/>
          <cell r="P111"/>
          <cell r="Q111"/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</row>
        <row r="112">
          <cell r="B112">
            <v>0</v>
          </cell>
          <cell r="C112"/>
          <cell r="D112"/>
          <cell r="E112">
            <v>0</v>
          </cell>
          <cell r="F112"/>
          <cell r="G112"/>
          <cell r="H112"/>
          <cell r="I112"/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/>
          <cell r="P112"/>
          <cell r="Q112"/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</row>
        <row r="113">
          <cell r="B113">
            <v>0</v>
          </cell>
          <cell r="C113"/>
          <cell r="D113"/>
          <cell r="E113">
            <v>0</v>
          </cell>
          <cell r="F113"/>
          <cell r="G113"/>
          <cell r="H113"/>
          <cell r="I113"/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/>
          <cell r="P113"/>
          <cell r="Q113"/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 t="str">
            <v>SUB-TOTAL</v>
          </cell>
          <cell r="L114">
            <v>3352.7999999999997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</row>
        <row r="115">
          <cell r="B115">
            <v>0</v>
          </cell>
          <cell r="C115">
            <v>0</v>
          </cell>
          <cell r="D115" t="str">
            <v>IV-MANO DE OBRA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</row>
        <row r="116">
          <cell r="B116">
            <v>0</v>
          </cell>
          <cell r="C116" t="str">
            <v>COD.</v>
          </cell>
          <cell r="D116" t="str">
            <v>TRABAJADOR</v>
          </cell>
          <cell r="E116" t="str">
            <v>Cantidad</v>
          </cell>
          <cell r="F116" t="str">
            <v>jornal</v>
          </cell>
          <cell r="G116" t="str">
            <v>prestaciones</v>
          </cell>
          <cell r="H116" t="str">
            <v>jornal total</v>
          </cell>
          <cell r="I116" t="str">
            <v>rendimiento</v>
          </cell>
          <cell r="J116">
            <v>0</v>
          </cell>
          <cell r="K116" t="str">
            <v>vr.unit</v>
          </cell>
          <cell r="L116" t="str">
            <v>M2</v>
          </cell>
          <cell r="M116">
            <v>0</v>
          </cell>
          <cell r="N116">
            <v>0</v>
          </cell>
          <cell r="O116" t="str">
            <v>CANTIDAD</v>
          </cell>
          <cell r="P116" t="str">
            <v>JORNALES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</row>
        <row r="117">
          <cell r="B117">
            <v>0</v>
          </cell>
          <cell r="C117">
            <v>0</v>
          </cell>
          <cell r="D117" t="str">
            <v>AYUDANTE</v>
          </cell>
          <cell r="E117">
            <v>3</v>
          </cell>
          <cell r="F117">
            <v>35000</v>
          </cell>
          <cell r="G117">
            <v>1.85</v>
          </cell>
          <cell r="H117">
            <v>194250</v>
          </cell>
          <cell r="I117">
            <v>40</v>
          </cell>
          <cell r="J117" t="str">
            <v>M2/DIA</v>
          </cell>
          <cell r="K117">
            <v>4856.25</v>
          </cell>
          <cell r="L117">
            <v>0</v>
          </cell>
          <cell r="M117">
            <v>0</v>
          </cell>
          <cell r="N117">
            <v>0</v>
          </cell>
          <cell r="O117">
            <v>5</v>
          </cell>
          <cell r="P117">
            <v>65</v>
          </cell>
          <cell r="Q117">
            <v>2860000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</row>
        <row r="118">
          <cell r="B118">
            <v>0</v>
          </cell>
          <cell r="C118"/>
          <cell r="D118"/>
          <cell r="E118"/>
          <cell r="F118"/>
          <cell r="G118"/>
          <cell r="H118"/>
          <cell r="I118"/>
          <cell r="J118"/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/>
          <cell r="P118"/>
          <cell r="Q118"/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</row>
        <row r="119">
          <cell r="B119">
            <v>0</v>
          </cell>
          <cell r="C119"/>
          <cell r="D119"/>
          <cell r="E119"/>
          <cell r="F119"/>
          <cell r="G119"/>
          <cell r="H119"/>
          <cell r="I119"/>
          <cell r="J119"/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/>
          <cell r="P119"/>
          <cell r="Q119"/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</row>
        <row r="120">
          <cell r="B120">
            <v>0</v>
          </cell>
          <cell r="C120"/>
          <cell r="D120"/>
          <cell r="E120"/>
          <cell r="F120"/>
          <cell r="G120"/>
          <cell r="H120"/>
          <cell r="I120"/>
          <cell r="J120"/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/>
          <cell r="P120"/>
          <cell r="Q120"/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 t="str">
            <v>SUB-TOTAL</v>
          </cell>
          <cell r="L121">
            <v>4856.25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 t="str">
            <v>TOTAL COSTO DIRECTO</v>
          </cell>
          <cell r="J123">
            <v>0</v>
          </cell>
          <cell r="K123">
            <v>0</v>
          </cell>
          <cell r="L123">
            <v>13694.68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</row>
        <row r="124">
          <cell r="B124">
            <v>0</v>
          </cell>
          <cell r="C124">
            <v>0</v>
          </cell>
          <cell r="D124" t="str">
            <v>V- COSTOS INDIRECTOS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</row>
        <row r="125">
          <cell r="B125">
            <v>0</v>
          </cell>
          <cell r="C125">
            <v>0</v>
          </cell>
          <cell r="D125" t="str">
            <v>Descripción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 t="str">
            <v>Porcentaje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</row>
        <row r="126">
          <cell r="B126">
            <v>0</v>
          </cell>
          <cell r="C126">
            <v>0</v>
          </cell>
          <cell r="D126" t="str">
            <v>A.I.U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0.35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 t="str">
            <v xml:space="preserve">PRECIO UNITARIO TOTAL </v>
          </cell>
          <cell r="K127">
            <v>0</v>
          </cell>
          <cell r="L127">
            <v>18487.82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</row>
        <row r="129">
          <cell r="B129">
            <v>0</v>
          </cell>
          <cell r="C129" t="str">
            <v>Elaboró: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 t="str">
            <v xml:space="preserve">Reviso: 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</row>
        <row r="130"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</row>
        <row r="131">
          <cell r="B131">
            <v>0</v>
          </cell>
          <cell r="C131" t="str">
            <v>ING EDWIN ANTONIO ORTIZ HIGUERA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 t="str">
            <v>FREEDIE ANDRES SANDOVAL HERRERA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</row>
        <row r="132">
          <cell r="B132">
            <v>0</v>
          </cell>
          <cell r="C132" t="str">
            <v>Ingeniero Civil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 t="str">
            <v>Secretario De Planeación Municipal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</row>
        <row r="133">
          <cell r="B133">
            <v>0</v>
          </cell>
          <cell r="C133" t="str">
            <v>MP 68202-096275 STD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 t="str">
            <v>M.P. 68202-300697 STD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</row>
        <row r="138"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</row>
        <row r="139">
          <cell r="B139">
            <v>0</v>
          </cell>
          <cell r="C139" t="str">
            <v>MUNICIPIO DE VALLE DE SAN JOSE</v>
          </cell>
          <cell r="D139">
            <v>0</v>
          </cell>
          <cell r="E139">
            <v>0</v>
          </cell>
          <cell r="F139">
            <v>0</v>
          </cell>
          <cell r="G139" t="str">
            <v xml:space="preserve">ANALISIS DE PRECIOS UNITARIOS 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</row>
        <row r="140">
          <cell r="B140">
            <v>0</v>
          </cell>
          <cell r="C140" t="str">
            <v>DEPARTAMENTO:</v>
          </cell>
          <cell r="D140">
            <v>0</v>
          </cell>
          <cell r="E140" t="str">
            <v>SANTANDER</v>
          </cell>
          <cell r="F140">
            <v>0</v>
          </cell>
          <cell r="G140">
            <v>0</v>
          </cell>
          <cell r="H140" t="str">
            <v>MUNICIPIO:</v>
          </cell>
          <cell r="I140" t="str">
            <v>VALLE DE SAN JOSE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</row>
        <row r="141">
          <cell r="A141">
            <v>0</v>
          </cell>
          <cell r="B141">
            <v>0</v>
          </cell>
          <cell r="C141" t="str">
            <v xml:space="preserve">ITEM  :    </v>
          </cell>
          <cell r="D141">
            <v>1.03</v>
          </cell>
          <cell r="E141" t="str">
            <v>Demolicion de pavimento existente (Incluye retiro)</v>
          </cell>
          <cell r="F141">
            <v>0</v>
          </cell>
          <cell r="G141">
            <v>0</v>
          </cell>
          <cell r="H141">
            <v>0</v>
          </cell>
          <cell r="I141" t="str">
            <v xml:space="preserve">Fecha: </v>
          </cell>
          <cell r="J141" t="str">
            <v>DICIEMBRE DE 2019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 t="str">
            <v>1,18,9A</v>
          </cell>
          <cell r="P141">
            <v>0</v>
          </cell>
          <cell r="T141">
            <v>750600</v>
          </cell>
          <cell r="U141">
            <v>28600</v>
          </cell>
          <cell r="V141">
            <v>150000</v>
          </cell>
          <cell r="W141">
            <v>0</v>
          </cell>
          <cell r="X141">
            <v>572000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</row>
        <row r="142">
          <cell r="B142">
            <v>0</v>
          </cell>
          <cell r="C142">
            <v>0</v>
          </cell>
          <cell r="D142" t="str">
            <v>I-EQUIPO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</row>
        <row r="143">
          <cell r="B143">
            <v>0</v>
          </cell>
          <cell r="C143" t="str">
            <v>COD.</v>
          </cell>
          <cell r="D143" t="str">
            <v xml:space="preserve">DESCRIPCION </v>
          </cell>
          <cell r="E143">
            <v>0</v>
          </cell>
          <cell r="F143">
            <v>0</v>
          </cell>
          <cell r="G143" t="str">
            <v>tipo</v>
          </cell>
          <cell r="H143" t="str">
            <v>tarifa</v>
          </cell>
          <cell r="I143" t="str">
            <v>rendimiento</v>
          </cell>
          <cell r="J143">
            <v>0</v>
          </cell>
          <cell r="K143" t="str">
            <v>vr.unit</v>
          </cell>
          <cell r="L143" t="str">
            <v>M2</v>
          </cell>
          <cell r="M143">
            <v>0</v>
          </cell>
          <cell r="N143">
            <v>0</v>
          </cell>
          <cell r="O143" t="str">
            <v>CANTIDAD</v>
          </cell>
          <cell r="P143" t="str">
            <v>DIA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</row>
        <row r="144">
          <cell r="B144">
            <v>0</v>
          </cell>
          <cell r="C144">
            <v>0</v>
          </cell>
          <cell r="D144" t="str">
            <v>HERRAMIENTA MENOR</v>
          </cell>
          <cell r="E144">
            <v>0</v>
          </cell>
          <cell r="F144">
            <v>0</v>
          </cell>
          <cell r="G144"/>
          <cell r="H144">
            <v>647.5</v>
          </cell>
          <cell r="I144">
            <v>1</v>
          </cell>
          <cell r="J144"/>
          <cell r="K144">
            <v>647.5</v>
          </cell>
          <cell r="L144">
            <v>0</v>
          </cell>
          <cell r="M144">
            <v>0</v>
          </cell>
          <cell r="N144">
            <v>0</v>
          </cell>
          <cell r="O144">
            <v>5</v>
          </cell>
          <cell r="P144">
            <v>143000</v>
          </cell>
          <cell r="Q144">
            <v>143000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</row>
        <row r="145">
          <cell r="B145">
            <v>0</v>
          </cell>
          <cell r="C145"/>
          <cell r="D145" t="str">
            <v xml:space="preserve"> COMPRESOR CON MARTILLO PERCUTOR</v>
          </cell>
          <cell r="E145">
            <v>0</v>
          </cell>
          <cell r="F145">
            <v>0</v>
          </cell>
          <cell r="G145"/>
          <cell r="H145">
            <v>80000</v>
          </cell>
          <cell r="I145">
            <v>10</v>
          </cell>
          <cell r="J145" t="str">
            <v>M2/HR</v>
          </cell>
          <cell r="K145">
            <v>8000</v>
          </cell>
          <cell r="L145">
            <v>0</v>
          </cell>
          <cell r="M145">
            <v>0</v>
          </cell>
          <cell r="N145">
            <v>0</v>
          </cell>
          <cell r="O145"/>
          <cell r="P145"/>
          <cell r="Q145"/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</row>
        <row r="146">
          <cell r="B146">
            <v>0</v>
          </cell>
          <cell r="C146"/>
          <cell r="D146"/>
          <cell r="E146">
            <v>0</v>
          </cell>
          <cell r="F146">
            <v>0</v>
          </cell>
          <cell r="G146"/>
          <cell r="H146"/>
          <cell r="I146"/>
          <cell r="J146"/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/>
          <cell r="P146"/>
          <cell r="Q146"/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</row>
        <row r="147">
          <cell r="B147">
            <v>0</v>
          </cell>
          <cell r="C147"/>
          <cell r="D147"/>
          <cell r="E147">
            <v>0</v>
          </cell>
          <cell r="F147">
            <v>0</v>
          </cell>
          <cell r="G147"/>
          <cell r="H147"/>
          <cell r="I147"/>
          <cell r="J147"/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/>
          <cell r="P147"/>
          <cell r="Q147"/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</row>
        <row r="148">
          <cell r="B148">
            <v>0</v>
          </cell>
          <cell r="C148"/>
          <cell r="D148"/>
          <cell r="E148">
            <v>0</v>
          </cell>
          <cell r="F148">
            <v>0</v>
          </cell>
          <cell r="G148"/>
          <cell r="H148"/>
          <cell r="I148"/>
          <cell r="J148"/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/>
          <cell r="P148"/>
          <cell r="Q148"/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</row>
        <row r="149">
          <cell r="B149">
            <v>0</v>
          </cell>
          <cell r="C149"/>
          <cell r="D149"/>
          <cell r="E149">
            <v>0</v>
          </cell>
          <cell r="F149">
            <v>0</v>
          </cell>
          <cell r="G149"/>
          <cell r="H149"/>
          <cell r="I149"/>
          <cell r="J149"/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/>
          <cell r="P149"/>
          <cell r="Q149"/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</row>
        <row r="150">
          <cell r="B150">
            <v>0</v>
          </cell>
          <cell r="C150"/>
          <cell r="D150"/>
          <cell r="E150">
            <v>0</v>
          </cell>
          <cell r="F150">
            <v>0</v>
          </cell>
          <cell r="G150"/>
          <cell r="H150"/>
          <cell r="I150"/>
          <cell r="J150"/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/>
          <cell r="P150"/>
          <cell r="Q150"/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</row>
        <row r="151">
          <cell r="B151">
            <v>0</v>
          </cell>
          <cell r="C151"/>
          <cell r="D151"/>
          <cell r="E151">
            <v>0</v>
          </cell>
          <cell r="F151">
            <v>0</v>
          </cell>
          <cell r="G151"/>
          <cell r="H151"/>
          <cell r="I151"/>
          <cell r="J151"/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/>
          <cell r="P151"/>
          <cell r="Q151"/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</row>
        <row r="152">
          <cell r="B152">
            <v>0</v>
          </cell>
          <cell r="C152"/>
          <cell r="D152"/>
          <cell r="E152">
            <v>0</v>
          </cell>
          <cell r="F152">
            <v>0</v>
          </cell>
          <cell r="G152"/>
          <cell r="H152"/>
          <cell r="I152"/>
          <cell r="J152"/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/>
          <cell r="P152"/>
          <cell r="Q152"/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</row>
        <row r="153">
          <cell r="B153">
            <v>0</v>
          </cell>
          <cell r="C153"/>
          <cell r="D153"/>
          <cell r="E153">
            <v>0</v>
          </cell>
          <cell r="F153">
            <v>0</v>
          </cell>
          <cell r="G153"/>
          <cell r="H153"/>
          <cell r="I153"/>
          <cell r="J153"/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/>
          <cell r="P153"/>
          <cell r="Q153"/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</row>
        <row r="154"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 t="str">
            <v>SUB-TOTAL</v>
          </cell>
          <cell r="L154">
            <v>8647.5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</row>
        <row r="155">
          <cell r="B155">
            <v>0</v>
          </cell>
          <cell r="C155">
            <v>0</v>
          </cell>
          <cell r="D155" t="str">
            <v>II-MATERIALES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</row>
        <row r="156">
          <cell r="B156">
            <v>0</v>
          </cell>
          <cell r="C156" t="str">
            <v>COD.</v>
          </cell>
          <cell r="D156" t="str">
            <v xml:space="preserve">DESCRIPCION </v>
          </cell>
          <cell r="E156">
            <v>0</v>
          </cell>
          <cell r="F156">
            <v>0</v>
          </cell>
          <cell r="G156" t="str">
            <v>unidad</v>
          </cell>
          <cell r="H156" t="str">
            <v>precio-unit</v>
          </cell>
          <cell r="I156" t="str">
            <v>cantidad</v>
          </cell>
          <cell r="J156">
            <v>0</v>
          </cell>
          <cell r="K156" t="str">
            <v>vr.unit</v>
          </cell>
          <cell r="L156" t="str">
            <v>M2</v>
          </cell>
          <cell r="M156">
            <v>0</v>
          </cell>
          <cell r="N156">
            <v>0</v>
          </cell>
          <cell r="O156" t="str">
            <v>CANTIDAD</v>
          </cell>
          <cell r="P156" t="str">
            <v>CANTIDAD TOTAL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</row>
        <row r="157"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5</v>
          </cell>
          <cell r="P157">
            <v>5</v>
          </cell>
          <cell r="Q157">
            <v>750000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</row>
        <row r="158">
          <cell r="B158">
            <v>0</v>
          </cell>
          <cell r="C158"/>
          <cell r="D158"/>
          <cell r="E158">
            <v>0</v>
          </cell>
          <cell r="F158">
            <v>0</v>
          </cell>
          <cell r="G158"/>
          <cell r="H158"/>
          <cell r="I158"/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/>
          <cell r="P158"/>
          <cell r="Q158"/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</row>
        <row r="159">
          <cell r="B159">
            <v>0</v>
          </cell>
          <cell r="C159"/>
          <cell r="D159"/>
          <cell r="E159">
            <v>0</v>
          </cell>
          <cell r="F159">
            <v>0</v>
          </cell>
          <cell r="G159"/>
          <cell r="H159"/>
          <cell r="I159"/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/>
          <cell r="P159"/>
          <cell r="Q159"/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</row>
        <row r="160">
          <cell r="B160">
            <v>0</v>
          </cell>
          <cell r="C160"/>
          <cell r="D160"/>
          <cell r="E160">
            <v>0</v>
          </cell>
          <cell r="F160">
            <v>0</v>
          </cell>
          <cell r="G160"/>
          <cell r="H160"/>
          <cell r="I160"/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/>
          <cell r="P160"/>
          <cell r="Q160"/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</row>
        <row r="161">
          <cell r="B161">
            <v>0</v>
          </cell>
          <cell r="C161"/>
          <cell r="D161"/>
          <cell r="E161">
            <v>0</v>
          </cell>
          <cell r="F161">
            <v>0</v>
          </cell>
          <cell r="G161"/>
          <cell r="H161"/>
          <cell r="I161"/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/>
          <cell r="P161"/>
          <cell r="Q161"/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</row>
        <row r="162">
          <cell r="B162">
            <v>0</v>
          </cell>
          <cell r="C162"/>
          <cell r="D162"/>
          <cell r="E162">
            <v>0</v>
          </cell>
          <cell r="F162">
            <v>0</v>
          </cell>
          <cell r="G162"/>
          <cell r="H162"/>
          <cell r="I162"/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/>
          <cell r="P162"/>
          <cell r="Q162"/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</row>
        <row r="163">
          <cell r="B163">
            <v>0</v>
          </cell>
          <cell r="C163"/>
          <cell r="D163"/>
          <cell r="E163">
            <v>0</v>
          </cell>
          <cell r="F163">
            <v>0</v>
          </cell>
          <cell r="G163"/>
          <cell r="H163"/>
          <cell r="I163"/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/>
          <cell r="P163"/>
          <cell r="Q163"/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</row>
        <row r="164">
          <cell r="B164">
            <v>0</v>
          </cell>
          <cell r="C164"/>
          <cell r="D164"/>
          <cell r="E164">
            <v>0</v>
          </cell>
          <cell r="F164">
            <v>0</v>
          </cell>
          <cell r="G164"/>
          <cell r="H164"/>
          <cell r="I164"/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/>
          <cell r="P164"/>
          <cell r="Q164"/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</row>
        <row r="165">
          <cell r="B165">
            <v>0</v>
          </cell>
          <cell r="C165"/>
          <cell r="D165"/>
          <cell r="E165">
            <v>0</v>
          </cell>
          <cell r="F165">
            <v>0</v>
          </cell>
          <cell r="G165"/>
          <cell r="H165"/>
          <cell r="I165"/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/>
          <cell r="P165"/>
          <cell r="Q165"/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</row>
        <row r="166">
          <cell r="B166">
            <v>0</v>
          </cell>
          <cell r="C166"/>
          <cell r="D166"/>
          <cell r="E166">
            <v>0</v>
          </cell>
          <cell r="F166">
            <v>0</v>
          </cell>
          <cell r="G166"/>
          <cell r="H166"/>
          <cell r="I166"/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/>
          <cell r="P166"/>
          <cell r="Q166"/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</row>
        <row r="167">
          <cell r="B167">
            <v>0</v>
          </cell>
          <cell r="C167"/>
          <cell r="D167"/>
          <cell r="E167">
            <v>0</v>
          </cell>
          <cell r="F167">
            <v>0</v>
          </cell>
          <cell r="G167"/>
          <cell r="H167"/>
          <cell r="I167"/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/>
          <cell r="P167"/>
          <cell r="Q167"/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</row>
        <row r="168">
          <cell r="B168">
            <v>0</v>
          </cell>
          <cell r="C168"/>
          <cell r="D168"/>
          <cell r="E168">
            <v>0</v>
          </cell>
          <cell r="F168">
            <v>0</v>
          </cell>
          <cell r="G168"/>
          <cell r="H168"/>
          <cell r="I168"/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/>
          <cell r="P168"/>
          <cell r="Q168"/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</row>
        <row r="169">
          <cell r="B169">
            <v>0</v>
          </cell>
          <cell r="C169"/>
          <cell r="D169"/>
          <cell r="E169">
            <v>0</v>
          </cell>
          <cell r="F169">
            <v>0</v>
          </cell>
          <cell r="G169"/>
          <cell r="H169"/>
          <cell r="I169"/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/>
          <cell r="P169"/>
          <cell r="Q169"/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</row>
        <row r="170">
          <cell r="B170">
            <v>0</v>
          </cell>
          <cell r="C170"/>
          <cell r="D170"/>
          <cell r="E170">
            <v>0</v>
          </cell>
          <cell r="F170">
            <v>0</v>
          </cell>
          <cell r="G170"/>
          <cell r="H170"/>
          <cell r="I170"/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/>
          <cell r="P170"/>
          <cell r="Q170"/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</row>
        <row r="171">
          <cell r="B171">
            <v>0</v>
          </cell>
          <cell r="C171"/>
          <cell r="D171"/>
          <cell r="E171">
            <v>0</v>
          </cell>
          <cell r="F171">
            <v>0</v>
          </cell>
          <cell r="G171"/>
          <cell r="H171"/>
          <cell r="I171"/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/>
          <cell r="P171"/>
          <cell r="Q171"/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</row>
        <row r="172"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 t="str">
            <v>SUB-TOTAL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</row>
        <row r="173">
          <cell r="B173">
            <v>0</v>
          </cell>
          <cell r="C173">
            <v>0</v>
          </cell>
          <cell r="D173" t="str">
            <v>III-TRANSPORTES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</row>
        <row r="174">
          <cell r="B174">
            <v>0</v>
          </cell>
          <cell r="C174" t="str">
            <v>COD.</v>
          </cell>
          <cell r="D174" t="str">
            <v>MATERIAL</v>
          </cell>
          <cell r="E174">
            <v>0</v>
          </cell>
          <cell r="F174" t="str">
            <v>vol-peso 
ó cant</v>
          </cell>
          <cell r="G174" t="str">
            <v>Distancia</v>
          </cell>
          <cell r="H174" t="str">
            <v>M3 o ton*Km</v>
          </cell>
          <cell r="I174" t="str">
            <v>tarifa</v>
          </cell>
          <cell r="J174">
            <v>0</v>
          </cell>
          <cell r="K174" t="str">
            <v>vr.unit</v>
          </cell>
          <cell r="L174" t="str">
            <v>M2</v>
          </cell>
          <cell r="M174">
            <v>0</v>
          </cell>
          <cell r="N174">
            <v>0</v>
          </cell>
          <cell r="O174" t="str">
            <v>CANTIDAD</v>
          </cell>
          <cell r="P174" t="str">
            <v>CANTIDAD TOTAL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</row>
        <row r="175">
          <cell r="B175">
            <v>0</v>
          </cell>
          <cell r="C175"/>
          <cell r="D175" t="str">
            <v>TRANSP. M3/km BOTADERO CASCAJAL</v>
          </cell>
          <cell r="E175">
            <v>0</v>
          </cell>
          <cell r="F175">
            <v>0.15</v>
          </cell>
          <cell r="G175">
            <v>22</v>
          </cell>
          <cell r="H175">
            <v>3.3</v>
          </cell>
          <cell r="I175">
            <v>1270</v>
          </cell>
          <cell r="J175">
            <v>0</v>
          </cell>
          <cell r="K175">
            <v>4191</v>
          </cell>
          <cell r="L175">
            <v>0</v>
          </cell>
          <cell r="M175">
            <v>0</v>
          </cell>
          <cell r="N175">
            <v>0</v>
          </cell>
          <cell r="O175"/>
          <cell r="P175"/>
          <cell r="Q175"/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</row>
        <row r="176">
          <cell r="B176">
            <v>0</v>
          </cell>
          <cell r="C176"/>
          <cell r="D176"/>
          <cell r="E176">
            <v>0</v>
          </cell>
          <cell r="F176"/>
          <cell r="G176"/>
          <cell r="H176"/>
          <cell r="I176"/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/>
          <cell r="P176"/>
          <cell r="Q176"/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</row>
        <row r="177">
          <cell r="B177">
            <v>0</v>
          </cell>
          <cell r="C177"/>
          <cell r="D177"/>
          <cell r="E177">
            <v>0</v>
          </cell>
          <cell r="F177"/>
          <cell r="G177"/>
          <cell r="H177"/>
          <cell r="I177"/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/>
          <cell r="P177"/>
          <cell r="Q177"/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</row>
        <row r="178">
          <cell r="B178">
            <v>0</v>
          </cell>
          <cell r="C178"/>
          <cell r="D178"/>
          <cell r="E178">
            <v>0</v>
          </cell>
          <cell r="F178"/>
          <cell r="G178"/>
          <cell r="H178"/>
          <cell r="I178"/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/>
          <cell r="P178"/>
          <cell r="Q178"/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</row>
        <row r="179">
          <cell r="B179">
            <v>0</v>
          </cell>
          <cell r="C179"/>
          <cell r="D179"/>
          <cell r="E179">
            <v>0</v>
          </cell>
          <cell r="F179"/>
          <cell r="G179"/>
          <cell r="H179"/>
          <cell r="I179"/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/>
          <cell r="P179"/>
          <cell r="Q179"/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</row>
        <row r="180">
          <cell r="B180">
            <v>0</v>
          </cell>
          <cell r="C180"/>
          <cell r="D180"/>
          <cell r="E180">
            <v>0</v>
          </cell>
          <cell r="F180"/>
          <cell r="G180"/>
          <cell r="H180"/>
          <cell r="I180"/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/>
          <cell r="P180"/>
          <cell r="Q180"/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</row>
        <row r="181">
          <cell r="B181">
            <v>0</v>
          </cell>
          <cell r="C181"/>
          <cell r="D181"/>
          <cell r="E181">
            <v>0</v>
          </cell>
          <cell r="F181"/>
          <cell r="G181"/>
          <cell r="H181"/>
          <cell r="I181"/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/>
          <cell r="P181"/>
          <cell r="Q181"/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</row>
        <row r="182">
          <cell r="B182">
            <v>0</v>
          </cell>
          <cell r="C182"/>
          <cell r="D182"/>
          <cell r="E182">
            <v>0</v>
          </cell>
          <cell r="F182"/>
          <cell r="G182"/>
          <cell r="H182"/>
          <cell r="I182"/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/>
          <cell r="P182"/>
          <cell r="Q182"/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</row>
        <row r="183"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 t="str">
            <v>SUB-TOTAL</v>
          </cell>
          <cell r="L183">
            <v>4191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</row>
        <row r="184">
          <cell r="B184">
            <v>0</v>
          </cell>
          <cell r="C184">
            <v>0</v>
          </cell>
          <cell r="D184" t="str">
            <v>IV-MANO DE OBRA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</row>
        <row r="185">
          <cell r="B185">
            <v>0</v>
          </cell>
          <cell r="C185" t="str">
            <v>COD.</v>
          </cell>
          <cell r="D185" t="str">
            <v>TRABAJADOR</v>
          </cell>
          <cell r="E185" t="str">
            <v>Cantidad</v>
          </cell>
          <cell r="F185" t="str">
            <v>jornal</v>
          </cell>
          <cell r="G185" t="str">
            <v>prestaciones</v>
          </cell>
          <cell r="H185" t="str">
            <v>jornal total</v>
          </cell>
          <cell r="I185" t="str">
            <v>rendimiento</v>
          </cell>
          <cell r="J185">
            <v>0</v>
          </cell>
          <cell r="K185" t="str">
            <v>vr.unit</v>
          </cell>
          <cell r="L185" t="str">
            <v>M2</v>
          </cell>
          <cell r="M185">
            <v>0</v>
          </cell>
          <cell r="N185">
            <v>0</v>
          </cell>
          <cell r="O185" t="str">
            <v>CANTIDAD</v>
          </cell>
          <cell r="P185" t="str">
            <v>JORNALES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</row>
        <row r="186">
          <cell r="B186">
            <v>0</v>
          </cell>
          <cell r="C186">
            <v>0</v>
          </cell>
          <cell r="D186" t="str">
            <v>AYUDANTE</v>
          </cell>
          <cell r="E186">
            <v>3</v>
          </cell>
          <cell r="F186">
            <v>35000</v>
          </cell>
          <cell r="G186">
            <v>1.85</v>
          </cell>
          <cell r="H186">
            <v>194250</v>
          </cell>
          <cell r="I186">
            <v>30</v>
          </cell>
          <cell r="J186" t="str">
            <v>M2/DIA</v>
          </cell>
          <cell r="K186">
            <v>6475</v>
          </cell>
          <cell r="L186">
            <v>0</v>
          </cell>
          <cell r="M186">
            <v>0</v>
          </cell>
          <cell r="N186">
            <v>0</v>
          </cell>
          <cell r="O186">
            <v>5</v>
          </cell>
          <cell r="P186">
            <v>65</v>
          </cell>
          <cell r="Q186">
            <v>2860000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</row>
        <row r="187">
          <cell r="B187">
            <v>0</v>
          </cell>
          <cell r="C187"/>
          <cell r="D187"/>
          <cell r="E187"/>
          <cell r="F187"/>
          <cell r="G187"/>
          <cell r="H187"/>
          <cell r="I187"/>
          <cell r="J187"/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/>
          <cell r="P187"/>
          <cell r="Q187"/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</row>
        <row r="188">
          <cell r="B188">
            <v>0</v>
          </cell>
          <cell r="C188"/>
          <cell r="D188"/>
          <cell r="E188"/>
          <cell r="F188"/>
          <cell r="G188"/>
          <cell r="H188"/>
          <cell r="I188"/>
          <cell r="J188"/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/>
          <cell r="P188"/>
          <cell r="Q188"/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</row>
        <row r="189">
          <cell r="B189">
            <v>0</v>
          </cell>
          <cell r="C189"/>
          <cell r="D189"/>
          <cell r="E189"/>
          <cell r="F189"/>
          <cell r="G189"/>
          <cell r="H189"/>
          <cell r="I189"/>
          <cell r="J189"/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/>
          <cell r="P189"/>
          <cell r="Q189"/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</row>
        <row r="190"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 t="str">
            <v>SUB-TOTAL</v>
          </cell>
          <cell r="L190">
            <v>6475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</row>
        <row r="191"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</row>
        <row r="192"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 t="str">
            <v>TOTAL COSTO DIRECTO</v>
          </cell>
          <cell r="J192">
            <v>0</v>
          </cell>
          <cell r="K192">
            <v>0</v>
          </cell>
          <cell r="L192">
            <v>19313.5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</row>
        <row r="193">
          <cell r="B193">
            <v>0</v>
          </cell>
          <cell r="C193">
            <v>0</v>
          </cell>
          <cell r="D193" t="str">
            <v>V- COSTOS INDIRECTOS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</row>
        <row r="194">
          <cell r="B194">
            <v>0</v>
          </cell>
          <cell r="C194">
            <v>0</v>
          </cell>
          <cell r="D194" t="str">
            <v>Descripción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 t="str">
            <v>Porcentaje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</row>
        <row r="195">
          <cell r="B195">
            <v>0</v>
          </cell>
          <cell r="C195">
            <v>0</v>
          </cell>
          <cell r="D195" t="str">
            <v>A.I.U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0.35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</row>
        <row r="196"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 t="str">
            <v xml:space="preserve">PRECIO UNITARIO TOTAL </v>
          </cell>
          <cell r="K196">
            <v>0</v>
          </cell>
          <cell r="L196">
            <v>26073.23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</row>
        <row r="197"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</row>
        <row r="198"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</row>
        <row r="199">
          <cell r="B199">
            <v>0</v>
          </cell>
          <cell r="C199" t="str">
            <v>Elaboró: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 t="str">
            <v xml:space="preserve">Reviso: 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</row>
        <row r="201">
          <cell r="B201">
            <v>0</v>
          </cell>
          <cell r="C201" t="str">
            <v>ING EDWIN ANTONIO ORTIZ HIGUERA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 t="str">
            <v>FREEDIE ANDRES SANDOVAL HERRERA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</row>
        <row r="202">
          <cell r="B202">
            <v>0</v>
          </cell>
          <cell r="C202" t="str">
            <v>Ingeniero Civil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 t="str">
            <v>Secretario De Planeación Municipal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</row>
        <row r="203">
          <cell r="B203">
            <v>0</v>
          </cell>
          <cell r="C203" t="str">
            <v>MP 68202-096275 STD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 t="str">
            <v>M.P. 68202-300697 STD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</row>
        <row r="204"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</row>
        <row r="205"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</row>
        <row r="206"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</row>
        <row r="207"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</row>
        <row r="208">
          <cell r="B208">
            <v>0</v>
          </cell>
          <cell r="C208" t="str">
            <v>MUNICIPIO DE VALLE DE SAN JOSE</v>
          </cell>
          <cell r="D208">
            <v>0</v>
          </cell>
          <cell r="E208">
            <v>0</v>
          </cell>
          <cell r="F208">
            <v>0</v>
          </cell>
          <cell r="G208" t="str">
            <v xml:space="preserve">ANALISIS DE PRECIOS UNITARIOS 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</row>
        <row r="209">
          <cell r="B209">
            <v>0</v>
          </cell>
          <cell r="C209" t="str">
            <v>DEPARTAMENTO:</v>
          </cell>
          <cell r="D209">
            <v>0</v>
          </cell>
          <cell r="E209" t="str">
            <v>SANTANDER</v>
          </cell>
          <cell r="F209">
            <v>0</v>
          </cell>
          <cell r="G209">
            <v>0</v>
          </cell>
          <cell r="H209" t="str">
            <v>MUNICIPIO:</v>
          </cell>
          <cell r="I209" t="str">
            <v>VALLE DE SAN JOSE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</row>
        <row r="210">
          <cell r="A210">
            <v>0</v>
          </cell>
          <cell r="B210">
            <v>0</v>
          </cell>
          <cell r="C210" t="str">
            <v xml:space="preserve">ITEM  :    </v>
          </cell>
          <cell r="D210">
            <v>1.04</v>
          </cell>
          <cell r="E210" t="str">
            <v>Demolición de caja existente (incluye retiro)</v>
          </cell>
          <cell r="F210">
            <v>0</v>
          </cell>
          <cell r="G210">
            <v>0</v>
          </cell>
          <cell r="H210">
            <v>0</v>
          </cell>
          <cell r="I210" t="str">
            <v xml:space="preserve">Fecha: </v>
          </cell>
          <cell r="J210" t="str">
            <v>DICIEMBRE DE 2019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1,18,9A</v>
          </cell>
          <cell r="P210">
            <v>0</v>
          </cell>
          <cell r="T210">
            <v>750600</v>
          </cell>
          <cell r="U210">
            <v>28600</v>
          </cell>
          <cell r="V210">
            <v>150000</v>
          </cell>
          <cell r="W210">
            <v>0</v>
          </cell>
          <cell r="X210">
            <v>572000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</row>
        <row r="211">
          <cell r="B211">
            <v>0</v>
          </cell>
          <cell r="C211">
            <v>0</v>
          </cell>
          <cell r="D211" t="str">
            <v>I-EQUIPO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</row>
        <row r="212">
          <cell r="B212">
            <v>0</v>
          </cell>
          <cell r="C212" t="str">
            <v>COD.</v>
          </cell>
          <cell r="D212" t="str">
            <v xml:space="preserve">DESCRIPCION </v>
          </cell>
          <cell r="E212">
            <v>0</v>
          </cell>
          <cell r="F212">
            <v>0</v>
          </cell>
          <cell r="G212" t="str">
            <v>tipo</v>
          </cell>
          <cell r="H212" t="str">
            <v>tarifa</v>
          </cell>
          <cell r="I212" t="str">
            <v>rendimiento</v>
          </cell>
          <cell r="J212">
            <v>0</v>
          </cell>
          <cell r="K212" t="str">
            <v>vr.unit</v>
          </cell>
          <cell r="L212" t="str">
            <v>UND</v>
          </cell>
          <cell r="M212">
            <v>0</v>
          </cell>
          <cell r="N212">
            <v>0</v>
          </cell>
          <cell r="O212" t="str">
            <v>CANTIDAD</v>
          </cell>
          <cell r="P212" t="str">
            <v>DIA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</row>
        <row r="213">
          <cell r="B213">
            <v>0</v>
          </cell>
          <cell r="C213">
            <v>0</v>
          </cell>
          <cell r="D213" t="str">
            <v>HERRAMIENTA MENOR</v>
          </cell>
          <cell r="E213">
            <v>0</v>
          </cell>
          <cell r="F213">
            <v>0</v>
          </cell>
          <cell r="G213"/>
          <cell r="H213">
            <v>4517.0600000000004</v>
          </cell>
          <cell r="I213">
            <v>1</v>
          </cell>
          <cell r="J213"/>
          <cell r="K213">
            <v>4517.0600000000004</v>
          </cell>
          <cell r="L213">
            <v>0</v>
          </cell>
          <cell r="M213">
            <v>0</v>
          </cell>
          <cell r="N213">
            <v>0</v>
          </cell>
          <cell r="O213">
            <v>5</v>
          </cell>
          <cell r="P213">
            <v>143000</v>
          </cell>
          <cell r="Q213">
            <v>143000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</row>
        <row r="214">
          <cell r="B214">
            <v>0</v>
          </cell>
          <cell r="C214"/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/>
          <cell r="P214"/>
          <cell r="Q214"/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</row>
        <row r="215">
          <cell r="B215">
            <v>0</v>
          </cell>
          <cell r="C215"/>
          <cell r="D215"/>
          <cell r="E215">
            <v>0</v>
          </cell>
          <cell r="F215">
            <v>0</v>
          </cell>
          <cell r="G215"/>
          <cell r="H215"/>
          <cell r="I215"/>
          <cell r="J215"/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/>
          <cell r="P215"/>
          <cell r="Q215"/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</row>
        <row r="216">
          <cell r="B216">
            <v>0</v>
          </cell>
          <cell r="C216"/>
          <cell r="D216"/>
          <cell r="E216">
            <v>0</v>
          </cell>
          <cell r="F216">
            <v>0</v>
          </cell>
          <cell r="G216"/>
          <cell r="H216"/>
          <cell r="I216"/>
          <cell r="J216"/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/>
          <cell r="P216"/>
          <cell r="Q216"/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</row>
        <row r="217">
          <cell r="B217">
            <v>0</v>
          </cell>
          <cell r="C217"/>
          <cell r="D217"/>
          <cell r="E217">
            <v>0</v>
          </cell>
          <cell r="F217">
            <v>0</v>
          </cell>
          <cell r="G217"/>
          <cell r="H217"/>
          <cell r="I217"/>
          <cell r="J217"/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/>
          <cell r="P217"/>
          <cell r="Q217"/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</row>
        <row r="218">
          <cell r="B218">
            <v>0</v>
          </cell>
          <cell r="C218"/>
          <cell r="D218"/>
          <cell r="E218">
            <v>0</v>
          </cell>
          <cell r="F218">
            <v>0</v>
          </cell>
          <cell r="G218"/>
          <cell r="H218"/>
          <cell r="I218"/>
          <cell r="J218"/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/>
          <cell r="P218"/>
          <cell r="Q218"/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</row>
        <row r="219">
          <cell r="B219">
            <v>0</v>
          </cell>
          <cell r="C219"/>
          <cell r="D219"/>
          <cell r="E219">
            <v>0</v>
          </cell>
          <cell r="F219">
            <v>0</v>
          </cell>
          <cell r="G219"/>
          <cell r="H219"/>
          <cell r="I219"/>
          <cell r="J219"/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/>
          <cell r="P219"/>
          <cell r="Q219"/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</row>
        <row r="220">
          <cell r="B220">
            <v>0</v>
          </cell>
          <cell r="C220"/>
          <cell r="D220"/>
          <cell r="E220">
            <v>0</v>
          </cell>
          <cell r="F220">
            <v>0</v>
          </cell>
          <cell r="G220"/>
          <cell r="H220"/>
          <cell r="I220"/>
          <cell r="J220"/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/>
          <cell r="P220"/>
          <cell r="Q220"/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</row>
        <row r="221">
          <cell r="B221">
            <v>0</v>
          </cell>
          <cell r="C221"/>
          <cell r="D221"/>
          <cell r="E221">
            <v>0</v>
          </cell>
          <cell r="F221">
            <v>0</v>
          </cell>
          <cell r="G221"/>
          <cell r="H221"/>
          <cell r="I221"/>
          <cell r="J221"/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/>
          <cell r="P221"/>
          <cell r="Q221"/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</row>
        <row r="222">
          <cell r="B222">
            <v>0</v>
          </cell>
          <cell r="C222"/>
          <cell r="D222"/>
          <cell r="E222">
            <v>0</v>
          </cell>
          <cell r="F222">
            <v>0</v>
          </cell>
          <cell r="G222"/>
          <cell r="H222"/>
          <cell r="I222"/>
          <cell r="J222"/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/>
          <cell r="P222"/>
          <cell r="Q222"/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</row>
        <row r="223"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 t="str">
            <v>SUB-TOTAL</v>
          </cell>
          <cell r="L223">
            <v>4517.0600000000004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</row>
        <row r="224">
          <cell r="B224">
            <v>0</v>
          </cell>
          <cell r="C224">
            <v>0</v>
          </cell>
          <cell r="D224" t="str">
            <v>II-MATERIALES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</row>
        <row r="225">
          <cell r="B225">
            <v>0</v>
          </cell>
          <cell r="C225" t="str">
            <v>COD.</v>
          </cell>
          <cell r="D225" t="str">
            <v xml:space="preserve">DESCRIPCION </v>
          </cell>
          <cell r="E225">
            <v>0</v>
          </cell>
          <cell r="F225">
            <v>0</v>
          </cell>
          <cell r="G225" t="str">
            <v>unidad</v>
          </cell>
          <cell r="H225" t="str">
            <v>precio-unit</v>
          </cell>
          <cell r="I225" t="str">
            <v>cantidad</v>
          </cell>
          <cell r="J225">
            <v>0</v>
          </cell>
          <cell r="K225" t="str">
            <v>vr.unit</v>
          </cell>
          <cell r="L225" t="str">
            <v>UND</v>
          </cell>
          <cell r="M225">
            <v>0</v>
          </cell>
          <cell r="N225">
            <v>0</v>
          </cell>
          <cell r="O225" t="str">
            <v>CANTIDAD</v>
          </cell>
          <cell r="P225" t="str">
            <v>CANTIDAD TOTAL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</row>
        <row r="226"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5</v>
          </cell>
          <cell r="P226">
            <v>5</v>
          </cell>
          <cell r="Q226">
            <v>750000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</row>
        <row r="227">
          <cell r="B227">
            <v>0</v>
          </cell>
          <cell r="C227"/>
          <cell r="D227"/>
          <cell r="E227">
            <v>0</v>
          </cell>
          <cell r="F227">
            <v>0</v>
          </cell>
          <cell r="G227"/>
          <cell r="H227"/>
          <cell r="I227"/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/>
          <cell r="P227"/>
          <cell r="Q227"/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</row>
        <row r="228">
          <cell r="B228">
            <v>0</v>
          </cell>
          <cell r="C228"/>
          <cell r="D228"/>
          <cell r="E228">
            <v>0</v>
          </cell>
          <cell r="F228">
            <v>0</v>
          </cell>
          <cell r="G228"/>
          <cell r="H228"/>
          <cell r="I228"/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/>
          <cell r="P228"/>
          <cell r="Q228"/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</row>
        <row r="229">
          <cell r="B229">
            <v>0</v>
          </cell>
          <cell r="C229"/>
          <cell r="D229"/>
          <cell r="E229">
            <v>0</v>
          </cell>
          <cell r="F229">
            <v>0</v>
          </cell>
          <cell r="G229"/>
          <cell r="H229"/>
          <cell r="I229"/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/>
          <cell r="P229"/>
          <cell r="Q229"/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</row>
        <row r="230">
          <cell r="B230">
            <v>0</v>
          </cell>
          <cell r="C230"/>
          <cell r="D230"/>
          <cell r="E230">
            <v>0</v>
          </cell>
          <cell r="F230">
            <v>0</v>
          </cell>
          <cell r="G230"/>
          <cell r="H230"/>
          <cell r="I230"/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/>
          <cell r="P230"/>
          <cell r="Q230"/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</row>
        <row r="231">
          <cell r="B231">
            <v>0</v>
          </cell>
          <cell r="C231"/>
          <cell r="D231"/>
          <cell r="E231">
            <v>0</v>
          </cell>
          <cell r="F231">
            <v>0</v>
          </cell>
          <cell r="G231"/>
          <cell r="H231"/>
          <cell r="I231"/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/>
          <cell r="P231"/>
          <cell r="Q231"/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</row>
        <row r="232">
          <cell r="B232">
            <v>0</v>
          </cell>
          <cell r="C232"/>
          <cell r="D232"/>
          <cell r="E232">
            <v>0</v>
          </cell>
          <cell r="F232">
            <v>0</v>
          </cell>
          <cell r="G232"/>
          <cell r="H232"/>
          <cell r="I232"/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/>
          <cell r="P232"/>
          <cell r="Q232"/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</row>
        <row r="233">
          <cell r="B233">
            <v>0</v>
          </cell>
          <cell r="C233"/>
          <cell r="D233"/>
          <cell r="E233">
            <v>0</v>
          </cell>
          <cell r="F233">
            <v>0</v>
          </cell>
          <cell r="G233"/>
          <cell r="H233"/>
          <cell r="I233"/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/>
          <cell r="P233"/>
          <cell r="Q233"/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</row>
        <row r="234">
          <cell r="B234">
            <v>0</v>
          </cell>
          <cell r="C234"/>
          <cell r="D234"/>
          <cell r="E234">
            <v>0</v>
          </cell>
          <cell r="F234">
            <v>0</v>
          </cell>
          <cell r="G234"/>
          <cell r="H234"/>
          <cell r="I234"/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/>
          <cell r="P234"/>
          <cell r="Q234"/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</row>
        <row r="235">
          <cell r="B235">
            <v>0</v>
          </cell>
          <cell r="C235"/>
          <cell r="D235"/>
          <cell r="E235">
            <v>0</v>
          </cell>
          <cell r="F235">
            <v>0</v>
          </cell>
          <cell r="G235"/>
          <cell r="H235"/>
          <cell r="I235"/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/>
          <cell r="P235"/>
          <cell r="Q235"/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</row>
        <row r="236">
          <cell r="B236">
            <v>0</v>
          </cell>
          <cell r="C236"/>
          <cell r="D236"/>
          <cell r="E236">
            <v>0</v>
          </cell>
          <cell r="F236">
            <v>0</v>
          </cell>
          <cell r="G236"/>
          <cell r="H236"/>
          <cell r="I236"/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/>
          <cell r="P236"/>
          <cell r="Q236"/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</row>
        <row r="237">
          <cell r="B237">
            <v>0</v>
          </cell>
          <cell r="C237"/>
          <cell r="D237"/>
          <cell r="E237">
            <v>0</v>
          </cell>
          <cell r="F237">
            <v>0</v>
          </cell>
          <cell r="G237"/>
          <cell r="H237"/>
          <cell r="I237"/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/>
          <cell r="P237"/>
          <cell r="Q237"/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</row>
        <row r="238">
          <cell r="B238">
            <v>0</v>
          </cell>
          <cell r="C238"/>
          <cell r="D238"/>
          <cell r="E238">
            <v>0</v>
          </cell>
          <cell r="F238">
            <v>0</v>
          </cell>
          <cell r="G238"/>
          <cell r="H238"/>
          <cell r="I238"/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/>
          <cell r="P238"/>
          <cell r="Q238"/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</row>
        <row r="239">
          <cell r="B239">
            <v>0</v>
          </cell>
          <cell r="C239"/>
          <cell r="D239"/>
          <cell r="E239">
            <v>0</v>
          </cell>
          <cell r="F239">
            <v>0</v>
          </cell>
          <cell r="G239"/>
          <cell r="H239"/>
          <cell r="I239"/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/>
          <cell r="P239"/>
          <cell r="Q239"/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</row>
        <row r="240">
          <cell r="B240">
            <v>0</v>
          </cell>
          <cell r="C240"/>
          <cell r="D240"/>
          <cell r="E240">
            <v>0</v>
          </cell>
          <cell r="F240">
            <v>0</v>
          </cell>
          <cell r="G240"/>
          <cell r="H240"/>
          <cell r="I240"/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/>
          <cell r="P240"/>
          <cell r="Q240"/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</row>
        <row r="241"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 t="str">
            <v>SUB-TOTAL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</row>
        <row r="242">
          <cell r="B242">
            <v>0</v>
          </cell>
          <cell r="C242">
            <v>0</v>
          </cell>
          <cell r="D242" t="str">
            <v>III-TRANSPORTES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</row>
        <row r="243">
          <cell r="B243">
            <v>0</v>
          </cell>
          <cell r="C243" t="str">
            <v>COD.</v>
          </cell>
          <cell r="D243" t="str">
            <v>MATERIAL</v>
          </cell>
          <cell r="E243">
            <v>0</v>
          </cell>
          <cell r="F243" t="str">
            <v>vol-peso 
ó cant</v>
          </cell>
          <cell r="G243" t="str">
            <v>Distancia</v>
          </cell>
          <cell r="H243" t="str">
            <v>M3 o ton*Km</v>
          </cell>
          <cell r="I243" t="str">
            <v>tarifa</v>
          </cell>
          <cell r="J243">
            <v>0</v>
          </cell>
          <cell r="K243" t="str">
            <v>vr.unit</v>
          </cell>
          <cell r="L243" t="str">
            <v>UND</v>
          </cell>
          <cell r="M243">
            <v>0</v>
          </cell>
          <cell r="N243">
            <v>0</v>
          </cell>
          <cell r="O243" t="str">
            <v>CANTIDAD</v>
          </cell>
          <cell r="P243" t="str">
            <v>CANTIDAD TOTAL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</row>
        <row r="244">
          <cell r="B244">
            <v>0</v>
          </cell>
          <cell r="C244"/>
          <cell r="D244" t="str">
            <v>TRANSP. M3/km BOTADERO CASCAJAL</v>
          </cell>
          <cell r="E244">
            <v>0</v>
          </cell>
          <cell r="F244">
            <v>0.12</v>
          </cell>
          <cell r="G244">
            <v>22</v>
          </cell>
          <cell r="H244">
            <v>2.6399999999999997</v>
          </cell>
          <cell r="I244">
            <v>1270</v>
          </cell>
          <cell r="J244">
            <v>0</v>
          </cell>
          <cell r="K244">
            <v>3352.7999999999997</v>
          </cell>
          <cell r="L244">
            <v>0</v>
          </cell>
          <cell r="M244">
            <v>0</v>
          </cell>
          <cell r="N244">
            <v>0</v>
          </cell>
          <cell r="O244"/>
          <cell r="P244"/>
          <cell r="Q244"/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</row>
        <row r="245">
          <cell r="B245">
            <v>0</v>
          </cell>
          <cell r="C245"/>
          <cell r="D245"/>
          <cell r="E245">
            <v>0</v>
          </cell>
          <cell r="F245"/>
          <cell r="G245"/>
          <cell r="H245"/>
          <cell r="I245"/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/>
          <cell r="P245"/>
          <cell r="Q245"/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</row>
        <row r="246">
          <cell r="B246">
            <v>0</v>
          </cell>
          <cell r="C246"/>
          <cell r="D246"/>
          <cell r="E246">
            <v>0</v>
          </cell>
          <cell r="F246"/>
          <cell r="G246"/>
          <cell r="H246"/>
          <cell r="I246"/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/>
          <cell r="P246"/>
          <cell r="Q246"/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</row>
        <row r="247">
          <cell r="B247">
            <v>0</v>
          </cell>
          <cell r="C247"/>
          <cell r="D247"/>
          <cell r="E247">
            <v>0</v>
          </cell>
          <cell r="F247"/>
          <cell r="G247"/>
          <cell r="H247"/>
          <cell r="I247"/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/>
          <cell r="P247"/>
          <cell r="Q247"/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</row>
        <row r="248">
          <cell r="B248">
            <v>0</v>
          </cell>
          <cell r="C248"/>
          <cell r="D248"/>
          <cell r="E248">
            <v>0</v>
          </cell>
          <cell r="F248"/>
          <cell r="G248"/>
          <cell r="H248"/>
          <cell r="I248"/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/>
          <cell r="P248"/>
          <cell r="Q248"/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</row>
        <row r="249">
          <cell r="B249">
            <v>0</v>
          </cell>
          <cell r="C249"/>
          <cell r="D249"/>
          <cell r="E249">
            <v>0</v>
          </cell>
          <cell r="F249"/>
          <cell r="G249"/>
          <cell r="H249"/>
          <cell r="I249"/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/>
          <cell r="P249"/>
          <cell r="Q249"/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</row>
        <row r="250">
          <cell r="B250">
            <v>0</v>
          </cell>
          <cell r="C250"/>
          <cell r="D250"/>
          <cell r="E250">
            <v>0</v>
          </cell>
          <cell r="F250"/>
          <cell r="G250"/>
          <cell r="H250"/>
          <cell r="I250"/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/>
          <cell r="P250"/>
          <cell r="Q250"/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</row>
        <row r="251">
          <cell r="B251">
            <v>0</v>
          </cell>
          <cell r="C251"/>
          <cell r="D251"/>
          <cell r="E251">
            <v>0</v>
          </cell>
          <cell r="F251"/>
          <cell r="G251"/>
          <cell r="H251"/>
          <cell r="I251"/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/>
          <cell r="P251"/>
          <cell r="Q251"/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</row>
        <row r="252"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 t="str">
            <v>SUB-TOTAL</v>
          </cell>
          <cell r="L252">
            <v>3352.7999999999997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</row>
        <row r="253">
          <cell r="B253">
            <v>0</v>
          </cell>
          <cell r="C253">
            <v>0</v>
          </cell>
          <cell r="D253" t="str">
            <v>IV-MANO DE OBRA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</row>
        <row r="254">
          <cell r="B254">
            <v>0</v>
          </cell>
          <cell r="C254" t="str">
            <v>COD.</v>
          </cell>
          <cell r="D254" t="str">
            <v>TRABAJADOR</v>
          </cell>
          <cell r="E254" t="str">
            <v>Cantidad</v>
          </cell>
          <cell r="F254" t="str">
            <v>jornal</v>
          </cell>
          <cell r="G254" t="str">
            <v>prestaciones</v>
          </cell>
          <cell r="H254" t="str">
            <v>jornal total</v>
          </cell>
          <cell r="I254" t="str">
            <v>rendimiento</v>
          </cell>
          <cell r="J254">
            <v>0</v>
          </cell>
          <cell r="K254" t="str">
            <v>vr.unit</v>
          </cell>
          <cell r="L254" t="str">
            <v>UND</v>
          </cell>
          <cell r="M254">
            <v>0</v>
          </cell>
          <cell r="N254">
            <v>0</v>
          </cell>
          <cell r="O254" t="str">
            <v>CANTIDAD</v>
          </cell>
          <cell r="P254" t="str">
            <v>JORNALES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</row>
        <row r="255">
          <cell r="B255">
            <v>0</v>
          </cell>
          <cell r="C255">
            <v>0</v>
          </cell>
          <cell r="D255" t="str">
            <v>AYUDANTE</v>
          </cell>
          <cell r="E255">
            <v>2</v>
          </cell>
          <cell r="F255">
            <v>35000</v>
          </cell>
          <cell r="G255">
            <v>1.85</v>
          </cell>
          <cell r="H255">
            <v>129500</v>
          </cell>
          <cell r="I255">
            <v>5</v>
          </cell>
          <cell r="J255" t="str">
            <v>UND/DÍA</v>
          </cell>
          <cell r="K255">
            <v>25900</v>
          </cell>
          <cell r="L255">
            <v>0</v>
          </cell>
          <cell r="M255">
            <v>0</v>
          </cell>
          <cell r="N255">
            <v>0</v>
          </cell>
          <cell r="O255">
            <v>5</v>
          </cell>
          <cell r="P255">
            <v>65</v>
          </cell>
          <cell r="Q255">
            <v>2860000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</row>
        <row r="256">
          <cell r="B256">
            <v>0</v>
          </cell>
          <cell r="C256"/>
          <cell r="D256" t="str">
            <v>OFICIAL</v>
          </cell>
          <cell r="E256">
            <v>1</v>
          </cell>
          <cell r="F256">
            <v>52082.820199999995</v>
          </cell>
          <cell r="G256">
            <v>1.85</v>
          </cell>
          <cell r="H256">
            <v>96353</v>
          </cell>
          <cell r="I256">
            <v>5</v>
          </cell>
          <cell r="J256" t="str">
            <v>UND/DÍA</v>
          </cell>
          <cell r="K256">
            <v>19270.599999999999</v>
          </cell>
          <cell r="L256">
            <v>0</v>
          </cell>
          <cell r="M256">
            <v>0</v>
          </cell>
          <cell r="N256">
            <v>0</v>
          </cell>
          <cell r="O256"/>
          <cell r="P256"/>
          <cell r="Q256"/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</row>
        <row r="257">
          <cell r="B257">
            <v>0</v>
          </cell>
          <cell r="C257"/>
          <cell r="D257"/>
          <cell r="E257"/>
          <cell r="F257"/>
          <cell r="G257"/>
          <cell r="H257"/>
          <cell r="I257"/>
          <cell r="J257"/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/>
          <cell r="P257"/>
          <cell r="Q257"/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</row>
        <row r="258">
          <cell r="B258">
            <v>0</v>
          </cell>
          <cell r="C258"/>
          <cell r="D258"/>
          <cell r="E258"/>
          <cell r="F258"/>
          <cell r="G258"/>
          <cell r="H258"/>
          <cell r="I258"/>
          <cell r="J258"/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/>
          <cell r="P258"/>
          <cell r="Q258"/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 t="str">
            <v>SUB-TOTAL</v>
          </cell>
          <cell r="L259">
            <v>45170.6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 t="str">
            <v>TOTAL COSTO DIRECTO</v>
          </cell>
          <cell r="J261">
            <v>0</v>
          </cell>
          <cell r="K261">
            <v>0</v>
          </cell>
          <cell r="L261">
            <v>53040.46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</row>
        <row r="262">
          <cell r="B262">
            <v>0</v>
          </cell>
          <cell r="C262">
            <v>0</v>
          </cell>
          <cell r="D262" t="str">
            <v>V- COSTOS INDIRECTOS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</row>
        <row r="263">
          <cell r="B263">
            <v>0</v>
          </cell>
          <cell r="C263">
            <v>0</v>
          </cell>
          <cell r="D263" t="str">
            <v>Descripción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 t="str">
            <v>Porcentaje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</row>
        <row r="264">
          <cell r="B264">
            <v>0</v>
          </cell>
          <cell r="C264">
            <v>0</v>
          </cell>
          <cell r="D264" t="str">
            <v>A.I.U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0.35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 t="str">
            <v xml:space="preserve">PRECIO UNITARIO TOTAL </v>
          </cell>
          <cell r="K265">
            <v>0</v>
          </cell>
          <cell r="L265">
            <v>71604.62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</row>
        <row r="267">
          <cell r="B267">
            <v>0</v>
          </cell>
          <cell r="C267" t="str">
            <v>Elaboró: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 t="str">
            <v xml:space="preserve">Reviso: 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</row>
        <row r="269">
          <cell r="B269">
            <v>0</v>
          </cell>
          <cell r="C269" t="str">
            <v>ING EDWIN ANTONIO ORTIZ HIGUERA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 t="str">
            <v>FREEDIE ANDRES SANDOVAL HERRERA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</row>
        <row r="270">
          <cell r="B270">
            <v>0</v>
          </cell>
          <cell r="C270" t="str">
            <v>Ingeniero Civil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 t="str">
            <v>Secretario De Planeación Municipal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</row>
        <row r="271">
          <cell r="B271">
            <v>0</v>
          </cell>
          <cell r="C271" t="str">
            <v>MP 68202-096275 STD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 t="str">
            <v>M.P. 68202-300697 STD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</row>
        <row r="274">
          <cell r="B274">
            <v>0</v>
          </cell>
          <cell r="C274" t="str">
            <v>MUNICIPIO DE VALLE DE SAN JOSE</v>
          </cell>
          <cell r="D274">
            <v>0</v>
          </cell>
          <cell r="E274">
            <v>0</v>
          </cell>
          <cell r="F274">
            <v>0</v>
          </cell>
          <cell r="G274" t="str">
            <v xml:space="preserve">ANALISIS DE PRECIOS UNITARIOS 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</row>
        <row r="275">
          <cell r="B275">
            <v>0</v>
          </cell>
          <cell r="C275" t="str">
            <v>DEPARTAMENTO:</v>
          </cell>
          <cell r="D275">
            <v>0</v>
          </cell>
          <cell r="E275" t="str">
            <v>SANTANDER</v>
          </cell>
          <cell r="F275">
            <v>0</v>
          </cell>
          <cell r="G275">
            <v>0</v>
          </cell>
          <cell r="H275" t="str">
            <v>MUNICIPIO:</v>
          </cell>
          <cell r="I275" t="str">
            <v>VALLE DE SAN JOSE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</row>
        <row r="276">
          <cell r="A276">
            <v>0</v>
          </cell>
          <cell r="B276">
            <v>0</v>
          </cell>
          <cell r="C276" t="str">
            <v xml:space="preserve">ITEM  :    </v>
          </cell>
          <cell r="D276">
            <v>2.0099999999999998</v>
          </cell>
          <cell r="E276" t="str">
            <v>Excavaciones varias en material común (Incluye Retiro)</v>
          </cell>
          <cell r="F276">
            <v>0</v>
          </cell>
          <cell r="G276">
            <v>0</v>
          </cell>
          <cell r="H276">
            <v>0</v>
          </cell>
          <cell r="I276" t="str">
            <v xml:space="preserve">Fecha: </v>
          </cell>
          <cell r="J276" t="str">
            <v>DICIEMBRE DE 2019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1,3,1A</v>
          </cell>
          <cell r="P276">
            <v>0</v>
          </cell>
          <cell r="T276">
            <v>31705.54</v>
          </cell>
          <cell r="U276">
            <v>920.5</v>
          </cell>
          <cell r="V276">
            <v>0</v>
          </cell>
          <cell r="W276">
            <v>12375</v>
          </cell>
          <cell r="X276">
            <v>18410.04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</row>
        <row r="277">
          <cell r="B277">
            <v>0</v>
          </cell>
          <cell r="C277">
            <v>0</v>
          </cell>
          <cell r="D277" t="str">
            <v>I-EQUIPO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</row>
        <row r="278">
          <cell r="B278">
            <v>0</v>
          </cell>
          <cell r="C278" t="str">
            <v>COD.</v>
          </cell>
          <cell r="D278" t="str">
            <v xml:space="preserve">DESCRIPCION </v>
          </cell>
          <cell r="E278">
            <v>0</v>
          </cell>
          <cell r="F278">
            <v>0</v>
          </cell>
          <cell r="G278" t="str">
            <v>tipo</v>
          </cell>
          <cell r="H278" t="str">
            <v>tarifa</v>
          </cell>
          <cell r="I278" t="str">
            <v>rendimiento</v>
          </cell>
          <cell r="J278">
            <v>0</v>
          </cell>
          <cell r="K278" t="str">
            <v>vr.unit</v>
          </cell>
          <cell r="L278" t="str">
            <v>M3</v>
          </cell>
          <cell r="M278">
            <v>0</v>
          </cell>
          <cell r="N278">
            <v>0</v>
          </cell>
          <cell r="O278" t="str">
            <v>CANTIDAD</v>
          </cell>
          <cell r="P278" t="str">
            <v>DIA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</row>
        <row r="279"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1426.41</v>
          </cell>
          <cell r="P279">
            <v>1313010.4099999999</v>
          </cell>
          <cell r="Q279">
            <v>1313010.4099999999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</row>
        <row r="280">
          <cell r="B280">
            <v>0</v>
          </cell>
          <cell r="C280"/>
          <cell r="D280" t="str">
            <v>RETROEXCAVADORA</v>
          </cell>
          <cell r="E280">
            <v>0</v>
          </cell>
          <cell r="F280">
            <v>0</v>
          </cell>
          <cell r="G280" t="str">
            <v>Llantas</v>
          </cell>
          <cell r="H280">
            <v>170000</v>
          </cell>
          <cell r="I280">
            <v>60</v>
          </cell>
          <cell r="J280" t="str">
            <v>M3/HR</v>
          </cell>
          <cell r="K280">
            <v>2833.3333333333335</v>
          </cell>
          <cell r="L280">
            <v>0</v>
          </cell>
          <cell r="M280">
            <v>0</v>
          </cell>
          <cell r="N280">
            <v>0</v>
          </cell>
          <cell r="O280"/>
          <cell r="P280"/>
          <cell r="Q280"/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</row>
        <row r="281">
          <cell r="B281">
            <v>0</v>
          </cell>
          <cell r="C281"/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/>
          <cell r="P281"/>
          <cell r="Q281"/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</row>
        <row r="282">
          <cell r="B282">
            <v>0</v>
          </cell>
          <cell r="C282"/>
          <cell r="D282"/>
          <cell r="E282">
            <v>0</v>
          </cell>
          <cell r="F282">
            <v>0</v>
          </cell>
          <cell r="G282"/>
          <cell r="H282"/>
          <cell r="I282"/>
          <cell r="J282"/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/>
          <cell r="P282"/>
          <cell r="Q282"/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</row>
        <row r="283">
          <cell r="B283">
            <v>0</v>
          </cell>
          <cell r="C283"/>
          <cell r="D283"/>
          <cell r="E283">
            <v>0</v>
          </cell>
          <cell r="F283">
            <v>0</v>
          </cell>
          <cell r="G283"/>
          <cell r="H283"/>
          <cell r="I283"/>
          <cell r="J283"/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/>
          <cell r="P283"/>
          <cell r="Q283"/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</row>
        <row r="284">
          <cell r="B284">
            <v>0</v>
          </cell>
          <cell r="C284"/>
          <cell r="D284"/>
          <cell r="E284">
            <v>0</v>
          </cell>
          <cell r="F284">
            <v>0</v>
          </cell>
          <cell r="G284"/>
          <cell r="H284"/>
          <cell r="I284"/>
          <cell r="J284"/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/>
          <cell r="P284"/>
          <cell r="Q284"/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</row>
        <row r="285">
          <cell r="B285">
            <v>0</v>
          </cell>
          <cell r="C285"/>
          <cell r="D285"/>
          <cell r="E285">
            <v>0</v>
          </cell>
          <cell r="F285">
            <v>0</v>
          </cell>
          <cell r="G285"/>
          <cell r="H285"/>
          <cell r="I285"/>
          <cell r="J285"/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/>
          <cell r="P285"/>
          <cell r="Q285"/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</row>
        <row r="286">
          <cell r="B286">
            <v>0</v>
          </cell>
          <cell r="C286"/>
          <cell r="D286"/>
          <cell r="E286">
            <v>0</v>
          </cell>
          <cell r="F286">
            <v>0</v>
          </cell>
          <cell r="G286"/>
          <cell r="H286"/>
          <cell r="I286"/>
          <cell r="J286"/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/>
          <cell r="P286"/>
          <cell r="Q286"/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</row>
        <row r="287">
          <cell r="B287">
            <v>0</v>
          </cell>
          <cell r="C287"/>
          <cell r="D287"/>
          <cell r="E287">
            <v>0</v>
          </cell>
          <cell r="F287">
            <v>0</v>
          </cell>
          <cell r="G287"/>
          <cell r="H287"/>
          <cell r="I287"/>
          <cell r="J287"/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/>
          <cell r="P287"/>
          <cell r="Q287"/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</row>
        <row r="288">
          <cell r="B288">
            <v>0</v>
          </cell>
          <cell r="C288"/>
          <cell r="D288"/>
          <cell r="E288">
            <v>0</v>
          </cell>
          <cell r="F288">
            <v>0</v>
          </cell>
          <cell r="G288"/>
          <cell r="H288"/>
          <cell r="I288"/>
          <cell r="J288"/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/>
          <cell r="P288"/>
          <cell r="Q288"/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 t="str">
            <v>SUB-TOTAL</v>
          </cell>
          <cell r="L289">
            <v>2833.3333333333335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</row>
        <row r="290">
          <cell r="B290">
            <v>0</v>
          </cell>
          <cell r="C290">
            <v>0</v>
          </cell>
          <cell r="D290" t="str">
            <v>II-MATERIALES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</row>
        <row r="291">
          <cell r="B291">
            <v>0</v>
          </cell>
          <cell r="C291" t="str">
            <v>COD.</v>
          </cell>
          <cell r="D291" t="str">
            <v xml:space="preserve">DESCRIPCION </v>
          </cell>
          <cell r="E291">
            <v>0</v>
          </cell>
          <cell r="F291">
            <v>0</v>
          </cell>
          <cell r="G291" t="str">
            <v>unidad</v>
          </cell>
          <cell r="H291" t="str">
            <v>precio-unit</v>
          </cell>
          <cell r="I291" t="str">
            <v>cantidad</v>
          </cell>
          <cell r="J291">
            <v>0</v>
          </cell>
          <cell r="K291" t="str">
            <v>vr.unit</v>
          </cell>
          <cell r="L291" t="str">
            <v>M3</v>
          </cell>
          <cell r="M291">
            <v>0</v>
          </cell>
          <cell r="N291">
            <v>0</v>
          </cell>
          <cell r="O291" t="str">
            <v>CANTIDAD</v>
          </cell>
          <cell r="P291" t="str">
            <v>CANTIDAD TOTAL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</row>
        <row r="292">
          <cell r="B292">
            <v>0</v>
          </cell>
          <cell r="C292"/>
          <cell r="D292"/>
          <cell r="E292">
            <v>0</v>
          </cell>
          <cell r="F292">
            <v>0</v>
          </cell>
          <cell r="G292"/>
          <cell r="H292"/>
          <cell r="I292"/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/>
          <cell r="P292"/>
          <cell r="Q292"/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</row>
        <row r="293">
          <cell r="B293">
            <v>0</v>
          </cell>
          <cell r="C293"/>
          <cell r="D293"/>
          <cell r="E293">
            <v>0</v>
          </cell>
          <cell r="F293">
            <v>0</v>
          </cell>
          <cell r="G293"/>
          <cell r="H293"/>
          <cell r="I293"/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/>
          <cell r="P293"/>
          <cell r="Q293"/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</row>
        <row r="294">
          <cell r="B294">
            <v>0</v>
          </cell>
          <cell r="C294"/>
          <cell r="D294"/>
          <cell r="E294">
            <v>0</v>
          </cell>
          <cell r="F294">
            <v>0</v>
          </cell>
          <cell r="G294"/>
          <cell r="H294"/>
          <cell r="I294"/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/>
          <cell r="P294"/>
          <cell r="Q294"/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</row>
        <row r="295">
          <cell r="B295">
            <v>0</v>
          </cell>
          <cell r="C295"/>
          <cell r="D295"/>
          <cell r="E295">
            <v>0</v>
          </cell>
          <cell r="F295">
            <v>0</v>
          </cell>
          <cell r="G295"/>
          <cell r="H295"/>
          <cell r="I295"/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/>
          <cell r="P295"/>
          <cell r="Q295"/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</row>
        <row r="296">
          <cell r="B296">
            <v>0</v>
          </cell>
          <cell r="C296"/>
          <cell r="D296"/>
          <cell r="E296">
            <v>0</v>
          </cell>
          <cell r="F296">
            <v>0</v>
          </cell>
          <cell r="G296"/>
          <cell r="H296"/>
          <cell r="I296"/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/>
          <cell r="P296"/>
          <cell r="Q296"/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</row>
        <row r="297">
          <cell r="B297">
            <v>0</v>
          </cell>
          <cell r="C297"/>
          <cell r="D297"/>
          <cell r="E297">
            <v>0</v>
          </cell>
          <cell r="F297">
            <v>0</v>
          </cell>
          <cell r="G297"/>
          <cell r="H297"/>
          <cell r="I297"/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/>
          <cell r="P297"/>
          <cell r="Q297"/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</row>
        <row r="298">
          <cell r="B298">
            <v>0</v>
          </cell>
          <cell r="C298"/>
          <cell r="D298"/>
          <cell r="E298">
            <v>0</v>
          </cell>
          <cell r="F298">
            <v>0</v>
          </cell>
          <cell r="G298"/>
          <cell r="H298"/>
          <cell r="I298"/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/>
          <cell r="P298"/>
          <cell r="Q298"/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</row>
        <row r="299">
          <cell r="B299">
            <v>0</v>
          </cell>
          <cell r="C299"/>
          <cell r="D299"/>
          <cell r="E299">
            <v>0</v>
          </cell>
          <cell r="F299">
            <v>0</v>
          </cell>
          <cell r="G299"/>
          <cell r="H299"/>
          <cell r="I299"/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/>
          <cell r="P299"/>
          <cell r="Q299"/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</row>
        <row r="300">
          <cell r="B300">
            <v>0</v>
          </cell>
          <cell r="C300"/>
          <cell r="D300"/>
          <cell r="E300">
            <v>0</v>
          </cell>
          <cell r="F300">
            <v>0</v>
          </cell>
          <cell r="G300"/>
          <cell r="H300"/>
          <cell r="I300"/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/>
          <cell r="P300"/>
          <cell r="Q300"/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</row>
        <row r="301">
          <cell r="B301">
            <v>0</v>
          </cell>
          <cell r="C301"/>
          <cell r="D301"/>
          <cell r="E301">
            <v>0</v>
          </cell>
          <cell r="F301">
            <v>0</v>
          </cell>
          <cell r="G301"/>
          <cell r="H301"/>
          <cell r="I301"/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/>
          <cell r="P301"/>
          <cell r="Q301"/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</row>
        <row r="302">
          <cell r="B302">
            <v>0</v>
          </cell>
          <cell r="C302"/>
          <cell r="D302"/>
          <cell r="E302">
            <v>0</v>
          </cell>
          <cell r="F302">
            <v>0</v>
          </cell>
          <cell r="G302"/>
          <cell r="H302"/>
          <cell r="I302"/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/>
          <cell r="P302"/>
          <cell r="Q302"/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</row>
        <row r="303">
          <cell r="B303">
            <v>0</v>
          </cell>
          <cell r="C303"/>
          <cell r="D303"/>
          <cell r="E303">
            <v>0</v>
          </cell>
          <cell r="F303">
            <v>0</v>
          </cell>
          <cell r="G303"/>
          <cell r="H303"/>
          <cell r="I303"/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/>
          <cell r="P303"/>
          <cell r="Q303"/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</row>
        <row r="304">
          <cell r="B304">
            <v>0</v>
          </cell>
          <cell r="C304"/>
          <cell r="D304"/>
          <cell r="E304">
            <v>0</v>
          </cell>
          <cell r="F304">
            <v>0</v>
          </cell>
          <cell r="G304"/>
          <cell r="H304"/>
          <cell r="I304"/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/>
          <cell r="P304"/>
          <cell r="Q304"/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</row>
        <row r="305">
          <cell r="B305">
            <v>0</v>
          </cell>
          <cell r="C305"/>
          <cell r="D305"/>
          <cell r="E305">
            <v>0</v>
          </cell>
          <cell r="F305">
            <v>0</v>
          </cell>
          <cell r="G305"/>
          <cell r="H305"/>
          <cell r="I305"/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/>
          <cell r="P305"/>
          <cell r="Q305"/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</row>
        <row r="306">
          <cell r="B306">
            <v>0</v>
          </cell>
          <cell r="C306"/>
          <cell r="D306"/>
          <cell r="E306">
            <v>0</v>
          </cell>
          <cell r="F306">
            <v>0</v>
          </cell>
          <cell r="G306"/>
          <cell r="H306"/>
          <cell r="I306"/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/>
          <cell r="P306"/>
          <cell r="Q306"/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</row>
        <row r="307"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 t="str">
            <v>SUB-TOTAL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</row>
        <row r="308">
          <cell r="B308">
            <v>0</v>
          </cell>
          <cell r="C308">
            <v>0</v>
          </cell>
          <cell r="D308" t="str">
            <v>III-TRANSPORTES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</row>
        <row r="309">
          <cell r="B309">
            <v>0</v>
          </cell>
          <cell r="C309" t="str">
            <v>COD.</v>
          </cell>
          <cell r="D309" t="str">
            <v>MATERIAL</v>
          </cell>
          <cell r="E309">
            <v>0</v>
          </cell>
          <cell r="F309" t="str">
            <v>vol-peso 
ó cant</v>
          </cell>
          <cell r="G309" t="str">
            <v>Distancia</v>
          </cell>
          <cell r="H309" t="str">
            <v>M3 o ton*Km</v>
          </cell>
          <cell r="I309" t="str">
            <v>tarifa</v>
          </cell>
          <cell r="J309">
            <v>0</v>
          </cell>
          <cell r="K309" t="str">
            <v>vr.unit</v>
          </cell>
          <cell r="L309" t="str">
            <v>M3</v>
          </cell>
          <cell r="M309">
            <v>0</v>
          </cell>
          <cell r="N309">
            <v>0</v>
          </cell>
          <cell r="O309" t="str">
            <v>CANTIDAD</v>
          </cell>
          <cell r="P309" t="str">
            <v>CANTIDAD TOTAL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</row>
        <row r="310">
          <cell r="B310">
            <v>0</v>
          </cell>
          <cell r="C310">
            <v>0</v>
          </cell>
          <cell r="D310" t="str">
            <v>TRANSP. M3/km BOTADERO CASCAJAL</v>
          </cell>
          <cell r="E310">
            <v>0</v>
          </cell>
          <cell r="F310">
            <v>1.3</v>
          </cell>
          <cell r="G310">
            <v>22</v>
          </cell>
          <cell r="H310">
            <v>28.6</v>
          </cell>
          <cell r="I310">
            <v>1270</v>
          </cell>
          <cell r="J310">
            <v>0</v>
          </cell>
          <cell r="K310">
            <v>36322</v>
          </cell>
          <cell r="L310">
            <v>0</v>
          </cell>
          <cell r="M310">
            <v>0</v>
          </cell>
          <cell r="N310">
            <v>0</v>
          </cell>
          <cell r="O310">
            <v>1426.41</v>
          </cell>
          <cell r="P310">
            <v>10698.075000000001</v>
          </cell>
          <cell r="Q310">
            <v>17651823.75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</row>
        <row r="311">
          <cell r="B311">
            <v>0</v>
          </cell>
          <cell r="C311"/>
          <cell r="D311"/>
          <cell r="E311">
            <v>0</v>
          </cell>
          <cell r="F311"/>
          <cell r="G311"/>
          <cell r="H311"/>
          <cell r="I311"/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/>
          <cell r="P311"/>
          <cell r="Q311"/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</row>
        <row r="312">
          <cell r="B312">
            <v>0</v>
          </cell>
          <cell r="C312"/>
          <cell r="D312"/>
          <cell r="E312">
            <v>0</v>
          </cell>
          <cell r="F312"/>
          <cell r="G312"/>
          <cell r="H312"/>
          <cell r="I312"/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/>
          <cell r="P312"/>
          <cell r="Q312"/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</row>
        <row r="313">
          <cell r="B313">
            <v>0</v>
          </cell>
          <cell r="C313"/>
          <cell r="D313"/>
          <cell r="E313">
            <v>0</v>
          </cell>
          <cell r="F313"/>
          <cell r="G313"/>
          <cell r="H313"/>
          <cell r="I313"/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/>
          <cell r="P313"/>
          <cell r="Q313"/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</row>
        <row r="314">
          <cell r="B314">
            <v>0</v>
          </cell>
          <cell r="C314"/>
          <cell r="D314"/>
          <cell r="E314">
            <v>0</v>
          </cell>
          <cell r="F314"/>
          <cell r="G314"/>
          <cell r="H314"/>
          <cell r="I314"/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/>
          <cell r="P314"/>
          <cell r="Q314"/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</row>
        <row r="315">
          <cell r="B315">
            <v>0</v>
          </cell>
          <cell r="C315"/>
          <cell r="D315"/>
          <cell r="E315">
            <v>0</v>
          </cell>
          <cell r="F315"/>
          <cell r="G315"/>
          <cell r="H315"/>
          <cell r="I315"/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/>
          <cell r="P315"/>
          <cell r="Q315"/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</row>
        <row r="316">
          <cell r="B316">
            <v>0</v>
          </cell>
          <cell r="C316"/>
          <cell r="D316"/>
          <cell r="E316">
            <v>0</v>
          </cell>
          <cell r="F316"/>
          <cell r="G316"/>
          <cell r="H316"/>
          <cell r="I316"/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/>
          <cell r="P316"/>
          <cell r="Q316"/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</row>
        <row r="317">
          <cell r="B317">
            <v>0</v>
          </cell>
          <cell r="C317"/>
          <cell r="D317"/>
          <cell r="E317">
            <v>0</v>
          </cell>
          <cell r="F317"/>
          <cell r="G317"/>
          <cell r="H317"/>
          <cell r="I317"/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/>
          <cell r="P317"/>
          <cell r="Q317"/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 t="str">
            <v>SUB-TOTAL</v>
          </cell>
          <cell r="L318">
            <v>36322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</row>
        <row r="319">
          <cell r="B319">
            <v>0</v>
          </cell>
          <cell r="C319">
            <v>0</v>
          </cell>
          <cell r="D319" t="str">
            <v>IV-MANO DE OBRA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</row>
        <row r="320">
          <cell r="B320">
            <v>0</v>
          </cell>
          <cell r="C320" t="str">
            <v>COD.</v>
          </cell>
          <cell r="D320" t="str">
            <v>TRABAJADOR</v>
          </cell>
          <cell r="E320" t="str">
            <v>Cantidad</v>
          </cell>
          <cell r="F320" t="str">
            <v>jornal</v>
          </cell>
          <cell r="G320" t="str">
            <v>prestaciones</v>
          </cell>
          <cell r="H320" t="str">
            <v>jornal total</v>
          </cell>
          <cell r="I320" t="str">
            <v>rendimiento</v>
          </cell>
          <cell r="J320">
            <v>0</v>
          </cell>
          <cell r="K320" t="str">
            <v>vr.unit</v>
          </cell>
          <cell r="L320" t="str">
            <v>M3</v>
          </cell>
          <cell r="M320">
            <v>0</v>
          </cell>
          <cell r="N320">
            <v>0</v>
          </cell>
          <cell r="O320" t="str">
            <v>CANTIDAD</v>
          </cell>
          <cell r="P320" t="str">
            <v>JORNALES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1426.41</v>
          </cell>
          <cell r="P321">
            <v>596.82420818181822</v>
          </cell>
          <cell r="Q321">
            <v>26260265.16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</row>
        <row r="322">
          <cell r="B322">
            <v>0</v>
          </cell>
          <cell r="C322"/>
          <cell r="D322"/>
          <cell r="E322"/>
          <cell r="F322"/>
          <cell r="G322"/>
          <cell r="H322"/>
          <cell r="I322"/>
          <cell r="J322"/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/>
          <cell r="P322"/>
          <cell r="Q322"/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</row>
        <row r="323">
          <cell r="B323">
            <v>0</v>
          </cell>
          <cell r="C323"/>
          <cell r="D323"/>
          <cell r="E323"/>
          <cell r="F323"/>
          <cell r="G323"/>
          <cell r="H323"/>
          <cell r="I323"/>
          <cell r="J323"/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/>
          <cell r="P323"/>
          <cell r="Q323"/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</row>
        <row r="324">
          <cell r="B324">
            <v>0</v>
          </cell>
          <cell r="C324"/>
          <cell r="D324"/>
          <cell r="E324"/>
          <cell r="F324"/>
          <cell r="G324"/>
          <cell r="H324"/>
          <cell r="I324"/>
          <cell r="J324"/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/>
          <cell r="P324"/>
          <cell r="Q324"/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 t="str">
            <v>SUB-TOTAL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</row>
        <row r="326"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 t="str">
            <v>TOTAL COSTO DIRECTO</v>
          </cell>
          <cell r="J327">
            <v>0</v>
          </cell>
          <cell r="K327">
            <v>0</v>
          </cell>
          <cell r="L327">
            <v>39155.33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</row>
        <row r="328">
          <cell r="B328">
            <v>0</v>
          </cell>
          <cell r="C328">
            <v>0</v>
          </cell>
          <cell r="D328" t="str">
            <v>V- COSTOS INDIRECTOS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</row>
        <row r="329">
          <cell r="B329">
            <v>0</v>
          </cell>
          <cell r="C329">
            <v>0</v>
          </cell>
          <cell r="D329" t="str">
            <v>Descripción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 t="str">
            <v>Porcentaje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</row>
        <row r="330">
          <cell r="B330">
            <v>0</v>
          </cell>
          <cell r="C330">
            <v>0</v>
          </cell>
          <cell r="D330" t="str">
            <v>A.I.U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0.35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</row>
        <row r="331"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 t="str">
            <v xml:space="preserve">PRECIO UNITARIO TOTAL </v>
          </cell>
          <cell r="K331">
            <v>0</v>
          </cell>
          <cell r="L331">
            <v>52859.7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</row>
        <row r="332">
          <cell r="B332">
            <v>0</v>
          </cell>
          <cell r="C332" t="str">
            <v>Elaboró: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 t="str">
            <v xml:space="preserve">Reviso: 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</row>
        <row r="333"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</row>
        <row r="334">
          <cell r="B334">
            <v>0</v>
          </cell>
          <cell r="C334" t="str">
            <v>ING EDWIN ANTONIO ORTIZ HIGUERA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 t="str">
            <v>FREEDIE ANDRES SANDOVAL HERRERA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</row>
        <row r="335">
          <cell r="B335">
            <v>0</v>
          </cell>
          <cell r="C335" t="str">
            <v>Ingeniero Civil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 t="str">
            <v>Secretario De Planeación Municipal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</row>
        <row r="336">
          <cell r="B336">
            <v>0</v>
          </cell>
          <cell r="C336" t="str">
            <v>MP 68202-096275 STD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 t="str">
            <v>M.P. 68202-300697 STD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</row>
        <row r="337"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</row>
        <row r="338"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</row>
        <row r="340">
          <cell r="B340">
            <v>0</v>
          </cell>
          <cell r="C340" t="str">
            <v>MUNICIPIO DE VALLE DE SAN JOSE</v>
          </cell>
          <cell r="D340">
            <v>0</v>
          </cell>
          <cell r="E340">
            <v>0</v>
          </cell>
          <cell r="F340">
            <v>0</v>
          </cell>
          <cell r="G340" t="str">
            <v xml:space="preserve">ANALISIS DE PRECIOS UNITARIOS 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</row>
        <row r="341">
          <cell r="B341">
            <v>0</v>
          </cell>
          <cell r="C341" t="str">
            <v>DEPARTAMENTO:</v>
          </cell>
          <cell r="D341">
            <v>0</v>
          </cell>
          <cell r="E341" t="str">
            <v>SANTANDER</v>
          </cell>
          <cell r="F341">
            <v>0</v>
          </cell>
          <cell r="G341">
            <v>0</v>
          </cell>
          <cell r="H341" t="str">
            <v>MUNICIPIO:</v>
          </cell>
          <cell r="I341" t="str">
            <v>VALLE DE SAN JOSE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</row>
        <row r="342">
          <cell r="A342">
            <v>0</v>
          </cell>
          <cell r="B342">
            <v>0</v>
          </cell>
          <cell r="C342" t="str">
            <v xml:space="preserve">ITEM  :    </v>
          </cell>
          <cell r="D342">
            <v>2.02</v>
          </cell>
          <cell r="E342" t="str">
            <v>Excavación en roca (Incluye Retiro)</v>
          </cell>
          <cell r="F342">
            <v>0</v>
          </cell>
          <cell r="G342">
            <v>0</v>
          </cell>
          <cell r="H342">
            <v>0</v>
          </cell>
          <cell r="I342" t="str">
            <v xml:space="preserve">Fecha: </v>
          </cell>
          <cell r="J342" t="str">
            <v>DICIEMBRE DE 2019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 t="str">
            <v>1,3,6</v>
          </cell>
          <cell r="P342">
            <v>0</v>
          </cell>
          <cell r="T342">
            <v>84628.33</v>
          </cell>
          <cell r="U342">
            <v>14653.33</v>
          </cell>
          <cell r="V342">
            <v>31200</v>
          </cell>
          <cell r="W342">
            <v>12375</v>
          </cell>
          <cell r="X342">
            <v>26400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</row>
        <row r="343">
          <cell r="B343">
            <v>0</v>
          </cell>
          <cell r="C343">
            <v>0</v>
          </cell>
          <cell r="D343" t="str">
            <v>I-EQUIPO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</row>
        <row r="344">
          <cell r="B344">
            <v>0</v>
          </cell>
          <cell r="C344" t="str">
            <v>COD.</v>
          </cell>
          <cell r="D344" t="str">
            <v xml:space="preserve">DESCRIPCION </v>
          </cell>
          <cell r="E344">
            <v>0</v>
          </cell>
          <cell r="F344">
            <v>0</v>
          </cell>
          <cell r="G344" t="str">
            <v>tipo</v>
          </cell>
          <cell r="H344" t="str">
            <v>tarifa</v>
          </cell>
          <cell r="I344" t="str">
            <v>rendimiento</v>
          </cell>
          <cell r="J344">
            <v>0</v>
          </cell>
          <cell r="K344" t="str">
            <v>vr.unit</v>
          </cell>
          <cell r="L344" t="str">
            <v>M3</v>
          </cell>
          <cell r="M344">
            <v>0</v>
          </cell>
          <cell r="N344">
            <v>0</v>
          </cell>
          <cell r="O344" t="str">
            <v>CANTIDAD</v>
          </cell>
          <cell r="P344" t="str">
            <v>DIA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</row>
        <row r="345">
          <cell r="B345">
            <v>0</v>
          </cell>
          <cell r="C345">
            <v>0</v>
          </cell>
          <cell r="D345" t="str">
            <v>HERRAMIENTA MENOR</v>
          </cell>
          <cell r="E345">
            <v>0</v>
          </cell>
          <cell r="F345">
            <v>0</v>
          </cell>
          <cell r="G345"/>
          <cell r="H345">
            <v>0</v>
          </cell>
          <cell r="I345">
            <v>1</v>
          </cell>
          <cell r="J345"/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422.59</v>
          </cell>
          <cell r="P345">
            <v>557818.80000000005</v>
          </cell>
          <cell r="Q345">
            <v>557818.80000000005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</row>
        <row r="346">
          <cell r="B346">
            <v>0</v>
          </cell>
          <cell r="C346">
            <v>0</v>
          </cell>
          <cell r="D346" t="str">
            <v>MARTILLO PERCUTOR</v>
          </cell>
          <cell r="E346">
            <v>0</v>
          </cell>
          <cell r="F346">
            <v>0</v>
          </cell>
          <cell r="G346">
            <v>0</v>
          </cell>
          <cell r="H346">
            <v>80000</v>
          </cell>
          <cell r="I346">
            <v>10</v>
          </cell>
          <cell r="J346" t="str">
            <v>M3/DÍA</v>
          </cell>
          <cell r="K346">
            <v>8000</v>
          </cell>
          <cell r="L346">
            <v>0</v>
          </cell>
          <cell r="M346">
            <v>0</v>
          </cell>
          <cell r="N346">
            <v>0</v>
          </cell>
          <cell r="O346">
            <v>422.59</v>
          </cell>
          <cell r="P346">
            <v>70.431666666666658</v>
          </cell>
          <cell r="Q346">
            <v>5634531.9199999999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</row>
        <row r="347">
          <cell r="B347">
            <v>0</v>
          </cell>
          <cell r="C347"/>
          <cell r="D347" t="str">
            <v>RETROEXCAVADORA</v>
          </cell>
          <cell r="E347">
            <v>0</v>
          </cell>
          <cell r="F347">
            <v>0</v>
          </cell>
          <cell r="G347" t="str">
            <v>Llantas</v>
          </cell>
          <cell r="H347">
            <v>170000</v>
          </cell>
          <cell r="I347">
            <v>40</v>
          </cell>
          <cell r="J347" t="str">
            <v>M3/HR</v>
          </cell>
          <cell r="K347">
            <v>4250</v>
          </cell>
          <cell r="L347">
            <v>0</v>
          </cell>
          <cell r="M347">
            <v>0</v>
          </cell>
          <cell r="N347">
            <v>0</v>
          </cell>
          <cell r="O347"/>
          <cell r="P347"/>
          <cell r="Q347"/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</row>
        <row r="348">
          <cell r="B348">
            <v>0</v>
          </cell>
          <cell r="C348"/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/>
          <cell r="P348"/>
          <cell r="Q348"/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</row>
        <row r="349">
          <cell r="B349">
            <v>0</v>
          </cell>
          <cell r="C349"/>
          <cell r="D349"/>
          <cell r="E349">
            <v>0</v>
          </cell>
          <cell r="F349">
            <v>0</v>
          </cell>
          <cell r="G349"/>
          <cell r="H349"/>
          <cell r="I349"/>
          <cell r="J349"/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/>
          <cell r="P349"/>
          <cell r="Q349"/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</row>
        <row r="350">
          <cell r="B350">
            <v>0</v>
          </cell>
          <cell r="C350"/>
          <cell r="D350"/>
          <cell r="E350">
            <v>0</v>
          </cell>
          <cell r="F350">
            <v>0</v>
          </cell>
          <cell r="G350"/>
          <cell r="H350"/>
          <cell r="I350"/>
          <cell r="J350"/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/>
          <cell r="P350"/>
          <cell r="Q350"/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</row>
        <row r="351">
          <cell r="B351">
            <v>0</v>
          </cell>
          <cell r="C351"/>
          <cell r="D351"/>
          <cell r="E351">
            <v>0</v>
          </cell>
          <cell r="F351">
            <v>0</v>
          </cell>
          <cell r="G351"/>
          <cell r="H351"/>
          <cell r="I351"/>
          <cell r="J351"/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/>
          <cell r="P351"/>
          <cell r="Q351"/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</row>
        <row r="352">
          <cell r="B352">
            <v>0</v>
          </cell>
          <cell r="C352"/>
          <cell r="D352"/>
          <cell r="E352">
            <v>0</v>
          </cell>
          <cell r="F352">
            <v>0</v>
          </cell>
          <cell r="G352"/>
          <cell r="H352"/>
          <cell r="I352"/>
          <cell r="J352"/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/>
          <cell r="P352"/>
          <cell r="Q352"/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</row>
        <row r="353">
          <cell r="B353">
            <v>0</v>
          </cell>
          <cell r="C353"/>
          <cell r="D353"/>
          <cell r="E353">
            <v>0</v>
          </cell>
          <cell r="F353">
            <v>0</v>
          </cell>
          <cell r="G353"/>
          <cell r="H353"/>
          <cell r="I353"/>
          <cell r="J353"/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/>
          <cell r="P353"/>
          <cell r="Q353"/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</row>
        <row r="354">
          <cell r="B354">
            <v>0</v>
          </cell>
          <cell r="C354"/>
          <cell r="D354"/>
          <cell r="E354">
            <v>0</v>
          </cell>
          <cell r="F354">
            <v>0</v>
          </cell>
          <cell r="G354"/>
          <cell r="H354"/>
          <cell r="I354"/>
          <cell r="J354"/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/>
          <cell r="P354"/>
          <cell r="Q354"/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 t="str">
            <v>SUB-TOTAL</v>
          </cell>
          <cell r="L355">
            <v>12250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</row>
        <row r="356">
          <cell r="B356">
            <v>0</v>
          </cell>
          <cell r="C356">
            <v>0</v>
          </cell>
          <cell r="D356" t="str">
            <v>II-MATERIALES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</row>
        <row r="357">
          <cell r="B357">
            <v>0</v>
          </cell>
          <cell r="C357" t="str">
            <v>COD.</v>
          </cell>
          <cell r="D357" t="str">
            <v xml:space="preserve">DESCRIPCION </v>
          </cell>
          <cell r="E357">
            <v>0</v>
          </cell>
          <cell r="F357">
            <v>0</v>
          </cell>
          <cell r="G357" t="str">
            <v>unidad</v>
          </cell>
          <cell r="H357" t="str">
            <v>precio-unit</v>
          </cell>
          <cell r="I357" t="str">
            <v>cantidad</v>
          </cell>
          <cell r="J357">
            <v>0</v>
          </cell>
          <cell r="K357" t="str">
            <v>vr.unit</v>
          </cell>
          <cell r="L357" t="str">
            <v>M3</v>
          </cell>
          <cell r="M357">
            <v>0</v>
          </cell>
          <cell r="N357">
            <v>0</v>
          </cell>
          <cell r="O357" t="str">
            <v>CANTIDAD</v>
          </cell>
          <cell r="P357" t="str">
            <v>CANTIDAD TOTAL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</row>
        <row r="358">
          <cell r="B358">
            <v>0</v>
          </cell>
          <cell r="C358">
            <v>0</v>
          </cell>
          <cell r="D358" t="str">
            <v>POLVORA</v>
          </cell>
          <cell r="E358">
            <v>0</v>
          </cell>
          <cell r="F358">
            <v>0</v>
          </cell>
          <cell r="G358" t="str">
            <v>KG</v>
          </cell>
          <cell r="H358">
            <v>12000</v>
          </cell>
          <cell r="I358">
            <v>2</v>
          </cell>
          <cell r="J358">
            <v>0</v>
          </cell>
          <cell r="K358">
            <v>24000</v>
          </cell>
          <cell r="L358">
            <v>0</v>
          </cell>
          <cell r="M358">
            <v>0</v>
          </cell>
          <cell r="N358">
            <v>0</v>
          </cell>
          <cell r="O358">
            <v>422.59</v>
          </cell>
          <cell r="P358">
            <v>1098.7339999999999</v>
          </cell>
          <cell r="Q358">
            <v>13184808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</row>
        <row r="359">
          <cell r="B359">
            <v>0</v>
          </cell>
          <cell r="C359"/>
          <cell r="D359"/>
          <cell r="E359">
            <v>0</v>
          </cell>
          <cell r="F359">
            <v>0</v>
          </cell>
          <cell r="G359"/>
          <cell r="H359"/>
          <cell r="I359"/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/>
          <cell r="P359"/>
          <cell r="Q359"/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</row>
        <row r="360">
          <cell r="B360">
            <v>0</v>
          </cell>
          <cell r="C360"/>
          <cell r="D360"/>
          <cell r="E360">
            <v>0</v>
          </cell>
          <cell r="F360">
            <v>0</v>
          </cell>
          <cell r="G360"/>
          <cell r="H360"/>
          <cell r="I360"/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/>
          <cell r="P360"/>
          <cell r="Q360"/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</row>
        <row r="361">
          <cell r="B361">
            <v>0</v>
          </cell>
          <cell r="C361"/>
          <cell r="D361"/>
          <cell r="E361">
            <v>0</v>
          </cell>
          <cell r="F361">
            <v>0</v>
          </cell>
          <cell r="G361"/>
          <cell r="H361"/>
          <cell r="I361"/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/>
          <cell r="P361"/>
          <cell r="Q361"/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</row>
        <row r="362">
          <cell r="B362">
            <v>0</v>
          </cell>
          <cell r="C362"/>
          <cell r="D362"/>
          <cell r="E362">
            <v>0</v>
          </cell>
          <cell r="F362">
            <v>0</v>
          </cell>
          <cell r="G362"/>
          <cell r="H362"/>
          <cell r="I362"/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/>
          <cell r="P362"/>
          <cell r="Q362"/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</row>
        <row r="363">
          <cell r="B363">
            <v>0</v>
          </cell>
          <cell r="C363"/>
          <cell r="D363"/>
          <cell r="E363">
            <v>0</v>
          </cell>
          <cell r="F363">
            <v>0</v>
          </cell>
          <cell r="G363"/>
          <cell r="H363"/>
          <cell r="I363"/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/>
          <cell r="P363"/>
          <cell r="Q363"/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</row>
        <row r="364">
          <cell r="B364">
            <v>0</v>
          </cell>
          <cell r="C364"/>
          <cell r="D364"/>
          <cell r="E364">
            <v>0</v>
          </cell>
          <cell r="F364">
            <v>0</v>
          </cell>
          <cell r="G364"/>
          <cell r="H364"/>
          <cell r="I364"/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/>
          <cell r="P364"/>
          <cell r="Q364"/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</row>
        <row r="365">
          <cell r="B365">
            <v>0</v>
          </cell>
          <cell r="C365"/>
          <cell r="D365"/>
          <cell r="E365">
            <v>0</v>
          </cell>
          <cell r="F365">
            <v>0</v>
          </cell>
          <cell r="G365"/>
          <cell r="H365"/>
          <cell r="I365"/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/>
          <cell r="P365"/>
          <cell r="Q365"/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</row>
        <row r="366">
          <cell r="B366">
            <v>0</v>
          </cell>
          <cell r="C366"/>
          <cell r="D366"/>
          <cell r="E366">
            <v>0</v>
          </cell>
          <cell r="F366">
            <v>0</v>
          </cell>
          <cell r="G366"/>
          <cell r="H366"/>
          <cell r="I366"/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/>
          <cell r="P366"/>
          <cell r="Q366"/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</row>
        <row r="367">
          <cell r="B367">
            <v>0</v>
          </cell>
          <cell r="C367"/>
          <cell r="D367"/>
          <cell r="E367">
            <v>0</v>
          </cell>
          <cell r="F367">
            <v>0</v>
          </cell>
          <cell r="G367"/>
          <cell r="H367"/>
          <cell r="I367"/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/>
          <cell r="P367"/>
          <cell r="Q367"/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</row>
        <row r="368">
          <cell r="B368">
            <v>0</v>
          </cell>
          <cell r="C368"/>
          <cell r="D368"/>
          <cell r="E368">
            <v>0</v>
          </cell>
          <cell r="F368">
            <v>0</v>
          </cell>
          <cell r="G368"/>
          <cell r="H368"/>
          <cell r="I368"/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/>
          <cell r="P368"/>
          <cell r="Q368"/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</row>
        <row r="369">
          <cell r="B369">
            <v>0</v>
          </cell>
          <cell r="C369"/>
          <cell r="D369"/>
          <cell r="E369">
            <v>0</v>
          </cell>
          <cell r="F369">
            <v>0</v>
          </cell>
          <cell r="G369"/>
          <cell r="H369"/>
          <cell r="I369"/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/>
          <cell r="P369"/>
          <cell r="Q369"/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</row>
        <row r="370">
          <cell r="B370">
            <v>0</v>
          </cell>
          <cell r="C370"/>
          <cell r="D370"/>
          <cell r="E370">
            <v>0</v>
          </cell>
          <cell r="F370">
            <v>0</v>
          </cell>
          <cell r="G370"/>
          <cell r="H370"/>
          <cell r="I370"/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/>
          <cell r="P370"/>
          <cell r="Q370"/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</row>
        <row r="371">
          <cell r="B371">
            <v>0</v>
          </cell>
          <cell r="C371"/>
          <cell r="D371"/>
          <cell r="E371">
            <v>0</v>
          </cell>
          <cell r="F371">
            <v>0</v>
          </cell>
          <cell r="G371"/>
          <cell r="H371"/>
          <cell r="I371"/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/>
          <cell r="P371"/>
          <cell r="Q371"/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</row>
        <row r="372">
          <cell r="B372">
            <v>0</v>
          </cell>
          <cell r="C372"/>
          <cell r="D372"/>
          <cell r="E372">
            <v>0</v>
          </cell>
          <cell r="F372">
            <v>0</v>
          </cell>
          <cell r="G372"/>
          <cell r="H372"/>
          <cell r="I372"/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/>
          <cell r="P372"/>
          <cell r="Q372"/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 t="str">
            <v>SUB-TOTAL</v>
          </cell>
          <cell r="L373">
            <v>24000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</row>
        <row r="374">
          <cell r="B374">
            <v>0</v>
          </cell>
          <cell r="C374">
            <v>0</v>
          </cell>
          <cell r="D374" t="str">
            <v>III-TRANSPORTES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</row>
        <row r="375">
          <cell r="B375">
            <v>0</v>
          </cell>
          <cell r="C375" t="str">
            <v>COD.</v>
          </cell>
          <cell r="D375" t="str">
            <v>MATERIAL</v>
          </cell>
          <cell r="E375">
            <v>0</v>
          </cell>
          <cell r="F375" t="str">
            <v>vol-peso 
ó cant</v>
          </cell>
          <cell r="G375" t="str">
            <v>Distancia</v>
          </cell>
          <cell r="H375" t="str">
            <v>M3 o ton*Km</v>
          </cell>
          <cell r="I375" t="str">
            <v>tarifa</v>
          </cell>
          <cell r="J375">
            <v>0</v>
          </cell>
          <cell r="K375" t="str">
            <v>vr.unit</v>
          </cell>
          <cell r="L375" t="str">
            <v>M3</v>
          </cell>
          <cell r="M375">
            <v>0</v>
          </cell>
          <cell r="N375">
            <v>0</v>
          </cell>
          <cell r="O375" t="str">
            <v>CANTIDAD</v>
          </cell>
          <cell r="P375" t="str">
            <v>CANTIDAD TOTAL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</row>
        <row r="376">
          <cell r="B376">
            <v>0</v>
          </cell>
          <cell r="C376">
            <v>0</v>
          </cell>
          <cell r="D376" t="str">
            <v>TRANSP. M3/km BOTADERO CASCAJAL</v>
          </cell>
          <cell r="E376">
            <v>0</v>
          </cell>
          <cell r="F376">
            <v>1.3</v>
          </cell>
          <cell r="G376">
            <v>22</v>
          </cell>
          <cell r="H376">
            <v>28.6</v>
          </cell>
          <cell r="I376">
            <v>1270</v>
          </cell>
          <cell r="J376">
            <v>0</v>
          </cell>
          <cell r="K376">
            <v>36322</v>
          </cell>
          <cell r="L376">
            <v>0</v>
          </cell>
          <cell r="M376">
            <v>0</v>
          </cell>
          <cell r="N376">
            <v>0</v>
          </cell>
          <cell r="O376">
            <v>422.59</v>
          </cell>
          <cell r="P376">
            <v>3169.4250000000002</v>
          </cell>
          <cell r="Q376">
            <v>5229551.25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</row>
        <row r="377">
          <cell r="B377">
            <v>0</v>
          </cell>
          <cell r="C377"/>
          <cell r="D377"/>
          <cell r="E377">
            <v>0</v>
          </cell>
          <cell r="F377"/>
          <cell r="G377"/>
          <cell r="H377"/>
          <cell r="I377"/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/>
          <cell r="P377"/>
          <cell r="Q377"/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</row>
        <row r="378">
          <cell r="B378">
            <v>0</v>
          </cell>
          <cell r="C378"/>
          <cell r="D378"/>
          <cell r="E378">
            <v>0</v>
          </cell>
          <cell r="F378"/>
          <cell r="G378"/>
          <cell r="H378"/>
          <cell r="I378"/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/>
          <cell r="P378"/>
          <cell r="Q378"/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</row>
        <row r="379">
          <cell r="B379">
            <v>0</v>
          </cell>
          <cell r="C379"/>
          <cell r="D379"/>
          <cell r="E379">
            <v>0</v>
          </cell>
          <cell r="F379"/>
          <cell r="G379"/>
          <cell r="H379"/>
          <cell r="I379"/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/>
          <cell r="P379"/>
          <cell r="Q379"/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</row>
        <row r="380">
          <cell r="B380">
            <v>0</v>
          </cell>
          <cell r="C380"/>
          <cell r="D380"/>
          <cell r="E380">
            <v>0</v>
          </cell>
          <cell r="F380"/>
          <cell r="G380"/>
          <cell r="H380"/>
          <cell r="I380"/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/>
          <cell r="P380"/>
          <cell r="Q380"/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</row>
        <row r="381">
          <cell r="B381">
            <v>0</v>
          </cell>
          <cell r="C381"/>
          <cell r="D381"/>
          <cell r="E381">
            <v>0</v>
          </cell>
          <cell r="F381"/>
          <cell r="G381"/>
          <cell r="H381"/>
          <cell r="I381"/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/>
          <cell r="P381"/>
          <cell r="Q381"/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</row>
        <row r="382">
          <cell r="B382">
            <v>0</v>
          </cell>
          <cell r="C382"/>
          <cell r="D382"/>
          <cell r="E382">
            <v>0</v>
          </cell>
          <cell r="F382"/>
          <cell r="G382"/>
          <cell r="H382"/>
          <cell r="I382"/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/>
          <cell r="P382"/>
          <cell r="Q382"/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</row>
        <row r="383">
          <cell r="B383">
            <v>0</v>
          </cell>
          <cell r="C383"/>
          <cell r="D383"/>
          <cell r="E383">
            <v>0</v>
          </cell>
          <cell r="F383"/>
          <cell r="G383"/>
          <cell r="H383"/>
          <cell r="I383"/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/>
          <cell r="P383"/>
          <cell r="Q383"/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 t="str">
            <v>SUB-TOTAL</v>
          </cell>
          <cell r="L384">
            <v>36322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</row>
        <row r="385">
          <cell r="B385">
            <v>0</v>
          </cell>
          <cell r="C385">
            <v>0</v>
          </cell>
          <cell r="D385" t="str">
            <v>IV-MANO DE OBRA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</row>
        <row r="386">
          <cell r="B386">
            <v>0</v>
          </cell>
          <cell r="C386" t="str">
            <v>COD.</v>
          </cell>
          <cell r="D386" t="str">
            <v>TRABAJADOR</v>
          </cell>
          <cell r="E386" t="str">
            <v>Cantidad</v>
          </cell>
          <cell r="F386" t="str">
            <v>jornal</v>
          </cell>
          <cell r="G386" t="str">
            <v>prestaciones</v>
          </cell>
          <cell r="H386" t="str">
            <v>jornal total</v>
          </cell>
          <cell r="I386" t="str">
            <v>rendimiento</v>
          </cell>
          <cell r="J386">
            <v>0</v>
          </cell>
          <cell r="K386" t="str">
            <v>vr.unit</v>
          </cell>
          <cell r="L386" t="str">
            <v>M3</v>
          </cell>
          <cell r="M386">
            <v>0</v>
          </cell>
          <cell r="N386">
            <v>0</v>
          </cell>
          <cell r="O386" t="str">
            <v>CANTIDAD</v>
          </cell>
          <cell r="P386" t="str">
            <v>JORNALES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</row>
        <row r="387"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422.59</v>
          </cell>
          <cell r="P387">
            <v>70.431646590909097</v>
          </cell>
          <cell r="Q387">
            <v>4958387.92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422.59</v>
          </cell>
          <cell r="P388">
            <v>140.86336545454546</v>
          </cell>
          <cell r="Q388">
            <v>6197988.0800000001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</row>
        <row r="389">
          <cell r="B389">
            <v>0</v>
          </cell>
          <cell r="C389"/>
          <cell r="D389"/>
          <cell r="E389"/>
          <cell r="F389"/>
          <cell r="G389"/>
          <cell r="H389"/>
          <cell r="I389"/>
          <cell r="J389"/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/>
          <cell r="P389"/>
          <cell r="Q389"/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</row>
        <row r="390">
          <cell r="B390">
            <v>0</v>
          </cell>
          <cell r="C390"/>
          <cell r="D390"/>
          <cell r="E390"/>
          <cell r="F390"/>
          <cell r="G390"/>
          <cell r="H390"/>
          <cell r="I390"/>
          <cell r="J390"/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/>
          <cell r="P390"/>
          <cell r="Q390"/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 t="str">
            <v>SUB-TOTAL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 t="str">
            <v>TOTAL COSTO DIRECTO</v>
          </cell>
          <cell r="J393">
            <v>0</v>
          </cell>
          <cell r="K393">
            <v>0</v>
          </cell>
          <cell r="L393">
            <v>72572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</row>
        <row r="394">
          <cell r="B394">
            <v>0</v>
          </cell>
          <cell r="C394">
            <v>0</v>
          </cell>
          <cell r="D394" t="str">
            <v>V- COSTOS INDIRECTOS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</row>
        <row r="395">
          <cell r="B395">
            <v>0</v>
          </cell>
          <cell r="C395">
            <v>0</v>
          </cell>
          <cell r="D395" t="str">
            <v>Descripción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 t="str">
            <v>Porcentaje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</row>
        <row r="396">
          <cell r="B396">
            <v>0</v>
          </cell>
          <cell r="C396">
            <v>0</v>
          </cell>
          <cell r="D396" t="str">
            <v>A.I.U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0.35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 t="str">
            <v xml:space="preserve">PRECIO UNITARIO TOTAL </v>
          </cell>
          <cell r="K397">
            <v>0</v>
          </cell>
          <cell r="L397">
            <v>97972.2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</row>
        <row r="398"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</row>
        <row r="399">
          <cell r="B399">
            <v>0</v>
          </cell>
          <cell r="C399" t="str">
            <v>Elaboró: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 t="str">
            <v xml:space="preserve">Reviso: 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</row>
        <row r="401">
          <cell r="B401">
            <v>0</v>
          </cell>
          <cell r="C401" t="str">
            <v>ING EDWIN ANTONIO ORTIZ HIGUERA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 t="str">
            <v>FREEDIE ANDRES SANDOVAL HERRERA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</row>
        <row r="402">
          <cell r="B402">
            <v>0</v>
          </cell>
          <cell r="C402" t="str">
            <v>Ingeniero Civil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 t="str">
            <v>Secretario De Planeación Municipal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</row>
        <row r="403">
          <cell r="B403">
            <v>0</v>
          </cell>
          <cell r="C403" t="str">
            <v>MP 68202-096275 STD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 t="str">
            <v>M.P. 68202-300697 STD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</row>
        <row r="404"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</row>
        <row r="405"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</row>
        <row r="406">
          <cell r="B406">
            <v>0</v>
          </cell>
          <cell r="C406" t="str">
            <v>MUNICIPIO DE VALLE DE SAN JOSE</v>
          </cell>
          <cell r="D406">
            <v>0</v>
          </cell>
          <cell r="E406">
            <v>0</v>
          </cell>
          <cell r="F406">
            <v>0</v>
          </cell>
          <cell r="G406" t="str">
            <v xml:space="preserve">ANALISIS DE PRECIOS UNITARIOS 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</row>
        <row r="407">
          <cell r="B407">
            <v>0</v>
          </cell>
          <cell r="C407" t="str">
            <v>DEPARTAMENTO:</v>
          </cell>
          <cell r="D407">
            <v>0</v>
          </cell>
          <cell r="E407" t="str">
            <v>SANTANDER</v>
          </cell>
          <cell r="F407">
            <v>0</v>
          </cell>
          <cell r="G407">
            <v>0</v>
          </cell>
          <cell r="H407" t="str">
            <v>MUNICIPIO:</v>
          </cell>
          <cell r="I407" t="str">
            <v>VALLE DE SAN JOSE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</row>
        <row r="408">
          <cell r="A408">
            <v>0</v>
          </cell>
          <cell r="B408">
            <v>0</v>
          </cell>
          <cell r="C408" t="str">
            <v xml:space="preserve">ITEM  :    </v>
          </cell>
          <cell r="D408">
            <v>2.0299999999999998</v>
          </cell>
          <cell r="E408" t="str">
            <v>Rellenos con material de préstamo a nivel de subrasante (incluye transporte)</v>
          </cell>
          <cell r="F408">
            <v>0</v>
          </cell>
          <cell r="G408">
            <v>0</v>
          </cell>
          <cell r="H408">
            <v>0</v>
          </cell>
          <cell r="I408" t="str">
            <v xml:space="preserve">Fecha: </v>
          </cell>
          <cell r="J408" t="str">
            <v>DICIEMBRE DE 2019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1,4,4</v>
          </cell>
          <cell r="P408">
            <v>0</v>
          </cell>
          <cell r="T408">
            <v>92500</v>
          </cell>
          <cell r="U408">
            <v>12916.67</v>
          </cell>
          <cell r="V408">
            <v>46875</v>
          </cell>
          <cell r="W408">
            <v>14375</v>
          </cell>
          <cell r="X408">
            <v>18333.330000000002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</row>
        <row r="409">
          <cell r="B409">
            <v>0</v>
          </cell>
          <cell r="C409">
            <v>0</v>
          </cell>
          <cell r="D409" t="str">
            <v>I-EQUIPO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</row>
        <row r="410">
          <cell r="B410">
            <v>0</v>
          </cell>
          <cell r="C410" t="str">
            <v>COD.</v>
          </cell>
          <cell r="D410" t="str">
            <v xml:space="preserve">DESCRIPCION </v>
          </cell>
          <cell r="E410">
            <v>0</v>
          </cell>
          <cell r="F410">
            <v>0</v>
          </cell>
          <cell r="G410" t="str">
            <v>tipo</v>
          </cell>
          <cell r="H410" t="str">
            <v>tarifa</v>
          </cell>
          <cell r="I410" t="str">
            <v>rendimiento</v>
          </cell>
          <cell r="J410">
            <v>0</v>
          </cell>
          <cell r="K410" t="str">
            <v>vr.unit</v>
          </cell>
          <cell r="L410" t="str">
            <v>M3</v>
          </cell>
          <cell r="M410">
            <v>0</v>
          </cell>
          <cell r="N410">
            <v>0</v>
          </cell>
          <cell r="O410" t="str">
            <v>CANTIDAD</v>
          </cell>
          <cell r="P410" t="str">
            <v>DIA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</row>
        <row r="411">
          <cell r="B411">
            <v>0</v>
          </cell>
          <cell r="C411">
            <v>0</v>
          </cell>
          <cell r="D411" t="str">
            <v>HERRAMIENTA MENOR</v>
          </cell>
          <cell r="E411">
            <v>0</v>
          </cell>
          <cell r="F411">
            <v>0</v>
          </cell>
          <cell r="G411"/>
          <cell r="H411">
            <v>1295</v>
          </cell>
          <cell r="I411">
            <v>1</v>
          </cell>
          <cell r="J411"/>
          <cell r="K411">
            <v>1295</v>
          </cell>
          <cell r="L411">
            <v>0</v>
          </cell>
          <cell r="M411">
            <v>0</v>
          </cell>
          <cell r="N411">
            <v>0</v>
          </cell>
          <cell r="O411">
            <v>352.29</v>
          </cell>
          <cell r="P411">
            <v>322933.67</v>
          </cell>
          <cell r="Q411">
            <v>322933.67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</row>
        <row r="412">
          <cell r="B412">
            <v>0</v>
          </cell>
          <cell r="C412">
            <v>0</v>
          </cell>
          <cell r="D412" t="str">
            <v>VIBRO_COMPACTADOR</v>
          </cell>
          <cell r="E412">
            <v>0</v>
          </cell>
          <cell r="F412">
            <v>0</v>
          </cell>
          <cell r="G412" t="str">
            <v>Saltarin</v>
          </cell>
          <cell r="H412">
            <v>3830</v>
          </cell>
          <cell r="I412">
            <v>10</v>
          </cell>
          <cell r="J412" t="str">
            <v>M3/DÍA</v>
          </cell>
          <cell r="K412">
            <v>383</v>
          </cell>
          <cell r="L412">
            <v>0</v>
          </cell>
          <cell r="M412">
            <v>0</v>
          </cell>
          <cell r="N412">
            <v>0</v>
          </cell>
          <cell r="O412">
            <v>352.29</v>
          </cell>
          <cell r="P412">
            <v>70.457999999999998</v>
          </cell>
          <cell r="Q412">
            <v>4227480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</row>
        <row r="413">
          <cell r="B413">
            <v>0</v>
          </cell>
          <cell r="C413"/>
          <cell r="D413"/>
          <cell r="E413">
            <v>0</v>
          </cell>
          <cell r="F413">
            <v>0</v>
          </cell>
          <cell r="G413"/>
          <cell r="H413"/>
          <cell r="I413"/>
          <cell r="J413"/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/>
          <cell r="P413"/>
          <cell r="Q413"/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</row>
        <row r="414">
          <cell r="B414">
            <v>0</v>
          </cell>
          <cell r="C414"/>
          <cell r="D414"/>
          <cell r="E414">
            <v>0</v>
          </cell>
          <cell r="F414">
            <v>0</v>
          </cell>
          <cell r="G414"/>
          <cell r="H414"/>
          <cell r="I414"/>
          <cell r="J414"/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/>
          <cell r="P414"/>
          <cell r="Q414"/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</row>
        <row r="415">
          <cell r="B415">
            <v>0</v>
          </cell>
          <cell r="C415"/>
          <cell r="D415"/>
          <cell r="E415">
            <v>0</v>
          </cell>
          <cell r="F415">
            <v>0</v>
          </cell>
          <cell r="G415"/>
          <cell r="H415"/>
          <cell r="I415"/>
          <cell r="J415"/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/>
          <cell r="P415"/>
          <cell r="Q415"/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</row>
        <row r="416">
          <cell r="B416">
            <v>0</v>
          </cell>
          <cell r="C416"/>
          <cell r="D416"/>
          <cell r="E416">
            <v>0</v>
          </cell>
          <cell r="F416">
            <v>0</v>
          </cell>
          <cell r="G416"/>
          <cell r="H416"/>
          <cell r="I416"/>
          <cell r="J416"/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/>
          <cell r="P416"/>
          <cell r="Q416"/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</row>
        <row r="417">
          <cell r="B417">
            <v>0</v>
          </cell>
          <cell r="C417"/>
          <cell r="D417"/>
          <cell r="E417">
            <v>0</v>
          </cell>
          <cell r="F417">
            <v>0</v>
          </cell>
          <cell r="G417"/>
          <cell r="H417"/>
          <cell r="I417"/>
          <cell r="J417"/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/>
          <cell r="P417"/>
          <cell r="Q417"/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</row>
        <row r="418">
          <cell r="B418">
            <v>0</v>
          </cell>
          <cell r="C418"/>
          <cell r="D418"/>
          <cell r="E418">
            <v>0</v>
          </cell>
          <cell r="F418">
            <v>0</v>
          </cell>
          <cell r="G418"/>
          <cell r="H418"/>
          <cell r="I418"/>
          <cell r="J418"/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/>
          <cell r="P418"/>
          <cell r="Q418"/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</row>
        <row r="419">
          <cell r="B419">
            <v>0</v>
          </cell>
          <cell r="C419"/>
          <cell r="D419"/>
          <cell r="E419">
            <v>0</v>
          </cell>
          <cell r="F419">
            <v>0</v>
          </cell>
          <cell r="G419"/>
          <cell r="H419"/>
          <cell r="I419"/>
          <cell r="J419"/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/>
          <cell r="P419"/>
          <cell r="Q419"/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</row>
        <row r="420">
          <cell r="B420">
            <v>0</v>
          </cell>
          <cell r="C420"/>
          <cell r="D420"/>
          <cell r="E420">
            <v>0</v>
          </cell>
          <cell r="F420">
            <v>0</v>
          </cell>
          <cell r="G420"/>
          <cell r="H420"/>
          <cell r="I420"/>
          <cell r="J420"/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/>
          <cell r="P420"/>
          <cell r="Q420"/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 t="str">
            <v>SUB-TOTAL</v>
          </cell>
          <cell r="L421">
            <v>1678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</row>
        <row r="422">
          <cell r="B422">
            <v>0</v>
          </cell>
          <cell r="C422">
            <v>0</v>
          </cell>
          <cell r="D422" t="str">
            <v>II-MATERIALES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</row>
        <row r="423">
          <cell r="B423">
            <v>0</v>
          </cell>
          <cell r="C423" t="str">
            <v>COD.</v>
          </cell>
          <cell r="D423" t="str">
            <v xml:space="preserve">DESCRIPCION </v>
          </cell>
          <cell r="E423">
            <v>0</v>
          </cell>
          <cell r="F423">
            <v>0</v>
          </cell>
          <cell r="G423" t="str">
            <v>unidad</v>
          </cell>
          <cell r="H423" t="str">
            <v>precio-unit</v>
          </cell>
          <cell r="I423" t="str">
            <v>cantidad</v>
          </cell>
          <cell r="J423">
            <v>0</v>
          </cell>
          <cell r="K423" t="str">
            <v>vr.unit</v>
          </cell>
          <cell r="L423" t="str">
            <v>M3</v>
          </cell>
          <cell r="M423">
            <v>0</v>
          </cell>
          <cell r="N423">
            <v>0</v>
          </cell>
          <cell r="O423" t="str">
            <v>CANTIDAD</v>
          </cell>
          <cell r="P423" t="str">
            <v>CANTIDAD TOTAL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</row>
        <row r="424">
          <cell r="B424">
            <v>0</v>
          </cell>
          <cell r="C424">
            <v>0</v>
          </cell>
          <cell r="D424" t="str">
            <v>MATERIAL DE PRESTAMO PARA RELLENOS</v>
          </cell>
          <cell r="E424">
            <v>0</v>
          </cell>
          <cell r="F424">
            <v>0</v>
          </cell>
          <cell r="G424" t="str">
            <v>M3</v>
          </cell>
          <cell r="H424">
            <v>16100</v>
          </cell>
          <cell r="I424">
            <v>1.3</v>
          </cell>
          <cell r="J424">
            <v>0</v>
          </cell>
          <cell r="K424">
            <v>20930</v>
          </cell>
          <cell r="L424">
            <v>0</v>
          </cell>
          <cell r="M424">
            <v>0</v>
          </cell>
          <cell r="N424">
            <v>0</v>
          </cell>
          <cell r="O424">
            <v>352.29</v>
          </cell>
          <cell r="P424">
            <v>440.36250000000001</v>
          </cell>
          <cell r="Q424">
            <v>16513593.75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</row>
        <row r="425">
          <cell r="B425">
            <v>0</v>
          </cell>
          <cell r="C425"/>
          <cell r="D425"/>
          <cell r="E425">
            <v>0</v>
          </cell>
          <cell r="F425">
            <v>0</v>
          </cell>
          <cell r="G425"/>
          <cell r="H425"/>
          <cell r="I425"/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/>
          <cell r="P425"/>
          <cell r="Q425"/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</row>
        <row r="426">
          <cell r="B426">
            <v>0</v>
          </cell>
          <cell r="C426"/>
          <cell r="D426"/>
          <cell r="E426">
            <v>0</v>
          </cell>
          <cell r="F426">
            <v>0</v>
          </cell>
          <cell r="G426"/>
          <cell r="H426"/>
          <cell r="I426"/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/>
          <cell r="P426"/>
          <cell r="Q426"/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</row>
        <row r="427">
          <cell r="B427">
            <v>0</v>
          </cell>
          <cell r="C427"/>
          <cell r="D427"/>
          <cell r="E427">
            <v>0</v>
          </cell>
          <cell r="F427">
            <v>0</v>
          </cell>
          <cell r="G427"/>
          <cell r="H427"/>
          <cell r="I427"/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/>
          <cell r="P427"/>
          <cell r="Q427"/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</row>
        <row r="428">
          <cell r="B428">
            <v>0</v>
          </cell>
          <cell r="C428"/>
          <cell r="D428"/>
          <cell r="E428">
            <v>0</v>
          </cell>
          <cell r="F428">
            <v>0</v>
          </cell>
          <cell r="G428"/>
          <cell r="H428"/>
          <cell r="I428"/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/>
          <cell r="P428"/>
          <cell r="Q428"/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</row>
        <row r="429">
          <cell r="B429">
            <v>0</v>
          </cell>
          <cell r="C429"/>
          <cell r="D429"/>
          <cell r="E429">
            <v>0</v>
          </cell>
          <cell r="F429">
            <v>0</v>
          </cell>
          <cell r="G429"/>
          <cell r="H429"/>
          <cell r="I429"/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/>
          <cell r="P429"/>
          <cell r="Q429"/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</row>
        <row r="430">
          <cell r="B430">
            <v>0</v>
          </cell>
          <cell r="C430"/>
          <cell r="D430"/>
          <cell r="E430">
            <v>0</v>
          </cell>
          <cell r="F430">
            <v>0</v>
          </cell>
          <cell r="G430"/>
          <cell r="H430"/>
          <cell r="I430"/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/>
          <cell r="P430"/>
          <cell r="Q430"/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</row>
        <row r="431">
          <cell r="B431">
            <v>0</v>
          </cell>
          <cell r="C431"/>
          <cell r="D431"/>
          <cell r="E431">
            <v>0</v>
          </cell>
          <cell r="F431">
            <v>0</v>
          </cell>
          <cell r="G431"/>
          <cell r="H431"/>
          <cell r="I431"/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/>
          <cell r="P431"/>
          <cell r="Q431"/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</row>
        <row r="432">
          <cell r="B432">
            <v>0</v>
          </cell>
          <cell r="C432"/>
          <cell r="D432"/>
          <cell r="E432">
            <v>0</v>
          </cell>
          <cell r="F432">
            <v>0</v>
          </cell>
          <cell r="G432"/>
          <cell r="H432"/>
          <cell r="I432"/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/>
          <cell r="P432"/>
          <cell r="Q432"/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</row>
        <row r="433">
          <cell r="B433">
            <v>0</v>
          </cell>
          <cell r="C433"/>
          <cell r="D433"/>
          <cell r="E433">
            <v>0</v>
          </cell>
          <cell r="F433">
            <v>0</v>
          </cell>
          <cell r="G433"/>
          <cell r="H433"/>
          <cell r="I433"/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/>
          <cell r="P433"/>
          <cell r="Q433"/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</row>
        <row r="434">
          <cell r="B434">
            <v>0</v>
          </cell>
          <cell r="C434"/>
          <cell r="D434"/>
          <cell r="E434">
            <v>0</v>
          </cell>
          <cell r="F434">
            <v>0</v>
          </cell>
          <cell r="G434"/>
          <cell r="H434"/>
          <cell r="I434"/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/>
          <cell r="P434"/>
          <cell r="Q434"/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</row>
        <row r="435">
          <cell r="B435">
            <v>0</v>
          </cell>
          <cell r="C435"/>
          <cell r="D435"/>
          <cell r="E435">
            <v>0</v>
          </cell>
          <cell r="F435">
            <v>0</v>
          </cell>
          <cell r="G435"/>
          <cell r="H435"/>
          <cell r="I435"/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/>
          <cell r="P435"/>
          <cell r="Q435"/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</row>
        <row r="436">
          <cell r="B436">
            <v>0</v>
          </cell>
          <cell r="C436"/>
          <cell r="D436"/>
          <cell r="E436">
            <v>0</v>
          </cell>
          <cell r="F436">
            <v>0</v>
          </cell>
          <cell r="G436"/>
          <cell r="H436"/>
          <cell r="I436"/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/>
          <cell r="P436"/>
          <cell r="Q436"/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</row>
        <row r="437">
          <cell r="B437">
            <v>0</v>
          </cell>
          <cell r="C437"/>
          <cell r="D437"/>
          <cell r="E437">
            <v>0</v>
          </cell>
          <cell r="F437">
            <v>0</v>
          </cell>
          <cell r="G437"/>
          <cell r="H437"/>
          <cell r="I437"/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/>
          <cell r="P437"/>
          <cell r="Q437"/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</row>
        <row r="438">
          <cell r="B438">
            <v>0</v>
          </cell>
          <cell r="C438"/>
          <cell r="D438"/>
          <cell r="E438">
            <v>0</v>
          </cell>
          <cell r="F438">
            <v>0</v>
          </cell>
          <cell r="G438"/>
          <cell r="H438"/>
          <cell r="I438"/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/>
          <cell r="P438"/>
          <cell r="Q438"/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</row>
        <row r="439"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 t="str">
            <v>SUB-TOTAL</v>
          </cell>
          <cell r="L439">
            <v>20930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</row>
        <row r="440">
          <cell r="B440">
            <v>0</v>
          </cell>
          <cell r="C440">
            <v>0</v>
          </cell>
          <cell r="D440" t="str">
            <v>III-TRANSPORTES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</row>
        <row r="441">
          <cell r="B441">
            <v>0</v>
          </cell>
          <cell r="C441" t="str">
            <v>COD.</v>
          </cell>
          <cell r="D441" t="str">
            <v>MATERIAL</v>
          </cell>
          <cell r="E441">
            <v>0</v>
          </cell>
          <cell r="F441" t="str">
            <v>vol-peso 
ó cant</v>
          </cell>
          <cell r="G441" t="str">
            <v>Distancia</v>
          </cell>
          <cell r="H441" t="str">
            <v>M3 o ton*Km</v>
          </cell>
          <cell r="I441" t="str">
            <v>tarifa</v>
          </cell>
          <cell r="J441">
            <v>0</v>
          </cell>
          <cell r="K441" t="str">
            <v>vr.unit</v>
          </cell>
          <cell r="L441" t="str">
            <v>M3</v>
          </cell>
          <cell r="M441">
            <v>0</v>
          </cell>
          <cell r="N441">
            <v>0</v>
          </cell>
          <cell r="O441" t="str">
            <v>CANTIDAD</v>
          </cell>
          <cell r="P441" t="str">
            <v>CANTIDAD TOTAL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</row>
        <row r="442">
          <cell r="B442">
            <v>0</v>
          </cell>
          <cell r="C442">
            <v>0</v>
          </cell>
          <cell r="D442" t="str">
            <v>TRANSP. M3/km PIEDRA DEL SOL</v>
          </cell>
          <cell r="E442">
            <v>0</v>
          </cell>
          <cell r="F442">
            <v>1.3</v>
          </cell>
          <cell r="G442">
            <v>22</v>
          </cell>
          <cell r="H442">
            <v>28.6</v>
          </cell>
          <cell r="I442">
            <v>1270</v>
          </cell>
          <cell r="J442">
            <v>0</v>
          </cell>
          <cell r="K442">
            <v>36322</v>
          </cell>
          <cell r="L442">
            <v>0</v>
          </cell>
          <cell r="M442">
            <v>0</v>
          </cell>
          <cell r="N442">
            <v>0</v>
          </cell>
          <cell r="O442">
            <v>352.29</v>
          </cell>
          <cell r="P442">
            <v>4403.625</v>
          </cell>
          <cell r="Q442">
            <v>5064168.75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</row>
        <row r="443">
          <cell r="B443">
            <v>0</v>
          </cell>
          <cell r="C443"/>
          <cell r="D443"/>
          <cell r="E443">
            <v>0</v>
          </cell>
          <cell r="F443"/>
          <cell r="G443"/>
          <cell r="H443"/>
          <cell r="I443"/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/>
          <cell r="P443"/>
          <cell r="Q443"/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</row>
        <row r="444">
          <cell r="B444">
            <v>0</v>
          </cell>
          <cell r="C444"/>
          <cell r="D444"/>
          <cell r="E444">
            <v>0</v>
          </cell>
          <cell r="F444"/>
          <cell r="G444"/>
          <cell r="H444"/>
          <cell r="I444"/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/>
          <cell r="P444"/>
          <cell r="Q444"/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</row>
        <row r="445">
          <cell r="B445">
            <v>0</v>
          </cell>
          <cell r="C445"/>
          <cell r="D445"/>
          <cell r="E445">
            <v>0</v>
          </cell>
          <cell r="F445"/>
          <cell r="G445"/>
          <cell r="H445"/>
          <cell r="I445"/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/>
          <cell r="P445"/>
          <cell r="Q445"/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</row>
        <row r="446">
          <cell r="B446">
            <v>0</v>
          </cell>
          <cell r="C446"/>
          <cell r="D446"/>
          <cell r="E446">
            <v>0</v>
          </cell>
          <cell r="F446"/>
          <cell r="G446"/>
          <cell r="H446"/>
          <cell r="I446"/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/>
          <cell r="P446"/>
          <cell r="Q446"/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</row>
        <row r="447">
          <cell r="B447">
            <v>0</v>
          </cell>
          <cell r="C447"/>
          <cell r="D447"/>
          <cell r="E447">
            <v>0</v>
          </cell>
          <cell r="F447"/>
          <cell r="G447"/>
          <cell r="H447"/>
          <cell r="I447"/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/>
          <cell r="P447"/>
          <cell r="Q447"/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</row>
        <row r="448">
          <cell r="B448">
            <v>0</v>
          </cell>
          <cell r="C448"/>
          <cell r="D448"/>
          <cell r="E448">
            <v>0</v>
          </cell>
          <cell r="F448"/>
          <cell r="G448"/>
          <cell r="H448"/>
          <cell r="I448"/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/>
          <cell r="P448"/>
          <cell r="Q448"/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</row>
        <row r="449">
          <cell r="B449">
            <v>0</v>
          </cell>
          <cell r="C449"/>
          <cell r="D449"/>
          <cell r="E449">
            <v>0</v>
          </cell>
          <cell r="F449"/>
          <cell r="G449"/>
          <cell r="H449"/>
          <cell r="I449"/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/>
          <cell r="P449"/>
          <cell r="Q449"/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 t="str">
            <v>SUB-TOTAL</v>
          </cell>
          <cell r="L450">
            <v>36322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</row>
        <row r="451">
          <cell r="B451">
            <v>0</v>
          </cell>
          <cell r="C451">
            <v>0</v>
          </cell>
          <cell r="D451" t="str">
            <v>IV-MANO DE OBRA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</row>
        <row r="452">
          <cell r="B452">
            <v>0</v>
          </cell>
          <cell r="C452" t="str">
            <v>COD.</v>
          </cell>
          <cell r="D452" t="str">
            <v>TRABAJADOR</v>
          </cell>
          <cell r="E452" t="str">
            <v>Cantidad</v>
          </cell>
          <cell r="F452" t="str">
            <v>jornal</v>
          </cell>
          <cell r="G452" t="str">
            <v>prestaciones</v>
          </cell>
          <cell r="H452" t="str">
            <v>jornal total</v>
          </cell>
          <cell r="I452" t="str">
            <v>rendimiento</v>
          </cell>
          <cell r="J452">
            <v>0</v>
          </cell>
          <cell r="K452" t="str">
            <v>vr.unit</v>
          </cell>
          <cell r="L452" t="str">
            <v>M3</v>
          </cell>
          <cell r="M452">
            <v>0</v>
          </cell>
          <cell r="N452">
            <v>0</v>
          </cell>
          <cell r="O452" t="str">
            <v>CANTIDAD</v>
          </cell>
          <cell r="P452" t="str">
            <v>JORNALES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</row>
        <row r="453">
          <cell r="B453">
            <v>0</v>
          </cell>
          <cell r="C453">
            <v>0</v>
          </cell>
          <cell r="D453" t="str">
            <v>AYUDANTE</v>
          </cell>
          <cell r="E453">
            <v>2</v>
          </cell>
          <cell r="F453">
            <v>35000</v>
          </cell>
          <cell r="G453">
            <v>1.85</v>
          </cell>
          <cell r="H453">
            <v>129500</v>
          </cell>
          <cell r="I453">
            <v>10</v>
          </cell>
          <cell r="J453" t="str">
            <v>M3/DÍA</v>
          </cell>
          <cell r="K453">
            <v>12950</v>
          </cell>
          <cell r="L453">
            <v>0</v>
          </cell>
          <cell r="M453">
            <v>0</v>
          </cell>
          <cell r="N453">
            <v>0</v>
          </cell>
          <cell r="O453">
            <v>352.29</v>
          </cell>
          <cell r="P453">
            <v>146.78747340909092</v>
          </cell>
          <cell r="Q453">
            <v>6458648.8300000001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</row>
        <row r="454">
          <cell r="B454">
            <v>0</v>
          </cell>
          <cell r="C454"/>
          <cell r="D454"/>
          <cell r="E454"/>
          <cell r="F454"/>
          <cell r="G454"/>
          <cell r="H454"/>
          <cell r="I454"/>
          <cell r="J454"/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/>
          <cell r="P454"/>
          <cell r="Q454"/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</row>
        <row r="455">
          <cell r="B455">
            <v>0</v>
          </cell>
          <cell r="C455"/>
          <cell r="D455"/>
          <cell r="E455"/>
          <cell r="F455"/>
          <cell r="G455"/>
          <cell r="H455"/>
          <cell r="I455"/>
          <cell r="J455"/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/>
          <cell r="P455"/>
          <cell r="Q455"/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</row>
        <row r="456">
          <cell r="B456">
            <v>0</v>
          </cell>
          <cell r="C456"/>
          <cell r="D456"/>
          <cell r="E456"/>
          <cell r="F456"/>
          <cell r="G456"/>
          <cell r="H456"/>
          <cell r="I456"/>
          <cell r="J456"/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/>
          <cell r="P456"/>
          <cell r="Q456"/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</row>
        <row r="457"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 t="str">
            <v>SUB-TOTAL</v>
          </cell>
          <cell r="L457">
            <v>12950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</row>
        <row r="458"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</row>
        <row r="459"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 t="str">
            <v>TOTAL COSTO DIRECTO</v>
          </cell>
          <cell r="J459">
            <v>0</v>
          </cell>
          <cell r="K459">
            <v>0</v>
          </cell>
          <cell r="L459">
            <v>71880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</row>
        <row r="460">
          <cell r="B460">
            <v>0</v>
          </cell>
          <cell r="C460">
            <v>0</v>
          </cell>
          <cell r="D460" t="str">
            <v>V- COSTOS INDIRECTOS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</row>
        <row r="461">
          <cell r="B461">
            <v>0</v>
          </cell>
          <cell r="C461">
            <v>0</v>
          </cell>
          <cell r="D461" t="str">
            <v>Descripción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 t="str">
            <v>Porcentaje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</row>
        <row r="462">
          <cell r="B462">
            <v>0</v>
          </cell>
          <cell r="C462">
            <v>0</v>
          </cell>
          <cell r="D462" t="str">
            <v>A.I.U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0.35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</row>
        <row r="463"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 t="str">
            <v xml:space="preserve">PRECIO UNITARIO TOTAL </v>
          </cell>
          <cell r="K463">
            <v>0</v>
          </cell>
          <cell r="L463">
            <v>97038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</row>
        <row r="464"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</row>
        <row r="465">
          <cell r="B465">
            <v>0</v>
          </cell>
          <cell r="C465" t="str">
            <v>Elaboró: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 t="str">
            <v xml:space="preserve">Reviso: 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</row>
        <row r="466"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</row>
        <row r="467">
          <cell r="B467">
            <v>0</v>
          </cell>
          <cell r="C467" t="str">
            <v>ING EDWIN ANTONIO ORTIZ HIGUERA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 t="str">
            <v>FREEDIE ANDRES SANDOVAL HERRERA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</row>
        <row r="468">
          <cell r="B468">
            <v>0</v>
          </cell>
          <cell r="C468" t="str">
            <v>Ingeniero Civil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 t="str">
            <v>Secretario De Planeación Municipal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</row>
        <row r="469">
          <cell r="B469">
            <v>0</v>
          </cell>
          <cell r="C469" t="str">
            <v>MP 68202-096275 STD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 t="str">
            <v>M.P. 68202-300697 STD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</row>
        <row r="471"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</row>
        <row r="472">
          <cell r="B472">
            <v>0</v>
          </cell>
          <cell r="C472" t="str">
            <v>MUNICIPIO DE VALLE DE SAN JOSE</v>
          </cell>
          <cell r="D472">
            <v>0</v>
          </cell>
          <cell r="E472">
            <v>0</v>
          </cell>
          <cell r="F472">
            <v>0</v>
          </cell>
          <cell r="G472" t="str">
            <v xml:space="preserve">ANALISIS DE PRECIOS UNITARIOS 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</row>
        <row r="473">
          <cell r="B473">
            <v>0</v>
          </cell>
          <cell r="C473" t="str">
            <v>DEPARTAMENTO:</v>
          </cell>
          <cell r="D473">
            <v>0</v>
          </cell>
          <cell r="E473" t="str">
            <v>SANTANDER</v>
          </cell>
          <cell r="F473">
            <v>0</v>
          </cell>
          <cell r="G473">
            <v>0</v>
          </cell>
          <cell r="H473" t="str">
            <v>MUNICIPIO:</v>
          </cell>
          <cell r="I473" t="str">
            <v>VALLE DE SAN JOSE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</row>
        <row r="474">
          <cell r="A474">
            <v>0</v>
          </cell>
          <cell r="B474">
            <v>0</v>
          </cell>
          <cell r="C474" t="str">
            <v xml:space="preserve">ITEM  :    </v>
          </cell>
          <cell r="D474">
            <v>3.01</v>
          </cell>
          <cell r="E474" t="str">
            <v>Reparación acometida domiciliaria acueducto D: 1/2"</v>
          </cell>
          <cell r="F474">
            <v>0</v>
          </cell>
          <cell r="G474">
            <v>0</v>
          </cell>
          <cell r="H474">
            <v>0</v>
          </cell>
          <cell r="I474" t="str">
            <v xml:space="preserve">Fecha: </v>
          </cell>
          <cell r="J474" t="str">
            <v>DICIEMBRE DE 2019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 t="str">
            <v>1,11,22A</v>
          </cell>
          <cell r="P474">
            <v>0</v>
          </cell>
          <cell r="T474">
            <v>105807.05</v>
          </cell>
          <cell r="U474">
            <v>3443.48</v>
          </cell>
          <cell r="V474">
            <v>33494</v>
          </cell>
          <cell r="W474">
            <v>0</v>
          </cell>
          <cell r="X474">
            <v>68869.570000000007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</row>
        <row r="475">
          <cell r="B475">
            <v>0</v>
          </cell>
          <cell r="C475">
            <v>0</v>
          </cell>
          <cell r="D475" t="str">
            <v>I-EQUIPO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</row>
        <row r="476">
          <cell r="B476">
            <v>0</v>
          </cell>
          <cell r="C476" t="str">
            <v>COD.</v>
          </cell>
          <cell r="D476" t="str">
            <v xml:space="preserve">DESCRIPCION </v>
          </cell>
          <cell r="E476">
            <v>0</v>
          </cell>
          <cell r="F476">
            <v>0</v>
          </cell>
          <cell r="G476" t="str">
            <v>tipo</v>
          </cell>
          <cell r="H476" t="str">
            <v>tarifa</v>
          </cell>
          <cell r="I476" t="str">
            <v>rendimiento</v>
          </cell>
          <cell r="J476">
            <v>0</v>
          </cell>
          <cell r="K476" t="str">
            <v>vr.unit</v>
          </cell>
          <cell r="L476" t="str">
            <v>UND</v>
          </cell>
          <cell r="M476">
            <v>0</v>
          </cell>
          <cell r="N476">
            <v>0</v>
          </cell>
          <cell r="O476" t="str">
            <v>CANTIDAD</v>
          </cell>
          <cell r="P476" t="str">
            <v>DIA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</row>
        <row r="477">
          <cell r="B477">
            <v>0</v>
          </cell>
          <cell r="C477">
            <v>0</v>
          </cell>
          <cell r="D477" t="str">
            <v>HERRAMIENTA MENOR</v>
          </cell>
          <cell r="E477">
            <v>0</v>
          </cell>
          <cell r="F477">
            <v>0</v>
          </cell>
          <cell r="G477"/>
          <cell r="H477">
            <v>1342.5250000000001</v>
          </cell>
          <cell r="I477">
            <v>1</v>
          </cell>
          <cell r="J477"/>
          <cell r="K477">
            <v>1342.5250000000001</v>
          </cell>
          <cell r="L477">
            <v>0</v>
          </cell>
          <cell r="M477">
            <v>0</v>
          </cell>
          <cell r="N477">
            <v>0</v>
          </cell>
          <cell r="O477">
            <v>50</v>
          </cell>
          <cell r="P477">
            <v>172174</v>
          </cell>
          <cell r="Q477">
            <v>172174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</row>
        <row r="478">
          <cell r="B478">
            <v>0</v>
          </cell>
          <cell r="C478"/>
          <cell r="D478"/>
          <cell r="E478">
            <v>0</v>
          </cell>
          <cell r="F478">
            <v>0</v>
          </cell>
          <cell r="G478"/>
          <cell r="H478"/>
          <cell r="I478"/>
          <cell r="J478"/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/>
          <cell r="P478"/>
          <cell r="Q478"/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</row>
        <row r="479">
          <cell r="B479">
            <v>0</v>
          </cell>
          <cell r="C479"/>
          <cell r="D479"/>
          <cell r="E479">
            <v>0</v>
          </cell>
          <cell r="F479">
            <v>0</v>
          </cell>
          <cell r="G479"/>
          <cell r="H479"/>
          <cell r="I479"/>
          <cell r="J479"/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/>
          <cell r="P479"/>
          <cell r="Q479"/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</row>
        <row r="480">
          <cell r="B480">
            <v>0</v>
          </cell>
          <cell r="C480"/>
          <cell r="D480"/>
          <cell r="E480">
            <v>0</v>
          </cell>
          <cell r="F480">
            <v>0</v>
          </cell>
          <cell r="G480"/>
          <cell r="H480"/>
          <cell r="I480"/>
          <cell r="J480"/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/>
          <cell r="P480"/>
          <cell r="Q480"/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</row>
        <row r="481">
          <cell r="B481">
            <v>0</v>
          </cell>
          <cell r="C481"/>
          <cell r="D481"/>
          <cell r="E481">
            <v>0</v>
          </cell>
          <cell r="F481">
            <v>0</v>
          </cell>
          <cell r="G481"/>
          <cell r="H481"/>
          <cell r="I481"/>
          <cell r="J481"/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/>
          <cell r="P481"/>
          <cell r="Q481"/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</row>
        <row r="482">
          <cell r="B482">
            <v>0</v>
          </cell>
          <cell r="C482"/>
          <cell r="D482"/>
          <cell r="E482">
            <v>0</v>
          </cell>
          <cell r="F482">
            <v>0</v>
          </cell>
          <cell r="G482"/>
          <cell r="H482"/>
          <cell r="I482"/>
          <cell r="J482"/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/>
          <cell r="P482"/>
          <cell r="Q482"/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</row>
        <row r="483">
          <cell r="B483">
            <v>0</v>
          </cell>
          <cell r="C483"/>
          <cell r="D483"/>
          <cell r="E483">
            <v>0</v>
          </cell>
          <cell r="F483">
            <v>0</v>
          </cell>
          <cell r="G483"/>
          <cell r="H483"/>
          <cell r="I483"/>
          <cell r="J483"/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/>
          <cell r="P483"/>
          <cell r="Q483"/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</row>
        <row r="484">
          <cell r="B484">
            <v>0</v>
          </cell>
          <cell r="C484"/>
          <cell r="D484"/>
          <cell r="E484">
            <v>0</v>
          </cell>
          <cell r="F484">
            <v>0</v>
          </cell>
          <cell r="G484"/>
          <cell r="H484"/>
          <cell r="I484"/>
          <cell r="J484"/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/>
          <cell r="P484"/>
          <cell r="Q484"/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</row>
        <row r="485">
          <cell r="B485">
            <v>0</v>
          </cell>
          <cell r="C485"/>
          <cell r="D485"/>
          <cell r="E485">
            <v>0</v>
          </cell>
          <cell r="F485">
            <v>0</v>
          </cell>
          <cell r="G485"/>
          <cell r="H485"/>
          <cell r="I485"/>
          <cell r="J485"/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/>
          <cell r="P485"/>
          <cell r="Q485"/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</row>
        <row r="486">
          <cell r="B486">
            <v>0</v>
          </cell>
          <cell r="C486"/>
          <cell r="D486"/>
          <cell r="E486">
            <v>0</v>
          </cell>
          <cell r="F486">
            <v>0</v>
          </cell>
          <cell r="G486"/>
          <cell r="H486"/>
          <cell r="I486"/>
          <cell r="J486"/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/>
          <cell r="P486"/>
          <cell r="Q486"/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 t="str">
            <v>SUB-TOTAL</v>
          </cell>
          <cell r="L487">
            <v>1342.5250000000001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</row>
        <row r="488">
          <cell r="B488">
            <v>0</v>
          </cell>
          <cell r="C488">
            <v>0</v>
          </cell>
          <cell r="D488" t="str">
            <v>II-MATERIALES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</row>
        <row r="489">
          <cell r="B489">
            <v>0</v>
          </cell>
          <cell r="C489" t="str">
            <v>COD.</v>
          </cell>
          <cell r="D489" t="str">
            <v xml:space="preserve">DESCRIPCION </v>
          </cell>
          <cell r="E489">
            <v>0</v>
          </cell>
          <cell r="F489">
            <v>0</v>
          </cell>
          <cell r="G489" t="str">
            <v>unidad</v>
          </cell>
          <cell r="H489" t="str">
            <v>precio-unit</v>
          </cell>
          <cell r="I489" t="str">
            <v>cantidad</v>
          </cell>
          <cell r="J489">
            <v>0</v>
          </cell>
          <cell r="K489" t="str">
            <v>vr.unit</v>
          </cell>
          <cell r="L489" t="str">
            <v>UND</v>
          </cell>
          <cell r="M489">
            <v>0</v>
          </cell>
          <cell r="N489">
            <v>0</v>
          </cell>
          <cell r="O489" t="str">
            <v>CANTIDAD</v>
          </cell>
          <cell r="P489" t="str">
            <v>CANTIDAD TOTAL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</row>
        <row r="490">
          <cell r="B490">
            <v>0</v>
          </cell>
          <cell r="C490">
            <v>0</v>
          </cell>
          <cell r="D490" t="str">
            <v>TUBO PRESION 1/2 "</v>
          </cell>
          <cell r="E490">
            <v>0</v>
          </cell>
          <cell r="F490">
            <v>0</v>
          </cell>
          <cell r="G490" t="str">
            <v>ML</v>
          </cell>
          <cell r="H490">
            <v>2500</v>
          </cell>
          <cell r="I490">
            <v>3</v>
          </cell>
          <cell r="J490">
            <v>0</v>
          </cell>
          <cell r="K490">
            <v>7500</v>
          </cell>
          <cell r="L490">
            <v>0</v>
          </cell>
          <cell r="M490">
            <v>0</v>
          </cell>
          <cell r="N490">
            <v>0</v>
          </cell>
          <cell r="O490">
            <v>50</v>
          </cell>
          <cell r="P490">
            <v>350</v>
          </cell>
          <cell r="Q490">
            <v>962500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</row>
        <row r="491">
          <cell r="B491">
            <v>0</v>
          </cell>
          <cell r="C491">
            <v>0</v>
          </cell>
          <cell r="D491" t="str">
            <v>COLLARIN DE 2x1/2"</v>
          </cell>
          <cell r="E491">
            <v>0</v>
          </cell>
          <cell r="F491">
            <v>0</v>
          </cell>
          <cell r="G491" t="str">
            <v>UND</v>
          </cell>
          <cell r="H491">
            <v>10500</v>
          </cell>
          <cell r="I491">
            <v>1</v>
          </cell>
          <cell r="J491">
            <v>0</v>
          </cell>
          <cell r="K491">
            <v>10500</v>
          </cell>
          <cell r="L491">
            <v>0</v>
          </cell>
          <cell r="M491">
            <v>0</v>
          </cell>
          <cell r="N491">
            <v>0</v>
          </cell>
          <cell r="O491">
            <v>50</v>
          </cell>
          <cell r="P491">
            <v>50</v>
          </cell>
          <cell r="Q491">
            <v>525000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</row>
        <row r="492">
          <cell r="B492">
            <v>0</v>
          </cell>
          <cell r="C492">
            <v>0</v>
          </cell>
          <cell r="D492" t="str">
            <v>LIMPIADOR PVC 1/4 G</v>
          </cell>
          <cell r="E492">
            <v>0</v>
          </cell>
          <cell r="F492">
            <v>0</v>
          </cell>
          <cell r="G492" t="str">
            <v>1/4 GL</v>
          </cell>
          <cell r="H492">
            <v>45447</v>
          </cell>
          <cell r="I492">
            <v>0.02</v>
          </cell>
          <cell r="J492">
            <v>0</v>
          </cell>
          <cell r="K492">
            <v>908.94</v>
          </cell>
          <cell r="L492">
            <v>0</v>
          </cell>
          <cell r="M492">
            <v>0</v>
          </cell>
          <cell r="N492">
            <v>0</v>
          </cell>
          <cell r="O492">
            <v>50</v>
          </cell>
          <cell r="P492">
            <v>1</v>
          </cell>
          <cell r="Q492">
            <v>31600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</row>
        <row r="493">
          <cell r="B493">
            <v>0</v>
          </cell>
          <cell r="C493">
            <v>0</v>
          </cell>
          <cell r="D493" t="str">
            <v>SOLDADURA PVC LIQUIDA 1/4</v>
          </cell>
          <cell r="E493">
            <v>0</v>
          </cell>
          <cell r="F493">
            <v>0</v>
          </cell>
          <cell r="G493" t="str">
            <v>1/4 GL</v>
          </cell>
          <cell r="H493">
            <v>94254</v>
          </cell>
          <cell r="I493">
            <v>0.01</v>
          </cell>
          <cell r="J493">
            <v>0</v>
          </cell>
          <cell r="K493">
            <v>942.54</v>
          </cell>
          <cell r="L493">
            <v>0</v>
          </cell>
          <cell r="M493">
            <v>0</v>
          </cell>
          <cell r="N493">
            <v>0</v>
          </cell>
          <cell r="O493">
            <v>50</v>
          </cell>
          <cell r="P493">
            <v>1</v>
          </cell>
          <cell r="Q493">
            <v>65600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</row>
        <row r="494">
          <cell r="B494">
            <v>0</v>
          </cell>
          <cell r="C494">
            <v>0</v>
          </cell>
          <cell r="D494" t="str">
            <v>ACCESORIOS PRESION 1/2"</v>
          </cell>
          <cell r="E494">
            <v>0</v>
          </cell>
          <cell r="F494">
            <v>0</v>
          </cell>
          <cell r="G494" t="str">
            <v>UND</v>
          </cell>
          <cell r="H494">
            <v>600</v>
          </cell>
          <cell r="I494">
            <v>3</v>
          </cell>
          <cell r="J494">
            <v>0</v>
          </cell>
          <cell r="K494">
            <v>1800</v>
          </cell>
          <cell r="L494">
            <v>0</v>
          </cell>
          <cell r="M494">
            <v>0</v>
          </cell>
          <cell r="N494">
            <v>0</v>
          </cell>
          <cell r="O494">
            <v>50</v>
          </cell>
          <cell r="P494">
            <v>150</v>
          </cell>
          <cell r="Q494">
            <v>90000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</row>
        <row r="495">
          <cell r="B495">
            <v>0</v>
          </cell>
          <cell r="C495"/>
          <cell r="D495"/>
          <cell r="E495">
            <v>0</v>
          </cell>
          <cell r="F495">
            <v>0</v>
          </cell>
          <cell r="G495"/>
          <cell r="H495"/>
          <cell r="I495"/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/>
          <cell r="P495"/>
          <cell r="Q495"/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</row>
        <row r="496">
          <cell r="B496">
            <v>0</v>
          </cell>
          <cell r="C496"/>
          <cell r="D496"/>
          <cell r="E496">
            <v>0</v>
          </cell>
          <cell r="F496">
            <v>0</v>
          </cell>
          <cell r="G496"/>
          <cell r="H496"/>
          <cell r="I496"/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/>
          <cell r="P496"/>
          <cell r="Q496"/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</row>
        <row r="497">
          <cell r="B497">
            <v>0</v>
          </cell>
          <cell r="C497"/>
          <cell r="D497"/>
          <cell r="E497">
            <v>0</v>
          </cell>
          <cell r="F497">
            <v>0</v>
          </cell>
          <cell r="G497"/>
          <cell r="H497"/>
          <cell r="I497"/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/>
          <cell r="P497"/>
          <cell r="Q497"/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</row>
        <row r="498">
          <cell r="B498">
            <v>0</v>
          </cell>
          <cell r="C498"/>
          <cell r="D498"/>
          <cell r="E498">
            <v>0</v>
          </cell>
          <cell r="F498">
            <v>0</v>
          </cell>
          <cell r="G498"/>
          <cell r="H498"/>
          <cell r="I498"/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/>
          <cell r="P498"/>
          <cell r="Q498"/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</row>
        <row r="499">
          <cell r="B499">
            <v>0</v>
          </cell>
          <cell r="C499"/>
          <cell r="D499"/>
          <cell r="E499">
            <v>0</v>
          </cell>
          <cell r="F499">
            <v>0</v>
          </cell>
          <cell r="G499"/>
          <cell r="H499"/>
          <cell r="I499"/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/>
          <cell r="P499"/>
          <cell r="Q499"/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</row>
        <row r="500">
          <cell r="B500">
            <v>0</v>
          </cell>
          <cell r="C500"/>
          <cell r="D500"/>
          <cell r="E500">
            <v>0</v>
          </cell>
          <cell r="F500">
            <v>0</v>
          </cell>
          <cell r="G500"/>
          <cell r="H500"/>
          <cell r="I500"/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/>
          <cell r="P500"/>
          <cell r="Q500"/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</row>
        <row r="501">
          <cell r="B501">
            <v>0</v>
          </cell>
          <cell r="C501"/>
          <cell r="D501"/>
          <cell r="E501">
            <v>0</v>
          </cell>
          <cell r="F501">
            <v>0</v>
          </cell>
          <cell r="G501"/>
          <cell r="H501"/>
          <cell r="I501"/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/>
          <cell r="P501"/>
          <cell r="Q501"/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</row>
        <row r="502">
          <cell r="B502">
            <v>0</v>
          </cell>
          <cell r="C502"/>
          <cell r="D502"/>
          <cell r="E502">
            <v>0</v>
          </cell>
          <cell r="F502">
            <v>0</v>
          </cell>
          <cell r="G502"/>
          <cell r="H502"/>
          <cell r="I502"/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/>
          <cell r="P502"/>
          <cell r="Q502"/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</row>
        <row r="503">
          <cell r="B503">
            <v>0</v>
          </cell>
          <cell r="C503"/>
          <cell r="D503"/>
          <cell r="E503">
            <v>0</v>
          </cell>
          <cell r="F503">
            <v>0</v>
          </cell>
          <cell r="G503"/>
          <cell r="H503"/>
          <cell r="I503"/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/>
          <cell r="P503"/>
          <cell r="Q503"/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</row>
        <row r="504">
          <cell r="B504">
            <v>0</v>
          </cell>
          <cell r="C504"/>
          <cell r="D504"/>
          <cell r="E504">
            <v>0</v>
          </cell>
          <cell r="F504">
            <v>0</v>
          </cell>
          <cell r="G504"/>
          <cell r="H504"/>
          <cell r="I504"/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/>
          <cell r="P504"/>
          <cell r="Q504"/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</row>
        <row r="505"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 t="str">
            <v>SUB-TOTAL</v>
          </cell>
          <cell r="L505">
            <v>21651.48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</row>
        <row r="506">
          <cell r="B506">
            <v>0</v>
          </cell>
          <cell r="C506">
            <v>0</v>
          </cell>
          <cell r="D506" t="str">
            <v>III-TRANSPORTES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</row>
        <row r="507">
          <cell r="B507">
            <v>0</v>
          </cell>
          <cell r="C507" t="str">
            <v>COD.</v>
          </cell>
          <cell r="D507" t="str">
            <v>MATERIAL</v>
          </cell>
          <cell r="E507">
            <v>0</v>
          </cell>
          <cell r="F507" t="str">
            <v>vol-peso 
ó cant</v>
          </cell>
          <cell r="G507" t="str">
            <v>Distancia</v>
          </cell>
          <cell r="H507" t="str">
            <v>M3 o ton*Km</v>
          </cell>
          <cell r="I507" t="str">
            <v>tarifa</v>
          </cell>
          <cell r="J507">
            <v>0</v>
          </cell>
          <cell r="K507" t="str">
            <v>vr.unit</v>
          </cell>
          <cell r="L507" t="str">
            <v>UND</v>
          </cell>
          <cell r="M507">
            <v>0</v>
          </cell>
          <cell r="N507">
            <v>0</v>
          </cell>
          <cell r="O507" t="str">
            <v>CANTIDAD</v>
          </cell>
          <cell r="P507" t="str">
            <v>CANTIDAD TOTAL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</row>
        <row r="508">
          <cell r="B508">
            <v>0</v>
          </cell>
          <cell r="C508"/>
          <cell r="D508" t="str">
            <v>TRANSP. GENERAL</v>
          </cell>
          <cell r="E508">
            <v>0</v>
          </cell>
          <cell r="F508">
            <v>0.01</v>
          </cell>
          <cell r="G508">
            <v>0</v>
          </cell>
          <cell r="H508">
            <v>0</v>
          </cell>
          <cell r="I508">
            <v>1270</v>
          </cell>
          <cell r="J508">
            <v>0</v>
          </cell>
          <cell r="K508">
            <v>12.700000000000001</v>
          </cell>
          <cell r="L508">
            <v>0</v>
          </cell>
          <cell r="M508">
            <v>0</v>
          </cell>
          <cell r="N508">
            <v>0</v>
          </cell>
          <cell r="O508"/>
          <cell r="P508"/>
          <cell r="Q508"/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</row>
        <row r="509">
          <cell r="B509">
            <v>0</v>
          </cell>
          <cell r="C509"/>
          <cell r="D509"/>
          <cell r="E509">
            <v>0</v>
          </cell>
          <cell r="F509"/>
          <cell r="G509"/>
          <cell r="H509"/>
          <cell r="I509"/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/>
          <cell r="P509"/>
          <cell r="Q509"/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</row>
        <row r="510">
          <cell r="B510">
            <v>0</v>
          </cell>
          <cell r="C510"/>
          <cell r="D510"/>
          <cell r="E510">
            <v>0</v>
          </cell>
          <cell r="F510"/>
          <cell r="G510"/>
          <cell r="H510"/>
          <cell r="I510"/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/>
          <cell r="P510"/>
          <cell r="Q510"/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</row>
        <row r="511">
          <cell r="B511">
            <v>0</v>
          </cell>
          <cell r="C511"/>
          <cell r="D511"/>
          <cell r="E511">
            <v>0</v>
          </cell>
          <cell r="F511"/>
          <cell r="G511"/>
          <cell r="H511"/>
          <cell r="I511"/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/>
          <cell r="P511"/>
          <cell r="Q511"/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</row>
        <row r="512">
          <cell r="B512">
            <v>0</v>
          </cell>
          <cell r="C512"/>
          <cell r="D512"/>
          <cell r="E512">
            <v>0</v>
          </cell>
          <cell r="F512"/>
          <cell r="G512"/>
          <cell r="H512"/>
          <cell r="I512"/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/>
          <cell r="P512"/>
          <cell r="Q512"/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</row>
        <row r="513">
          <cell r="B513">
            <v>0</v>
          </cell>
          <cell r="C513"/>
          <cell r="D513"/>
          <cell r="E513">
            <v>0</v>
          </cell>
          <cell r="F513"/>
          <cell r="G513"/>
          <cell r="H513"/>
          <cell r="I513"/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/>
          <cell r="P513"/>
          <cell r="Q513"/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</row>
        <row r="514">
          <cell r="B514">
            <v>0</v>
          </cell>
          <cell r="C514"/>
          <cell r="D514"/>
          <cell r="E514">
            <v>0</v>
          </cell>
          <cell r="F514"/>
          <cell r="G514"/>
          <cell r="H514"/>
          <cell r="I514"/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/>
          <cell r="P514"/>
          <cell r="Q514"/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</row>
        <row r="515">
          <cell r="B515">
            <v>0</v>
          </cell>
          <cell r="C515"/>
          <cell r="D515"/>
          <cell r="E515">
            <v>0</v>
          </cell>
          <cell r="F515"/>
          <cell r="G515"/>
          <cell r="H515"/>
          <cell r="I515"/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/>
          <cell r="P515"/>
          <cell r="Q515"/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</row>
        <row r="516"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 t="str">
            <v>SUB-TOTAL</v>
          </cell>
          <cell r="L516">
            <v>12.700000000000001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</row>
        <row r="517">
          <cell r="B517">
            <v>0</v>
          </cell>
          <cell r="C517">
            <v>0</v>
          </cell>
          <cell r="D517" t="str">
            <v>IV-MANO DE OBRA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</row>
        <row r="518">
          <cell r="B518">
            <v>0</v>
          </cell>
          <cell r="C518" t="str">
            <v>COD.</v>
          </cell>
          <cell r="D518" t="str">
            <v>TRABAJADOR</v>
          </cell>
          <cell r="E518" t="str">
            <v>Cantidad</v>
          </cell>
          <cell r="F518" t="str">
            <v>jornal</v>
          </cell>
          <cell r="G518" t="str">
            <v>prestaciones</v>
          </cell>
          <cell r="H518" t="str">
            <v>jornal total</v>
          </cell>
          <cell r="I518" t="str">
            <v>rendimiento</v>
          </cell>
          <cell r="J518">
            <v>0</v>
          </cell>
          <cell r="K518" t="str">
            <v>vr.unit</v>
          </cell>
          <cell r="L518" t="str">
            <v>UND</v>
          </cell>
          <cell r="M518">
            <v>0</v>
          </cell>
          <cell r="N518">
            <v>0</v>
          </cell>
          <cell r="O518" t="str">
            <v>CANTIDAD</v>
          </cell>
          <cell r="P518" t="str">
            <v>JORNALES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</row>
        <row r="519">
          <cell r="B519">
            <v>0</v>
          </cell>
          <cell r="C519">
            <v>0</v>
          </cell>
          <cell r="D519" t="str">
            <v>OFICIAL</v>
          </cell>
          <cell r="E519">
            <v>1</v>
          </cell>
          <cell r="F519">
            <v>52082.820199999995</v>
          </cell>
          <cell r="G519">
            <v>1.85</v>
          </cell>
          <cell r="H519">
            <v>96353</v>
          </cell>
          <cell r="I519">
            <v>12</v>
          </cell>
          <cell r="J519" t="str">
            <v>UND/DÍA</v>
          </cell>
          <cell r="K519">
            <v>8029.416666666667</v>
          </cell>
          <cell r="L519">
            <v>0</v>
          </cell>
          <cell r="M519">
            <v>0</v>
          </cell>
          <cell r="N519">
            <v>0</v>
          </cell>
          <cell r="O519">
            <v>50</v>
          </cell>
          <cell r="P519">
            <v>21.739133522727272</v>
          </cell>
          <cell r="Q519">
            <v>1530435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</row>
        <row r="520">
          <cell r="B520">
            <v>0</v>
          </cell>
          <cell r="C520">
            <v>0</v>
          </cell>
          <cell r="D520" t="str">
            <v>AYUDANTE</v>
          </cell>
          <cell r="E520">
            <v>1</v>
          </cell>
          <cell r="F520">
            <v>35000</v>
          </cell>
          <cell r="G520">
            <v>1.85</v>
          </cell>
          <cell r="H520">
            <v>64750</v>
          </cell>
          <cell r="I520">
            <v>12</v>
          </cell>
          <cell r="J520" t="str">
            <v>UND/DÍA</v>
          </cell>
          <cell r="K520">
            <v>5395.833333333333</v>
          </cell>
          <cell r="L520">
            <v>0</v>
          </cell>
          <cell r="M520">
            <v>0</v>
          </cell>
          <cell r="N520">
            <v>0</v>
          </cell>
          <cell r="O520">
            <v>50</v>
          </cell>
          <cell r="P520">
            <v>43.478261363636364</v>
          </cell>
          <cell r="Q520">
            <v>1913043.5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</row>
        <row r="521">
          <cell r="B521">
            <v>0</v>
          </cell>
          <cell r="C521"/>
          <cell r="D521"/>
          <cell r="E521"/>
          <cell r="F521"/>
          <cell r="G521"/>
          <cell r="H521"/>
          <cell r="I521"/>
          <cell r="J521"/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/>
          <cell r="P521"/>
          <cell r="Q521"/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</row>
        <row r="522">
          <cell r="B522">
            <v>0</v>
          </cell>
          <cell r="C522"/>
          <cell r="D522"/>
          <cell r="E522"/>
          <cell r="F522"/>
          <cell r="G522"/>
          <cell r="H522"/>
          <cell r="I522"/>
          <cell r="J522"/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/>
          <cell r="P522"/>
          <cell r="Q522"/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</row>
        <row r="523"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 t="str">
            <v>SUB-TOTAL</v>
          </cell>
          <cell r="L523">
            <v>13425.25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</row>
        <row r="525"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 t="str">
            <v>TOTAL COSTO DIRECTO</v>
          </cell>
          <cell r="J525">
            <v>0</v>
          </cell>
          <cell r="K525">
            <v>0</v>
          </cell>
          <cell r="L525">
            <v>36431.96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</row>
        <row r="526">
          <cell r="B526">
            <v>0</v>
          </cell>
          <cell r="C526">
            <v>0</v>
          </cell>
          <cell r="D526" t="str">
            <v>V- COSTOS INDIRECTOS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</row>
        <row r="527">
          <cell r="B527">
            <v>0</v>
          </cell>
          <cell r="C527">
            <v>0</v>
          </cell>
          <cell r="D527" t="str">
            <v>Descripción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 t="str">
            <v>Porcentaje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</row>
        <row r="528">
          <cell r="B528">
            <v>0</v>
          </cell>
          <cell r="C528">
            <v>0</v>
          </cell>
          <cell r="D528" t="str">
            <v>A.I.U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0.35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</row>
        <row r="529"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 t="str">
            <v xml:space="preserve">PRECIO UNITARIO TOTAL </v>
          </cell>
          <cell r="K529">
            <v>0</v>
          </cell>
          <cell r="L529">
            <v>49183.15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</row>
        <row r="530"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</row>
        <row r="531">
          <cell r="B531">
            <v>0</v>
          </cell>
          <cell r="C531" t="str">
            <v>Elaboró: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 t="str">
            <v xml:space="preserve">Reviso: 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</row>
        <row r="532"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</row>
        <row r="533">
          <cell r="B533">
            <v>0</v>
          </cell>
          <cell r="C533" t="str">
            <v>ING EDWIN ANTONIO ORTIZ HIGUERA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 t="str">
            <v>FREEDIE ANDRES SANDOVAL HERRERA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</row>
        <row r="534">
          <cell r="B534">
            <v>0</v>
          </cell>
          <cell r="C534" t="str">
            <v>Ingeniero Civil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 t="str">
            <v>Secretario De Planeación Municipal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</row>
        <row r="535">
          <cell r="B535">
            <v>0</v>
          </cell>
          <cell r="C535" t="str">
            <v>MP 68202-096275 STD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 t="str">
            <v>M.P. 68202-300697 STD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</row>
        <row r="536"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</row>
        <row r="537"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</row>
        <row r="538"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</row>
        <row r="539">
          <cell r="B539">
            <v>0</v>
          </cell>
          <cell r="C539" t="str">
            <v>MUNICIPIO DE VALLE DE SAN JOSE</v>
          </cell>
          <cell r="D539">
            <v>0</v>
          </cell>
          <cell r="E539">
            <v>0</v>
          </cell>
          <cell r="F539">
            <v>0</v>
          </cell>
          <cell r="G539" t="str">
            <v xml:space="preserve">ANALISIS DE PRECIOS UNITARIOS 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</row>
        <row r="540">
          <cell r="B540">
            <v>0</v>
          </cell>
          <cell r="C540" t="str">
            <v>DEPARTAMENTO:</v>
          </cell>
          <cell r="D540">
            <v>0</v>
          </cell>
          <cell r="E540" t="str">
            <v>SANTANDER</v>
          </cell>
          <cell r="F540">
            <v>0</v>
          </cell>
          <cell r="G540">
            <v>0</v>
          </cell>
          <cell r="H540" t="str">
            <v>MUNICIPIO:</v>
          </cell>
          <cell r="I540" t="str">
            <v>VALLE DE SAN JOSE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</row>
        <row r="541">
          <cell r="A541">
            <v>0</v>
          </cell>
          <cell r="B541">
            <v>0</v>
          </cell>
          <cell r="C541" t="str">
            <v xml:space="preserve">ITEM  :    </v>
          </cell>
          <cell r="D541">
            <v>3.02</v>
          </cell>
          <cell r="E541" t="str">
            <v>Excavaciones varias en material común (Incluye Retiro)</v>
          </cell>
          <cell r="F541">
            <v>0</v>
          </cell>
          <cell r="G541">
            <v>0</v>
          </cell>
          <cell r="H541">
            <v>0</v>
          </cell>
          <cell r="I541" t="str">
            <v xml:space="preserve">Fecha: </v>
          </cell>
          <cell r="J541" t="str">
            <v>DICIEMBRE DE 2019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 t="str">
            <v>1,3,1A</v>
          </cell>
          <cell r="P541">
            <v>0</v>
          </cell>
          <cell r="T541">
            <v>31705.54</v>
          </cell>
          <cell r="U541">
            <v>920.5</v>
          </cell>
          <cell r="V541">
            <v>0</v>
          </cell>
          <cell r="W541">
            <v>12375</v>
          </cell>
          <cell r="X541">
            <v>18410.04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</row>
        <row r="542">
          <cell r="B542">
            <v>0</v>
          </cell>
          <cell r="C542">
            <v>0</v>
          </cell>
          <cell r="D542" t="str">
            <v>I-EQUIPO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</row>
        <row r="543">
          <cell r="B543">
            <v>0</v>
          </cell>
          <cell r="C543" t="str">
            <v>COD.</v>
          </cell>
          <cell r="D543" t="str">
            <v xml:space="preserve">DESCRIPCION </v>
          </cell>
          <cell r="E543">
            <v>0</v>
          </cell>
          <cell r="F543">
            <v>0</v>
          </cell>
          <cell r="G543" t="str">
            <v>tipo</v>
          </cell>
          <cell r="H543" t="str">
            <v>tarifa</v>
          </cell>
          <cell r="I543" t="str">
            <v>rendimiento</v>
          </cell>
          <cell r="J543">
            <v>0</v>
          </cell>
          <cell r="K543" t="str">
            <v>vr.unit</v>
          </cell>
          <cell r="L543" t="str">
            <v>M3</v>
          </cell>
          <cell r="M543">
            <v>0</v>
          </cell>
          <cell r="N543">
            <v>0</v>
          </cell>
          <cell r="O543" t="str">
            <v>CANTIDAD</v>
          </cell>
          <cell r="P543" t="str">
            <v>DIA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1426.41</v>
          </cell>
          <cell r="P544">
            <v>1313010.4099999999</v>
          </cell>
          <cell r="Q544">
            <v>1313010.4099999999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</row>
        <row r="545">
          <cell r="B545">
            <v>0</v>
          </cell>
          <cell r="C545"/>
          <cell r="D545" t="str">
            <v>RETROEXCAVADORA</v>
          </cell>
          <cell r="E545">
            <v>0</v>
          </cell>
          <cell r="F545">
            <v>0</v>
          </cell>
          <cell r="G545" t="str">
            <v>Llantas</v>
          </cell>
          <cell r="H545">
            <v>170000</v>
          </cell>
          <cell r="I545">
            <v>70</v>
          </cell>
          <cell r="J545" t="str">
            <v>M3/HR</v>
          </cell>
          <cell r="K545">
            <v>2428.5714285714284</v>
          </cell>
          <cell r="L545">
            <v>0</v>
          </cell>
          <cell r="M545">
            <v>0</v>
          </cell>
          <cell r="N545">
            <v>0</v>
          </cell>
          <cell r="O545"/>
          <cell r="P545"/>
          <cell r="Q545"/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</row>
        <row r="546">
          <cell r="B546">
            <v>0</v>
          </cell>
          <cell r="C546"/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/>
          <cell r="P546"/>
          <cell r="Q546"/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</row>
        <row r="547">
          <cell r="B547">
            <v>0</v>
          </cell>
          <cell r="C547"/>
          <cell r="D547"/>
          <cell r="E547">
            <v>0</v>
          </cell>
          <cell r="F547">
            <v>0</v>
          </cell>
          <cell r="G547"/>
          <cell r="H547"/>
          <cell r="I547"/>
          <cell r="J547"/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/>
          <cell r="P547"/>
          <cell r="Q547"/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</row>
        <row r="548">
          <cell r="B548">
            <v>0</v>
          </cell>
          <cell r="C548"/>
          <cell r="D548"/>
          <cell r="E548">
            <v>0</v>
          </cell>
          <cell r="F548">
            <v>0</v>
          </cell>
          <cell r="G548"/>
          <cell r="H548"/>
          <cell r="I548"/>
          <cell r="J548"/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/>
          <cell r="P548"/>
          <cell r="Q548"/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</row>
        <row r="549">
          <cell r="B549">
            <v>0</v>
          </cell>
          <cell r="C549"/>
          <cell r="D549"/>
          <cell r="E549">
            <v>0</v>
          </cell>
          <cell r="F549">
            <v>0</v>
          </cell>
          <cell r="G549"/>
          <cell r="H549"/>
          <cell r="I549"/>
          <cell r="J549"/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/>
          <cell r="P549"/>
          <cell r="Q549"/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</row>
        <row r="550">
          <cell r="B550">
            <v>0</v>
          </cell>
          <cell r="C550"/>
          <cell r="D550"/>
          <cell r="E550">
            <v>0</v>
          </cell>
          <cell r="F550">
            <v>0</v>
          </cell>
          <cell r="G550"/>
          <cell r="H550"/>
          <cell r="I550"/>
          <cell r="J550"/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/>
          <cell r="P550"/>
          <cell r="Q550"/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</row>
        <row r="551">
          <cell r="B551">
            <v>0</v>
          </cell>
          <cell r="C551"/>
          <cell r="D551"/>
          <cell r="E551">
            <v>0</v>
          </cell>
          <cell r="F551">
            <v>0</v>
          </cell>
          <cell r="G551"/>
          <cell r="H551"/>
          <cell r="I551"/>
          <cell r="J551"/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/>
          <cell r="P551"/>
          <cell r="Q551"/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</row>
        <row r="552">
          <cell r="B552">
            <v>0</v>
          </cell>
          <cell r="C552"/>
          <cell r="D552"/>
          <cell r="E552">
            <v>0</v>
          </cell>
          <cell r="F552">
            <v>0</v>
          </cell>
          <cell r="G552"/>
          <cell r="H552"/>
          <cell r="I552"/>
          <cell r="J552"/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/>
          <cell r="P552"/>
          <cell r="Q552"/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</row>
        <row r="553">
          <cell r="B553">
            <v>0</v>
          </cell>
          <cell r="C553"/>
          <cell r="D553"/>
          <cell r="E553">
            <v>0</v>
          </cell>
          <cell r="F553">
            <v>0</v>
          </cell>
          <cell r="G553"/>
          <cell r="H553"/>
          <cell r="I553"/>
          <cell r="J553"/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/>
          <cell r="P553"/>
          <cell r="Q553"/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</row>
        <row r="554"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 t="str">
            <v>SUB-TOTAL</v>
          </cell>
          <cell r="L554">
            <v>2428.5714285714284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</row>
        <row r="555">
          <cell r="B555">
            <v>0</v>
          </cell>
          <cell r="C555">
            <v>0</v>
          </cell>
          <cell r="D555" t="str">
            <v>II-MATERIALES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</row>
        <row r="556">
          <cell r="B556">
            <v>0</v>
          </cell>
          <cell r="C556" t="str">
            <v>COD.</v>
          </cell>
          <cell r="D556" t="str">
            <v xml:space="preserve">DESCRIPCION </v>
          </cell>
          <cell r="E556">
            <v>0</v>
          </cell>
          <cell r="F556">
            <v>0</v>
          </cell>
          <cell r="G556" t="str">
            <v>unidad</v>
          </cell>
          <cell r="H556" t="str">
            <v>precio-unit</v>
          </cell>
          <cell r="I556" t="str">
            <v>cantidad</v>
          </cell>
          <cell r="J556">
            <v>0</v>
          </cell>
          <cell r="K556" t="str">
            <v>vr.unit</v>
          </cell>
          <cell r="L556" t="str">
            <v>M3</v>
          </cell>
          <cell r="M556">
            <v>0</v>
          </cell>
          <cell r="N556">
            <v>0</v>
          </cell>
          <cell r="O556" t="str">
            <v>CANTIDAD</v>
          </cell>
          <cell r="P556" t="str">
            <v>CANTIDAD TOTAL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</row>
        <row r="557">
          <cell r="B557">
            <v>0</v>
          </cell>
          <cell r="C557"/>
          <cell r="D557"/>
          <cell r="E557">
            <v>0</v>
          </cell>
          <cell r="F557">
            <v>0</v>
          </cell>
          <cell r="G557"/>
          <cell r="H557"/>
          <cell r="I557"/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/>
          <cell r="P557"/>
          <cell r="Q557"/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</row>
        <row r="558">
          <cell r="B558">
            <v>0</v>
          </cell>
          <cell r="C558"/>
          <cell r="D558"/>
          <cell r="E558">
            <v>0</v>
          </cell>
          <cell r="F558">
            <v>0</v>
          </cell>
          <cell r="G558"/>
          <cell r="H558"/>
          <cell r="I558"/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/>
          <cell r="P558"/>
          <cell r="Q558"/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</row>
        <row r="559">
          <cell r="B559">
            <v>0</v>
          </cell>
          <cell r="C559"/>
          <cell r="D559"/>
          <cell r="E559">
            <v>0</v>
          </cell>
          <cell r="F559">
            <v>0</v>
          </cell>
          <cell r="G559"/>
          <cell r="H559"/>
          <cell r="I559"/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/>
          <cell r="P559"/>
          <cell r="Q559"/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</row>
        <row r="560">
          <cell r="B560">
            <v>0</v>
          </cell>
          <cell r="C560"/>
          <cell r="D560"/>
          <cell r="E560">
            <v>0</v>
          </cell>
          <cell r="F560">
            <v>0</v>
          </cell>
          <cell r="G560"/>
          <cell r="H560"/>
          <cell r="I560"/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/>
          <cell r="P560"/>
          <cell r="Q560"/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</row>
        <row r="561">
          <cell r="B561">
            <v>0</v>
          </cell>
          <cell r="C561"/>
          <cell r="D561"/>
          <cell r="E561">
            <v>0</v>
          </cell>
          <cell r="F561">
            <v>0</v>
          </cell>
          <cell r="G561"/>
          <cell r="H561"/>
          <cell r="I561"/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/>
          <cell r="P561"/>
          <cell r="Q561"/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</row>
        <row r="562">
          <cell r="B562">
            <v>0</v>
          </cell>
          <cell r="C562"/>
          <cell r="D562"/>
          <cell r="E562">
            <v>0</v>
          </cell>
          <cell r="F562">
            <v>0</v>
          </cell>
          <cell r="G562"/>
          <cell r="H562"/>
          <cell r="I562"/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/>
          <cell r="P562"/>
          <cell r="Q562"/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</row>
        <row r="563">
          <cell r="B563">
            <v>0</v>
          </cell>
          <cell r="C563"/>
          <cell r="D563"/>
          <cell r="E563">
            <v>0</v>
          </cell>
          <cell r="F563">
            <v>0</v>
          </cell>
          <cell r="G563"/>
          <cell r="H563"/>
          <cell r="I563"/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/>
          <cell r="P563"/>
          <cell r="Q563"/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</row>
        <row r="564">
          <cell r="B564">
            <v>0</v>
          </cell>
          <cell r="C564"/>
          <cell r="D564"/>
          <cell r="E564">
            <v>0</v>
          </cell>
          <cell r="F564">
            <v>0</v>
          </cell>
          <cell r="G564"/>
          <cell r="H564"/>
          <cell r="I564"/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/>
          <cell r="P564"/>
          <cell r="Q564"/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</row>
        <row r="565">
          <cell r="B565">
            <v>0</v>
          </cell>
          <cell r="C565"/>
          <cell r="D565"/>
          <cell r="E565">
            <v>0</v>
          </cell>
          <cell r="F565">
            <v>0</v>
          </cell>
          <cell r="G565"/>
          <cell r="H565"/>
          <cell r="I565"/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/>
          <cell r="P565"/>
          <cell r="Q565"/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</row>
        <row r="566">
          <cell r="B566">
            <v>0</v>
          </cell>
          <cell r="C566"/>
          <cell r="D566"/>
          <cell r="E566">
            <v>0</v>
          </cell>
          <cell r="F566">
            <v>0</v>
          </cell>
          <cell r="G566"/>
          <cell r="H566"/>
          <cell r="I566"/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/>
          <cell r="P566"/>
          <cell r="Q566"/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</row>
        <row r="567">
          <cell r="B567">
            <v>0</v>
          </cell>
          <cell r="C567"/>
          <cell r="D567"/>
          <cell r="E567">
            <v>0</v>
          </cell>
          <cell r="F567">
            <v>0</v>
          </cell>
          <cell r="G567"/>
          <cell r="H567"/>
          <cell r="I567"/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/>
          <cell r="P567"/>
          <cell r="Q567"/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</row>
        <row r="568">
          <cell r="B568">
            <v>0</v>
          </cell>
          <cell r="C568"/>
          <cell r="D568"/>
          <cell r="E568">
            <v>0</v>
          </cell>
          <cell r="F568">
            <v>0</v>
          </cell>
          <cell r="G568"/>
          <cell r="H568"/>
          <cell r="I568"/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/>
          <cell r="P568"/>
          <cell r="Q568"/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</row>
        <row r="569">
          <cell r="B569">
            <v>0</v>
          </cell>
          <cell r="C569"/>
          <cell r="D569"/>
          <cell r="E569">
            <v>0</v>
          </cell>
          <cell r="F569">
            <v>0</v>
          </cell>
          <cell r="G569"/>
          <cell r="H569"/>
          <cell r="I569"/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/>
          <cell r="P569"/>
          <cell r="Q569"/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</row>
        <row r="570">
          <cell r="B570">
            <v>0</v>
          </cell>
          <cell r="C570"/>
          <cell r="D570"/>
          <cell r="E570">
            <v>0</v>
          </cell>
          <cell r="F570">
            <v>0</v>
          </cell>
          <cell r="G570"/>
          <cell r="H570"/>
          <cell r="I570"/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/>
          <cell r="P570"/>
          <cell r="Q570"/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</row>
        <row r="571">
          <cell r="B571">
            <v>0</v>
          </cell>
          <cell r="C571"/>
          <cell r="D571"/>
          <cell r="E571">
            <v>0</v>
          </cell>
          <cell r="F571">
            <v>0</v>
          </cell>
          <cell r="G571"/>
          <cell r="H571"/>
          <cell r="I571"/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/>
          <cell r="P571"/>
          <cell r="Q571"/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</row>
        <row r="572"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 t="str">
            <v>SUB-TOTAL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</row>
        <row r="573">
          <cell r="B573">
            <v>0</v>
          </cell>
          <cell r="C573">
            <v>0</v>
          </cell>
          <cell r="D573" t="str">
            <v>III-TRANSPORTES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</row>
        <row r="574">
          <cell r="B574">
            <v>0</v>
          </cell>
          <cell r="C574" t="str">
            <v>COD.</v>
          </cell>
          <cell r="D574" t="str">
            <v>MATERIAL</v>
          </cell>
          <cell r="E574">
            <v>0</v>
          </cell>
          <cell r="F574" t="str">
            <v>vol-peso 
ó cant</v>
          </cell>
          <cell r="G574" t="str">
            <v>Distancia</v>
          </cell>
          <cell r="H574" t="str">
            <v>M3 o ton*Km</v>
          </cell>
          <cell r="I574" t="str">
            <v>tarifa</v>
          </cell>
          <cell r="J574">
            <v>0</v>
          </cell>
          <cell r="K574" t="str">
            <v>vr.unit</v>
          </cell>
          <cell r="L574" t="str">
            <v>M3</v>
          </cell>
          <cell r="M574">
            <v>0</v>
          </cell>
          <cell r="N574">
            <v>0</v>
          </cell>
          <cell r="O574" t="str">
            <v>CANTIDAD</v>
          </cell>
          <cell r="P574" t="str">
            <v>CANTIDAD TOTAL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</row>
        <row r="575">
          <cell r="B575">
            <v>0</v>
          </cell>
          <cell r="C575">
            <v>0</v>
          </cell>
          <cell r="D575" t="str">
            <v>TRANSP. sobrantes M3/km BOTADERO CASCAJAL</v>
          </cell>
          <cell r="E575">
            <v>0</v>
          </cell>
          <cell r="F575">
            <v>1.3</v>
          </cell>
          <cell r="G575">
            <v>22</v>
          </cell>
          <cell r="H575">
            <v>28.6</v>
          </cell>
          <cell r="I575">
            <v>1270</v>
          </cell>
          <cell r="J575">
            <v>0</v>
          </cell>
          <cell r="K575">
            <v>36322</v>
          </cell>
          <cell r="L575">
            <v>0</v>
          </cell>
          <cell r="M575">
            <v>0</v>
          </cell>
          <cell r="N575">
            <v>0</v>
          </cell>
          <cell r="O575">
            <v>1426.41</v>
          </cell>
          <cell r="P575">
            <v>10698.075000000001</v>
          </cell>
          <cell r="Q575">
            <v>17651823.75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</row>
        <row r="576">
          <cell r="B576">
            <v>0</v>
          </cell>
          <cell r="C576"/>
          <cell r="D576"/>
          <cell r="E576">
            <v>0</v>
          </cell>
          <cell r="F576"/>
          <cell r="G576"/>
          <cell r="H576"/>
          <cell r="I576"/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/>
          <cell r="P576"/>
          <cell r="Q576"/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</row>
        <row r="577">
          <cell r="B577">
            <v>0</v>
          </cell>
          <cell r="C577"/>
          <cell r="D577"/>
          <cell r="E577">
            <v>0</v>
          </cell>
          <cell r="F577"/>
          <cell r="G577"/>
          <cell r="H577"/>
          <cell r="I577"/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/>
          <cell r="P577"/>
          <cell r="Q577"/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</row>
        <row r="578">
          <cell r="B578">
            <v>0</v>
          </cell>
          <cell r="C578"/>
          <cell r="D578"/>
          <cell r="E578">
            <v>0</v>
          </cell>
          <cell r="F578"/>
          <cell r="G578"/>
          <cell r="H578"/>
          <cell r="I578"/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/>
          <cell r="P578"/>
          <cell r="Q578"/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</row>
        <row r="579">
          <cell r="B579">
            <v>0</v>
          </cell>
          <cell r="C579"/>
          <cell r="D579"/>
          <cell r="E579">
            <v>0</v>
          </cell>
          <cell r="F579"/>
          <cell r="G579"/>
          <cell r="H579"/>
          <cell r="I579"/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/>
          <cell r="P579"/>
          <cell r="Q579"/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</row>
        <row r="580">
          <cell r="B580">
            <v>0</v>
          </cell>
          <cell r="C580"/>
          <cell r="D580"/>
          <cell r="E580">
            <v>0</v>
          </cell>
          <cell r="F580"/>
          <cell r="G580"/>
          <cell r="H580"/>
          <cell r="I580"/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/>
          <cell r="P580"/>
          <cell r="Q580"/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</row>
        <row r="581">
          <cell r="B581">
            <v>0</v>
          </cell>
          <cell r="C581"/>
          <cell r="D581"/>
          <cell r="E581">
            <v>0</v>
          </cell>
          <cell r="F581"/>
          <cell r="G581"/>
          <cell r="H581"/>
          <cell r="I581"/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/>
          <cell r="P581"/>
          <cell r="Q581"/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</row>
        <row r="582">
          <cell r="B582">
            <v>0</v>
          </cell>
          <cell r="C582"/>
          <cell r="D582"/>
          <cell r="E582">
            <v>0</v>
          </cell>
          <cell r="F582"/>
          <cell r="G582"/>
          <cell r="H582"/>
          <cell r="I582"/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/>
          <cell r="P582"/>
          <cell r="Q582"/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</row>
        <row r="583"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 t="str">
            <v>SUB-TOTAL</v>
          </cell>
          <cell r="L583">
            <v>36322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</row>
        <row r="584">
          <cell r="B584">
            <v>0</v>
          </cell>
          <cell r="C584">
            <v>0</v>
          </cell>
          <cell r="D584" t="str">
            <v>IV-MANO DE OBRA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</row>
        <row r="585">
          <cell r="B585">
            <v>0</v>
          </cell>
          <cell r="C585" t="str">
            <v>COD.</v>
          </cell>
          <cell r="D585" t="str">
            <v>TRABAJADOR</v>
          </cell>
          <cell r="E585" t="str">
            <v>Cantidad</v>
          </cell>
          <cell r="F585" t="str">
            <v>jornal</v>
          </cell>
          <cell r="G585" t="str">
            <v>prestaciones</v>
          </cell>
          <cell r="H585" t="str">
            <v>jornal total</v>
          </cell>
          <cell r="I585" t="str">
            <v>rendimiento</v>
          </cell>
          <cell r="J585">
            <v>0</v>
          </cell>
          <cell r="K585" t="str">
            <v>vr.unit</v>
          </cell>
          <cell r="L585" t="str">
            <v>M3</v>
          </cell>
          <cell r="M585">
            <v>0</v>
          </cell>
          <cell r="N585">
            <v>0</v>
          </cell>
          <cell r="O585" t="str">
            <v>CANTIDAD</v>
          </cell>
          <cell r="P585" t="str">
            <v>JORNALES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</row>
        <row r="586"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1426.41</v>
          </cell>
          <cell r="P586">
            <v>596.82420818181822</v>
          </cell>
          <cell r="Q586">
            <v>26260265.16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</row>
        <row r="587"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/>
          <cell r="P587"/>
          <cell r="Q587"/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</row>
        <row r="588"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/>
          <cell r="P588"/>
          <cell r="Q588"/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</row>
        <row r="589">
          <cell r="B589">
            <v>0</v>
          </cell>
          <cell r="C589"/>
          <cell r="D589"/>
          <cell r="E589"/>
          <cell r="F589"/>
          <cell r="G589"/>
          <cell r="H589"/>
          <cell r="I589"/>
          <cell r="J589"/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/>
          <cell r="P589"/>
          <cell r="Q589"/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</row>
        <row r="590"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 t="str">
            <v>SUB-TOTAL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</row>
        <row r="591"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</row>
        <row r="592"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 t="str">
            <v>TOTAL COSTO DIRECTO</v>
          </cell>
          <cell r="J592">
            <v>0</v>
          </cell>
          <cell r="K592">
            <v>0</v>
          </cell>
          <cell r="L592">
            <v>38750.57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</row>
        <row r="593">
          <cell r="B593">
            <v>0</v>
          </cell>
          <cell r="C593">
            <v>0</v>
          </cell>
          <cell r="D593" t="str">
            <v>V- COSTOS INDIRECTOS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</row>
        <row r="594">
          <cell r="B594">
            <v>0</v>
          </cell>
          <cell r="C594">
            <v>0</v>
          </cell>
          <cell r="D594" t="str">
            <v>Descripción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 t="str">
            <v>Porcentaje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</row>
        <row r="595">
          <cell r="B595">
            <v>0</v>
          </cell>
          <cell r="C595">
            <v>0</v>
          </cell>
          <cell r="D595" t="str">
            <v>A.I.U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0.35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</row>
        <row r="596"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 t="str">
            <v xml:space="preserve">PRECIO UNITARIO TOTAL </v>
          </cell>
          <cell r="K596">
            <v>0</v>
          </cell>
          <cell r="L596">
            <v>52313.27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</row>
        <row r="597"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</row>
        <row r="598">
          <cell r="B598">
            <v>0</v>
          </cell>
          <cell r="C598" t="str">
            <v>Elaboró: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 t="str">
            <v xml:space="preserve">Reviso: 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</row>
        <row r="599"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</row>
        <row r="600">
          <cell r="B600">
            <v>0</v>
          </cell>
          <cell r="C600" t="str">
            <v>ING EDWIN ANTONIO ORTIZ HIGUERA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 t="str">
            <v>FREEDIE ANDRES SANDOVAL HERRERA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</row>
        <row r="601">
          <cell r="B601">
            <v>0</v>
          </cell>
          <cell r="C601" t="str">
            <v>Ingeniero Civil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 t="str">
            <v>Secretario De Planeación Municipal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</row>
        <row r="602">
          <cell r="B602">
            <v>0</v>
          </cell>
          <cell r="C602" t="str">
            <v>MP 68202-096275 STD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 t="str">
            <v>M.P. 68202-300697 STD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</row>
        <row r="603"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</row>
        <row r="604"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</row>
        <row r="605"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</row>
        <row r="606">
          <cell r="B606">
            <v>0</v>
          </cell>
          <cell r="C606" t="str">
            <v>MUNICIPIO DE VALLE DE SAN JOSE</v>
          </cell>
          <cell r="D606">
            <v>0</v>
          </cell>
          <cell r="E606">
            <v>0</v>
          </cell>
          <cell r="F606">
            <v>0</v>
          </cell>
          <cell r="G606" t="str">
            <v xml:space="preserve">ANALISIS DE PRECIOS UNITARIOS 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</row>
        <row r="607">
          <cell r="B607">
            <v>0</v>
          </cell>
          <cell r="C607" t="str">
            <v>DEPARTAMENTO:</v>
          </cell>
          <cell r="D607">
            <v>0</v>
          </cell>
          <cell r="E607" t="str">
            <v>SANTANDER</v>
          </cell>
          <cell r="F607">
            <v>0</v>
          </cell>
          <cell r="G607">
            <v>0</v>
          </cell>
          <cell r="H607" t="str">
            <v>MUNICIPIO:</v>
          </cell>
          <cell r="I607" t="str">
            <v>VALLE DE SAN JOSE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</row>
        <row r="608">
          <cell r="A608">
            <v>0</v>
          </cell>
          <cell r="B608">
            <v>0</v>
          </cell>
          <cell r="C608" t="str">
            <v xml:space="preserve">ITEM  :    </v>
          </cell>
          <cell r="D608">
            <v>3.03</v>
          </cell>
          <cell r="E608" t="str">
            <v xml:space="preserve">Suministro e instalación de red PVC alcantarillado diametro 8", incluye atraque </v>
          </cell>
          <cell r="F608">
            <v>0</v>
          </cell>
          <cell r="G608">
            <v>0</v>
          </cell>
          <cell r="H608">
            <v>0</v>
          </cell>
          <cell r="I608" t="str">
            <v xml:space="preserve">Fecha: </v>
          </cell>
          <cell r="J608" t="str">
            <v>DICIEMBRE DE 2019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1,11,22A</v>
          </cell>
          <cell r="P608">
            <v>0</v>
          </cell>
          <cell r="T608">
            <v>105807.05</v>
          </cell>
          <cell r="U608">
            <v>3443.48</v>
          </cell>
          <cell r="V608">
            <v>33494</v>
          </cell>
          <cell r="W608">
            <v>0</v>
          </cell>
          <cell r="X608">
            <v>68869.570000000007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</row>
        <row r="609">
          <cell r="B609">
            <v>0</v>
          </cell>
          <cell r="C609">
            <v>0</v>
          </cell>
          <cell r="D609" t="str">
            <v>I-EQUIPO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</row>
        <row r="610">
          <cell r="B610">
            <v>0</v>
          </cell>
          <cell r="C610" t="str">
            <v>COD.</v>
          </cell>
          <cell r="D610" t="str">
            <v xml:space="preserve">DESCRIPCION </v>
          </cell>
          <cell r="E610">
            <v>0</v>
          </cell>
          <cell r="F610">
            <v>0</v>
          </cell>
          <cell r="G610" t="str">
            <v>tipo</v>
          </cell>
          <cell r="H610" t="str">
            <v>tarifa</v>
          </cell>
          <cell r="I610" t="str">
            <v>rendimiento</v>
          </cell>
          <cell r="J610">
            <v>0</v>
          </cell>
          <cell r="K610" t="str">
            <v>vr.unit</v>
          </cell>
          <cell r="L610" t="str">
            <v>ML</v>
          </cell>
          <cell r="M610">
            <v>0</v>
          </cell>
          <cell r="N610">
            <v>0</v>
          </cell>
          <cell r="O610" t="str">
            <v>CANTIDAD</v>
          </cell>
          <cell r="P610" t="str">
            <v>DIA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</row>
        <row r="611">
          <cell r="B611">
            <v>0</v>
          </cell>
          <cell r="C611">
            <v>0</v>
          </cell>
          <cell r="D611" t="str">
            <v>HERRAMIENTA MENOR</v>
          </cell>
          <cell r="E611">
            <v>0</v>
          </cell>
          <cell r="F611">
            <v>0</v>
          </cell>
          <cell r="G611"/>
          <cell r="H611">
            <v>968.67666666666673</v>
          </cell>
          <cell r="I611">
            <v>1</v>
          </cell>
          <cell r="J611"/>
          <cell r="K611">
            <v>968.67666666666673</v>
          </cell>
          <cell r="L611">
            <v>0</v>
          </cell>
          <cell r="M611">
            <v>0</v>
          </cell>
          <cell r="N611">
            <v>0</v>
          </cell>
          <cell r="O611">
            <v>50</v>
          </cell>
          <cell r="P611">
            <v>172174</v>
          </cell>
          <cell r="Q611">
            <v>172174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</row>
        <row r="612">
          <cell r="B612">
            <v>0</v>
          </cell>
          <cell r="C612"/>
          <cell r="D612"/>
          <cell r="E612">
            <v>0</v>
          </cell>
          <cell r="F612">
            <v>0</v>
          </cell>
          <cell r="G612"/>
          <cell r="H612"/>
          <cell r="I612"/>
          <cell r="J612"/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/>
          <cell r="P612"/>
          <cell r="Q612"/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</row>
        <row r="613">
          <cell r="B613">
            <v>0</v>
          </cell>
          <cell r="C613"/>
          <cell r="D613"/>
          <cell r="E613">
            <v>0</v>
          </cell>
          <cell r="F613">
            <v>0</v>
          </cell>
          <cell r="G613"/>
          <cell r="H613"/>
          <cell r="I613"/>
          <cell r="J613"/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/>
          <cell r="P613"/>
          <cell r="Q613"/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</row>
        <row r="614">
          <cell r="B614">
            <v>0</v>
          </cell>
          <cell r="C614"/>
          <cell r="D614"/>
          <cell r="E614">
            <v>0</v>
          </cell>
          <cell r="F614">
            <v>0</v>
          </cell>
          <cell r="G614"/>
          <cell r="H614"/>
          <cell r="I614"/>
          <cell r="J614"/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/>
          <cell r="P614"/>
          <cell r="Q614"/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</row>
        <row r="615">
          <cell r="B615">
            <v>0</v>
          </cell>
          <cell r="C615"/>
          <cell r="D615"/>
          <cell r="E615">
            <v>0</v>
          </cell>
          <cell r="F615">
            <v>0</v>
          </cell>
          <cell r="G615"/>
          <cell r="H615"/>
          <cell r="I615"/>
          <cell r="J615"/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/>
          <cell r="P615"/>
          <cell r="Q615"/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</row>
        <row r="616">
          <cell r="B616">
            <v>0</v>
          </cell>
          <cell r="C616"/>
          <cell r="D616"/>
          <cell r="E616">
            <v>0</v>
          </cell>
          <cell r="F616">
            <v>0</v>
          </cell>
          <cell r="G616"/>
          <cell r="H616"/>
          <cell r="I616"/>
          <cell r="J616"/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/>
          <cell r="P616"/>
          <cell r="Q616"/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</row>
        <row r="617">
          <cell r="B617">
            <v>0</v>
          </cell>
          <cell r="C617"/>
          <cell r="D617"/>
          <cell r="E617">
            <v>0</v>
          </cell>
          <cell r="F617">
            <v>0</v>
          </cell>
          <cell r="G617"/>
          <cell r="H617"/>
          <cell r="I617"/>
          <cell r="J617"/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/>
          <cell r="P617"/>
          <cell r="Q617"/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</row>
        <row r="618">
          <cell r="B618">
            <v>0</v>
          </cell>
          <cell r="C618"/>
          <cell r="D618"/>
          <cell r="E618">
            <v>0</v>
          </cell>
          <cell r="F618">
            <v>0</v>
          </cell>
          <cell r="G618"/>
          <cell r="H618"/>
          <cell r="I618"/>
          <cell r="J618"/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/>
          <cell r="P618"/>
          <cell r="Q618"/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</row>
        <row r="619">
          <cell r="B619">
            <v>0</v>
          </cell>
          <cell r="C619"/>
          <cell r="D619"/>
          <cell r="E619">
            <v>0</v>
          </cell>
          <cell r="F619">
            <v>0</v>
          </cell>
          <cell r="G619"/>
          <cell r="H619"/>
          <cell r="I619"/>
          <cell r="J619"/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/>
          <cell r="P619"/>
          <cell r="Q619"/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</row>
        <row r="620">
          <cell r="B620">
            <v>0</v>
          </cell>
          <cell r="C620"/>
          <cell r="D620"/>
          <cell r="E620">
            <v>0</v>
          </cell>
          <cell r="F620">
            <v>0</v>
          </cell>
          <cell r="G620"/>
          <cell r="H620"/>
          <cell r="I620"/>
          <cell r="J620"/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/>
          <cell r="P620"/>
          <cell r="Q620"/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</row>
        <row r="621"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 t="str">
            <v>SUB-TOTAL</v>
          </cell>
          <cell r="L621">
            <v>968.67666666666673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</row>
        <row r="622">
          <cell r="B622">
            <v>0</v>
          </cell>
          <cell r="C622">
            <v>0</v>
          </cell>
          <cell r="D622" t="str">
            <v>II-MATERIALES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</row>
        <row r="623">
          <cell r="B623">
            <v>0</v>
          </cell>
          <cell r="C623" t="str">
            <v>COD.</v>
          </cell>
          <cell r="D623" t="str">
            <v xml:space="preserve">DESCRIPCION </v>
          </cell>
          <cell r="E623">
            <v>0</v>
          </cell>
          <cell r="F623">
            <v>0</v>
          </cell>
          <cell r="G623" t="str">
            <v>unidad</v>
          </cell>
          <cell r="H623" t="str">
            <v>precio-unit</v>
          </cell>
          <cell r="I623" t="str">
            <v>cantidad</v>
          </cell>
          <cell r="J623">
            <v>0</v>
          </cell>
          <cell r="K623" t="str">
            <v>vr.unit</v>
          </cell>
          <cell r="L623" t="str">
            <v>ML</v>
          </cell>
          <cell r="M623">
            <v>0</v>
          </cell>
          <cell r="N623">
            <v>0</v>
          </cell>
          <cell r="O623" t="str">
            <v>CANTIDAD</v>
          </cell>
          <cell r="P623" t="str">
            <v>CANTIDAD TOTAL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</row>
        <row r="624">
          <cell r="B624">
            <v>0</v>
          </cell>
          <cell r="C624">
            <v>0</v>
          </cell>
          <cell r="D624" t="str">
            <v>TUBO TIPO NOVAFORT 8 "</v>
          </cell>
          <cell r="E624">
            <v>0</v>
          </cell>
          <cell r="F624">
            <v>0</v>
          </cell>
          <cell r="G624" t="str">
            <v>ML</v>
          </cell>
          <cell r="H624">
            <v>43500</v>
          </cell>
          <cell r="I624">
            <v>1</v>
          </cell>
          <cell r="J624">
            <v>0</v>
          </cell>
          <cell r="K624">
            <v>43500</v>
          </cell>
          <cell r="L624">
            <v>0</v>
          </cell>
          <cell r="M624">
            <v>0</v>
          </cell>
          <cell r="N624">
            <v>0</v>
          </cell>
          <cell r="O624">
            <v>50</v>
          </cell>
          <cell r="P624">
            <v>350</v>
          </cell>
          <cell r="Q624">
            <v>962500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</row>
        <row r="625">
          <cell r="B625">
            <v>0</v>
          </cell>
          <cell r="C625">
            <v>0</v>
          </cell>
          <cell r="D625" t="str">
            <v>ARENA a =0.4m e= 0.2m l =1 m</v>
          </cell>
          <cell r="E625">
            <v>0</v>
          </cell>
          <cell r="F625">
            <v>0</v>
          </cell>
          <cell r="G625" t="str">
            <v>M3</v>
          </cell>
          <cell r="H625">
            <v>65000</v>
          </cell>
          <cell r="I625">
            <v>0.08</v>
          </cell>
          <cell r="J625">
            <v>0</v>
          </cell>
          <cell r="K625">
            <v>5200</v>
          </cell>
          <cell r="L625">
            <v>0</v>
          </cell>
          <cell r="M625">
            <v>0</v>
          </cell>
          <cell r="N625">
            <v>0</v>
          </cell>
          <cell r="O625">
            <v>50</v>
          </cell>
          <cell r="P625">
            <v>50</v>
          </cell>
          <cell r="Q625">
            <v>525000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</row>
        <row r="626">
          <cell r="B626">
            <v>0</v>
          </cell>
          <cell r="C626">
            <v>0</v>
          </cell>
          <cell r="D626" t="str">
            <v>LUBRICANTE PVC kg</v>
          </cell>
          <cell r="E626">
            <v>0</v>
          </cell>
          <cell r="F626">
            <v>0</v>
          </cell>
          <cell r="G626" t="str">
            <v>KG</v>
          </cell>
          <cell r="H626">
            <v>39602.5</v>
          </cell>
          <cell r="I626">
            <v>1.2999999999999999E-2</v>
          </cell>
          <cell r="J626">
            <v>0</v>
          </cell>
          <cell r="K626">
            <v>514.83249999999998</v>
          </cell>
          <cell r="L626">
            <v>0</v>
          </cell>
          <cell r="M626">
            <v>0</v>
          </cell>
          <cell r="N626">
            <v>0</v>
          </cell>
          <cell r="O626">
            <v>50</v>
          </cell>
          <cell r="P626">
            <v>1</v>
          </cell>
          <cell r="Q626">
            <v>31600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8.0000000000000016E-2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</row>
        <row r="627">
          <cell r="B627">
            <v>0</v>
          </cell>
          <cell r="C627">
            <v>0</v>
          </cell>
          <cell r="D627" t="str">
            <v>LIMPIADOR PVC 1/4 G</v>
          </cell>
          <cell r="E627">
            <v>0</v>
          </cell>
          <cell r="F627">
            <v>0</v>
          </cell>
          <cell r="G627" t="str">
            <v>1/4 GL</v>
          </cell>
          <cell r="H627">
            <v>45447</v>
          </cell>
          <cell r="I627">
            <v>1.2999999999999999E-2</v>
          </cell>
          <cell r="J627">
            <v>0</v>
          </cell>
          <cell r="K627">
            <v>590.81099999999992</v>
          </cell>
          <cell r="L627">
            <v>0</v>
          </cell>
          <cell r="M627">
            <v>0</v>
          </cell>
          <cell r="N627">
            <v>0</v>
          </cell>
          <cell r="O627">
            <v>50</v>
          </cell>
          <cell r="P627">
            <v>1</v>
          </cell>
          <cell r="Q627">
            <v>65600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</row>
        <row r="628">
          <cell r="B628">
            <v>0</v>
          </cell>
          <cell r="C628">
            <v>0</v>
          </cell>
          <cell r="D628"/>
          <cell r="E628">
            <v>0</v>
          </cell>
          <cell r="F628">
            <v>0</v>
          </cell>
          <cell r="G628"/>
          <cell r="H628"/>
          <cell r="I628"/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50</v>
          </cell>
          <cell r="P628">
            <v>150</v>
          </cell>
          <cell r="Q628">
            <v>90000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</row>
        <row r="629">
          <cell r="B629">
            <v>0</v>
          </cell>
          <cell r="C629"/>
          <cell r="D629"/>
          <cell r="E629">
            <v>0</v>
          </cell>
          <cell r="F629">
            <v>0</v>
          </cell>
          <cell r="G629"/>
          <cell r="H629"/>
          <cell r="I629"/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/>
          <cell r="P629"/>
          <cell r="Q629"/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</row>
        <row r="630">
          <cell r="B630">
            <v>0</v>
          </cell>
          <cell r="C630"/>
          <cell r="D630"/>
          <cell r="E630">
            <v>0</v>
          </cell>
          <cell r="F630">
            <v>0</v>
          </cell>
          <cell r="G630"/>
          <cell r="H630"/>
          <cell r="I630"/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/>
          <cell r="P630"/>
          <cell r="Q630"/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</row>
        <row r="631">
          <cell r="B631">
            <v>0</v>
          </cell>
          <cell r="C631"/>
          <cell r="D631"/>
          <cell r="E631">
            <v>0</v>
          </cell>
          <cell r="F631">
            <v>0</v>
          </cell>
          <cell r="G631"/>
          <cell r="H631"/>
          <cell r="I631"/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/>
          <cell r="P631"/>
          <cell r="Q631"/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</row>
        <row r="632">
          <cell r="B632">
            <v>0</v>
          </cell>
          <cell r="C632"/>
          <cell r="D632"/>
          <cell r="E632">
            <v>0</v>
          </cell>
          <cell r="F632">
            <v>0</v>
          </cell>
          <cell r="G632"/>
          <cell r="H632"/>
          <cell r="I632"/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/>
          <cell r="P632"/>
          <cell r="Q632"/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</row>
        <row r="633">
          <cell r="B633">
            <v>0</v>
          </cell>
          <cell r="C633"/>
          <cell r="D633"/>
          <cell r="E633">
            <v>0</v>
          </cell>
          <cell r="F633">
            <v>0</v>
          </cell>
          <cell r="G633"/>
          <cell r="H633"/>
          <cell r="I633"/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/>
          <cell r="P633"/>
          <cell r="Q633"/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</row>
        <row r="634">
          <cell r="B634">
            <v>0</v>
          </cell>
          <cell r="C634"/>
          <cell r="D634"/>
          <cell r="E634">
            <v>0</v>
          </cell>
          <cell r="F634">
            <v>0</v>
          </cell>
          <cell r="G634"/>
          <cell r="H634"/>
          <cell r="I634"/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/>
          <cell r="P634"/>
          <cell r="Q634"/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</row>
        <row r="635">
          <cell r="B635">
            <v>0</v>
          </cell>
          <cell r="C635"/>
          <cell r="D635"/>
          <cell r="E635">
            <v>0</v>
          </cell>
          <cell r="F635">
            <v>0</v>
          </cell>
          <cell r="G635"/>
          <cell r="H635"/>
          <cell r="I635"/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/>
          <cell r="P635"/>
          <cell r="Q635"/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</row>
        <row r="636">
          <cell r="B636">
            <v>0</v>
          </cell>
          <cell r="C636"/>
          <cell r="D636"/>
          <cell r="E636">
            <v>0</v>
          </cell>
          <cell r="F636">
            <v>0</v>
          </cell>
          <cell r="G636"/>
          <cell r="H636"/>
          <cell r="I636"/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/>
          <cell r="P636"/>
          <cell r="Q636"/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</row>
        <row r="637">
          <cell r="B637">
            <v>0</v>
          </cell>
          <cell r="C637"/>
          <cell r="D637"/>
          <cell r="E637">
            <v>0</v>
          </cell>
          <cell r="F637">
            <v>0</v>
          </cell>
          <cell r="G637"/>
          <cell r="H637"/>
          <cell r="I637"/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/>
          <cell r="P637"/>
          <cell r="Q637"/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</row>
        <row r="638">
          <cell r="B638">
            <v>0</v>
          </cell>
          <cell r="C638"/>
          <cell r="D638"/>
          <cell r="E638">
            <v>0</v>
          </cell>
          <cell r="F638">
            <v>0</v>
          </cell>
          <cell r="G638"/>
          <cell r="H638"/>
          <cell r="I638"/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/>
          <cell r="P638"/>
          <cell r="Q638"/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</row>
        <row r="639"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 t="str">
            <v>SUB-TOTAL</v>
          </cell>
          <cell r="L639">
            <v>49805.643499999998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</row>
        <row r="640">
          <cell r="B640">
            <v>0</v>
          </cell>
          <cell r="C640">
            <v>0</v>
          </cell>
          <cell r="D640" t="str">
            <v>III-TRANSPORTES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</row>
        <row r="641">
          <cell r="B641">
            <v>0</v>
          </cell>
          <cell r="C641" t="str">
            <v>COD.</v>
          </cell>
          <cell r="D641" t="str">
            <v>MATERIAL</v>
          </cell>
          <cell r="E641">
            <v>0</v>
          </cell>
          <cell r="F641" t="str">
            <v>vol-peso 
ó cant</v>
          </cell>
          <cell r="G641" t="str">
            <v>Distancia</v>
          </cell>
          <cell r="H641" t="str">
            <v>M3 o ton*Km</v>
          </cell>
          <cell r="I641" t="str">
            <v>tarifa</v>
          </cell>
          <cell r="J641">
            <v>0</v>
          </cell>
          <cell r="K641" t="str">
            <v>vr.unit</v>
          </cell>
          <cell r="L641" t="str">
            <v>ML</v>
          </cell>
          <cell r="M641">
            <v>0</v>
          </cell>
          <cell r="N641">
            <v>0</v>
          </cell>
          <cell r="O641" t="str">
            <v>CANTIDAD</v>
          </cell>
          <cell r="P641" t="str">
            <v>CANTIDAD TOTAL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</row>
        <row r="642">
          <cell r="B642">
            <v>0</v>
          </cell>
          <cell r="C642"/>
          <cell r="D642" t="str">
            <v xml:space="preserve">TRANSP. Arena para cama </v>
          </cell>
          <cell r="E642">
            <v>0</v>
          </cell>
          <cell r="F642">
            <v>0.08</v>
          </cell>
          <cell r="G642">
            <v>22</v>
          </cell>
          <cell r="H642">
            <v>1.76</v>
          </cell>
          <cell r="I642">
            <v>1270</v>
          </cell>
          <cell r="J642">
            <v>0</v>
          </cell>
          <cell r="K642">
            <v>2235.1999999999998</v>
          </cell>
          <cell r="L642">
            <v>0</v>
          </cell>
          <cell r="M642">
            <v>0</v>
          </cell>
          <cell r="N642">
            <v>0</v>
          </cell>
          <cell r="O642"/>
          <cell r="P642"/>
          <cell r="Q642"/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</row>
        <row r="643">
          <cell r="B643">
            <v>0</v>
          </cell>
          <cell r="C643"/>
          <cell r="D643" t="str">
            <v xml:space="preserve">TRANSP. Tuberia </v>
          </cell>
          <cell r="E643">
            <v>0</v>
          </cell>
          <cell r="F643">
            <v>0.05</v>
          </cell>
          <cell r="G643">
            <v>22</v>
          </cell>
          <cell r="H643">
            <v>1.1000000000000001</v>
          </cell>
          <cell r="I643">
            <v>1271</v>
          </cell>
          <cell r="J643">
            <v>0</v>
          </cell>
          <cell r="K643">
            <v>1398.1000000000001</v>
          </cell>
          <cell r="L643">
            <v>0</v>
          </cell>
          <cell r="M643">
            <v>0</v>
          </cell>
          <cell r="N643">
            <v>0</v>
          </cell>
          <cell r="O643"/>
          <cell r="P643"/>
          <cell r="Q643"/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</row>
        <row r="644">
          <cell r="B644">
            <v>0</v>
          </cell>
          <cell r="C644"/>
          <cell r="D644"/>
          <cell r="E644">
            <v>0</v>
          </cell>
          <cell r="F644"/>
          <cell r="G644"/>
          <cell r="H644"/>
          <cell r="I644"/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/>
          <cell r="P644"/>
          <cell r="Q644"/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</row>
        <row r="645">
          <cell r="B645">
            <v>0</v>
          </cell>
          <cell r="C645"/>
          <cell r="D645"/>
          <cell r="E645">
            <v>0</v>
          </cell>
          <cell r="F645"/>
          <cell r="G645"/>
          <cell r="H645"/>
          <cell r="I645"/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/>
          <cell r="P645"/>
          <cell r="Q645"/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</row>
        <row r="646">
          <cell r="B646">
            <v>0</v>
          </cell>
          <cell r="C646"/>
          <cell r="D646"/>
          <cell r="E646">
            <v>0</v>
          </cell>
          <cell r="F646"/>
          <cell r="G646"/>
          <cell r="H646"/>
          <cell r="I646"/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/>
          <cell r="P646"/>
          <cell r="Q646"/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</row>
        <row r="647">
          <cell r="B647">
            <v>0</v>
          </cell>
          <cell r="C647"/>
          <cell r="D647"/>
          <cell r="E647">
            <v>0</v>
          </cell>
          <cell r="F647"/>
          <cell r="G647"/>
          <cell r="H647"/>
          <cell r="I647"/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/>
          <cell r="P647"/>
          <cell r="Q647"/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</row>
        <row r="648">
          <cell r="B648">
            <v>0</v>
          </cell>
          <cell r="C648"/>
          <cell r="D648"/>
          <cell r="E648">
            <v>0</v>
          </cell>
          <cell r="F648"/>
          <cell r="G648"/>
          <cell r="H648"/>
          <cell r="I648"/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/>
          <cell r="P648"/>
          <cell r="Q648"/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</row>
        <row r="649">
          <cell r="B649">
            <v>0</v>
          </cell>
          <cell r="C649"/>
          <cell r="D649"/>
          <cell r="E649">
            <v>0</v>
          </cell>
          <cell r="F649"/>
          <cell r="G649"/>
          <cell r="H649"/>
          <cell r="I649"/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/>
          <cell r="P649"/>
          <cell r="Q649"/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</row>
        <row r="650"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 t="str">
            <v>SUB-TOTAL</v>
          </cell>
          <cell r="L650">
            <v>3633.3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</row>
        <row r="651">
          <cell r="B651">
            <v>0</v>
          </cell>
          <cell r="C651">
            <v>0</v>
          </cell>
          <cell r="D651" t="str">
            <v>IV-MANO DE OBRA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</row>
        <row r="652">
          <cell r="B652">
            <v>0</v>
          </cell>
          <cell r="C652" t="str">
            <v>COD.</v>
          </cell>
          <cell r="D652" t="str">
            <v>TRABAJADOR</v>
          </cell>
          <cell r="E652" t="str">
            <v>Cantidad</v>
          </cell>
          <cell r="F652" t="str">
            <v>jornal</v>
          </cell>
          <cell r="G652" t="str">
            <v>prestaciones</v>
          </cell>
          <cell r="H652" t="str">
            <v>jornal total</v>
          </cell>
          <cell r="I652" t="str">
            <v>rendimiento</v>
          </cell>
          <cell r="J652">
            <v>0</v>
          </cell>
          <cell r="K652" t="str">
            <v>vr.unit</v>
          </cell>
          <cell r="L652" t="str">
            <v>ML</v>
          </cell>
          <cell r="M652">
            <v>0</v>
          </cell>
          <cell r="N652">
            <v>0</v>
          </cell>
          <cell r="O652" t="str">
            <v>CANTIDAD</v>
          </cell>
          <cell r="P652" t="str">
            <v>JORNALES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</row>
        <row r="653">
          <cell r="B653">
            <v>0</v>
          </cell>
          <cell r="C653">
            <v>0</v>
          </cell>
          <cell r="D653" t="str">
            <v>OFICIAL</v>
          </cell>
          <cell r="E653">
            <v>1</v>
          </cell>
          <cell r="F653">
            <v>52082.820199999995</v>
          </cell>
          <cell r="G653">
            <v>1.85</v>
          </cell>
          <cell r="H653">
            <v>96353</v>
          </cell>
          <cell r="I653">
            <v>30</v>
          </cell>
          <cell r="J653" t="str">
            <v>ML/DÍA</v>
          </cell>
          <cell r="K653">
            <v>3211.7666666666669</v>
          </cell>
          <cell r="L653">
            <v>0</v>
          </cell>
          <cell r="M653">
            <v>0</v>
          </cell>
          <cell r="N653">
            <v>0</v>
          </cell>
          <cell r="O653">
            <v>50</v>
          </cell>
          <cell r="P653">
            <v>21.739133522727272</v>
          </cell>
          <cell r="Q653">
            <v>1530435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</row>
        <row r="654">
          <cell r="B654">
            <v>0</v>
          </cell>
          <cell r="C654">
            <v>0</v>
          </cell>
          <cell r="D654" t="str">
            <v>AYUDANTE</v>
          </cell>
          <cell r="E654">
            <v>3</v>
          </cell>
          <cell r="F654">
            <v>35000</v>
          </cell>
          <cell r="G654">
            <v>1.85</v>
          </cell>
          <cell r="H654">
            <v>194250</v>
          </cell>
          <cell r="I654">
            <v>30</v>
          </cell>
          <cell r="J654" t="str">
            <v>ML/DÍA</v>
          </cell>
          <cell r="K654">
            <v>6475</v>
          </cell>
          <cell r="L654">
            <v>0</v>
          </cell>
          <cell r="M654">
            <v>0</v>
          </cell>
          <cell r="N654">
            <v>0</v>
          </cell>
          <cell r="O654">
            <v>50</v>
          </cell>
          <cell r="P654">
            <v>43.478261363636364</v>
          </cell>
          <cell r="Q654">
            <v>1913043.5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</row>
        <row r="655">
          <cell r="B655">
            <v>0</v>
          </cell>
          <cell r="C655"/>
          <cell r="D655"/>
          <cell r="E655"/>
          <cell r="F655"/>
          <cell r="G655"/>
          <cell r="H655"/>
          <cell r="I655"/>
          <cell r="J655"/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/>
          <cell r="P655"/>
          <cell r="Q655"/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</row>
        <row r="656">
          <cell r="B656">
            <v>0</v>
          </cell>
          <cell r="C656"/>
          <cell r="D656"/>
          <cell r="E656"/>
          <cell r="F656"/>
          <cell r="G656"/>
          <cell r="H656"/>
          <cell r="I656"/>
          <cell r="J656"/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/>
          <cell r="P656"/>
          <cell r="Q656"/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</row>
        <row r="657"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 t="str">
            <v>SUB-TOTAL</v>
          </cell>
          <cell r="L657">
            <v>9686.7666666666664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</row>
        <row r="658"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</row>
        <row r="659"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 t="str">
            <v>TOTAL COSTO DIRECTO</v>
          </cell>
          <cell r="J659">
            <v>0</v>
          </cell>
          <cell r="K659">
            <v>0</v>
          </cell>
          <cell r="L659">
            <v>64094.39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</row>
        <row r="660">
          <cell r="B660">
            <v>0</v>
          </cell>
          <cell r="C660">
            <v>0</v>
          </cell>
          <cell r="D660" t="str">
            <v>V- COSTOS INDIRECTOS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</row>
        <row r="661">
          <cell r="B661">
            <v>0</v>
          </cell>
          <cell r="C661">
            <v>0</v>
          </cell>
          <cell r="D661" t="str">
            <v>Descripción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 t="str">
            <v>Porcentaje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>
            <v>0</v>
          </cell>
          <cell r="AH661">
            <v>0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</row>
        <row r="662">
          <cell r="B662">
            <v>0</v>
          </cell>
          <cell r="C662">
            <v>0</v>
          </cell>
          <cell r="D662" t="str">
            <v>A.I.U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0.35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>
            <v>0</v>
          </cell>
          <cell r="AH662">
            <v>0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</row>
        <row r="663"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 t="str">
            <v xml:space="preserve">PRECIO UNITARIO TOTAL </v>
          </cell>
          <cell r="K663">
            <v>0</v>
          </cell>
          <cell r="L663">
            <v>86527.43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</row>
        <row r="664"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</row>
        <row r="665"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</row>
        <row r="666">
          <cell r="B666">
            <v>0</v>
          </cell>
          <cell r="C666" t="str">
            <v>Elaboró: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 t="str">
            <v xml:space="preserve">Reviso: 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</row>
        <row r="667"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</row>
        <row r="668">
          <cell r="B668">
            <v>0</v>
          </cell>
          <cell r="C668" t="str">
            <v>ING EDWIN ANTONIO ORTIZ HIGUERA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 t="str">
            <v>FREEDIE ANDRES SANDOVAL HERRERA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</row>
        <row r="669">
          <cell r="B669">
            <v>0</v>
          </cell>
          <cell r="C669" t="str">
            <v>Ingeniero Civil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 t="str">
            <v>Secretario De Planeación Municipal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</row>
        <row r="670">
          <cell r="B670">
            <v>0</v>
          </cell>
          <cell r="C670" t="str">
            <v>MP 68202-096275 STD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 t="str">
            <v>M.P. 68202-300697 STD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</row>
        <row r="671"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</row>
        <row r="672"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</row>
        <row r="673"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</row>
        <row r="674">
          <cell r="B674">
            <v>0</v>
          </cell>
          <cell r="C674" t="str">
            <v>MUNICIPIO DE VALLE DE SAN JOSE</v>
          </cell>
          <cell r="D674">
            <v>0</v>
          </cell>
          <cell r="E674">
            <v>0</v>
          </cell>
          <cell r="F674">
            <v>0</v>
          </cell>
          <cell r="G674" t="str">
            <v xml:space="preserve">ANALISIS DE PRECIOS UNITARIOS 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</row>
        <row r="675">
          <cell r="B675">
            <v>0</v>
          </cell>
          <cell r="C675" t="str">
            <v>DEPARTAMENTO:</v>
          </cell>
          <cell r="D675">
            <v>0</v>
          </cell>
          <cell r="E675" t="str">
            <v>SANTANDER</v>
          </cell>
          <cell r="F675">
            <v>0</v>
          </cell>
          <cell r="G675">
            <v>0</v>
          </cell>
          <cell r="H675" t="str">
            <v>MUNICIPIO:</v>
          </cell>
          <cell r="I675" t="str">
            <v>VALLE DE SAN JOSE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</row>
        <row r="676">
          <cell r="A676">
            <v>0</v>
          </cell>
          <cell r="B676">
            <v>0</v>
          </cell>
          <cell r="C676" t="str">
            <v xml:space="preserve">ITEM  :    </v>
          </cell>
          <cell r="D676">
            <v>3.04</v>
          </cell>
          <cell r="E676" t="str">
            <v xml:space="preserve">Suministro e instalación de red PVC alcantarillado diametro 14", incluye atraque </v>
          </cell>
          <cell r="F676">
            <v>0</v>
          </cell>
          <cell r="G676">
            <v>0</v>
          </cell>
          <cell r="H676">
            <v>0</v>
          </cell>
          <cell r="I676" t="str">
            <v xml:space="preserve">Fecha: </v>
          </cell>
          <cell r="J676" t="str">
            <v>DICIEMBRE DE 2019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</row>
        <row r="677">
          <cell r="B677">
            <v>0</v>
          </cell>
          <cell r="C677">
            <v>0</v>
          </cell>
          <cell r="D677" t="str">
            <v>I-EQUIPO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</row>
        <row r="678">
          <cell r="B678">
            <v>0</v>
          </cell>
          <cell r="C678" t="str">
            <v>COD.</v>
          </cell>
          <cell r="D678" t="str">
            <v xml:space="preserve">DESCRIPCION </v>
          </cell>
          <cell r="E678">
            <v>0</v>
          </cell>
          <cell r="F678">
            <v>0</v>
          </cell>
          <cell r="G678" t="str">
            <v>tipo</v>
          </cell>
          <cell r="H678" t="str">
            <v>tarifa</v>
          </cell>
          <cell r="I678" t="str">
            <v>rendimiento</v>
          </cell>
          <cell r="J678">
            <v>0</v>
          </cell>
          <cell r="K678" t="str">
            <v>vr.unit</v>
          </cell>
          <cell r="L678" t="str">
            <v>ML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</row>
        <row r="679">
          <cell r="B679">
            <v>0</v>
          </cell>
          <cell r="C679">
            <v>0</v>
          </cell>
          <cell r="D679" t="str">
            <v>HERRAMIENTA MENOR</v>
          </cell>
          <cell r="E679">
            <v>0</v>
          </cell>
          <cell r="F679">
            <v>0</v>
          </cell>
          <cell r="G679"/>
          <cell r="H679">
            <v>752.84333333333348</v>
          </cell>
          <cell r="I679">
            <v>1</v>
          </cell>
          <cell r="J679"/>
          <cell r="K679">
            <v>752.84333333333348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</row>
        <row r="680">
          <cell r="B680">
            <v>0</v>
          </cell>
          <cell r="C680"/>
          <cell r="D680"/>
          <cell r="E680">
            <v>0</v>
          </cell>
          <cell r="F680">
            <v>0</v>
          </cell>
          <cell r="G680"/>
          <cell r="H680"/>
          <cell r="I680"/>
          <cell r="J680"/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</row>
        <row r="681">
          <cell r="B681">
            <v>0</v>
          </cell>
          <cell r="C681"/>
          <cell r="D681"/>
          <cell r="E681">
            <v>0</v>
          </cell>
          <cell r="F681">
            <v>0</v>
          </cell>
          <cell r="G681"/>
          <cell r="H681"/>
          <cell r="I681"/>
          <cell r="J681"/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</row>
        <row r="682">
          <cell r="B682">
            <v>0</v>
          </cell>
          <cell r="C682"/>
          <cell r="D682"/>
          <cell r="E682">
            <v>0</v>
          </cell>
          <cell r="F682">
            <v>0</v>
          </cell>
          <cell r="G682"/>
          <cell r="H682"/>
          <cell r="I682"/>
          <cell r="J682"/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</row>
        <row r="683">
          <cell r="B683">
            <v>0</v>
          </cell>
          <cell r="C683"/>
          <cell r="D683"/>
          <cell r="E683">
            <v>0</v>
          </cell>
          <cell r="F683">
            <v>0</v>
          </cell>
          <cell r="G683"/>
          <cell r="H683"/>
          <cell r="I683"/>
          <cell r="J683"/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</row>
        <row r="684">
          <cell r="B684">
            <v>0</v>
          </cell>
          <cell r="C684"/>
          <cell r="D684"/>
          <cell r="E684">
            <v>0</v>
          </cell>
          <cell r="F684">
            <v>0</v>
          </cell>
          <cell r="G684"/>
          <cell r="H684"/>
          <cell r="I684"/>
          <cell r="J684"/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>
            <v>0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</row>
        <row r="685">
          <cell r="B685">
            <v>0</v>
          </cell>
          <cell r="C685"/>
          <cell r="D685"/>
          <cell r="E685">
            <v>0</v>
          </cell>
          <cell r="F685">
            <v>0</v>
          </cell>
          <cell r="G685"/>
          <cell r="H685"/>
          <cell r="I685"/>
          <cell r="J685"/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</row>
        <row r="686">
          <cell r="B686">
            <v>0</v>
          </cell>
          <cell r="C686"/>
          <cell r="D686"/>
          <cell r="E686">
            <v>0</v>
          </cell>
          <cell r="F686">
            <v>0</v>
          </cell>
          <cell r="G686"/>
          <cell r="H686"/>
          <cell r="I686"/>
          <cell r="J686"/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</row>
        <row r="687">
          <cell r="B687">
            <v>0</v>
          </cell>
          <cell r="C687"/>
          <cell r="D687"/>
          <cell r="E687">
            <v>0</v>
          </cell>
          <cell r="F687">
            <v>0</v>
          </cell>
          <cell r="G687"/>
          <cell r="H687"/>
          <cell r="I687"/>
          <cell r="J687"/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</row>
        <row r="688">
          <cell r="B688">
            <v>0</v>
          </cell>
          <cell r="C688"/>
          <cell r="D688"/>
          <cell r="E688">
            <v>0</v>
          </cell>
          <cell r="F688">
            <v>0</v>
          </cell>
          <cell r="G688"/>
          <cell r="H688"/>
          <cell r="I688"/>
          <cell r="J688"/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</row>
        <row r="689"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 t="str">
            <v>SUB-TOTAL</v>
          </cell>
          <cell r="L689">
            <v>752.84333333333348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</row>
        <row r="690">
          <cell r="B690">
            <v>0</v>
          </cell>
          <cell r="C690">
            <v>0</v>
          </cell>
          <cell r="D690" t="str">
            <v>II-MATERIALES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</row>
        <row r="691">
          <cell r="B691">
            <v>0</v>
          </cell>
          <cell r="C691" t="str">
            <v>COD.</v>
          </cell>
          <cell r="D691" t="str">
            <v xml:space="preserve">DESCRIPCION </v>
          </cell>
          <cell r="E691">
            <v>0</v>
          </cell>
          <cell r="F691">
            <v>0</v>
          </cell>
          <cell r="G691" t="str">
            <v>unidad</v>
          </cell>
          <cell r="H691" t="str">
            <v>precio-unit</v>
          </cell>
          <cell r="I691" t="str">
            <v>cantidad</v>
          </cell>
          <cell r="J691">
            <v>0</v>
          </cell>
          <cell r="K691" t="str">
            <v>vr.unit</v>
          </cell>
          <cell r="L691" t="str">
            <v>ML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</row>
        <row r="692">
          <cell r="B692">
            <v>0</v>
          </cell>
          <cell r="C692">
            <v>0</v>
          </cell>
          <cell r="D692" t="str">
            <v>TUBO TIPO NOVAFORT 14 "</v>
          </cell>
          <cell r="E692">
            <v>0</v>
          </cell>
          <cell r="F692">
            <v>0</v>
          </cell>
          <cell r="G692" t="str">
            <v>ML</v>
          </cell>
          <cell r="H692">
            <v>134434.33333333334</v>
          </cell>
          <cell r="I692">
            <v>1</v>
          </cell>
          <cell r="J692">
            <v>0</v>
          </cell>
          <cell r="K692">
            <v>134434.33333333334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</row>
        <row r="693">
          <cell r="B693">
            <v>0</v>
          </cell>
          <cell r="C693">
            <v>0</v>
          </cell>
          <cell r="D693" t="str">
            <v>ARENA a=0.5 m; e=0.2 m; L=1 m</v>
          </cell>
          <cell r="E693">
            <v>0</v>
          </cell>
          <cell r="F693">
            <v>0</v>
          </cell>
          <cell r="G693" t="str">
            <v>M3</v>
          </cell>
          <cell r="H693">
            <v>65000</v>
          </cell>
          <cell r="I693">
            <v>0.1</v>
          </cell>
          <cell r="J693">
            <v>0</v>
          </cell>
          <cell r="K693">
            <v>6500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>
            <v>0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</row>
        <row r="694">
          <cell r="B694">
            <v>0</v>
          </cell>
          <cell r="C694">
            <v>0</v>
          </cell>
          <cell r="D694" t="str">
            <v>LUBRICANTE PVC kg</v>
          </cell>
          <cell r="E694">
            <v>0</v>
          </cell>
          <cell r="F694">
            <v>0</v>
          </cell>
          <cell r="G694" t="str">
            <v>KG</v>
          </cell>
          <cell r="H694">
            <v>39602.5</v>
          </cell>
          <cell r="I694">
            <v>1.2999999999999999E-2</v>
          </cell>
          <cell r="J694">
            <v>0</v>
          </cell>
          <cell r="K694">
            <v>514.83249999999998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>
            <v>0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</row>
        <row r="695">
          <cell r="B695">
            <v>0</v>
          </cell>
          <cell r="C695">
            <v>0</v>
          </cell>
          <cell r="D695" t="str">
            <v>LIMPIADOR PVC 1/4 G</v>
          </cell>
          <cell r="E695">
            <v>0</v>
          </cell>
          <cell r="F695">
            <v>0</v>
          </cell>
          <cell r="G695" t="str">
            <v>1/4 GL</v>
          </cell>
          <cell r="H695">
            <v>45447</v>
          </cell>
          <cell r="I695">
            <v>1.2999999999999999E-2</v>
          </cell>
          <cell r="J695">
            <v>0</v>
          </cell>
          <cell r="K695">
            <v>590.81099999999992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</row>
        <row r="696">
          <cell r="B696">
            <v>0</v>
          </cell>
          <cell r="C696">
            <v>0</v>
          </cell>
          <cell r="D696"/>
          <cell r="E696">
            <v>0</v>
          </cell>
          <cell r="F696">
            <v>0</v>
          </cell>
          <cell r="G696"/>
          <cell r="H696"/>
          <cell r="I696"/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</row>
        <row r="697">
          <cell r="B697">
            <v>0</v>
          </cell>
          <cell r="C697"/>
          <cell r="D697"/>
          <cell r="E697">
            <v>0</v>
          </cell>
          <cell r="F697">
            <v>0</v>
          </cell>
          <cell r="G697"/>
          <cell r="H697"/>
          <cell r="I697"/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</row>
        <row r="698">
          <cell r="B698">
            <v>0</v>
          </cell>
          <cell r="C698"/>
          <cell r="D698"/>
          <cell r="E698">
            <v>0</v>
          </cell>
          <cell r="F698">
            <v>0</v>
          </cell>
          <cell r="G698"/>
          <cell r="H698"/>
          <cell r="I698"/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</row>
        <row r="699">
          <cell r="B699">
            <v>0</v>
          </cell>
          <cell r="C699"/>
          <cell r="D699"/>
          <cell r="E699">
            <v>0</v>
          </cell>
          <cell r="F699">
            <v>0</v>
          </cell>
          <cell r="G699"/>
          <cell r="H699"/>
          <cell r="I699"/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</row>
        <row r="700">
          <cell r="B700">
            <v>0</v>
          </cell>
          <cell r="C700"/>
          <cell r="D700"/>
          <cell r="E700">
            <v>0</v>
          </cell>
          <cell r="F700">
            <v>0</v>
          </cell>
          <cell r="G700"/>
          <cell r="H700"/>
          <cell r="I700"/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</row>
        <row r="701">
          <cell r="B701">
            <v>0</v>
          </cell>
          <cell r="C701"/>
          <cell r="D701"/>
          <cell r="E701">
            <v>0</v>
          </cell>
          <cell r="F701">
            <v>0</v>
          </cell>
          <cell r="G701"/>
          <cell r="H701"/>
          <cell r="I701"/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</row>
        <row r="702">
          <cell r="B702">
            <v>0</v>
          </cell>
          <cell r="C702"/>
          <cell r="D702"/>
          <cell r="E702">
            <v>0</v>
          </cell>
          <cell r="F702">
            <v>0</v>
          </cell>
          <cell r="G702"/>
          <cell r="H702"/>
          <cell r="I702"/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</row>
        <row r="703"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 t="str">
            <v>SUB-TOTAL</v>
          </cell>
          <cell r="L703">
            <v>142039.97683333332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</row>
        <row r="704">
          <cell r="B704">
            <v>0</v>
          </cell>
          <cell r="C704">
            <v>0</v>
          </cell>
          <cell r="D704" t="str">
            <v>III-TRANSPORTES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</row>
        <row r="705">
          <cell r="B705">
            <v>0</v>
          </cell>
          <cell r="C705" t="str">
            <v>COD.</v>
          </cell>
          <cell r="D705" t="str">
            <v>MATERIAL</v>
          </cell>
          <cell r="E705">
            <v>0</v>
          </cell>
          <cell r="F705" t="str">
            <v>vol-peso 
ó cant</v>
          </cell>
          <cell r="G705" t="str">
            <v>Distancia</v>
          </cell>
          <cell r="H705" t="str">
            <v>M3 o ton*Km</v>
          </cell>
          <cell r="I705" t="str">
            <v>tarifa</v>
          </cell>
          <cell r="J705">
            <v>0</v>
          </cell>
          <cell r="K705" t="str">
            <v>vr.unit</v>
          </cell>
          <cell r="L705" t="str">
            <v>ML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</row>
        <row r="706">
          <cell r="B706">
            <v>0</v>
          </cell>
          <cell r="C706"/>
          <cell r="D706" t="str">
            <v xml:space="preserve">TRANSP. Arena para cama </v>
          </cell>
          <cell r="E706">
            <v>0</v>
          </cell>
          <cell r="F706">
            <v>0.1</v>
          </cell>
          <cell r="G706">
            <v>22</v>
          </cell>
          <cell r="H706">
            <v>2.2000000000000002</v>
          </cell>
          <cell r="I706">
            <v>1270</v>
          </cell>
          <cell r="J706">
            <v>0</v>
          </cell>
          <cell r="K706">
            <v>2794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</row>
        <row r="707">
          <cell r="B707">
            <v>0</v>
          </cell>
          <cell r="C707"/>
          <cell r="D707" t="str">
            <v xml:space="preserve">TRANSP. Tuberia </v>
          </cell>
          <cell r="E707">
            <v>0</v>
          </cell>
          <cell r="F707">
            <v>0.09</v>
          </cell>
          <cell r="G707">
            <v>22</v>
          </cell>
          <cell r="H707">
            <v>1.98</v>
          </cell>
          <cell r="I707">
            <v>1271</v>
          </cell>
          <cell r="J707">
            <v>0</v>
          </cell>
          <cell r="K707">
            <v>2516.58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</row>
        <row r="708">
          <cell r="B708">
            <v>0</v>
          </cell>
          <cell r="C708"/>
          <cell r="D708"/>
          <cell r="E708">
            <v>0</v>
          </cell>
          <cell r="F708"/>
          <cell r="G708"/>
          <cell r="H708"/>
          <cell r="I708"/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</row>
        <row r="709">
          <cell r="B709">
            <v>0</v>
          </cell>
          <cell r="C709"/>
          <cell r="D709"/>
          <cell r="E709">
            <v>0</v>
          </cell>
          <cell r="F709"/>
          <cell r="G709"/>
          <cell r="H709"/>
          <cell r="I709"/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</row>
        <row r="710">
          <cell r="B710">
            <v>0</v>
          </cell>
          <cell r="C710"/>
          <cell r="D710"/>
          <cell r="E710">
            <v>0</v>
          </cell>
          <cell r="F710"/>
          <cell r="G710"/>
          <cell r="H710"/>
          <cell r="I710"/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</row>
        <row r="711">
          <cell r="B711">
            <v>0</v>
          </cell>
          <cell r="C711"/>
          <cell r="D711"/>
          <cell r="E711">
            <v>0</v>
          </cell>
          <cell r="F711"/>
          <cell r="G711"/>
          <cell r="H711"/>
          <cell r="I711"/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</row>
        <row r="712">
          <cell r="B712">
            <v>0</v>
          </cell>
          <cell r="C712"/>
          <cell r="D712"/>
          <cell r="E712">
            <v>0</v>
          </cell>
          <cell r="F712"/>
          <cell r="G712"/>
          <cell r="H712"/>
          <cell r="I712"/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</row>
        <row r="713">
          <cell r="B713">
            <v>0</v>
          </cell>
          <cell r="C713"/>
          <cell r="D713"/>
          <cell r="E713">
            <v>0</v>
          </cell>
          <cell r="F713"/>
          <cell r="G713"/>
          <cell r="H713"/>
          <cell r="I713"/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</row>
        <row r="714"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 t="str">
            <v>SUB-TOTAL</v>
          </cell>
          <cell r="L714">
            <v>5310.58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</row>
        <row r="715">
          <cell r="B715">
            <v>0</v>
          </cell>
          <cell r="C715">
            <v>0</v>
          </cell>
          <cell r="D715" t="str">
            <v>IV-MANO DE OBRA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</row>
        <row r="716">
          <cell r="B716">
            <v>0</v>
          </cell>
          <cell r="C716" t="str">
            <v>COD.</v>
          </cell>
          <cell r="D716" t="str">
            <v>TRABAJADOR</v>
          </cell>
          <cell r="E716" t="str">
            <v>Cantidad</v>
          </cell>
          <cell r="F716" t="str">
            <v>jornal</v>
          </cell>
          <cell r="G716" t="str">
            <v>prestaciones</v>
          </cell>
          <cell r="H716" t="str">
            <v>jornal total</v>
          </cell>
          <cell r="I716" t="str">
            <v>rendimiento</v>
          </cell>
          <cell r="J716">
            <v>0</v>
          </cell>
          <cell r="K716" t="str">
            <v>vr.unit</v>
          </cell>
          <cell r="L716" t="str">
            <v>ML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</row>
        <row r="717">
          <cell r="B717">
            <v>0</v>
          </cell>
          <cell r="C717">
            <v>0</v>
          </cell>
          <cell r="D717" t="str">
            <v>OFICIAL</v>
          </cell>
          <cell r="E717">
            <v>1</v>
          </cell>
          <cell r="F717">
            <v>52082.820199999995</v>
          </cell>
          <cell r="G717">
            <v>1.85</v>
          </cell>
          <cell r="H717">
            <v>96353</v>
          </cell>
          <cell r="I717">
            <v>30</v>
          </cell>
          <cell r="J717" t="str">
            <v>ML/DÍA</v>
          </cell>
          <cell r="K717">
            <v>3211.7666666666669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</row>
        <row r="718">
          <cell r="B718">
            <v>0</v>
          </cell>
          <cell r="C718">
            <v>0</v>
          </cell>
          <cell r="D718" t="str">
            <v>AYUDANTE</v>
          </cell>
          <cell r="E718">
            <v>2</v>
          </cell>
          <cell r="F718">
            <v>35000</v>
          </cell>
          <cell r="G718">
            <v>1.85</v>
          </cell>
          <cell r="H718">
            <v>129500</v>
          </cell>
          <cell r="I718">
            <v>30</v>
          </cell>
          <cell r="J718" t="str">
            <v>ML/DÍA</v>
          </cell>
          <cell r="K718">
            <v>4316.666666666667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</row>
        <row r="719">
          <cell r="B719">
            <v>0</v>
          </cell>
          <cell r="C719"/>
          <cell r="D719"/>
          <cell r="E719"/>
          <cell r="F719"/>
          <cell r="G719"/>
          <cell r="H719"/>
          <cell r="I719"/>
          <cell r="J719"/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</row>
        <row r="720">
          <cell r="B720">
            <v>0</v>
          </cell>
          <cell r="C720"/>
          <cell r="D720"/>
          <cell r="E720"/>
          <cell r="F720"/>
          <cell r="G720"/>
          <cell r="H720"/>
          <cell r="I720"/>
          <cell r="J720"/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</row>
        <row r="721"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 t="str">
            <v>SUB-TOTAL</v>
          </cell>
          <cell r="L721">
            <v>7528.4333333333343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</row>
        <row r="722"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</row>
        <row r="723"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 t="str">
            <v>TOTAL COSTO DIRECTO</v>
          </cell>
          <cell r="J723">
            <v>0</v>
          </cell>
          <cell r="K723">
            <v>0</v>
          </cell>
          <cell r="L723">
            <v>155631.82999999999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</row>
        <row r="724">
          <cell r="B724">
            <v>0</v>
          </cell>
          <cell r="C724">
            <v>0</v>
          </cell>
          <cell r="D724" t="str">
            <v>V- COSTOS INDIRECTOS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</row>
        <row r="725">
          <cell r="B725">
            <v>0</v>
          </cell>
          <cell r="C725">
            <v>0</v>
          </cell>
          <cell r="D725" t="str">
            <v>Descripción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 t="str">
            <v>Porcentaje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>
            <v>0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</row>
        <row r="726">
          <cell r="B726">
            <v>0</v>
          </cell>
          <cell r="C726">
            <v>0</v>
          </cell>
          <cell r="D726" t="str">
            <v>A.I.U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0.35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>
            <v>0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</row>
        <row r="727"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 t="str">
            <v xml:space="preserve">PRECIO UNITARIO TOTAL </v>
          </cell>
          <cell r="K727">
            <v>0</v>
          </cell>
          <cell r="L727">
            <v>210102.97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>
            <v>0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</row>
        <row r="728"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</row>
        <row r="729">
          <cell r="B729">
            <v>0</v>
          </cell>
          <cell r="C729" t="str">
            <v>Elaboró: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 t="str">
            <v xml:space="preserve">Reviso: 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</row>
        <row r="730"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</row>
        <row r="731">
          <cell r="B731">
            <v>0</v>
          </cell>
          <cell r="C731" t="str">
            <v>ING EDWIN ANTONIO ORTIZ HIGUERA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 t="str">
            <v>FREEDIE ANDRES SANDOVAL HERRERA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</row>
        <row r="732">
          <cell r="B732">
            <v>0</v>
          </cell>
          <cell r="C732" t="str">
            <v>Ingeniero Civil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 t="str">
            <v>Secretario De Planeación Municipal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</row>
        <row r="733">
          <cell r="B733">
            <v>0</v>
          </cell>
          <cell r="C733" t="str">
            <v>MP 68202-096275 STD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 t="str">
            <v>M.P. 68202-300697 STD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</row>
        <row r="734"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</row>
        <row r="735">
          <cell r="B735">
            <v>0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>
            <v>0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</row>
        <row r="736">
          <cell r="B736">
            <v>0</v>
          </cell>
          <cell r="C736" t="str">
            <v>MUNICIPIO DE VALLE DE SAN JOSE</v>
          </cell>
          <cell r="D736">
            <v>0</v>
          </cell>
          <cell r="E736">
            <v>0</v>
          </cell>
          <cell r="F736">
            <v>0</v>
          </cell>
          <cell r="G736" t="str">
            <v xml:space="preserve">ANALISIS DE PRECIOS UNITARIOS 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</row>
        <row r="737">
          <cell r="B737">
            <v>0</v>
          </cell>
          <cell r="C737" t="str">
            <v>DEPARTAMENTO:</v>
          </cell>
          <cell r="D737">
            <v>0</v>
          </cell>
          <cell r="E737" t="str">
            <v>SANTANDER</v>
          </cell>
          <cell r="F737">
            <v>0</v>
          </cell>
          <cell r="G737">
            <v>0</v>
          </cell>
          <cell r="H737" t="str">
            <v>MUNICIPIO:</v>
          </cell>
          <cell r="I737" t="str">
            <v>VALLE DE SAN JOSE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</row>
        <row r="738">
          <cell r="A738">
            <v>0</v>
          </cell>
          <cell r="B738">
            <v>0</v>
          </cell>
          <cell r="C738" t="str">
            <v xml:space="preserve">ITEM  :    </v>
          </cell>
          <cell r="D738">
            <v>3.05</v>
          </cell>
          <cell r="E738" t="str">
            <v>Rellenos con material de préstamo para redes (incluye transporte)</v>
          </cell>
          <cell r="F738">
            <v>0</v>
          </cell>
          <cell r="G738">
            <v>0</v>
          </cell>
          <cell r="H738">
            <v>0</v>
          </cell>
          <cell r="I738" t="str">
            <v xml:space="preserve">Fecha: </v>
          </cell>
          <cell r="J738" t="str">
            <v>DICIEMBRE DE 2019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1,4,4</v>
          </cell>
          <cell r="P738">
            <v>0</v>
          </cell>
          <cell r="T738">
            <v>92500</v>
          </cell>
          <cell r="U738">
            <v>12916.67</v>
          </cell>
          <cell r="V738">
            <v>46875</v>
          </cell>
          <cell r="W738">
            <v>14375</v>
          </cell>
          <cell r="X738">
            <v>18333.330000000002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</row>
        <row r="739">
          <cell r="B739">
            <v>0</v>
          </cell>
          <cell r="C739">
            <v>0</v>
          </cell>
          <cell r="D739" t="str">
            <v>I-EQUIPO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</row>
        <row r="740">
          <cell r="B740">
            <v>0</v>
          </cell>
          <cell r="C740" t="str">
            <v>COD.</v>
          </cell>
          <cell r="D740" t="str">
            <v xml:space="preserve">DESCRIPCION </v>
          </cell>
          <cell r="E740">
            <v>0</v>
          </cell>
          <cell r="F740">
            <v>0</v>
          </cell>
          <cell r="G740" t="str">
            <v>tipo</v>
          </cell>
          <cell r="H740" t="str">
            <v>tarifa</v>
          </cell>
          <cell r="I740" t="str">
            <v>rendimiento</v>
          </cell>
          <cell r="J740">
            <v>0</v>
          </cell>
          <cell r="K740" t="str">
            <v>vr.unit</v>
          </cell>
          <cell r="L740" t="str">
            <v>M3</v>
          </cell>
          <cell r="M740">
            <v>0</v>
          </cell>
          <cell r="N740">
            <v>0</v>
          </cell>
          <cell r="O740" t="str">
            <v>CANTIDAD</v>
          </cell>
          <cell r="P740" t="str">
            <v>DIA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>
            <v>0</v>
          </cell>
          <cell r="AH740">
            <v>0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</row>
        <row r="741">
          <cell r="B741">
            <v>0</v>
          </cell>
          <cell r="C741">
            <v>0</v>
          </cell>
          <cell r="D741" t="str">
            <v>HERRAMIENTA MENOR</v>
          </cell>
          <cell r="E741">
            <v>0</v>
          </cell>
          <cell r="F741">
            <v>0</v>
          </cell>
          <cell r="G741"/>
          <cell r="H741">
            <v>882.9545454545455</v>
          </cell>
          <cell r="I741">
            <v>1</v>
          </cell>
          <cell r="J741"/>
          <cell r="K741">
            <v>882.9545454545455</v>
          </cell>
          <cell r="L741">
            <v>0</v>
          </cell>
          <cell r="M741">
            <v>0</v>
          </cell>
          <cell r="N741">
            <v>0</v>
          </cell>
          <cell r="O741">
            <v>352.29</v>
          </cell>
          <cell r="P741">
            <v>322933.67</v>
          </cell>
          <cell r="Q741">
            <v>322933.67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</row>
        <row r="742">
          <cell r="B742">
            <v>0</v>
          </cell>
          <cell r="C742">
            <v>0</v>
          </cell>
          <cell r="D742" t="str">
            <v>VIBRO_COMPACTADOR</v>
          </cell>
          <cell r="E742">
            <v>0</v>
          </cell>
          <cell r="F742">
            <v>0</v>
          </cell>
          <cell r="G742" t="str">
            <v>Saltarin</v>
          </cell>
          <cell r="H742">
            <v>3830</v>
          </cell>
          <cell r="I742">
            <v>22</v>
          </cell>
          <cell r="J742" t="str">
            <v>M3/DÍA</v>
          </cell>
          <cell r="K742">
            <v>174.09090909090909</v>
          </cell>
          <cell r="L742">
            <v>0</v>
          </cell>
          <cell r="M742">
            <v>0</v>
          </cell>
          <cell r="N742">
            <v>0</v>
          </cell>
          <cell r="O742">
            <v>352.29</v>
          </cell>
          <cell r="P742">
            <v>70.457999999999998</v>
          </cell>
          <cell r="Q742">
            <v>4227480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</row>
        <row r="743">
          <cell r="B743">
            <v>0</v>
          </cell>
          <cell r="C743"/>
          <cell r="D743"/>
          <cell r="E743">
            <v>0</v>
          </cell>
          <cell r="F743">
            <v>0</v>
          </cell>
          <cell r="G743"/>
          <cell r="H743"/>
          <cell r="I743"/>
          <cell r="J743"/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/>
          <cell r="P743"/>
          <cell r="Q743"/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</row>
        <row r="744">
          <cell r="B744">
            <v>0</v>
          </cell>
          <cell r="C744"/>
          <cell r="D744"/>
          <cell r="E744">
            <v>0</v>
          </cell>
          <cell r="F744">
            <v>0</v>
          </cell>
          <cell r="G744"/>
          <cell r="H744"/>
          <cell r="I744"/>
          <cell r="J744"/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/>
          <cell r="P744"/>
          <cell r="Q744"/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</row>
        <row r="745">
          <cell r="B745">
            <v>0</v>
          </cell>
          <cell r="C745"/>
          <cell r="D745"/>
          <cell r="E745">
            <v>0</v>
          </cell>
          <cell r="F745">
            <v>0</v>
          </cell>
          <cell r="G745"/>
          <cell r="H745"/>
          <cell r="I745"/>
          <cell r="J745"/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/>
          <cell r="P745"/>
          <cell r="Q745"/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</row>
        <row r="746">
          <cell r="B746">
            <v>0</v>
          </cell>
          <cell r="C746"/>
          <cell r="D746"/>
          <cell r="E746">
            <v>0</v>
          </cell>
          <cell r="F746">
            <v>0</v>
          </cell>
          <cell r="G746"/>
          <cell r="H746"/>
          <cell r="I746"/>
          <cell r="J746"/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/>
          <cell r="P746"/>
          <cell r="Q746"/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</row>
        <row r="747">
          <cell r="B747">
            <v>0</v>
          </cell>
          <cell r="C747"/>
          <cell r="D747"/>
          <cell r="E747">
            <v>0</v>
          </cell>
          <cell r="F747">
            <v>0</v>
          </cell>
          <cell r="G747"/>
          <cell r="H747"/>
          <cell r="I747"/>
          <cell r="J747"/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/>
          <cell r="P747"/>
          <cell r="Q747"/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</row>
        <row r="748">
          <cell r="B748">
            <v>0</v>
          </cell>
          <cell r="C748"/>
          <cell r="D748"/>
          <cell r="E748">
            <v>0</v>
          </cell>
          <cell r="F748">
            <v>0</v>
          </cell>
          <cell r="G748"/>
          <cell r="H748"/>
          <cell r="I748"/>
          <cell r="J748"/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/>
          <cell r="P748"/>
          <cell r="Q748"/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</row>
        <row r="749">
          <cell r="B749">
            <v>0</v>
          </cell>
          <cell r="C749"/>
          <cell r="D749"/>
          <cell r="E749">
            <v>0</v>
          </cell>
          <cell r="F749">
            <v>0</v>
          </cell>
          <cell r="G749"/>
          <cell r="H749"/>
          <cell r="I749"/>
          <cell r="J749"/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/>
          <cell r="P749"/>
          <cell r="Q749"/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</row>
        <row r="750">
          <cell r="B750">
            <v>0</v>
          </cell>
          <cell r="C750"/>
          <cell r="D750"/>
          <cell r="E750">
            <v>0</v>
          </cell>
          <cell r="F750">
            <v>0</v>
          </cell>
          <cell r="G750"/>
          <cell r="H750"/>
          <cell r="I750"/>
          <cell r="J750"/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/>
          <cell r="P750"/>
          <cell r="Q750"/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</row>
        <row r="751"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 t="str">
            <v>SUB-TOTAL</v>
          </cell>
          <cell r="L751">
            <v>1057.0454545454545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</row>
        <row r="752">
          <cell r="B752">
            <v>0</v>
          </cell>
          <cell r="C752">
            <v>0</v>
          </cell>
          <cell r="D752" t="str">
            <v>II-MATERIALES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</row>
        <row r="753">
          <cell r="B753">
            <v>0</v>
          </cell>
          <cell r="C753" t="str">
            <v>COD.</v>
          </cell>
          <cell r="D753" t="str">
            <v xml:space="preserve">DESCRIPCION </v>
          </cell>
          <cell r="E753">
            <v>0</v>
          </cell>
          <cell r="F753">
            <v>0</v>
          </cell>
          <cell r="G753" t="str">
            <v>unidad</v>
          </cell>
          <cell r="H753" t="str">
            <v>precio-unit</v>
          </cell>
          <cell r="I753" t="str">
            <v>cantidad</v>
          </cell>
          <cell r="J753">
            <v>0</v>
          </cell>
          <cell r="K753" t="str">
            <v>vr.unit</v>
          </cell>
          <cell r="L753" t="str">
            <v>M3</v>
          </cell>
          <cell r="M753">
            <v>0</v>
          </cell>
          <cell r="N753">
            <v>0</v>
          </cell>
          <cell r="O753" t="str">
            <v>CANTIDAD</v>
          </cell>
          <cell r="P753" t="str">
            <v>CANTIDAD TOTAL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</row>
        <row r="754">
          <cell r="B754">
            <v>0</v>
          </cell>
          <cell r="C754">
            <v>0</v>
          </cell>
          <cell r="D754" t="str">
            <v>MATERIAL DE PRESTAMO PARA RELLENOS</v>
          </cell>
          <cell r="E754">
            <v>0</v>
          </cell>
          <cell r="F754">
            <v>0</v>
          </cell>
          <cell r="G754" t="str">
            <v>M3</v>
          </cell>
          <cell r="H754">
            <v>16100</v>
          </cell>
          <cell r="I754">
            <v>1.3</v>
          </cell>
          <cell r="J754">
            <v>0</v>
          </cell>
          <cell r="K754">
            <v>20930</v>
          </cell>
          <cell r="L754">
            <v>0</v>
          </cell>
          <cell r="M754">
            <v>0</v>
          </cell>
          <cell r="N754">
            <v>0</v>
          </cell>
          <cell r="O754">
            <v>352.29</v>
          </cell>
          <cell r="P754">
            <v>440.36250000000001</v>
          </cell>
          <cell r="Q754">
            <v>16513593.75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</row>
        <row r="755">
          <cell r="B755">
            <v>0</v>
          </cell>
          <cell r="C755"/>
          <cell r="D755" t="str">
            <v xml:space="preserve">AGUA </v>
          </cell>
          <cell r="E755">
            <v>0</v>
          </cell>
          <cell r="F755">
            <v>0</v>
          </cell>
          <cell r="G755" t="str">
            <v>LT</v>
          </cell>
          <cell r="H755">
            <v>70</v>
          </cell>
          <cell r="I755">
            <v>30</v>
          </cell>
          <cell r="J755">
            <v>0</v>
          </cell>
          <cell r="K755">
            <v>2100</v>
          </cell>
          <cell r="L755">
            <v>0</v>
          </cell>
          <cell r="M755">
            <v>0</v>
          </cell>
          <cell r="N755">
            <v>0</v>
          </cell>
          <cell r="O755"/>
          <cell r="P755"/>
          <cell r="Q755"/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</row>
        <row r="756">
          <cell r="B756">
            <v>0</v>
          </cell>
          <cell r="C756"/>
          <cell r="D756"/>
          <cell r="E756">
            <v>0</v>
          </cell>
          <cell r="F756">
            <v>0</v>
          </cell>
          <cell r="G756"/>
          <cell r="H756"/>
          <cell r="I756"/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/>
          <cell r="P756"/>
          <cell r="Q756"/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</row>
        <row r="757">
          <cell r="B757">
            <v>0</v>
          </cell>
          <cell r="C757"/>
          <cell r="D757"/>
          <cell r="E757">
            <v>0</v>
          </cell>
          <cell r="F757">
            <v>0</v>
          </cell>
          <cell r="G757"/>
          <cell r="H757"/>
          <cell r="I757"/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/>
          <cell r="P757"/>
          <cell r="Q757"/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</row>
        <row r="758">
          <cell r="B758">
            <v>0</v>
          </cell>
          <cell r="C758"/>
          <cell r="D758"/>
          <cell r="E758">
            <v>0</v>
          </cell>
          <cell r="F758">
            <v>0</v>
          </cell>
          <cell r="G758"/>
          <cell r="H758"/>
          <cell r="I758"/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/>
          <cell r="P758"/>
          <cell r="Q758"/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</row>
        <row r="759">
          <cell r="B759">
            <v>0</v>
          </cell>
          <cell r="C759"/>
          <cell r="D759"/>
          <cell r="E759">
            <v>0</v>
          </cell>
          <cell r="F759">
            <v>0</v>
          </cell>
          <cell r="G759"/>
          <cell r="H759"/>
          <cell r="I759"/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/>
          <cell r="P759"/>
          <cell r="Q759"/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</row>
        <row r="760">
          <cell r="B760">
            <v>0</v>
          </cell>
          <cell r="C760"/>
          <cell r="D760"/>
          <cell r="E760">
            <v>0</v>
          </cell>
          <cell r="F760">
            <v>0</v>
          </cell>
          <cell r="G760"/>
          <cell r="H760"/>
          <cell r="I760"/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/>
          <cell r="P760"/>
          <cell r="Q760"/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</row>
        <row r="761">
          <cell r="B761">
            <v>0</v>
          </cell>
          <cell r="C761"/>
          <cell r="D761"/>
          <cell r="E761">
            <v>0</v>
          </cell>
          <cell r="F761">
            <v>0</v>
          </cell>
          <cell r="G761"/>
          <cell r="H761"/>
          <cell r="I761"/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/>
          <cell r="P761"/>
          <cell r="Q761"/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</row>
        <row r="762">
          <cell r="B762">
            <v>0</v>
          </cell>
          <cell r="C762"/>
          <cell r="D762"/>
          <cell r="E762">
            <v>0</v>
          </cell>
          <cell r="F762">
            <v>0</v>
          </cell>
          <cell r="G762"/>
          <cell r="H762"/>
          <cell r="I762"/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/>
          <cell r="P762"/>
          <cell r="Q762"/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</row>
        <row r="763">
          <cell r="B763">
            <v>0</v>
          </cell>
          <cell r="C763"/>
          <cell r="D763"/>
          <cell r="E763">
            <v>0</v>
          </cell>
          <cell r="F763">
            <v>0</v>
          </cell>
          <cell r="G763"/>
          <cell r="H763"/>
          <cell r="I763"/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/>
          <cell r="P763"/>
          <cell r="Q763"/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</row>
        <row r="764">
          <cell r="B764">
            <v>0</v>
          </cell>
          <cell r="C764"/>
          <cell r="D764"/>
          <cell r="E764">
            <v>0</v>
          </cell>
          <cell r="F764">
            <v>0</v>
          </cell>
          <cell r="G764"/>
          <cell r="H764"/>
          <cell r="I764"/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/>
          <cell r="P764"/>
          <cell r="Q764"/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</row>
        <row r="765">
          <cell r="B765">
            <v>0</v>
          </cell>
          <cell r="C765"/>
          <cell r="D765"/>
          <cell r="E765">
            <v>0</v>
          </cell>
          <cell r="F765">
            <v>0</v>
          </cell>
          <cell r="G765"/>
          <cell r="H765"/>
          <cell r="I765"/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/>
          <cell r="P765"/>
          <cell r="Q765"/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</row>
        <row r="766">
          <cell r="B766">
            <v>0</v>
          </cell>
          <cell r="C766"/>
          <cell r="D766"/>
          <cell r="E766">
            <v>0</v>
          </cell>
          <cell r="F766">
            <v>0</v>
          </cell>
          <cell r="G766"/>
          <cell r="H766"/>
          <cell r="I766"/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/>
          <cell r="P766"/>
          <cell r="Q766"/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</row>
        <row r="767">
          <cell r="B767">
            <v>0</v>
          </cell>
          <cell r="C767"/>
          <cell r="D767"/>
          <cell r="E767">
            <v>0</v>
          </cell>
          <cell r="F767">
            <v>0</v>
          </cell>
          <cell r="G767"/>
          <cell r="H767"/>
          <cell r="I767"/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/>
          <cell r="P767"/>
          <cell r="Q767"/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</row>
        <row r="768">
          <cell r="B768">
            <v>0</v>
          </cell>
          <cell r="C768"/>
          <cell r="D768"/>
          <cell r="E768">
            <v>0</v>
          </cell>
          <cell r="F768">
            <v>0</v>
          </cell>
          <cell r="G768"/>
          <cell r="H768"/>
          <cell r="I768"/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/>
          <cell r="P768"/>
          <cell r="Q768"/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</row>
        <row r="769"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 t="str">
            <v>SUB-TOTAL</v>
          </cell>
          <cell r="L769">
            <v>23030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</row>
        <row r="770">
          <cell r="B770">
            <v>0</v>
          </cell>
          <cell r="C770">
            <v>0</v>
          </cell>
          <cell r="D770" t="str">
            <v>III-TRANSPORTES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</row>
        <row r="771">
          <cell r="B771">
            <v>0</v>
          </cell>
          <cell r="C771" t="str">
            <v>COD.</v>
          </cell>
          <cell r="D771" t="str">
            <v>MATERIAL</v>
          </cell>
          <cell r="E771">
            <v>0</v>
          </cell>
          <cell r="F771" t="str">
            <v>vol-peso 
ó cant</v>
          </cell>
          <cell r="G771" t="str">
            <v>Distancia</v>
          </cell>
          <cell r="H771" t="str">
            <v>M3 o ton*Km</v>
          </cell>
          <cell r="I771" t="str">
            <v>tarifa</v>
          </cell>
          <cell r="J771">
            <v>0</v>
          </cell>
          <cell r="K771" t="str">
            <v>vr.unit</v>
          </cell>
          <cell r="L771" t="str">
            <v>M3</v>
          </cell>
          <cell r="M771">
            <v>0</v>
          </cell>
          <cell r="N771">
            <v>0</v>
          </cell>
          <cell r="O771" t="str">
            <v>CANTIDAD</v>
          </cell>
          <cell r="P771" t="str">
            <v>CANTIDAD TOTAL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</row>
        <row r="772">
          <cell r="B772">
            <v>0</v>
          </cell>
          <cell r="C772">
            <v>0</v>
          </cell>
          <cell r="D772" t="str">
            <v>TRANSP.  M3/km  PIEDRA DEL SOL</v>
          </cell>
          <cell r="E772">
            <v>0</v>
          </cell>
          <cell r="F772">
            <v>1.3</v>
          </cell>
          <cell r="G772">
            <v>22</v>
          </cell>
          <cell r="H772">
            <v>28.6</v>
          </cell>
          <cell r="I772">
            <v>1270</v>
          </cell>
          <cell r="J772">
            <v>0</v>
          </cell>
          <cell r="K772">
            <v>36322</v>
          </cell>
          <cell r="L772">
            <v>0</v>
          </cell>
          <cell r="M772">
            <v>0</v>
          </cell>
          <cell r="N772">
            <v>0</v>
          </cell>
          <cell r="O772">
            <v>352.29</v>
          </cell>
          <cell r="P772">
            <v>4403.625</v>
          </cell>
          <cell r="Q772">
            <v>5064168.75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</row>
        <row r="773">
          <cell r="B773">
            <v>0</v>
          </cell>
          <cell r="C773"/>
          <cell r="D773"/>
          <cell r="E773">
            <v>0</v>
          </cell>
          <cell r="F773"/>
          <cell r="G773"/>
          <cell r="H773"/>
          <cell r="I773"/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/>
          <cell r="P773"/>
          <cell r="Q773"/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</row>
        <row r="774">
          <cell r="B774">
            <v>0</v>
          </cell>
          <cell r="C774"/>
          <cell r="D774"/>
          <cell r="E774">
            <v>0</v>
          </cell>
          <cell r="F774"/>
          <cell r="G774"/>
          <cell r="H774"/>
          <cell r="I774"/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/>
          <cell r="P774"/>
          <cell r="Q774"/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</row>
        <row r="775">
          <cell r="B775">
            <v>0</v>
          </cell>
          <cell r="C775"/>
          <cell r="D775"/>
          <cell r="E775">
            <v>0</v>
          </cell>
          <cell r="F775"/>
          <cell r="G775"/>
          <cell r="H775"/>
          <cell r="I775"/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/>
          <cell r="P775"/>
          <cell r="Q775"/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</row>
        <row r="776">
          <cell r="B776">
            <v>0</v>
          </cell>
          <cell r="C776"/>
          <cell r="D776"/>
          <cell r="E776">
            <v>0</v>
          </cell>
          <cell r="F776"/>
          <cell r="G776"/>
          <cell r="H776"/>
          <cell r="I776"/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/>
          <cell r="P776"/>
          <cell r="Q776"/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0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</row>
        <row r="777">
          <cell r="B777">
            <v>0</v>
          </cell>
          <cell r="C777"/>
          <cell r="D777"/>
          <cell r="E777">
            <v>0</v>
          </cell>
          <cell r="F777"/>
          <cell r="G777"/>
          <cell r="H777"/>
          <cell r="I777"/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/>
          <cell r="P777"/>
          <cell r="Q777"/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</row>
        <row r="778">
          <cell r="B778">
            <v>0</v>
          </cell>
          <cell r="C778"/>
          <cell r="D778"/>
          <cell r="E778">
            <v>0</v>
          </cell>
          <cell r="F778"/>
          <cell r="G778"/>
          <cell r="H778"/>
          <cell r="I778"/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/>
          <cell r="P778"/>
          <cell r="Q778"/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</row>
        <row r="779">
          <cell r="B779">
            <v>0</v>
          </cell>
          <cell r="C779"/>
          <cell r="D779"/>
          <cell r="E779">
            <v>0</v>
          </cell>
          <cell r="F779"/>
          <cell r="G779"/>
          <cell r="H779"/>
          <cell r="I779"/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/>
          <cell r="P779"/>
          <cell r="Q779"/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</row>
        <row r="780"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 t="str">
            <v>SUB-TOTAL</v>
          </cell>
          <cell r="L780">
            <v>36322</v>
          </cell>
          <cell r="M780">
            <v>0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</row>
        <row r="781">
          <cell r="B781">
            <v>0</v>
          </cell>
          <cell r="C781">
            <v>0</v>
          </cell>
          <cell r="D781" t="str">
            <v>IV-MANO DE OBRA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</row>
        <row r="782">
          <cell r="B782">
            <v>0</v>
          </cell>
          <cell r="C782" t="str">
            <v>COD.</v>
          </cell>
          <cell r="D782" t="str">
            <v>TRABAJADOR</v>
          </cell>
          <cell r="E782" t="str">
            <v>Cantidad</v>
          </cell>
          <cell r="F782" t="str">
            <v>jornal</v>
          </cell>
          <cell r="G782" t="str">
            <v>prestaciones</v>
          </cell>
          <cell r="H782" t="str">
            <v>jornal total</v>
          </cell>
          <cell r="I782" t="str">
            <v>rendimiento</v>
          </cell>
          <cell r="J782">
            <v>0</v>
          </cell>
          <cell r="K782" t="str">
            <v>vr.unit</v>
          </cell>
          <cell r="L782" t="str">
            <v>M3</v>
          </cell>
          <cell r="M782">
            <v>0</v>
          </cell>
          <cell r="N782">
            <v>0</v>
          </cell>
          <cell r="O782" t="str">
            <v>CANTIDAD</v>
          </cell>
          <cell r="P782" t="str">
            <v>JORNALES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</row>
        <row r="783">
          <cell r="B783">
            <v>0</v>
          </cell>
          <cell r="C783">
            <v>0</v>
          </cell>
          <cell r="D783" t="str">
            <v>AYUDANTE</v>
          </cell>
          <cell r="E783">
            <v>3</v>
          </cell>
          <cell r="F783">
            <v>35000</v>
          </cell>
          <cell r="G783">
            <v>1.85</v>
          </cell>
          <cell r="H783">
            <v>194250</v>
          </cell>
          <cell r="I783">
            <v>22</v>
          </cell>
          <cell r="J783" t="str">
            <v>M3/DÍA</v>
          </cell>
          <cell r="K783">
            <v>8829.545454545454</v>
          </cell>
          <cell r="L783">
            <v>0</v>
          </cell>
          <cell r="M783">
            <v>0</v>
          </cell>
          <cell r="N783">
            <v>0</v>
          </cell>
          <cell r="O783">
            <v>352.29</v>
          </cell>
          <cell r="P783">
            <v>146.78747340909092</v>
          </cell>
          <cell r="Q783">
            <v>6458648.8300000001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</row>
        <row r="784">
          <cell r="B784">
            <v>0</v>
          </cell>
          <cell r="C784"/>
          <cell r="D784"/>
          <cell r="E784"/>
          <cell r="F784"/>
          <cell r="G784"/>
          <cell r="H784"/>
          <cell r="I784"/>
          <cell r="J784"/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/>
          <cell r="P784"/>
          <cell r="Q784"/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</row>
        <row r="785">
          <cell r="B785">
            <v>0</v>
          </cell>
          <cell r="C785"/>
          <cell r="D785"/>
          <cell r="E785"/>
          <cell r="F785"/>
          <cell r="G785"/>
          <cell r="H785"/>
          <cell r="I785"/>
          <cell r="J785"/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/>
          <cell r="P785"/>
          <cell r="Q785"/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</row>
        <row r="786">
          <cell r="B786">
            <v>0</v>
          </cell>
          <cell r="C786"/>
          <cell r="D786"/>
          <cell r="E786"/>
          <cell r="F786"/>
          <cell r="G786"/>
          <cell r="H786"/>
          <cell r="I786"/>
          <cell r="J786"/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/>
          <cell r="P786"/>
          <cell r="Q786"/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</row>
        <row r="787">
          <cell r="B787">
            <v>0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 t="str">
            <v>SUB-TOTAL</v>
          </cell>
          <cell r="L787">
            <v>8829.545454545454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</row>
        <row r="788"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</row>
        <row r="789">
          <cell r="B789">
            <v>0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 t="str">
            <v>TOTAL COSTO DIRECTO</v>
          </cell>
          <cell r="J789">
            <v>0</v>
          </cell>
          <cell r="K789">
            <v>0</v>
          </cell>
          <cell r="L789">
            <v>69238.59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</row>
        <row r="790">
          <cell r="B790">
            <v>0</v>
          </cell>
          <cell r="C790">
            <v>0</v>
          </cell>
          <cell r="D790" t="str">
            <v>V- COSTOS INDIRECTOS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</row>
        <row r="791">
          <cell r="B791">
            <v>0</v>
          </cell>
          <cell r="C791">
            <v>0</v>
          </cell>
          <cell r="D791" t="str">
            <v>Descripción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 t="str">
            <v>Porcentaje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</row>
        <row r="792">
          <cell r="B792">
            <v>0</v>
          </cell>
          <cell r="C792">
            <v>0</v>
          </cell>
          <cell r="D792" t="str">
            <v>A.I.U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0.35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</row>
        <row r="793"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 t="str">
            <v xml:space="preserve">PRECIO UNITARIO TOTAL </v>
          </cell>
          <cell r="K793">
            <v>0</v>
          </cell>
          <cell r="L793">
            <v>93472.1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</row>
        <row r="794"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</row>
        <row r="795">
          <cell r="B795">
            <v>0</v>
          </cell>
          <cell r="C795" t="str">
            <v>Elaboró: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 t="str">
            <v xml:space="preserve">Reviso: 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</row>
        <row r="796"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</row>
        <row r="797">
          <cell r="B797">
            <v>0</v>
          </cell>
          <cell r="C797" t="str">
            <v>ING EDWIN ANTONIO ORTIZ HIGUERA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 t="str">
            <v>FREEDIE ANDRES SANDOVAL HERRERA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</row>
        <row r="798">
          <cell r="B798">
            <v>0</v>
          </cell>
          <cell r="C798" t="str">
            <v>Ingeniero Civil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 t="str">
            <v>Secretario De Planeación Municipal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</row>
        <row r="799">
          <cell r="B799">
            <v>0</v>
          </cell>
          <cell r="C799" t="str">
            <v>MP 68202-096275 STD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 t="str">
            <v>M.P. 68202-300697 STD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>
            <v>0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</row>
        <row r="800"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>
            <v>0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</row>
        <row r="801"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</row>
        <row r="802"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</row>
        <row r="803">
          <cell r="B803">
            <v>0</v>
          </cell>
          <cell r="C803" t="str">
            <v>MUNICIPIO DE VALLE DE SAN JOSE</v>
          </cell>
          <cell r="D803">
            <v>0</v>
          </cell>
          <cell r="E803">
            <v>0</v>
          </cell>
          <cell r="F803">
            <v>0</v>
          </cell>
          <cell r="G803" t="str">
            <v xml:space="preserve">ANALISIS DE PRECIOS UNITARIOS 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</row>
        <row r="804">
          <cell r="B804">
            <v>0</v>
          </cell>
          <cell r="C804" t="str">
            <v>DEPARTAMENTO:</v>
          </cell>
          <cell r="D804">
            <v>0</v>
          </cell>
          <cell r="E804" t="str">
            <v>SANTANDER</v>
          </cell>
          <cell r="F804">
            <v>0</v>
          </cell>
          <cell r="G804">
            <v>0</v>
          </cell>
          <cell r="H804" t="str">
            <v>MUNICIPIO:</v>
          </cell>
          <cell r="I804" t="str">
            <v>VALLE DE SAN JOSE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</row>
        <row r="805">
          <cell r="A805">
            <v>0</v>
          </cell>
          <cell r="B805">
            <v>0</v>
          </cell>
          <cell r="C805" t="str">
            <v xml:space="preserve">ITEM  :    </v>
          </cell>
          <cell r="D805">
            <v>3.06</v>
          </cell>
          <cell r="E805" t="str">
            <v>Construcción de Cajas de inspección en mampostería, frisada, con tapa en concreto. Dimensiones 80x80cm</v>
          </cell>
          <cell r="F805">
            <v>0</v>
          </cell>
          <cell r="G805">
            <v>0</v>
          </cell>
          <cell r="H805">
            <v>0</v>
          </cell>
          <cell r="I805" t="str">
            <v xml:space="preserve">Fecha: </v>
          </cell>
          <cell r="J805" t="str">
            <v>DICIEMBRE DE 2019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 t="str">
            <v>1,4,4</v>
          </cell>
          <cell r="P805">
            <v>0</v>
          </cell>
          <cell r="T805">
            <v>92500</v>
          </cell>
          <cell r="U805">
            <v>12916.67</v>
          </cell>
          <cell r="V805">
            <v>46875</v>
          </cell>
          <cell r="W805">
            <v>14375</v>
          </cell>
          <cell r="X805">
            <v>18333.330000000002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</row>
        <row r="806">
          <cell r="B806">
            <v>0</v>
          </cell>
          <cell r="C806">
            <v>0</v>
          </cell>
          <cell r="D806" t="str">
            <v>I-EQUIPO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</row>
        <row r="807">
          <cell r="B807">
            <v>0</v>
          </cell>
          <cell r="C807" t="str">
            <v>COD.</v>
          </cell>
          <cell r="D807" t="str">
            <v xml:space="preserve">DESCRIPCION </v>
          </cell>
          <cell r="E807">
            <v>0</v>
          </cell>
          <cell r="F807">
            <v>0</v>
          </cell>
          <cell r="G807" t="str">
            <v>tipo</v>
          </cell>
          <cell r="H807" t="str">
            <v>tarifa</v>
          </cell>
          <cell r="I807" t="str">
            <v>rendimiento</v>
          </cell>
          <cell r="J807">
            <v>0</v>
          </cell>
          <cell r="K807" t="str">
            <v>vr.unit</v>
          </cell>
          <cell r="L807" t="str">
            <v>UND</v>
          </cell>
          <cell r="M807">
            <v>0</v>
          </cell>
          <cell r="N807">
            <v>0</v>
          </cell>
          <cell r="O807" t="str">
            <v>CANTIDAD</v>
          </cell>
          <cell r="P807" t="str">
            <v>DIA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</row>
        <row r="808">
          <cell r="B808">
            <v>0</v>
          </cell>
          <cell r="C808">
            <v>0</v>
          </cell>
          <cell r="D808" t="str">
            <v>HERRAMIENTA MENOR</v>
          </cell>
          <cell r="E808">
            <v>0</v>
          </cell>
          <cell r="F808">
            <v>0</v>
          </cell>
          <cell r="G808"/>
          <cell r="H808">
            <v>11292.650000000001</v>
          </cell>
          <cell r="I808">
            <v>1</v>
          </cell>
          <cell r="J808"/>
          <cell r="K808">
            <v>11292.650000000001</v>
          </cell>
          <cell r="L808">
            <v>0</v>
          </cell>
          <cell r="M808">
            <v>0</v>
          </cell>
          <cell r="N808">
            <v>0</v>
          </cell>
          <cell r="O808">
            <v>352.29</v>
          </cell>
          <cell r="P808">
            <v>322933.67</v>
          </cell>
          <cell r="Q808">
            <v>322933.67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</row>
        <row r="809"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352.29</v>
          </cell>
          <cell r="P809">
            <v>70.457999999999998</v>
          </cell>
          <cell r="Q809">
            <v>4227480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</row>
        <row r="810">
          <cell r="B810">
            <v>0</v>
          </cell>
          <cell r="C810"/>
          <cell r="D810"/>
          <cell r="E810">
            <v>0</v>
          </cell>
          <cell r="F810">
            <v>0</v>
          </cell>
          <cell r="G810"/>
          <cell r="H810"/>
          <cell r="I810"/>
          <cell r="J810"/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/>
          <cell r="P810"/>
          <cell r="Q810"/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</row>
        <row r="811">
          <cell r="B811">
            <v>0</v>
          </cell>
          <cell r="C811"/>
          <cell r="D811"/>
          <cell r="E811">
            <v>0</v>
          </cell>
          <cell r="F811">
            <v>0</v>
          </cell>
          <cell r="G811"/>
          <cell r="H811"/>
          <cell r="I811"/>
          <cell r="J811"/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/>
          <cell r="P811"/>
          <cell r="Q811"/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0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</row>
        <row r="812">
          <cell r="B812">
            <v>0</v>
          </cell>
          <cell r="C812"/>
          <cell r="D812"/>
          <cell r="E812">
            <v>0</v>
          </cell>
          <cell r="F812">
            <v>0</v>
          </cell>
          <cell r="G812"/>
          <cell r="H812"/>
          <cell r="I812"/>
          <cell r="J812"/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/>
          <cell r="P812"/>
          <cell r="Q812"/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</row>
        <row r="813">
          <cell r="B813">
            <v>0</v>
          </cell>
          <cell r="C813"/>
          <cell r="D813"/>
          <cell r="E813">
            <v>0</v>
          </cell>
          <cell r="F813">
            <v>0</v>
          </cell>
          <cell r="G813"/>
          <cell r="H813"/>
          <cell r="I813"/>
          <cell r="J813"/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/>
          <cell r="P813"/>
          <cell r="Q813"/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</row>
        <row r="814">
          <cell r="B814">
            <v>0</v>
          </cell>
          <cell r="C814"/>
          <cell r="D814"/>
          <cell r="E814">
            <v>0</v>
          </cell>
          <cell r="F814">
            <v>0</v>
          </cell>
          <cell r="G814"/>
          <cell r="H814"/>
          <cell r="I814"/>
          <cell r="J814"/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/>
          <cell r="P814"/>
          <cell r="Q814"/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</row>
        <row r="815">
          <cell r="B815">
            <v>0</v>
          </cell>
          <cell r="C815"/>
          <cell r="D815"/>
          <cell r="E815">
            <v>0</v>
          </cell>
          <cell r="F815">
            <v>0</v>
          </cell>
          <cell r="G815"/>
          <cell r="H815"/>
          <cell r="I815"/>
          <cell r="J815"/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/>
          <cell r="P815"/>
          <cell r="Q815"/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0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</row>
        <row r="816">
          <cell r="B816">
            <v>0</v>
          </cell>
          <cell r="C816"/>
          <cell r="D816"/>
          <cell r="E816">
            <v>0</v>
          </cell>
          <cell r="F816">
            <v>0</v>
          </cell>
          <cell r="G816"/>
          <cell r="H816"/>
          <cell r="I816"/>
          <cell r="J816"/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/>
          <cell r="P816"/>
          <cell r="Q816"/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</row>
        <row r="817">
          <cell r="B817">
            <v>0</v>
          </cell>
          <cell r="C817"/>
          <cell r="D817"/>
          <cell r="E817">
            <v>0</v>
          </cell>
          <cell r="F817">
            <v>0</v>
          </cell>
          <cell r="G817"/>
          <cell r="H817"/>
          <cell r="I817"/>
          <cell r="J817"/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/>
          <cell r="P817"/>
          <cell r="Q817"/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</row>
        <row r="818"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 t="str">
            <v>SUB-TOTAL</v>
          </cell>
          <cell r="L818">
            <v>11292.650000000001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</row>
        <row r="819">
          <cell r="B819">
            <v>0</v>
          </cell>
          <cell r="C819">
            <v>0</v>
          </cell>
          <cell r="D819" t="str">
            <v>II-MATERIALES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</row>
        <row r="820">
          <cell r="B820">
            <v>0</v>
          </cell>
          <cell r="C820" t="str">
            <v>COD.</v>
          </cell>
          <cell r="D820" t="str">
            <v xml:space="preserve">DESCRIPCION </v>
          </cell>
          <cell r="E820">
            <v>0</v>
          </cell>
          <cell r="F820">
            <v>0</v>
          </cell>
          <cell r="G820" t="str">
            <v>unidad</v>
          </cell>
          <cell r="H820" t="str">
            <v>precio-unit</v>
          </cell>
          <cell r="I820" t="str">
            <v>cantidad</v>
          </cell>
          <cell r="J820">
            <v>0</v>
          </cell>
          <cell r="K820" t="str">
            <v>vr.unit</v>
          </cell>
          <cell r="L820" t="str">
            <v>UND</v>
          </cell>
          <cell r="M820">
            <v>0</v>
          </cell>
          <cell r="N820">
            <v>0</v>
          </cell>
          <cell r="O820" t="str">
            <v>CANTIDAD</v>
          </cell>
          <cell r="P820" t="str">
            <v>CANTIDAD TOTAL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</row>
        <row r="821">
          <cell r="B821">
            <v>0</v>
          </cell>
          <cell r="C821">
            <v>0</v>
          </cell>
          <cell r="D821" t="str">
            <v>ALAMBRE NEGRO # 18</v>
          </cell>
          <cell r="E821">
            <v>0</v>
          </cell>
          <cell r="F821">
            <v>0</v>
          </cell>
          <cell r="G821" t="str">
            <v>KG</v>
          </cell>
          <cell r="H821">
            <v>4100</v>
          </cell>
          <cell r="I821">
            <v>6.5000000000000002E-2</v>
          </cell>
          <cell r="J821">
            <v>0</v>
          </cell>
          <cell r="K821">
            <v>266.5</v>
          </cell>
          <cell r="L821">
            <v>0</v>
          </cell>
          <cell r="M821">
            <v>0</v>
          </cell>
          <cell r="N821">
            <v>0</v>
          </cell>
          <cell r="O821">
            <v>352.29</v>
          </cell>
          <cell r="P821">
            <v>440.36250000000001</v>
          </cell>
          <cell r="Q821">
            <v>16513593.75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</row>
        <row r="822">
          <cell r="B822">
            <v>0</v>
          </cell>
          <cell r="C822"/>
          <cell r="D822" t="str">
            <v>HIERRO .1/2" 60.000 [6M] FIGURADO</v>
          </cell>
          <cell r="E822">
            <v>0</v>
          </cell>
          <cell r="F822">
            <v>0</v>
          </cell>
          <cell r="G822" t="str">
            <v>KG</v>
          </cell>
          <cell r="H822">
            <v>3200</v>
          </cell>
          <cell r="I822">
            <v>6.5</v>
          </cell>
          <cell r="J822">
            <v>0</v>
          </cell>
          <cell r="K822">
            <v>20800</v>
          </cell>
          <cell r="L822">
            <v>0</v>
          </cell>
          <cell r="M822">
            <v>0</v>
          </cell>
          <cell r="N822">
            <v>0</v>
          </cell>
          <cell r="O822"/>
          <cell r="P822"/>
          <cell r="Q822"/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</row>
        <row r="823">
          <cell r="B823">
            <v>0</v>
          </cell>
          <cell r="C823"/>
          <cell r="D823" t="str">
            <v>Tapa en concreto con marco en angulo metalico</v>
          </cell>
          <cell r="E823">
            <v>0</v>
          </cell>
          <cell r="F823">
            <v>0</v>
          </cell>
          <cell r="G823" t="str">
            <v>UND</v>
          </cell>
          <cell r="H823">
            <v>105000</v>
          </cell>
          <cell r="I823">
            <v>1</v>
          </cell>
          <cell r="J823">
            <v>0</v>
          </cell>
          <cell r="K823">
            <v>105000</v>
          </cell>
          <cell r="L823">
            <v>0</v>
          </cell>
          <cell r="M823">
            <v>0</v>
          </cell>
          <cell r="N823">
            <v>0</v>
          </cell>
          <cell r="O823"/>
          <cell r="P823"/>
          <cell r="Q823"/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</row>
        <row r="824">
          <cell r="B824">
            <v>0</v>
          </cell>
          <cell r="C824"/>
          <cell r="D824" t="str">
            <v>LADRILLO TOLETE 6x12x20cm</v>
          </cell>
          <cell r="E824">
            <v>0</v>
          </cell>
          <cell r="F824">
            <v>0</v>
          </cell>
          <cell r="G824" t="str">
            <v>UND</v>
          </cell>
          <cell r="H824">
            <v>850</v>
          </cell>
          <cell r="I824">
            <v>145</v>
          </cell>
          <cell r="J824">
            <v>0</v>
          </cell>
          <cell r="K824">
            <v>123250</v>
          </cell>
          <cell r="L824">
            <v>0</v>
          </cell>
          <cell r="M824">
            <v>0</v>
          </cell>
          <cell r="N824">
            <v>0</v>
          </cell>
          <cell r="O824"/>
          <cell r="P824"/>
          <cell r="Q824"/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</row>
        <row r="825">
          <cell r="B825">
            <v>0</v>
          </cell>
          <cell r="C825"/>
          <cell r="D825" t="str">
            <v>MEZCLA CONCRETO 1:2:4 2500 PSI - 17,5 Mpa</v>
          </cell>
          <cell r="E825">
            <v>0</v>
          </cell>
          <cell r="F825">
            <v>0</v>
          </cell>
          <cell r="G825" t="str">
            <v>M3</v>
          </cell>
          <cell r="H825">
            <v>264950</v>
          </cell>
          <cell r="I825">
            <v>7.6799999999999993E-2</v>
          </cell>
          <cell r="J825">
            <v>0</v>
          </cell>
          <cell r="K825">
            <v>20348.16</v>
          </cell>
          <cell r="L825">
            <v>0</v>
          </cell>
          <cell r="M825">
            <v>0</v>
          </cell>
          <cell r="N825">
            <v>0</v>
          </cell>
          <cell r="O825"/>
          <cell r="P825"/>
          <cell r="Q825"/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</row>
        <row r="826">
          <cell r="B826">
            <v>0</v>
          </cell>
          <cell r="C826"/>
          <cell r="D826" t="str">
            <v>MORTERO 1:3</v>
          </cell>
          <cell r="E826">
            <v>0</v>
          </cell>
          <cell r="F826">
            <v>0</v>
          </cell>
          <cell r="G826" t="str">
            <v>M3</v>
          </cell>
          <cell r="H826">
            <v>340620</v>
          </cell>
          <cell r="I826">
            <v>6.4000000000000001E-2</v>
          </cell>
          <cell r="J826">
            <v>0</v>
          </cell>
          <cell r="K826">
            <v>21799.68</v>
          </cell>
          <cell r="L826">
            <v>0</v>
          </cell>
          <cell r="M826">
            <v>0</v>
          </cell>
          <cell r="N826">
            <v>0</v>
          </cell>
          <cell r="O826"/>
          <cell r="P826"/>
          <cell r="Q826"/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</row>
        <row r="827">
          <cell r="B827">
            <v>0</v>
          </cell>
          <cell r="C827"/>
          <cell r="D827" t="str">
            <v>MORTERO 1:4</v>
          </cell>
          <cell r="E827">
            <v>0</v>
          </cell>
          <cell r="F827">
            <v>0</v>
          </cell>
          <cell r="G827" t="str">
            <v>M3</v>
          </cell>
          <cell r="H827">
            <v>294480</v>
          </cell>
          <cell r="I827">
            <v>0.08</v>
          </cell>
          <cell r="J827">
            <v>0</v>
          </cell>
          <cell r="K827">
            <v>23558.400000000001</v>
          </cell>
          <cell r="L827">
            <v>0</v>
          </cell>
          <cell r="M827">
            <v>0</v>
          </cell>
          <cell r="N827">
            <v>0</v>
          </cell>
          <cell r="O827"/>
          <cell r="P827"/>
          <cell r="Q827"/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</row>
        <row r="828">
          <cell r="B828">
            <v>0</v>
          </cell>
          <cell r="C828"/>
          <cell r="D828" t="str">
            <v>IMPERMEHABILIZANTE PARA MORTERO</v>
          </cell>
          <cell r="E828">
            <v>0</v>
          </cell>
          <cell r="F828">
            <v>0</v>
          </cell>
          <cell r="G828" t="str">
            <v>KG</v>
          </cell>
          <cell r="H828">
            <v>10850</v>
          </cell>
          <cell r="I828">
            <v>4</v>
          </cell>
          <cell r="J828">
            <v>0</v>
          </cell>
          <cell r="K828">
            <v>43400</v>
          </cell>
          <cell r="L828">
            <v>0</v>
          </cell>
          <cell r="M828">
            <v>0</v>
          </cell>
          <cell r="N828">
            <v>0</v>
          </cell>
          <cell r="O828"/>
          <cell r="P828"/>
          <cell r="Q828"/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</row>
        <row r="829">
          <cell r="B829">
            <v>0</v>
          </cell>
          <cell r="C829"/>
          <cell r="D829"/>
          <cell r="E829">
            <v>0</v>
          </cell>
          <cell r="F829">
            <v>0</v>
          </cell>
          <cell r="G829"/>
          <cell r="H829"/>
          <cell r="I829"/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/>
          <cell r="P829"/>
          <cell r="Q829"/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</row>
        <row r="830">
          <cell r="B830">
            <v>0</v>
          </cell>
          <cell r="C830"/>
          <cell r="D830"/>
          <cell r="E830">
            <v>0</v>
          </cell>
          <cell r="F830">
            <v>0</v>
          </cell>
          <cell r="G830"/>
          <cell r="H830"/>
          <cell r="I830"/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/>
          <cell r="P830"/>
          <cell r="Q830"/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</row>
        <row r="831">
          <cell r="B831">
            <v>0</v>
          </cell>
          <cell r="C831"/>
          <cell r="D831"/>
          <cell r="E831">
            <v>0</v>
          </cell>
          <cell r="F831">
            <v>0</v>
          </cell>
          <cell r="G831"/>
          <cell r="H831"/>
          <cell r="I831"/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/>
          <cell r="P831"/>
          <cell r="Q831"/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</row>
        <row r="832">
          <cell r="B832">
            <v>0</v>
          </cell>
          <cell r="C832"/>
          <cell r="D832"/>
          <cell r="E832">
            <v>0</v>
          </cell>
          <cell r="F832">
            <v>0</v>
          </cell>
          <cell r="G832"/>
          <cell r="H832"/>
          <cell r="I832"/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/>
          <cell r="P832"/>
          <cell r="Q832"/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</row>
        <row r="833">
          <cell r="B833">
            <v>0</v>
          </cell>
          <cell r="C833"/>
          <cell r="D833"/>
          <cell r="E833">
            <v>0</v>
          </cell>
          <cell r="F833">
            <v>0</v>
          </cell>
          <cell r="G833"/>
          <cell r="H833"/>
          <cell r="I833"/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/>
          <cell r="P833"/>
          <cell r="Q833"/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</row>
        <row r="834">
          <cell r="B834">
            <v>0</v>
          </cell>
          <cell r="C834"/>
          <cell r="D834"/>
          <cell r="E834">
            <v>0</v>
          </cell>
          <cell r="F834">
            <v>0</v>
          </cell>
          <cell r="G834"/>
          <cell r="H834"/>
          <cell r="I834"/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/>
          <cell r="P834"/>
          <cell r="Q834"/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</row>
        <row r="835">
          <cell r="B835">
            <v>0</v>
          </cell>
          <cell r="C835"/>
          <cell r="D835"/>
          <cell r="E835">
            <v>0</v>
          </cell>
          <cell r="F835">
            <v>0</v>
          </cell>
          <cell r="G835"/>
          <cell r="H835"/>
          <cell r="I835"/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/>
          <cell r="P835"/>
          <cell r="Q835"/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</row>
        <row r="836"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 t="str">
            <v>SUB-TOTAL</v>
          </cell>
          <cell r="L836">
            <v>358422.74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</row>
        <row r="837">
          <cell r="B837">
            <v>0</v>
          </cell>
          <cell r="C837">
            <v>0</v>
          </cell>
          <cell r="D837" t="str">
            <v>III-TRANSPORTES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</row>
        <row r="838">
          <cell r="B838">
            <v>0</v>
          </cell>
          <cell r="C838" t="str">
            <v>COD.</v>
          </cell>
          <cell r="D838" t="str">
            <v>MATERIAL</v>
          </cell>
          <cell r="E838">
            <v>0</v>
          </cell>
          <cell r="F838" t="str">
            <v>vol-peso 
ó cant</v>
          </cell>
          <cell r="G838" t="str">
            <v>Distancia</v>
          </cell>
          <cell r="H838" t="str">
            <v>M3 o ton*Km</v>
          </cell>
          <cell r="I838" t="str">
            <v>tarifa</v>
          </cell>
          <cell r="J838">
            <v>0</v>
          </cell>
          <cell r="K838" t="str">
            <v>vr.unit</v>
          </cell>
          <cell r="L838" t="str">
            <v>UND</v>
          </cell>
          <cell r="M838">
            <v>0</v>
          </cell>
          <cell r="N838">
            <v>0</v>
          </cell>
          <cell r="O838" t="str">
            <v>CANTIDAD</v>
          </cell>
          <cell r="P838" t="str">
            <v>CANTIDAD TOTAL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</row>
        <row r="839">
          <cell r="B839">
            <v>0</v>
          </cell>
          <cell r="C839">
            <v>0</v>
          </cell>
          <cell r="D839" t="str">
            <v>TRANSP.  M3/km  SAN GIL</v>
          </cell>
          <cell r="E839">
            <v>0</v>
          </cell>
          <cell r="F839">
            <v>1.3</v>
          </cell>
          <cell r="G839">
            <v>15</v>
          </cell>
          <cell r="H839">
            <v>19.5</v>
          </cell>
          <cell r="I839">
            <v>1270</v>
          </cell>
          <cell r="J839">
            <v>0</v>
          </cell>
          <cell r="K839">
            <v>24765</v>
          </cell>
          <cell r="L839">
            <v>0</v>
          </cell>
          <cell r="M839">
            <v>0</v>
          </cell>
          <cell r="N839">
            <v>0</v>
          </cell>
          <cell r="O839">
            <v>352.29</v>
          </cell>
          <cell r="P839">
            <v>4403.625</v>
          </cell>
          <cell r="Q839">
            <v>5064168.75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</row>
        <row r="840">
          <cell r="B840">
            <v>0</v>
          </cell>
          <cell r="C840"/>
          <cell r="D840"/>
          <cell r="E840">
            <v>0</v>
          </cell>
          <cell r="F840"/>
          <cell r="G840"/>
          <cell r="H840"/>
          <cell r="I840"/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/>
          <cell r="P840"/>
          <cell r="Q840"/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</row>
        <row r="841">
          <cell r="B841">
            <v>0</v>
          </cell>
          <cell r="C841"/>
          <cell r="D841"/>
          <cell r="E841">
            <v>0</v>
          </cell>
          <cell r="F841"/>
          <cell r="G841"/>
          <cell r="H841"/>
          <cell r="I841"/>
          <cell r="J841">
            <v>0</v>
          </cell>
          <cell r="K841">
            <v>0</v>
          </cell>
          <cell r="L841">
            <v>0</v>
          </cell>
          <cell r="M841">
            <v>0</v>
          </cell>
          <cell r="N841">
            <v>0</v>
          </cell>
          <cell r="O841"/>
          <cell r="P841"/>
          <cell r="Q841"/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</row>
        <row r="842">
          <cell r="B842">
            <v>0</v>
          </cell>
          <cell r="C842"/>
          <cell r="D842"/>
          <cell r="E842">
            <v>0</v>
          </cell>
          <cell r="F842"/>
          <cell r="G842"/>
          <cell r="H842"/>
          <cell r="I842"/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/>
          <cell r="P842"/>
          <cell r="Q842"/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</row>
        <row r="843">
          <cell r="B843">
            <v>0</v>
          </cell>
          <cell r="C843"/>
          <cell r="D843"/>
          <cell r="E843">
            <v>0</v>
          </cell>
          <cell r="F843"/>
          <cell r="G843"/>
          <cell r="H843"/>
          <cell r="I843"/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/>
          <cell r="P843"/>
          <cell r="Q843"/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</row>
        <row r="844">
          <cell r="B844">
            <v>0</v>
          </cell>
          <cell r="C844"/>
          <cell r="D844"/>
          <cell r="E844">
            <v>0</v>
          </cell>
          <cell r="F844"/>
          <cell r="G844"/>
          <cell r="H844"/>
          <cell r="I844"/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/>
          <cell r="P844"/>
          <cell r="Q844"/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</row>
        <row r="845">
          <cell r="B845">
            <v>0</v>
          </cell>
          <cell r="C845"/>
          <cell r="D845"/>
          <cell r="E845">
            <v>0</v>
          </cell>
          <cell r="F845"/>
          <cell r="G845"/>
          <cell r="H845"/>
          <cell r="I845"/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/>
          <cell r="P845"/>
          <cell r="Q845"/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</row>
        <row r="846">
          <cell r="B846">
            <v>0</v>
          </cell>
          <cell r="C846"/>
          <cell r="D846"/>
          <cell r="E846">
            <v>0</v>
          </cell>
          <cell r="F846"/>
          <cell r="G846"/>
          <cell r="H846"/>
          <cell r="I846"/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/>
          <cell r="P846"/>
          <cell r="Q846"/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</row>
        <row r="847"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 t="str">
            <v>SUB-TOTAL</v>
          </cell>
          <cell r="L847">
            <v>24765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</row>
        <row r="848">
          <cell r="B848">
            <v>0</v>
          </cell>
          <cell r="C848">
            <v>0</v>
          </cell>
          <cell r="D848" t="str">
            <v>IV-MANO DE OBRA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</row>
        <row r="849">
          <cell r="B849">
            <v>0</v>
          </cell>
          <cell r="C849" t="str">
            <v>COD.</v>
          </cell>
          <cell r="D849" t="str">
            <v>TRABAJADOR</v>
          </cell>
          <cell r="E849" t="str">
            <v>Cantidad</v>
          </cell>
          <cell r="F849" t="str">
            <v>jornal</v>
          </cell>
          <cell r="G849" t="str">
            <v>prestaciones</v>
          </cell>
          <cell r="H849" t="str">
            <v>jornal total</v>
          </cell>
          <cell r="I849" t="str">
            <v>rendimiento</v>
          </cell>
          <cell r="J849">
            <v>0</v>
          </cell>
          <cell r="K849" t="str">
            <v>vr.unit</v>
          </cell>
          <cell r="L849" t="str">
            <v>UND</v>
          </cell>
          <cell r="M849">
            <v>0</v>
          </cell>
          <cell r="N849">
            <v>0</v>
          </cell>
          <cell r="O849" t="str">
            <v>CANTIDAD</v>
          </cell>
          <cell r="P849" t="str">
            <v>JORNALES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</row>
        <row r="850">
          <cell r="B850">
            <v>0</v>
          </cell>
          <cell r="C850">
            <v>0</v>
          </cell>
          <cell r="D850" t="str">
            <v>AYUDANTE</v>
          </cell>
          <cell r="E850">
            <v>2</v>
          </cell>
          <cell r="F850">
            <v>35000</v>
          </cell>
          <cell r="G850">
            <v>1.85</v>
          </cell>
          <cell r="H850">
            <v>129500</v>
          </cell>
          <cell r="I850">
            <v>2</v>
          </cell>
          <cell r="J850" t="str">
            <v>UND/DÍA</v>
          </cell>
          <cell r="K850">
            <v>64750</v>
          </cell>
          <cell r="L850">
            <v>0</v>
          </cell>
          <cell r="M850">
            <v>0</v>
          </cell>
          <cell r="N850">
            <v>0</v>
          </cell>
          <cell r="O850">
            <v>352.29</v>
          </cell>
          <cell r="P850">
            <v>146.78747340909092</v>
          </cell>
          <cell r="Q850">
            <v>6458648.8300000001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>
            <v>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</row>
        <row r="851">
          <cell r="B851">
            <v>0</v>
          </cell>
          <cell r="C851"/>
          <cell r="D851" t="str">
            <v>OFICIAL</v>
          </cell>
          <cell r="E851">
            <v>1</v>
          </cell>
          <cell r="F851">
            <v>52082.820199999995</v>
          </cell>
          <cell r="G851">
            <v>1.85</v>
          </cell>
          <cell r="H851">
            <v>96353</v>
          </cell>
          <cell r="I851">
            <v>2</v>
          </cell>
          <cell r="J851" t="str">
            <v>UND/DÍA</v>
          </cell>
          <cell r="K851">
            <v>48176.5</v>
          </cell>
          <cell r="L851">
            <v>0</v>
          </cell>
          <cell r="M851">
            <v>0</v>
          </cell>
          <cell r="N851">
            <v>0</v>
          </cell>
          <cell r="O851"/>
          <cell r="P851"/>
          <cell r="Q851"/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</row>
        <row r="852">
          <cell r="B852">
            <v>0</v>
          </cell>
          <cell r="C852"/>
          <cell r="D852"/>
          <cell r="E852"/>
          <cell r="F852"/>
          <cell r="G852"/>
          <cell r="H852"/>
          <cell r="I852"/>
          <cell r="J852"/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/>
          <cell r="P852"/>
          <cell r="Q852"/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</row>
        <row r="853">
          <cell r="B853">
            <v>0</v>
          </cell>
          <cell r="C853"/>
          <cell r="D853"/>
          <cell r="E853"/>
          <cell r="F853"/>
          <cell r="G853"/>
          <cell r="H853"/>
          <cell r="I853"/>
          <cell r="J853"/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/>
          <cell r="P853"/>
          <cell r="Q853"/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</row>
        <row r="854"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 t="str">
            <v>SUB-TOTAL</v>
          </cell>
          <cell r="L854">
            <v>112926.5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</row>
        <row r="855"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</row>
        <row r="856"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 t="str">
            <v>TOTAL COSTO DIRECTO</v>
          </cell>
          <cell r="J856">
            <v>0</v>
          </cell>
          <cell r="K856">
            <v>0</v>
          </cell>
          <cell r="L856">
            <v>507406.89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</row>
        <row r="857">
          <cell r="B857">
            <v>0</v>
          </cell>
          <cell r="C857">
            <v>0</v>
          </cell>
          <cell r="D857" t="str">
            <v>V- COSTOS INDIRECTOS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</row>
        <row r="858">
          <cell r="B858">
            <v>0</v>
          </cell>
          <cell r="C858">
            <v>0</v>
          </cell>
          <cell r="D858" t="str">
            <v>Descripción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 t="str">
            <v>Porcentaje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</row>
        <row r="859">
          <cell r="B859">
            <v>0</v>
          </cell>
          <cell r="C859">
            <v>0</v>
          </cell>
          <cell r="D859" t="str">
            <v>A.I.U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0.35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</row>
        <row r="860">
          <cell r="B860">
            <v>0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 t="str">
            <v xml:space="preserve">PRECIO UNITARIO TOTAL </v>
          </cell>
          <cell r="K860">
            <v>0</v>
          </cell>
          <cell r="L860">
            <v>684999.3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</row>
        <row r="861"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</row>
        <row r="862">
          <cell r="B862">
            <v>0</v>
          </cell>
          <cell r="C862" t="str">
            <v>Elaboró: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 t="str">
            <v xml:space="preserve">Reviso: 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</row>
        <row r="863"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</row>
        <row r="864">
          <cell r="B864">
            <v>0</v>
          </cell>
          <cell r="C864" t="str">
            <v>ING EDWIN ANTONIO ORTIZ HIGUERA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I864" t="str">
            <v>FREEDIE ANDRES SANDOVAL HERRERA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</row>
        <row r="865">
          <cell r="B865">
            <v>0</v>
          </cell>
          <cell r="C865" t="str">
            <v>Ingeniero Civil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 t="str">
            <v>Secretario De Planeación Municipal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</row>
        <row r="866">
          <cell r="B866">
            <v>0</v>
          </cell>
          <cell r="C866" t="str">
            <v>MP 68202-096275 STD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 t="str">
            <v>M.P. 68202-300697 STD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</row>
        <row r="867">
          <cell r="B867">
            <v>0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</row>
        <row r="868"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</row>
        <row r="869"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</row>
        <row r="870">
          <cell r="B870">
            <v>0</v>
          </cell>
          <cell r="C870" t="str">
            <v>MUNICIPIO DE VALLE DE SAN JOSE</v>
          </cell>
          <cell r="D870">
            <v>0</v>
          </cell>
          <cell r="E870">
            <v>0</v>
          </cell>
          <cell r="F870">
            <v>0</v>
          </cell>
          <cell r="G870" t="str">
            <v xml:space="preserve">ANALISIS DE PRECIOS UNITARIOS 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</row>
        <row r="871">
          <cell r="B871">
            <v>0</v>
          </cell>
          <cell r="C871" t="str">
            <v>DEPARTAMENTO:</v>
          </cell>
          <cell r="D871">
            <v>0</v>
          </cell>
          <cell r="E871" t="str">
            <v>SANTANDER</v>
          </cell>
          <cell r="F871">
            <v>0</v>
          </cell>
          <cell r="G871">
            <v>0</v>
          </cell>
          <cell r="H871" t="str">
            <v>MUNICIPIO:</v>
          </cell>
          <cell r="I871" t="str">
            <v>VALLE DE SAN JOSE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</row>
        <row r="872">
          <cell r="A872">
            <v>0</v>
          </cell>
          <cell r="B872">
            <v>0</v>
          </cell>
          <cell r="C872" t="str">
            <v xml:space="preserve">ITEM  :    </v>
          </cell>
          <cell r="D872">
            <v>3.07</v>
          </cell>
          <cell r="E872" t="str">
            <v>Suministro e instalación de red PVC alcantarillado diametro 6", incluye atraque</v>
          </cell>
          <cell r="F872">
            <v>0</v>
          </cell>
          <cell r="G872">
            <v>0</v>
          </cell>
          <cell r="H872">
            <v>0</v>
          </cell>
          <cell r="I872" t="str">
            <v xml:space="preserve">Fecha: </v>
          </cell>
          <cell r="J872" t="str">
            <v>DICIEMBRE DE 2019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 t="str">
            <v>1,4,4</v>
          </cell>
          <cell r="P872">
            <v>0</v>
          </cell>
          <cell r="T872">
            <v>92500</v>
          </cell>
          <cell r="U872">
            <v>12916.67</v>
          </cell>
          <cell r="V872">
            <v>46875</v>
          </cell>
          <cell r="W872">
            <v>14375</v>
          </cell>
          <cell r="X872">
            <v>18333.330000000002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</row>
        <row r="873">
          <cell r="B873">
            <v>0</v>
          </cell>
          <cell r="C873">
            <v>0</v>
          </cell>
          <cell r="D873" t="str">
            <v>I-EQUIPO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</row>
        <row r="874">
          <cell r="B874">
            <v>0</v>
          </cell>
          <cell r="C874" t="str">
            <v>COD.</v>
          </cell>
          <cell r="D874" t="str">
            <v xml:space="preserve">DESCRIPCION </v>
          </cell>
          <cell r="E874">
            <v>0</v>
          </cell>
          <cell r="F874">
            <v>0</v>
          </cell>
          <cell r="G874" t="str">
            <v>tipo</v>
          </cell>
          <cell r="H874" t="str">
            <v>tarifa</v>
          </cell>
          <cell r="I874" t="str">
            <v>rendimiento</v>
          </cell>
          <cell r="J874">
            <v>0</v>
          </cell>
          <cell r="K874" t="str">
            <v>vr.unit</v>
          </cell>
          <cell r="L874" t="str">
            <v>ML</v>
          </cell>
          <cell r="M874">
            <v>0</v>
          </cell>
          <cell r="N874">
            <v>0</v>
          </cell>
          <cell r="O874" t="str">
            <v>CANTIDAD</v>
          </cell>
          <cell r="P874" t="str">
            <v>DIA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</row>
        <row r="875">
          <cell r="B875">
            <v>0</v>
          </cell>
          <cell r="C875">
            <v>0</v>
          </cell>
          <cell r="D875" t="str">
            <v>HERRAMIENTA MENOR</v>
          </cell>
          <cell r="E875">
            <v>0</v>
          </cell>
          <cell r="F875">
            <v>0</v>
          </cell>
          <cell r="G875"/>
          <cell r="H875">
            <v>807.2305555555555</v>
          </cell>
          <cell r="I875">
            <v>1</v>
          </cell>
          <cell r="J875"/>
          <cell r="K875">
            <v>807.2305555555555</v>
          </cell>
          <cell r="L875">
            <v>0</v>
          </cell>
          <cell r="M875">
            <v>0</v>
          </cell>
          <cell r="N875">
            <v>0</v>
          </cell>
          <cell r="O875">
            <v>352.29</v>
          </cell>
          <cell r="P875">
            <v>322933.67</v>
          </cell>
          <cell r="Q875">
            <v>322933.67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</row>
        <row r="876"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352.29</v>
          </cell>
          <cell r="P876">
            <v>70.457999999999998</v>
          </cell>
          <cell r="Q876">
            <v>4227480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</row>
        <row r="877">
          <cell r="B877">
            <v>0</v>
          </cell>
          <cell r="C877"/>
          <cell r="D877"/>
          <cell r="E877">
            <v>0</v>
          </cell>
          <cell r="F877">
            <v>0</v>
          </cell>
          <cell r="G877"/>
          <cell r="H877"/>
          <cell r="I877"/>
          <cell r="J877"/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/>
          <cell r="P877"/>
          <cell r="Q877"/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</row>
        <row r="878">
          <cell r="B878">
            <v>0</v>
          </cell>
          <cell r="C878"/>
          <cell r="D878"/>
          <cell r="E878">
            <v>0</v>
          </cell>
          <cell r="F878">
            <v>0</v>
          </cell>
          <cell r="G878"/>
          <cell r="H878"/>
          <cell r="I878"/>
          <cell r="J878"/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/>
          <cell r="P878"/>
          <cell r="Q878"/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</row>
        <row r="879">
          <cell r="B879">
            <v>0</v>
          </cell>
          <cell r="C879"/>
          <cell r="D879"/>
          <cell r="E879">
            <v>0</v>
          </cell>
          <cell r="F879">
            <v>0</v>
          </cell>
          <cell r="G879"/>
          <cell r="H879"/>
          <cell r="I879"/>
          <cell r="J879"/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/>
          <cell r="P879"/>
          <cell r="Q879"/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</row>
        <row r="880">
          <cell r="B880">
            <v>0</v>
          </cell>
          <cell r="C880"/>
          <cell r="D880"/>
          <cell r="E880">
            <v>0</v>
          </cell>
          <cell r="F880">
            <v>0</v>
          </cell>
          <cell r="G880"/>
          <cell r="H880"/>
          <cell r="I880"/>
          <cell r="J880"/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/>
          <cell r="P880"/>
          <cell r="Q880"/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</row>
        <row r="881">
          <cell r="B881">
            <v>0</v>
          </cell>
          <cell r="C881"/>
          <cell r="D881"/>
          <cell r="E881">
            <v>0</v>
          </cell>
          <cell r="F881">
            <v>0</v>
          </cell>
          <cell r="G881"/>
          <cell r="H881"/>
          <cell r="I881"/>
          <cell r="J881"/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/>
          <cell r="P881"/>
          <cell r="Q881"/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</row>
        <row r="882">
          <cell r="B882">
            <v>0</v>
          </cell>
          <cell r="C882"/>
          <cell r="D882"/>
          <cell r="E882">
            <v>0</v>
          </cell>
          <cell r="F882">
            <v>0</v>
          </cell>
          <cell r="G882"/>
          <cell r="H882"/>
          <cell r="I882"/>
          <cell r="J882"/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/>
          <cell r="P882"/>
          <cell r="Q882"/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</row>
        <row r="883">
          <cell r="B883">
            <v>0</v>
          </cell>
          <cell r="C883"/>
          <cell r="D883"/>
          <cell r="E883">
            <v>0</v>
          </cell>
          <cell r="F883">
            <v>0</v>
          </cell>
          <cell r="G883"/>
          <cell r="H883"/>
          <cell r="I883"/>
          <cell r="J883"/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/>
          <cell r="P883"/>
          <cell r="Q883"/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</row>
        <row r="884">
          <cell r="B884">
            <v>0</v>
          </cell>
          <cell r="C884"/>
          <cell r="D884"/>
          <cell r="E884">
            <v>0</v>
          </cell>
          <cell r="F884">
            <v>0</v>
          </cell>
          <cell r="G884"/>
          <cell r="H884"/>
          <cell r="I884"/>
          <cell r="J884"/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/>
          <cell r="P884"/>
          <cell r="Q884"/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</row>
        <row r="885"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 t="str">
            <v>SUB-TOTAL</v>
          </cell>
          <cell r="L885">
            <v>807.2305555555555</v>
          </cell>
          <cell r="M885">
            <v>0</v>
          </cell>
          <cell r="N885">
            <v>0</v>
          </cell>
          <cell r="O885">
            <v>0</v>
          </cell>
          <cell r="P885">
            <v>0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</row>
        <row r="886">
          <cell r="B886">
            <v>0</v>
          </cell>
          <cell r="C886">
            <v>0</v>
          </cell>
          <cell r="D886" t="str">
            <v>II-MATERIALES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</row>
        <row r="887">
          <cell r="B887">
            <v>0</v>
          </cell>
          <cell r="C887" t="str">
            <v>COD.</v>
          </cell>
          <cell r="D887" t="str">
            <v xml:space="preserve">DESCRIPCION </v>
          </cell>
          <cell r="E887">
            <v>0</v>
          </cell>
          <cell r="F887">
            <v>0</v>
          </cell>
          <cell r="G887" t="str">
            <v>unidad</v>
          </cell>
          <cell r="H887" t="str">
            <v>precio-unit</v>
          </cell>
          <cell r="I887" t="str">
            <v>cantidad</v>
          </cell>
          <cell r="J887">
            <v>0</v>
          </cell>
          <cell r="K887" t="str">
            <v>vr.unit</v>
          </cell>
          <cell r="L887" t="str">
            <v>ML</v>
          </cell>
          <cell r="M887">
            <v>0</v>
          </cell>
          <cell r="N887">
            <v>0</v>
          </cell>
          <cell r="O887" t="str">
            <v>CANTIDAD</v>
          </cell>
          <cell r="P887" t="str">
            <v>CANTIDAD TOTAL</v>
          </cell>
          <cell r="Q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</row>
        <row r="888">
          <cell r="B888">
            <v>0</v>
          </cell>
          <cell r="C888">
            <v>0</v>
          </cell>
          <cell r="D888" t="str">
            <v>TUBERIA SANITARIA 6"</v>
          </cell>
          <cell r="E888">
            <v>0</v>
          </cell>
          <cell r="F888">
            <v>0</v>
          </cell>
          <cell r="G888" t="str">
            <v>ML</v>
          </cell>
          <cell r="H888">
            <v>31667</v>
          </cell>
          <cell r="I888">
            <v>1</v>
          </cell>
          <cell r="J888">
            <v>0</v>
          </cell>
          <cell r="K888">
            <v>31667</v>
          </cell>
          <cell r="L888">
            <v>0</v>
          </cell>
          <cell r="M888">
            <v>0</v>
          </cell>
          <cell r="N888">
            <v>0</v>
          </cell>
          <cell r="O888">
            <v>352.29</v>
          </cell>
          <cell r="P888">
            <v>440.36250000000001</v>
          </cell>
          <cell r="Q888">
            <v>16513593.75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</row>
        <row r="889">
          <cell r="B889">
            <v>0</v>
          </cell>
          <cell r="C889"/>
          <cell r="D889" t="str">
            <v>ARENA a=0.25 m; e= 0.2 m; L= 1m</v>
          </cell>
          <cell r="E889">
            <v>0</v>
          </cell>
          <cell r="F889">
            <v>0</v>
          </cell>
          <cell r="G889" t="str">
            <v>M3</v>
          </cell>
          <cell r="H889">
            <v>65000</v>
          </cell>
          <cell r="I889">
            <v>0.05</v>
          </cell>
          <cell r="J889">
            <v>0</v>
          </cell>
          <cell r="K889">
            <v>3250</v>
          </cell>
          <cell r="L889">
            <v>0</v>
          </cell>
          <cell r="M889">
            <v>0</v>
          </cell>
          <cell r="N889">
            <v>0</v>
          </cell>
          <cell r="O889"/>
          <cell r="P889"/>
          <cell r="Q889"/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</row>
        <row r="890">
          <cell r="B890">
            <v>0</v>
          </cell>
          <cell r="C890"/>
          <cell r="D890" t="str">
            <v>LUBRICANTE PVC kg</v>
          </cell>
          <cell r="E890">
            <v>0</v>
          </cell>
          <cell r="F890">
            <v>0</v>
          </cell>
          <cell r="G890" t="str">
            <v>kg</v>
          </cell>
          <cell r="H890">
            <v>39602.5</v>
          </cell>
          <cell r="I890">
            <v>1.2999999999999999E-2</v>
          </cell>
          <cell r="J890">
            <v>0</v>
          </cell>
          <cell r="K890">
            <v>514.83249999999998</v>
          </cell>
          <cell r="L890">
            <v>0</v>
          </cell>
          <cell r="M890">
            <v>0</v>
          </cell>
          <cell r="N890">
            <v>0</v>
          </cell>
          <cell r="O890"/>
          <cell r="P890"/>
          <cell r="Q890"/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</row>
        <row r="891">
          <cell r="B891">
            <v>0</v>
          </cell>
          <cell r="C891"/>
          <cell r="D891" t="str">
            <v>LIMPIADOR PVC 1/4 G</v>
          </cell>
          <cell r="E891">
            <v>0</v>
          </cell>
          <cell r="F891">
            <v>0</v>
          </cell>
          <cell r="G891" t="str">
            <v>1/4 GL</v>
          </cell>
          <cell r="H891">
            <v>45447</v>
          </cell>
          <cell r="I891">
            <v>1.2999999999999999E-2</v>
          </cell>
          <cell r="J891">
            <v>0</v>
          </cell>
          <cell r="K891">
            <v>590.81099999999992</v>
          </cell>
          <cell r="L891">
            <v>0</v>
          </cell>
          <cell r="M891">
            <v>0</v>
          </cell>
          <cell r="N891">
            <v>0</v>
          </cell>
          <cell r="O891"/>
          <cell r="P891"/>
          <cell r="Q891"/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</row>
        <row r="892">
          <cell r="B892">
            <v>0</v>
          </cell>
          <cell r="C892"/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/>
          <cell r="P892"/>
          <cell r="Q892"/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</row>
        <row r="893">
          <cell r="B893">
            <v>0</v>
          </cell>
          <cell r="C893"/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/>
          <cell r="P893"/>
          <cell r="Q893"/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</row>
        <row r="894">
          <cell r="B894">
            <v>0</v>
          </cell>
          <cell r="C894"/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  <cell r="M894">
            <v>0</v>
          </cell>
          <cell r="N894">
            <v>0</v>
          </cell>
          <cell r="O894"/>
          <cell r="P894"/>
          <cell r="Q894"/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</row>
        <row r="895">
          <cell r="B895">
            <v>0</v>
          </cell>
          <cell r="C895"/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0</v>
          </cell>
          <cell r="L895">
            <v>0</v>
          </cell>
          <cell r="M895">
            <v>0</v>
          </cell>
          <cell r="N895">
            <v>0</v>
          </cell>
          <cell r="O895"/>
          <cell r="P895"/>
          <cell r="Q895"/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</row>
        <row r="896">
          <cell r="B896">
            <v>0</v>
          </cell>
          <cell r="C896"/>
          <cell r="D896"/>
          <cell r="E896">
            <v>0</v>
          </cell>
          <cell r="F896">
            <v>0</v>
          </cell>
          <cell r="G896"/>
          <cell r="H896"/>
          <cell r="I896"/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/>
          <cell r="P896"/>
          <cell r="Q896"/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</row>
        <row r="897">
          <cell r="B897">
            <v>0</v>
          </cell>
          <cell r="C897"/>
          <cell r="D897"/>
          <cell r="E897">
            <v>0</v>
          </cell>
          <cell r="F897">
            <v>0</v>
          </cell>
          <cell r="G897"/>
          <cell r="H897"/>
          <cell r="I897"/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/>
          <cell r="P897"/>
          <cell r="Q897"/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</row>
        <row r="898">
          <cell r="B898">
            <v>0</v>
          </cell>
          <cell r="C898"/>
          <cell r="D898"/>
          <cell r="E898">
            <v>0</v>
          </cell>
          <cell r="F898">
            <v>0</v>
          </cell>
          <cell r="G898"/>
          <cell r="H898"/>
          <cell r="I898"/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/>
          <cell r="P898"/>
          <cell r="Q898"/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</row>
        <row r="899">
          <cell r="B899">
            <v>0</v>
          </cell>
          <cell r="C899"/>
          <cell r="D899"/>
          <cell r="E899">
            <v>0</v>
          </cell>
          <cell r="F899">
            <v>0</v>
          </cell>
          <cell r="G899"/>
          <cell r="H899"/>
          <cell r="I899"/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/>
          <cell r="P899"/>
          <cell r="Q899"/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</row>
        <row r="900">
          <cell r="B900">
            <v>0</v>
          </cell>
          <cell r="C900"/>
          <cell r="D900"/>
          <cell r="E900">
            <v>0</v>
          </cell>
          <cell r="F900">
            <v>0</v>
          </cell>
          <cell r="G900"/>
          <cell r="H900"/>
          <cell r="I900"/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/>
          <cell r="P900"/>
          <cell r="Q900"/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</row>
        <row r="901">
          <cell r="B901">
            <v>0</v>
          </cell>
          <cell r="C901"/>
          <cell r="D901"/>
          <cell r="E901">
            <v>0</v>
          </cell>
          <cell r="F901">
            <v>0</v>
          </cell>
          <cell r="G901"/>
          <cell r="H901"/>
          <cell r="I901"/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/>
          <cell r="P901"/>
          <cell r="Q901"/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</row>
        <row r="902">
          <cell r="B902">
            <v>0</v>
          </cell>
          <cell r="C902"/>
          <cell r="D902"/>
          <cell r="E902">
            <v>0</v>
          </cell>
          <cell r="F902">
            <v>0</v>
          </cell>
          <cell r="G902"/>
          <cell r="H902"/>
          <cell r="I902"/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/>
          <cell r="P902"/>
          <cell r="Q902"/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</row>
        <row r="903"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 t="str">
            <v>SUB-TOTAL</v>
          </cell>
          <cell r="L903">
            <v>36022.643499999998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</row>
        <row r="904">
          <cell r="B904">
            <v>0</v>
          </cell>
          <cell r="C904">
            <v>0</v>
          </cell>
          <cell r="D904" t="str">
            <v>III-TRANSPORTES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</row>
        <row r="905">
          <cell r="B905">
            <v>0</v>
          </cell>
          <cell r="C905" t="str">
            <v>COD.</v>
          </cell>
          <cell r="D905" t="str">
            <v>MATERIAL</v>
          </cell>
          <cell r="E905">
            <v>0</v>
          </cell>
          <cell r="F905" t="str">
            <v>vol-peso 
ó cant</v>
          </cell>
          <cell r="G905" t="str">
            <v>Distancia</v>
          </cell>
          <cell r="H905" t="str">
            <v>M3 o ton*Km</v>
          </cell>
          <cell r="I905" t="str">
            <v>tarifa</v>
          </cell>
          <cell r="J905">
            <v>0</v>
          </cell>
          <cell r="K905" t="str">
            <v>vr.unit</v>
          </cell>
          <cell r="L905" t="str">
            <v>ML</v>
          </cell>
          <cell r="M905">
            <v>0</v>
          </cell>
          <cell r="N905">
            <v>0</v>
          </cell>
          <cell r="O905" t="str">
            <v>CANTIDAD</v>
          </cell>
          <cell r="P905" t="str">
            <v>CANTIDAD TOTAL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</row>
        <row r="906">
          <cell r="B906">
            <v>0</v>
          </cell>
          <cell r="C906">
            <v>0</v>
          </cell>
          <cell r="D906" t="str">
            <v>TRANSP. Arena para cama</v>
          </cell>
          <cell r="E906">
            <v>0</v>
          </cell>
          <cell r="F906">
            <v>0.05</v>
          </cell>
          <cell r="G906">
            <v>22</v>
          </cell>
          <cell r="H906">
            <v>1.1000000000000001</v>
          </cell>
          <cell r="I906">
            <v>1270</v>
          </cell>
          <cell r="J906">
            <v>0</v>
          </cell>
          <cell r="K906">
            <v>63.5</v>
          </cell>
          <cell r="L906">
            <v>0</v>
          </cell>
          <cell r="M906">
            <v>0</v>
          </cell>
          <cell r="N906">
            <v>0</v>
          </cell>
          <cell r="O906">
            <v>352.29</v>
          </cell>
          <cell r="P906">
            <v>4403.625</v>
          </cell>
          <cell r="Q906">
            <v>5064168.75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</row>
        <row r="907">
          <cell r="B907">
            <v>0</v>
          </cell>
          <cell r="C907"/>
          <cell r="D907" t="str">
            <v xml:space="preserve">TRANSP. Tuberia  </v>
          </cell>
          <cell r="E907">
            <v>0</v>
          </cell>
          <cell r="F907">
            <v>0.03</v>
          </cell>
          <cell r="G907">
            <v>22</v>
          </cell>
          <cell r="H907">
            <v>0.65999999999999992</v>
          </cell>
          <cell r="I907">
            <v>1270</v>
          </cell>
          <cell r="J907">
            <v>0</v>
          </cell>
          <cell r="K907">
            <v>38.1</v>
          </cell>
          <cell r="L907">
            <v>0</v>
          </cell>
          <cell r="M907">
            <v>0</v>
          </cell>
          <cell r="N907">
            <v>0</v>
          </cell>
          <cell r="O907"/>
          <cell r="P907"/>
          <cell r="Q907"/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</row>
        <row r="908">
          <cell r="B908">
            <v>0</v>
          </cell>
          <cell r="C908"/>
          <cell r="D908"/>
          <cell r="E908">
            <v>0</v>
          </cell>
          <cell r="F908"/>
          <cell r="G908"/>
          <cell r="H908"/>
          <cell r="I908"/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/>
          <cell r="P908"/>
          <cell r="Q908"/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</row>
        <row r="909">
          <cell r="B909">
            <v>0</v>
          </cell>
          <cell r="C909"/>
          <cell r="D909"/>
          <cell r="E909">
            <v>0</v>
          </cell>
          <cell r="F909"/>
          <cell r="G909"/>
          <cell r="H909"/>
          <cell r="I909"/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/>
          <cell r="P909"/>
          <cell r="Q909"/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</row>
        <row r="910">
          <cell r="B910">
            <v>0</v>
          </cell>
          <cell r="C910"/>
          <cell r="D910"/>
          <cell r="E910">
            <v>0</v>
          </cell>
          <cell r="F910"/>
          <cell r="G910"/>
          <cell r="H910"/>
          <cell r="I910"/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/>
          <cell r="P910"/>
          <cell r="Q910"/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</row>
        <row r="911">
          <cell r="B911">
            <v>0</v>
          </cell>
          <cell r="C911"/>
          <cell r="D911"/>
          <cell r="E911">
            <v>0</v>
          </cell>
          <cell r="F911"/>
          <cell r="G911"/>
          <cell r="H911"/>
          <cell r="I911"/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/>
          <cell r="P911"/>
          <cell r="Q911"/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</row>
        <row r="912">
          <cell r="B912">
            <v>0</v>
          </cell>
          <cell r="C912"/>
          <cell r="D912"/>
          <cell r="E912">
            <v>0</v>
          </cell>
          <cell r="F912"/>
          <cell r="G912"/>
          <cell r="H912"/>
          <cell r="I912"/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/>
          <cell r="P912"/>
          <cell r="Q912"/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</row>
        <row r="913">
          <cell r="B913">
            <v>0</v>
          </cell>
          <cell r="C913"/>
          <cell r="D913"/>
          <cell r="E913">
            <v>0</v>
          </cell>
          <cell r="F913"/>
          <cell r="G913"/>
          <cell r="H913"/>
          <cell r="I913"/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/>
          <cell r="P913"/>
          <cell r="Q913"/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</row>
        <row r="914"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 t="str">
            <v>SUB-TOTAL</v>
          </cell>
          <cell r="L914">
            <v>101.6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</row>
        <row r="915">
          <cell r="B915">
            <v>0</v>
          </cell>
          <cell r="C915">
            <v>0</v>
          </cell>
          <cell r="D915" t="str">
            <v>IV-MANO DE OBRA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</row>
        <row r="916">
          <cell r="B916">
            <v>0</v>
          </cell>
          <cell r="C916" t="str">
            <v>COD.</v>
          </cell>
          <cell r="D916" t="str">
            <v>TRABAJADOR</v>
          </cell>
          <cell r="E916" t="str">
            <v>Cantidad</v>
          </cell>
          <cell r="F916" t="str">
            <v>jornal</v>
          </cell>
          <cell r="G916" t="str">
            <v>prestaciones</v>
          </cell>
          <cell r="H916" t="str">
            <v>jornal total</v>
          </cell>
          <cell r="I916" t="str">
            <v>rendimiento</v>
          </cell>
          <cell r="J916">
            <v>0</v>
          </cell>
          <cell r="K916" t="str">
            <v>vr.unit</v>
          </cell>
          <cell r="L916" t="str">
            <v>ML</v>
          </cell>
          <cell r="M916">
            <v>0</v>
          </cell>
          <cell r="N916">
            <v>0</v>
          </cell>
          <cell r="O916" t="str">
            <v>CANTIDAD</v>
          </cell>
          <cell r="P916" t="str">
            <v>JORNALES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</row>
        <row r="917">
          <cell r="B917">
            <v>0</v>
          </cell>
          <cell r="C917">
            <v>0</v>
          </cell>
          <cell r="D917" t="str">
            <v>AYUDANTE</v>
          </cell>
          <cell r="E917">
            <v>3</v>
          </cell>
          <cell r="F917">
            <v>35000</v>
          </cell>
          <cell r="G917">
            <v>1.85</v>
          </cell>
          <cell r="H917">
            <v>194250</v>
          </cell>
          <cell r="I917">
            <v>36</v>
          </cell>
          <cell r="J917" t="str">
            <v>ML/DÍA</v>
          </cell>
          <cell r="K917">
            <v>5395.833333333333</v>
          </cell>
          <cell r="L917">
            <v>0</v>
          </cell>
          <cell r="M917">
            <v>0</v>
          </cell>
          <cell r="N917">
            <v>0</v>
          </cell>
          <cell r="O917">
            <v>352.29</v>
          </cell>
          <cell r="P917">
            <v>146.78747340909092</v>
          </cell>
          <cell r="Q917">
            <v>6458648.8300000001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</row>
        <row r="918">
          <cell r="B918">
            <v>0</v>
          </cell>
          <cell r="C918"/>
          <cell r="D918" t="str">
            <v>OFICIAL</v>
          </cell>
          <cell r="E918">
            <v>1</v>
          </cell>
          <cell r="F918">
            <v>52082.820199999995</v>
          </cell>
          <cell r="G918">
            <v>1.85</v>
          </cell>
          <cell r="H918">
            <v>96353</v>
          </cell>
          <cell r="I918">
            <v>36</v>
          </cell>
          <cell r="J918" t="str">
            <v>ML/DÍA</v>
          </cell>
          <cell r="K918">
            <v>2676.4722222222222</v>
          </cell>
          <cell r="L918">
            <v>0</v>
          </cell>
          <cell r="M918">
            <v>0</v>
          </cell>
          <cell r="N918">
            <v>0</v>
          </cell>
          <cell r="O918"/>
          <cell r="P918"/>
          <cell r="Q918"/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</row>
        <row r="919">
          <cell r="B919">
            <v>0</v>
          </cell>
          <cell r="C919"/>
          <cell r="D919"/>
          <cell r="E919"/>
          <cell r="F919"/>
          <cell r="G919"/>
          <cell r="H919"/>
          <cell r="I919"/>
          <cell r="J919"/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/>
          <cell r="P919"/>
          <cell r="Q919"/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</row>
        <row r="920">
          <cell r="B920">
            <v>0</v>
          </cell>
          <cell r="C920"/>
          <cell r="D920"/>
          <cell r="E920"/>
          <cell r="F920"/>
          <cell r="G920"/>
          <cell r="H920"/>
          <cell r="I920"/>
          <cell r="J920"/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/>
          <cell r="P920"/>
          <cell r="Q920"/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</row>
        <row r="921"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 t="str">
            <v>SUB-TOTAL</v>
          </cell>
          <cell r="L921">
            <v>8072.3055555555547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</row>
        <row r="922"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</row>
        <row r="923"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 t="str">
            <v>TOTAL COSTO DIRECTO</v>
          </cell>
          <cell r="J923">
            <v>0</v>
          </cell>
          <cell r="K923">
            <v>0</v>
          </cell>
          <cell r="L923">
            <v>45003.78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</row>
        <row r="924">
          <cell r="B924">
            <v>0</v>
          </cell>
          <cell r="C924">
            <v>0</v>
          </cell>
          <cell r="D924" t="str">
            <v>V- COSTOS INDIRECTOS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</row>
        <row r="925">
          <cell r="B925">
            <v>0</v>
          </cell>
          <cell r="C925">
            <v>0</v>
          </cell>
          <cell r="D925" t="str">
            <v>Descripción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 t="str">
            <v>Porcentaje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</row>
        <row r="926">
          <cell r="B926">
            <v>0</v>
          </cell>
          <cell r="C926">
            <v>0</v>
          </cell>
          <cell r="D926" t="str">
            <v>A.I.U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0.35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</row>
        <row r="927"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 t="str">
            <v xml:space="preserve">PRECIO UNITARIO TOTAL </v>
          </cell>
          <cell r="K927">
            <v>0</v>
          </cell>
          <cell r="L927">
            <v>60755.1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</row>
        <row r="928"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</row>
        <row r="929">
          <cell r="B929">
            <v>0</v>
          </cell>
          <cell r="C929" t="str">
            <v>Elaboró: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 t="str">
            <v xml:space="preserve">Reviso: 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</row>
        <row r="930"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</row>
        <row r="931">
          <cell r="B931">
            <v>0</v>
          </cell>
          <cell r="C931" t="str">
            <v>ING EDWIN ANTONIO ORTIZ HIGUERA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 t="str">
            <v>FREEDIE ANDRES SANDOVAL HERRERA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</row>
        <row r="932">
          <cell r="B932">
            <v>0</v>
          </cell>
          <cell r="C932" t="str">
            <v>Ingeniero Civil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 t="str">
            <v>Secretario De Planeación Municipal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</row>
        <row r="933">
          <cell r="B933">
            <v>0</v>
          </cell>
          <cell r="C933" t="str">
            <v>MP 68202-096275 STD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 t="str">
            <v>M.P. 68202-300697 STD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</row>
        <row r="934"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</row>
        <row r="935"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</row>
        <row r="936"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</row>
        <row r="937">
          <cell r="B937">
            <v>0</v>
          </cell>
          <cell r="C937" t="str">
            <v>MUNICIPIO DE VALLE DE SAN JOSE</v>
          </cell>
          <cell r="D937">
            <v>0</v>
          </cell>
          <cell r="E937">
            <v>0</v>
          </cell>
          <cell r="F937">
            <v>0</v>
          </cell>
          <cell r="G937" t="str">
            <v xml:space="preserve">ANALISIS DE PRECIOS UNITARIOS 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</row>
        <row r="938">
          <cell r="B938">
            <v>0</v>
          </cell>
          <cell r="C938" t="str">
            <v>DEPARTAMENTO:</v>
          </cell>
          <cell r="D938">
            <v>0</v>
          </cell>
          <cell r="E938" t="str">
            <v>SANTANDER</v>
          </cell>
          <cell r="F938">
            <v>0</v>
          </cell>
          <cell r="G938">
            <v>0</v>
          </cell>
          <cell r="H938" t="str">
            <v>MUNICIPIO:</v>
          </cell>
          <cell r="I938" t="str">
            <v>VALLE DE SAN JOSE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</row>
        <row r="939">
          <cell r="A939">
            <v>0</v>
          </cell>
          <cell r="B939">
            <v>0</v>
          </cell>
          <cell r="C939" t="str">
            <v xml:space="preserve">ITEM  :    </v>
          </cell>
          <cell r="D939">
            <v>3.08</v>
          </cell>
          <cell r="E939" t="str">
            <v>Suministro e instalación de kit silla y PVC alcantarillado de 8" x 6 "</v>
          </cell>
          <cell r="F939">
            <v>0</v>
          </cell>
          <cell r="G939">
            <v>0</v>
          </cell>
          <cell r="H939">
            <v>0</v>
          </cell>
          <cell r="I939" t="str">
            <v xml:space="preserve">Fecha: </v>
          </cell>
          <cell r="J939" t="str">
            <v>DICIEMBRE DE 2019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 t="str">
            <v>1,4,4</v>
          </cell>
          <cell r="P939">
            <v>0</v>
          </cell>
          <cell r="T939">
            <v>92500</v>
          </cell>
          <cell r="U939">
            <v>12916.67</v>
          </cell>
          <cell r="V939">
            <v>46875</v>
          </cell>
          <cell r="W939">
            <v>14375</v>
          </cell>
          <cell r="X939">
            <v>18333.330000000002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</row>
        <row r="940">
          <cell r="B940">
            <v>0</v>
          </cell>
          <cell r="C940">
            <v>0</v>
          </cell>
          <cell r="D940" t="str">
            <v>I-EQUIPO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</row>
        <row r="941">
          <cell r="B941">
            <v>0</v>
          </cell>
          <cell r="C941" t="str">
            <v>COD.</v>
          </cell>
          <cell r="D941" t="str">
            <v xml:space="preserve">DESCRIPCION </v>
          </cell>
          <cell r="E941">
            <v>0</v>
          </cell>
          <cell r="F941">
            <v>0</v>
          </cell>
          <cell r="G941" t="str">
            <v>tipo</v>
          </cell>
          <cell r="H941" t="str">
            <v>tarifa</v>
          </cell>
          <cell r="I941" t="str">
            <v>rendimiento</v>
          </cell>
          <cell r="J941">
            <v>0</v>
          </cell>
          <cell r="K941" t="str">
            <v>vr.unit</v>
          </cell>
          <cell r="L941" t="str">
            <v>UND</v>
          </cell>
          <cell r="M941">
            <v>0</v>
          </cell>
          <cell r="N941">
            <v>0</v>
          </cell>
          <cell r="O941" t="str">
            <v>CANTIDAD</v>
          </cell>
          <cell r="P941" t="str">
            <v>DIA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</row>
        <row r="942">
          <cell r="B942">
            <v>0</v>
          </cell>
          <cell r="C942">
            <v>0</v>
          </cell>
          <cell r="D942" t="str">
            <v>HERRAMIENTA MENOR</v>
          </cell>
          <cell r="E942">
            <v>0</v>
          </cell>
          <cell r="F942">
            <v>0</v>
          </cell>
          <cell r="G942"/>
          <cell r="H942">
            <v>2258.5300000000002</v>
          </cell>
          <cell r="I942">
            <v>1</v>
          </cell>
          <cell r="J942"/>
          <cell r="K942">
            <v>2258.5300000000002</v>
          </cell>
          <cell r="L942">
            <v>0</v>
          </cell>
          <cell r="M942">
            <v>0</v>
          </cell>
          <cell r="N942">
            <v>0</v>
          </cell>
          <cell r="O942">
            <v>352.29</v>
          </cell>
          <cell r="P942">
            <v>322933.67</v>
          </cell>
          <cell r="Q942">
            <v>322933.67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  <cell r="Y942">
            <v>0</v>
          </cell>
          <cell r="Z942">
            <v>0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</row>
        <row r="943">
          <cell r="B943">
            <v>0</v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352.29</v>
          </cell>
          <cell r="P943">
            <v>70.457999999999998</v>
          </cell>
          <cell r="Q943">
            <v>4227480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</row>
        <row r="944">
          <cell r="B944">
            <v>0</v>
          </cell>
          <cell r="C944"/>
          <cell r="D944"/>
          <cell r="E944">
            <v>0</v>
          </cell>
          <cell r="F944">
            <v>0</v>
          </cell>
          <cell r="G944"/>
          <cell r="H944"/>
          <cell r="I944"/>
          <cell r="J944"/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/>
          <cell r="P944"/>
          <cell r="Q944"/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</row>
        <row r="945">
          <cell r="B945">
            <v>0</v>
          </cell>
          <cell r="C945"/>
          <cell r="D945"/>
          <cell r="E945">
            <v>0</v>
          </cell>
          <cell r="F945">
            <v>0</v>
          </cell>
          <cell r="G945"/>
          <cell r="H945"/>
          <cell r="I945"/>
          <cell r="J945"/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/>
          <cell r="P945"/>
          <cell r="Q945"/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</row>
        <row r="946">
          <cell r="B946">
            <v>0</v>
          </cell>
          <cell r="C946"/>
          <cell r="D946"/>
          <cell r="E946">
            <v>0</v>
          </cell>
          <cell r="F946">
            <v>0</v>
          </cell>
          <cell r="G946"/>
          <cell r="H946"/>
          <cell r="I946"/>
          <cell r="J946"/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/>
          <cell r="P946"/>
          <cell r="Q946"/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  <cell r="AG946">
            <v>0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</row>
        <row r="947">
          <cell r="B947">
            <v>0</v>
          </cell>
          <cell r="C947"/>
          <cell r="D947"/>
          <cell r="E947">
            <v>0</v>
          </cell>
          <cell r="F947">
            <v>0</v>
          </cell>
          <cell r="G947"/>
          <cell r="H947"/>
          <cell r="I947"/>
          <cell r="J947"/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/>
          <cell r="P947"/>
          <cell r="Q947"/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</row>
        <row r="948">
          <cell r="B948">
            <v>0</v>
          </cell>
          <cell r="C948"/>
          <cell r="D948"/>
          <cell r="E948">
            <v>0</v>
          </cell>
          <cell r="F948">
            <v>0</v>
          </cell>
          <cell r="G948"/>
          <cell r="H948"/>
          <cell r="I948"/>
          <cell r="J948"/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/>
          <cell r="P948"/>
          <cell r="Q948"/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0</v>
          </cell>
          <cell r="Y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</row>
        <row r="949">
          <cell r="B949">
            <v>0</v>
          </cell>
          <cell r="C949"/>
          <cell r="D949"/>
          <cell r="E949">
            <v>0</v>
          </cell>
          <cell r="F949">
            <v>0</v>
          </cell>
          <cell r="G949"/>
          <cell r="H949"/>
          <cell r="I949"/>
          <cell r="J949"/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/>
          <cell r="P949"/>
          <cell r="Q949"/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</row>
        <row r="950">
          <cell r="B950">
            <v>0</v>
          </cell>
          <cell r="C950"/>
          <cell r="D950"/>
          <cell r="E950">
            <v>0</v>
          </cell>
          <cell r="F950">
            <v>0</v>
          </cell>
          <cell r="G950"/>
          <cell r="H950"/>
          <cell r="I950"/>
          <cell r="J950"/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/>
          <cell r="P950"/>
          <cell r="Q950"/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  <cell r="AQ950">
            <v>0</v>
          </cell>
          <cell r="AR950">
            <v>0</v>
          </cell>
          <cell r="AS950">
            <v>0</v>
          </cell>
        </row>
        <row r="951">
          <cell r="B951">
            <v>0</v>
          </cell>
          <cell r="C951"/>
          <cell r="D951"/>
          <cell r="E951">
            <v>0</v>
          </cell>
          <cell r="F951">
            <v>0</v>
          </cell>
          <cell r="G951"/>
          <cell r="H951"/>
          <cell r="I951"/>
          <cell r="J951"/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/>
          <cell r="P951"/>
          <cell r="Q951"/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</row>
        <row r="952"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 t="str">
            <v>SUB-TOTAL</v>
          </cell>
          <cell r="L952">
            <v>2258.5300000000002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  <cell r="AQ952">
            <v>0</v>
          </cell>
          <cell r="AR952">
            <v>0</v>
          </cell>
          <cell r="AS952">
            <v>0</v>
          </cell>
        </row>
        <row r="953">
          <cell r="B953">
            <v>0</v>
          </cell>
          <cell r="C953">
            <v>0</v>
          </cell>
          <cell r="D953" t="str">
            <v>II-MATERIALES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</row>
        <row r="954">
          <cell r="B954">
            <v>0</v>
          </cell>
          <cell r="C954" t="str">
            <v>COD.</v>
          </cell>
          <cell r="D954" t="str">
            <v xml:space="preserve">DESCRIPCION </v>
          </cell>
          <cell r="E954">
            <v>0</v>
          </cell>
          <cell r="F954">
            <v>0</v>
          </cell>
          <cell r="G954" t="str">
            <v>unidad</v>
          </cell>
          <cell r="H954" t="str">
            <v>precio-unit</v>
          </cell>
          <cell r="I954" t="str">
            <v>cantidad</v>
          </cell>
          <cell r="J954">
            <v>0</v>
          </cell>
          <cell r="K954" t="str">
            <v>vr.unit</v>
          </cell>
          <cell r="L954" t="str">
            <v>UND</v>
          </cell>
          <cell r="M954">
            <v>0</v>
          </cell>
          <cell r="N954">
            <v>0</v>
          </cell>
          <cell r="O954" t="str">
            <v>CANTIDAD</v>
          </cell>
          <cell r="P954" t="str">
            <v>CANTIDAD TOTAL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  <cell r="AQ954">
            <v>0</v>
          </cell>
          <cell r="AR954">
            <v>0</v>
          </cell>
          <cell r="AS954">
            <v>0</v>
          </cell>
        </row>
        <row r="955">
          <cell r="B955">
            <v>0</v>
          </cell>
          <cell r="C955">
            <v>0</v>
          </cell>
          <cell r="D955" t="str">
            <v>KIT SILLA Y PVC 8"X6"</v>
          </cell>
          <cell r="E955">
            <v>0</v>
          </cell>
          <cell r="F955">
            <v>0</v>
          </cell>
          <cell r="G955" t="str">
            <v>UND</v>
          </cell>
          <cell r="H955">
            <v>129470</v>
          </cell>
          <cell r="I955">
            <v>1</v>
          </cell>
          <cell r="J955">
            <v>0</v>
          </cell>
          <cell r="K955">
            <v>129470</v>
          </cell>
          <cell r="L955">
            <v>0</v>
          </cell>
          <cell r="M955">
            <v>0</v>
          </cell>
          <cell r="N955">
            <v>0</v>
          </cell>
          <cell r="O955">
            <v>352.29</v>
          </cell>
          <cell r="P955">
            <v>440.36250000000001</v>
          </cell>
          <cell r="Q955">
            <v>16513593.75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</row>
        <row r="956">
          <cell r="B956">
            <v>0</v>
          </cell>
          <cell r="C956"/>
          <cell r="D956" t="str">
            <v>LUBRICANTE PVC kg</v>
          </cell>
          <cell r="E956">
            <v>0</v>
          </cell>
          <cell r="F956">
            <v>0</v>
          </cell>
          <cell r="G956" t="str">
            <v>kg</v>
          </cell>
          <cell r="H956">
            <v>39602.5</v>
          </cell>
          <cell r="I956">
            <v>1.2999999999999999E-2</v>
          </cell>
          <cell r="J956">
            <v>0</v>
          </cell>
          <cell r="K956">
            <v>514.83249999999998</v>
          </cell>
          <cell r="L956">
            <v>0</v>
          </cell>
          <cell r="M956">
            <v>0</v>
          </cell>
          <cell r="N956">
            <v>0</v>
          </cell>
          <cell r="O956"/>
          <cell r="P956"/>
          <cell r="Q956"/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  <cell r="AQ956">
            <v>0</v>
          </cell>
          <cell r="AR956">
            <v>0</v>
          </cell>
          <cell r="AS956">
            <v>0</v>
          </cell>
        </row>
        <row r="957">
          <cell r="B957">
            <v>0</v>
          </cell>
          <cell r="C957"/>
          <cell r="D957" t="str">
            <v>LIMPIADOR PVC 1/4 G</v>
          </cell>
          <cell r="E957">
            <v>0</v>
          </cell>
          <cell r="F957">
            <v>0</v>
          </cell>
          <cell r="G957" t="str">
            <v>1/4 GL</v>
          </cell>
          <cell r="H957">
            <v>45447</v>
          </cell>
          <cell r="I957">
            <v>1.2999999999999999E-2</v>
          </cell>
          <cell r="J957">
            <v>0</v>
          </cell>
          <cell r="K957">
            <v>590.81099999999992</v>
          </cell>
          <cell r="L957">
            <v>0</v>
          </cell>
          <cell r="M957">
            <v>0</v>
          </cell>
          <cell r="N957">
            <v>0</v>
          </cell>
          <cell r="O957"/>
          <cell r="P957"/>
          <cell r="Q957"/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</row>
        <row r="958">
          <cell r="B958">
            <v>0</v>
          </cell>
          <cell r="C958"/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/>
          <cell r="P958"/>
          <cell r="Q958"/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</row>
        <row r="959">
          <cell r="B959">
            <v>0</v>
          </cell>
          <cell r="C959"/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/>
          <cell r="P959"/>
          <cell r="Q959"/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</row>
        <row r="960">
          <cell r="B960">
            <v>0</v>
          </cell>
          <cell r="C960"/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/>
          <cell r="P960"/>
          <cell r="Q960"/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  <cell r="W960">
            <v>0</v>
          </cell>
          <cell r="X960">
            <v>0</v>
          </cell>
          <cell r="Y960">
            <v>0</v>
          </cell>
          <cell r="Z960">
            <v>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  <cell r="AG960">
            <v>0</v>
          </cell>
          <cell r="AH960">
            <v>0</v>
          </cell>
          <cell r="AI960">
            <v>0</v>
          </cell>
          <cell r="AJ960">
            <v>0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0</v>
          </cell>
          <cell r="AP960">
            <v>0</v>
          </cell>
          <cell r="AQ960">
            <v>0</v>
          </cell>
          <cell r="AR960">
            <v>0</v>
          </cell>
          <cell r="AS960">
            <v>0</v>
          </cell>
        </row>
        <row r="961">
          <cell r="B961">
            <v>0</v>
          </cell>
          <cell r="C961"/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/>
          <cell r="P961"/>
          <cell r="Q961"/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</row>
        <row r="962">
          <cell r="B962">
            <v>0</v>
          </cell>
          <cell r="C962"/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  <cell r="N962">
            <v>0</v>
          </cell>
          <cell r="O962"/>
          <cell r="P962"/>
          <cell r="Q962"/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0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</row>
        <row r="963">
          <cell r="B963">
            <v>0</v>
          </cell>
          <cell r="C963"/>
          <cell r="D963"/>
          <cell r="E963">
            <v>0</v>
          </cell>
          <cell r="F963">
            <v>0</v>
          </cell>
          <cell r="G963"/>
          <cell r="H963"/>
          <cell r="I963"/>
          <cell r="J963">
            <v>0</v>
          </cell>
          <cell r="K963">
            <v>0</v>
          </cell>
          <cell r="L963">
            <v>0</v>
          </cell>
          <cell r="M963">
            <v>0</v>
          </cell>
          <cell r="N963">
            <v>0</v>
          </cell>
          <cell r="O963"/>
          <cell r="P963"/>
          <cell r="Q963"/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>
            <v>0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</row>
        <row r="964">
          <cell r="B964">
            <v>0</v>
          </cell>
          <cell r="C964"/>
          <cell r="D964"/>
          <cell r="E964">
            <v>0</v>
          </cell>
          <cell r="F964">
            <v>0</v>
          </cell>
          <cell r="G964"/>
          <cell r="H964"/>
          <cell r="I964"/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/>
          <cell r="P964"/>
          <cell r="Q964"/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  <cell r="W964">
            <v>0</v>
          </cell>
          <cell r="X964">
            <v>0</v>
          </cell>
          <cell r="Y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0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  <cell r="AQ964">
            <v>0</v>
          </cell>
          <cell r="AR964">
            <v>0</v>
          </cell>
          <cell r="AS964">
            <v>0</v>
          </cell>
        </row>
        <row r="965">
          <cell r="B965">
            <v>0</v>
          </cell>
          <cell r="C965"/>
          <cell r="D965"/>
          <cell r="E965">
            <v>0</v>
          </cell>
          <cell r="F965">
            <v>0</v>
          </cell>
          <cell r="G965"/>
          <cell r="H965"/>
          <cell r="I965"/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/>
          <cell r="P965"/>
          <cell r="Q965"/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  <cell r="Y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  <cell r="AQ965">
            <v>0</v>
          </cell>
          <cell r="AR965">
            <v>0</v>
          </cell>
          <cell r="AS965">
            <v>0</v>
          </cell>
        </row>
        <row r="966">
          <cell r="B966">
            <v>0</v>
          </cell>
          <cell r="C966"/>
          <cell r="D966"/>
          <cell r="E966">
            <v>0</v>
          </cell>
          <cell r="F966">
            <v>0</v>
          </cell>
          <cell r="G966"/>
          <cell r="H966"/>
          <cell r="I966"/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/>
          <cell r="P966"/>
          <cell r="Q966"/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  <cell r="Y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  <cell r="AG966">
            <v>0</v>
          </cell>
          <cell r="AH966">
            <v>0</v>
          </cell>
          <cell r="AI966">
            <v>0</v>
          </cell>
          <cell r="AJ966">
            <v>0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  <cell r="AQ966">
            <v>0</v>
          </cell>
          <cell r="AR966">
            <v>0</v>
          </cell>
          <cell r="AS966">
            <v>0</v>
          </cell>
        </row>
        <row r="967">
          <cell r="B967">
            <v>0</v>
          </cell>
          <cell r="C967"/>
          <cell r="D967"/>
          <cell r="E967">
            <v>0</v>
          </cell>
          <cell r="F967">
            <v>0</v>
          </cell>
          <cell r="G967"/>
          <cell r="H967"/>
          <cell r="I967"/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/>
          <cell r="P967"/>
          <cell r="Q967"/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0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0</v>
          </cell>
          <cell r="AP967">
            <v>0</v>
          </cell>
          <cell r="AQ967">
            <v>0</v>
          </cell>
          <cell r="AR967">
            <v>0</v>
          </cell>
          <cell r="AS967">
            <v>0</v>
          </cell>
        </row>
        <row r="968">
          <cell r="B968">
            <v>0</v>
          </cell>
          <cell r="C968"/>
          <cell r="D968"/>
          <cell r="E968">
            <v>0</v>
          </cell>
          <cell r="F968">
            <v>0</v>
          </cell>
          <cell r="G968"/>
          <cell r="H968"/>
          <cell r="I968"/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/>
          <cell r="P968"/>
          <cell r="Q968"/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0</v>
          </cell>
          <cell r="X968">
            <v>0</v>
          </cell>
          <cell r="Y968">
            <v>0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0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0</v>
          </cell>
          <cell r="AP968">
            <v>0</v>
          </cell>
          <cell r="AQ968">
            <v>0</v>
          </cell>
          <cell r="AR968">
            <v>0</v>
          </cell>
          <cell r="AS968">
            <v>0</v>
          </cell>
        </row>
        <row r="969">
          <cell r="B969">
            <v>0</v>
          </cell>
          <cell r="C969"/>
          <cell r="D969"/>
          <cell r="E969">
            <v>0</v>
          </cell>
          <cell r="F969">
            <v>0</v>
          </cell>
          <cell r="G969"/>
          <cell r="H969"/>
          <cell r="I969"/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/>
          <cell r="P969"/>
          <cell r="Q969"/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  <cell r="X969">
            <v>0</v>
          </cell>
          <cell r="Y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  <cell r="AG969">
            <v>0</v>
          </cell>
          <cell r="AH969">
            <v>0</v>
          </cell>
          <cell r="AI969">
            <v>0</v>
          </cell>
          <cell r="AJ969">
            <v>0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>
            <v>0</v>
          </cell>
          <cell r="AQ969">
            <v>0</v>
          </cell>
          <cell r="AR969">
            <v>0</v>
          </cell>
          <cell r="AS969">
            <v>0</v>
          </cell>
        </row>
        <row r="970"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 t="str">
            <v>SUB-TOTAL</v>
          </cell>
          <cell r="L970">
            <v>130575.64350000001</v>
          </cell>
          <cell r="M970">
            <v>0</v>
          </cell>
          <cell r="N970">
            <v>0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  <cell r="W970">
            <v>0</v>
          </cell>
          <cell r="X970">
            <v>0</v>
          </cell>
          <cell r="Y970">
            <v>0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  <cell r="AG970">
            <v>0</v>
          </cell>
          <cell r="AH970">
            <v>0</v>
          </cell>
          <cell r="AI970">
            <v>0</v>
          </cell>
          <cell r="AJ970">
            <v>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  <cell r="AQ970">
            <v>0</v>
          </cell>
          <cell r="AR970">
            <v>0</v>
          </cell>
          <cell r="AS970">
            <v>0</v>
          </cell>
        </row>
        <row r="971">
          <cell r="B971">
            <v>0</v>
          </cell>
          <cell r="C971">
            <v>0</v>
          </cell>
          <cell r="D971" t="str">
            <v>III-TRANSPORTES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  <cell r="X971">
            <v>0</v>
          </cell>
          <cell r="Y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0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0</v>
          </cell>
          <cell r="AP971">
            <v>0</v>
          </cell>
          <cell r="AQ971">
            <v>0</v>
          </cell>
          <cell r="AR971">
            <v>0</v>
          </cell>
          <cell r="AS971">
            <v>0</v>
          </cell>
        </row>
        <row r="972">
          <cell r="B972">
            <v>0</v>
          </cell>
          <cell r="C972" t="str">
            <v>COD.</v>
          </cell>
          <cell r="D972" t="str">
            <v>MATERIAL</v>
          </cell>
          <cell r="E972">
            <v>0</v>
          </cell>
          <cell r="F972" t="str">
            <v>vol-peso 
ó cant</v>
          </cell>
          <cell r="G972" t="str">
            <v>Distancia</v>
          </cell>
          <cell r="H972" t="str">
            <v>M3 o ton*Km</v>
          </cell>
          <cell r="I972" t="str">
            <v>tarifa</v>
          </cell>
          <cell r="J972">
            <v>0</v>
          </cell>
          <cell r="K972" t="str">
            <v>vr.unit</v>
          </cell>
          <cell r="L972" t="str">
            <v>UND</v>
          </cell>
          <cell r="M972">
            <v>0</v>
          </cell>
          <cell r="N972">
            <v>0</v>
          </cell>
          <cell r="O972" t="str">
            <v>CANTIDAD</v>
          </cell>
          <cell r="P972" t="str">
            <v>CANTIDAD TOTAL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0</v>
          </cell>
          <cell r="Y972">
            <v>0</v>
          </cell>
          <cell r="Z972">
            <v>0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0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  <cell r="AQ972">
            <v>0</v>
          </cell>
          <cell r="AR972">
            <v>0</v>
          </cell>
          <cell r="AS972">
            <v>0</v>
          </cell>
        </row>
        <row r="973">
          <cell r="B973">
            <v>0</v>
          </cell>
          <cell r="C973">
            <v>0</v>
          </cell>
          <cell r="D973" t="str">
            <v>TRANSP. General San Gil</v>
          </cell>
          <cell r="E973">
            <v>0</v>
          </cell>
          <cell r="F973">
            <v>0.09</v>
          </cell>
          <cell r="G973">
            <v>15</v>
          </cell>
          <cell r="H973">
            <v>1.3499999999999999</v>
          </cell>
          <cell r="I973">
            <v>1270</v>
          </cell>
          <cell r="J973">
            <v>0</v>
          </cell>
          <cell r="K973">
            <v>114.3</v>
          </cell>
          <cell r="L973">
            <v>0</v>
          </cell>
          <cell r="M973">
            <v>0</v>
          </cell>
          <cell r="N973">
            <v>0</v>
          </cell>
          <cell r="O973">
            <v>352.29</v>
          </cell>
          <cell r="P973">
            <v>4403.625</v>
          </cell>
          <cell r="Q973">
            <v>5064168.75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0</v>
          </cell>
          <cell r="Y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0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0</v>
          </cell>
          <cell r="AP973">
            <v>0</v>
          </cell>
          <cell r="AQ973">
            <v>0</v>
          </cell>
          <cell r="AR973">
            <v>0</v>
          </cell>
          <cell r="AS973">
            <v>0</v>
          </cell>
        </row>
        <row r="974">
          <cell r="B974">
            <v>0</v>
          </cell>
          <cell r="C974"/>
          <cell r="D974"/>
          <cell r="E974">
            <v>0</v>
          </cell>
          <cell r="F974"/>
          <cell r="G974"/>
          <cell r="H974"/>
          <cell r="I974"/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/>
          <cell r="P974"/>
          <cell r="Q974"/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0</v>
          </cell>
          <cell r="X974">
            <v>0</v>
          </cell>
          <cell r="Y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0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0</v>
          </cell>
          <cell r="AP974">
            <v>0</v>
          </cell>
          <cell r="AQ974">
            <v>0</v>
          </cell>
          <cell r="AR974">
            <v>0</v>
          </cell>
          <cell r="AS974">
            <v>0</v>
          </cell>
        </row>
        <row r="975">
          <cell r="B975">
            <v>0</v>
          </cell>
          <cell r="C975"/>
          <cell r="D975"/>
          <cell r="E975">
            <v>0</v>
          </cell>
          <cell r="F975"/>
          <cell r="G975"/>
          <cell r="H975"/>
          <cell r="I975"/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/>
          <cell r="P975"/>
          <cell r="Q975"/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0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0</v>
          </cell>
          <cell r="AP975">
            <v>0</v>
          </cell>
          <cell r="AQ975">
            <v>0</v>
          </cell>
          <cell r="AR975">
            <v>0</v>
          </cell>
          <cell r="AS975">
            <v>0</v>
          </cell>
        </row>
        <row r="976">
          <cell r="B976">
            <v>0</v>
          </cell>
          <cell r="C976"/>
          <cell r="D976"/>
          <cell r="E976">
            <v>0</v>
          </cell>
          <cell r="F976"/>
          <cell r="G976"/>
          <cell r="H976"/>
          <cell r="I976"/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/>
          <cell r="P976"/>
          <cell r="Q976"/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0</v>
          </cell>
          <cell r="X976">
            <v>0</v>
          </cell>
          <cell r="Y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0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0</v>
          </cell>
          <cell r="AP976">
            <v>0</v>
          </cell>
          <cell r="AQ976">
            <v>0</v>
          </cell>
          <cell r="AR976">
            <v>0</v>
          </cell>
          <cell r="AS976">
            <v>0</v>
          </cell>
        </row>
        <row r="977">
          <cell r="B977">
            <v>0</v>
          </cell>
          <cell r="C977"/>
          <cell r="D977"/>
          <cell r="E977">
            <v>0</v>
          </cell>
          <cell r="F977"/>
          <cell r="G977"/>
          <cell r="H977"/>
          <cell r="I977"/>
          <cell r="J977">
            <v>0</v>
          </cell>
          <cell r="K977">
            <v>0</v>
          </cell>
          <cell r="L977">
            <v>0</v>
          </cell>
          <cell r="M977">
            <v>0</v>
          </cell>
          <cell r="N977">
            <v>0</v>
          </cell>
          <cell r="O977"/>
          <cell r="P977"/>
          <cell r="Q977"/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  <cell r="Y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0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0</v>
          </cell>
          <cell r="AP977">
            <v>0</v>
          </cell>
          <cell r="AQ977">
            <v>0</v>
          </cell>
          <cell r="AR977">
            <v>0</v>
          </cell>
          <cell r="AS977">
            <v>0</v>
          </cell>
        </row>
        <row r="978">
          <cell r="B978">
            <v>0</v>
          </cell>
          <cell r="C978"/>
          <cell r="D978"/>
          <cell r="E978">
            <v>0</v>
          </cell>
          <cell r="F978"/>
          <cell r="G978"/>
          <cell r="H978"/>
          <cell r="I978"/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/>
          <cell r="P978"/>
          <cell r="Q978"/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0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  <cell r="AQ978">
            <v>0</v>
          </cell>
          <cell r="AR978">
            <v>0</v>
          </cell>
          <cell r="AS978">
            <v>0</v>
          </cell>
        </row>
        <row r="979">
          <cell r="B979">
            <v>0</v>
          </cell>
          <cell r="C979"/>
          <cell r="D979"/>
          <cell r="E979">
            <v>0</v>
          </cell>
          <cell r="F979"/>
          <cell r="G979"/>
          <cell r="H979"/>
          <cell r="I979"/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/>
          <cell r="P979"/>
          <cell r="Q979"/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  <cell r="Y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0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0</v>
          </cell>
          <cell r="AP979">
            <v>0</v>
          </cell>
          <cell r="AQ979">
            <v>0</v>
          </cell>
          <cell r="AR979">
            <v>0</v>
          </cell>
          <cell r="AS979">
            <v>0</v>
          </cell>
        </row>
        <row r="980">
          <cell r="B980">
            <v>0</v>
          </cell>
          <cell r="C980"/>
          <cell r="D980"/>
          <cell r="E980">
            <v>0</v>
          </cell>
          <cell r="F980"/>
          <cell r="G980"/>
          <cell r="H980"/>
          <cell r="I980"/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/>
          <cell r="P980"/>
          <cell r="Q980"/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0</v>
          </cell>
          <cell r="AP980">
            <v>0</v>
          </cell>
          <cell r="AQ980">
            <v>0</v>
          </cell>
          <cell r="AR980">
            <v>0</v>
          </cell>
          <cell r="AS980">
            <v>0</v>
          </cell>
        </row>
        <row r="981"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 t="str">
            <v>SUB-TOTAL</v>
          </cell>
          <cell r="L981">
            <v>114.3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</v>
          </cell>
          <cell r="Y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  <cell r="AQ981">
            <v>0</v>
          </cell>
          <cell r="AR981">
            <v>0</v>
          </cell>
          <cell r="AS981">
            <v>0</v>
          </cell>
        </row>
        <row r="982">
          <cell r="B982">
            <v>0</v>
          </cell>
          <cell r="C982">
            <v>0</v>
          </cell>
          <cell r="D982" t="str">
            <v>IV-MANO DE OBRA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0</v>
          </cell>
          <cell r="X982">
            <v>0</v>
          </cell>
          <cell r="Y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0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0</v>
          </cell>
          <cell r="AP982">
            <v>0</v>
          </cell>
          <cell r="AQ982">
            <v>0</v>
          </cell>
          <cell r="AR982">
            <v>0</v>
          </cell>
          <cell r="AS982">
            <v>0</v>
          </cell>
        </row>
        <row r="983">
          <cell r="B983">
            <v>0</v>
          </cell>
          <cell r="C983" t="str">
            <v>COD.</v>
          </cell>
          <cell r="D983" t="str">
            <v>TRABAJADOR</v>
          </cell>
          <cell r="E983" t="str">
            <v>Cantidad</v>
          </cell>
          <cell r="F983" t="str">
            <v>jornal</v>
          </cell>
          <cell r="G983" t="str">
            <v>prestaciones</v>
          </cell>
          <cell r="H983" t="str">
            <v>jornal total</v>
          </cell>
          <cell r="I983" t="str">
            <v>rendimiento</v>
          </cell>
          <cell r="J983">
            <v>0</v>
          </cell>
          <cell r="K983" t="str">
            <v>vr.unit</v>
          </cell>
          <cell r="L983" t="str">
            <v>UND</v>
          </cell>
          <cell r="M983">
            <v>0</v>
          </cell>
          <cell r="N983">
            <v>0</v>
          </cell>
          <cell r="O983" t="str">
            <v>CANTIDAD</v>
          </cell>
          <cell r="P983" t="str">
            <v>JORNALES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0</v>
          </cell>
          <cell r="X983">
            <v>0</v>
          </cell>
          <cell r="Y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0</v>
          </cell>
          <cell r="AP983">
            <v>0</v>
          </cell>
          <cell r="AQ983">
            <v>0</v>
          </cell>
          <cell r="AR983">
            <v>0</v>
          </cell>
          <cell r="AS983">
            <v>0</v>
          </cell>
        </row>
        <row r="984">
          <cell r="B984">
            <v>0</v>
          </cell>
          <cell r="C984">
            <v>0</v>
          </cell>
          <cell r="D984" t="str">
            <v>AYUDANTE</v>
          </cell>
          <cell r="E984">
            <v>2</v>
          </cell>
          <cell r="F984">
            <v>35000</v>
          </cell>
          <cell r="G984">
            <v>1.85</v>
          </cell>
          <cell r="H984">
            <v>129500</v>
          </cell>
          <cell r="I984">
            <v>10</v>
          </cell>
          <cell r="J984" t="str">
            <v>UND/DÍA</v>
          </cell>
          <cell r="K984">
            <v>12950</v>
          </cell>
          <cell r="L984">
            <v>0</v>
          </cell>
          <cell r="M984">
            <v>0</v>
          </cell>
          <cell r="N984">
            <v>0</v>
          </cell>
          <cell r="O984">
            <v>352.29</v>
          </cell>
          <cell r="P984">
            <v>146.78747340909092</v>
          </cell>
          <cell r="Q984">
            <v>6458648.8300000001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0</v>
          </cell>
          <cell r="W984">
            <v>0</v>
          </cell>
          <cell r="X984">
            <v>0</v>
          </cell>
          <cell r="Y984">
            <v>0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0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0</v>
          </cell>
          <cell r="AP984">
            <v>0</v>
          </cell>
          <cell r="AQ984">
            <v>0</v>
          </cell>
          <cell r="AR984">
            <v>0</v>
          </cell>
          <cell r="AS984">
            <v>0</v>
          </cell>
        </row>
        <row r="985">
          <cell r="B985">
            <v>0</v>
          </cell>
          <cell r="C985"/>
          <cell r="D985" t="str">
            <v>OFICIAL</v>
          </cell>
          <cell r="E985">
            <v>1</v>
          </cell>
          <cell r="F985">
            <v>52082.820199999995</v>
          </cell>
          <cell r="G985">
            <v>1.85</v>
          </cell>
          <cell r="H985">
            <v>96353</v>
          </cell>
          <cell r="I985">
            <v>10</v>
          </cell>
          <cell r="J985" t="str">
            <v>UND/DÍA</v>
          </cell>
          <cell r="K985">
            <v>9635.2999999999993</v>
          </cell>
          <cell r="L985">
            <v>0</v>
          </cell>
          <cell r="M985">
            <v>0</v>
          </cell>
          <cell r="N985">
            <v>0</v>
          </cell>
          <cell r="O985"/>
          <cell r="P985"/>
          <cell r="Q985"/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  <cell r="X985">
            <v>0</v>
          </cell>
          <cell r="Y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0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0</v>
          </cell>
          <cell r="AP985">
            <v>0</v>
          </cell>
          <cell r="AQ985">
            <v>0</v>
          </cell>
          <cell r="AR985">
            <v>0</v>
          </cell>
          <cell r="AS985">
            <v>0</v>
          </cell>
        </row>
        <row r="986">
          <cell r="B986">
            <v>0</v>
          </cell>
          <cell r="C986"/>
          <cell r="D986"/>
          <cell r="E986"/>
          <cell r="F986"/>
          <cell r="G986"/>
          <cell r="H986"/>
          <cell r="I986"/>
          <cell r="J986"/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/>
          <cell r="P986"/>
          <cell r="Q986"/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  <cell r="X986">
            <v>0</v>
          </cell>
          <cell r="Y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0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0</v>
          </cell>
          <cell r="AP986">
            <v>0</v>
          </cell>
          <cell r="AQ986">
            <v>0</v>
          </cell>
          <cell r="AR986">
            <v>0</v>
          </cell>
          <cell r="AS986">
            <v>0</v>
          </cell>
        </row>
        <row r="987">
          <cell r="B987">
            <v>0</v>
          </cell>
          <cell r="C987"/>
          <cell r="D987"/>
          <cell r="E987"/>
          <cell r="F987"/>
          <cell r="G987"/>
          <cell r="H987"/>
          <cell r="I987"/>
          <cell r="J987"/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/>
          <cell r="P987"/>
          <cell r="Q987"/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0</v>
          </cell>
          <cell r="X987">
            <v>0</v>
          </cell>
          <cell r="Y987">
            <v>0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0</v>
          </cell>
          <cell r="AP987">
            <v>0</v>
          </cell>
          <cell r="AQ987">
            <v>0</v>
          </cell>
          <cell r="AR987">
            <v>0</v>
          </cell>
          <cell r="AS987">
            <v>0</v>
          </cell>
        </row>
        <row r="988"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 t="str">
            <v>SUB-TOTAL</v>
          </cell>
          <cell r="L988">
            <v>22585.3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  <cell r="Y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0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0</v>
          </cell>
          <cell r="AP988">
            <v>0</v>
          </cell>
          <cell r="AQ988">
            <v>0</v>
          </cell>
          <cell r="AR988">
            <v>0</v>
          </cell>
          <cell r="AS988">
            <v>0</v>
          </cell>
        </row>
        <row r="989"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0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0</v>
          </cell>
          <cell r="AP989">
            <v>0</v>
          </cell>
          <cell r="AQ989">
            <v>0</v>
          </cell>
          <cell r="AR989">
            <v>0</v>
          </cell>
          <cell r="AS989">
            <v>0</v>
          </cell>
        </row>
        <row r="990">
          <cell r="B990">
            <v>0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 t="str">
            <v>TOTAL COSTO DIRECTO</v>
          </cell>
          <cell r="J990">
            <v>0</v>
          </cell>
          <cell r="K990">
            <v>0</v>
          </cell>
          <cell r="L990">
            <v>155534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0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  <cell r="AQ990">
            <v>0</v>
          </cell>
          <cell r="AR990">
            <v>0</v>
          </cell>
          <cell r="AS990">
            <v>0</v>
          </cell>
        </row>
        <row r="991">
          <cell r="B991">
            <v>0</v>
          </cell>
          <cell r="C991">
            <v>0</v>
          </cell>
          <cell r="D991" t="str">
            <v>V- COSTOS INDIRECTOS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0</v>
          </cell>
          <cell r="AP991">
            <v>0</v>
          </cell>
          <cell r="AQ991">
            <v>0</v>
          </cell>
          <cell r="AR991">
            <v>0</v>
          </cell>
          <cell r="AS991">
            <v>0</v>
          </cell>
        </row>
        <row r="992">
          <cell r="B992">
            <v>0</v>
          </cell>
          <cell r="C992">
            <v>0</v>
          </cell>
          <cell r="D992" t="str">
            <v>Descripción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>
            <v>0</v>
          </cell>
          <cell r="J992" t="str">
            <v>Porcentaje</v>
          </cell>
          <cell r="K992">
            <v>0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0</v>
          </cell>
          <cell r="X992">
            <v>0</v>
          </cell>
          <cell r="Y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  <cell r="AQ992">
            <v>0</v>
          </cell>
          <cell r="AR992">
            <v>0</v>
          </cell>
          <cell r="AS992">
            <v>0</v>
          </cell>
        </row>
        <row r="993">
          <cell r="B993">
            <v>0</v>
          </cell>
          <cell r="C993">
            <v>0</v>
          </cell>
          <cell r="D993" t="str">
            <v>A.I.U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>
            <v>0</v>
          </cell>
          <cell r="J993">
            <v>0.35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</v>
          </cell>
          <cell r="X993">
            <v>0</v>
          </cell>
          <cell r="Y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  <cell r="AQ993">
            <v>0</v>
          </cell>
          <cell r="AR993">
            <v>0</v>
          </cell>
          <cell r="AS993">
            <v>0</v>
          </cell>
        </row>
        <row r="994"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>
            <v>0</v>
          </cell>
          <cell r="J994" t="str">
            <v xml:space="preserve">PRECIO UNITARIO TOTAL </v>
          </cell>
          <cell r="K994">
            <v>0</v>
          </cell>
          <cell r="L994">
            <v>209970.9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0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  <cell r="AQ994">
            <v>0</v>
          </cell>
          <cell r="AR994">
            <v>0</v>
          </cell>
          <cell r="AS994">
            <v>0</v>
          </cell>
        </row>
        <row r="995"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0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0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  <cell r="AQ995">
            <v>0</v>
          </cell>
          <cell r="AR995">
            <v>0</v>
          </cell>
          <cell r="AS995">
            <v>0</v>
          </cell>
        </row>
        <row r="996">
          <cell r="B996">
            <v>0</v>
          </cell>
          <cell r="C996" t="str">
            <v>Elaboró: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 t="str">
            <v xml:space="preserve">Reviso: 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0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0</v>
          </cell>
          <cell r="AP996">
            <v>0</v>
          </cell>
          <cell r="AQ996">
            <v>0</v>
          </cell>
          <cell r="AR996">
            <v>0</v>
          </cell>
          <cell r="AS996">
            <v>0</v>
          </cell>
        </row>
        <row r="997"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0</v>
          </cell>
          <cell r="X997">
            <v>0</v>
          </cell>
          <cell r="Y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0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0</v>
          </cell>
          <cell r="AP997">
            <v>0</v>
          </cell>
          <cell r="AQ997">
            <v>0</v>
          </cell>
          <cell r="AR997">
            <v>0</v>
          </cell>
          <cell r="AS997">
            <v>0</v>
          </cell>
        </row>
        <row r="998">
          <cell r="B998">
            <v>0</v>
          </cell>
          <cell r="C998" t="str">
            <v>ING EDWIN ANTONIO ORTIZ HIGUERA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 t="str">
            <v>FREEDIE ANDRES SANDOVAL HERRERA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  <cell r="AQ998">
            <v>0</v>
          </cell>
          <cell r="AR998">
            <v>0</v>
          </cell>
          <cell r="AS998">
            <v>0</v>
          </cell>
        </row>
        <row r="999">
          <cell r="B999">
            <v>0</v>
          </cell>
          <cell r="C999" t="str">
            <v>Ingeniero Civil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 t="str">
            <v>Secretario De Planeación Municipal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0</v>
          </cell>
          <cell r="T999">
            <v>0</v>
          </cell>
          <cell r="U999">
            <v>0</v>
          </cell>
          <cell r="V999">
            <v>0</v>
          </cell>
          <cell r="W999">
            <v>0</v>
          </cell>
          <cell r="X999">
            <v>0</v>
          </cell>
          <cell r="Y999">
            <v>0</v>
          </cell>
          <cell r="Z999">
            <v>0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0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  <cell r="AQ999">
            <v>0</v>
          </cell>
          <cell r="AR999">
            <v>0</v>
          </cell>
          <cell r="AS999">
            <v>0</v>
          </cell>
        </row>
        <row r="1000">
          <cell r="B1000">
            <v>0</v>
          </cell>
          <cell r="C1000" t="str">
            <v>MP 68202-096275 STD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 t="str">
            <v>M.P. 68202-300697 STD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  <cell r="AQ1000">
            <v>0</v>
          </cell>
          <cell r="AR1000">
            <v>0</v>
          </cell>
          <cell r="AS1000">
            <v>0</v>
          </cell>
        </row>
        <row r="1001"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0</v>
          </cell>
          <cell r="X1001">
            <v>0</v>
          </cell>
          <cell r="Y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  <cell r="AG1001">
            <v>0</v>
          </cell>
          <cell r="AH1001">
            <v>0</v>
          </cell>
          <cell r="AI1001">
            <v>0</v>
          </cell>
          <cell r="AJ1001">
            <v>0</v>
          </cell>
          <cell r="AK1001">
            <v>0</v>
          </cell>
          <cell r="AL1001">
            <v>0</v>
          </cell>
          <cell r="AM1001">
            <v>0</v>
          </cell>
          <cell r="AN1001">
            <v>0</v>
          </cell>
          <cell r="AO1001">
            <v>0</v>
          </cell>
          <cell r="AP1001">
            <v>0</v>
          </cell>
          <cell r="AQ1001">
            <v>0</v>
          </cell>
          <cell r="AR1001">
            <v>0</v>
          </cell>
          <cell r="AS1001">
            <v>0</v>
          </cell>
        </row>
        <row r="1002"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  <cell r="Y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  <cell r="AG1002">
            <v>0</v>
          </cell>
          <cell r="AH1002">
            <v>0</v>
          </cell>
          <cell r="AI1002">
            <v>0</v>
          </cell>
          <cell r="AJ1002">
            <v>0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0</v>
          </cell>
          <cell r="AP1002">
            <v>0</v>
          </cell>
          <cell r="AQ1002">
            <v>0</v>
          </cell>
          <cell r="AR1002">
            <v>0</v>
          </cell>
          <cell r="AS1002">
            <v>0</v>
          </cell>
        </row>
        <row r="1003"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  <cell r="Y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  <cell r="AG1003">
            <v>0</v>
          </cell>
          <cell r="AH1003">
            <v>0</v>
          </cell>
          <cell r="AI1003">
            <v>0</v>
          </cell>
          <cell r="AJ1003">
            <v>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0</v>
          </cell>
          <cell r="AP1003">
            <v>0</v>
          </cell>
          <cell r="AQ1003">
            <v>0</v>
          </cell>
          <cell r="AR1003">
            <v>0</v>
          </cell>
          <cell r="AS1003">
            <v>0</v>
          </cell>
        </row>
        <row r="1004">
          <cell r="B1004">
            <v>0</v>
          </cell>
          <cell r="C1004" t="str">
            <v>MUNICIPIO DE VALLE DE SAN JOSE</v>
          </cell>
          <cell r="D1004">
            <v>0</v>
          </cell>
          <cell r="E1004">
            <v>0</v>
          </cell>
          <cell r="F1004">
            <v>0</v>
          </cell>
          <cell r="G1004" t="str">
            <v xml:space="preserve">ANALISIS DE PRECIOS UNITARIOS 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  <cell r="X1004">
            <v>0</v>
          </cell>
          <cell r="Y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  <cell r="AG1004">
            <v>0</v>
          </cell>
          <cell r="AH1004">
            <v>0</v>
          </cell>
          <cell r="AI1004">
            <v>0</v>
          </cell>
          <cell r="AJ1004">
            <v>0</v>
          </cell>
          <cell r="AK1004">
            <v>0</v>
          </cell>
          <cell r="AL1004">
            <v>0</v>
          </cell>
          <cell r="AM1004">
            <v>0</v>
          </cell>
          <cell r="AN1004">
            <v>0</v>
          </cell>
          <cell r="AO1004">
            <v>0</v>
          </cell>
          <cell r="AP1004">
            <v>0</v>
          </cell>
          <cell r="AQ1004">
            <v>0</v>
          </cell>
          <cell r="AR1004">
            <v>0</v>
          </cell>
          <cell r="AS1004">
            <v>0</v>
          </cell>
        </row>
        <row r="1005">
          <cell r="B1005">
            <v>0</v>
          </cell>
          <cell r="C1005" t="str">
            <v>DEPARTAMENTO:</v>
          </cell>
          <cell r="D1005">
            <v>0</v>
          </cell>
          <cell r="E1005" t="str">
            <v>SANTANDER</v>
          </cell>
          <cell r="F1005">
            <v>0</v>
          </cell>
          <cell r="G1005">
            <v>0</v>
          </cell>
          <cell r="H1005" t="str">
            <v>MUNICIPIO:</v>
          </cell>
          <cell r="I1005" t="str">
            <v>VALLE DE SAN JOSE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  <cell r="X1005">
            <v>0</v>
          </cell>
          <cell r="Y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  <cell r="AG1005">
            <v>0</v>
          </cell>
          <cell r="AH1005">
            <v>0</v>
          </cell>
          <cell r="AI1005">
            <v>0</v>
          </cell>
          <cell r="AJ1005">
            <v>0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0</v>
          </cell>
          <cell r="AP1005">
            <v>0</v>
          </cell>
          <cell r="AQ1005">
            <v>0</v>
          </cell>
          <cell r="AR1005">
            <v>0</v>
          </cell>
          <cell r="AS1005">
            <v>0</v>
          </cell>
        </row>
        <row r="1006">
          <cell r="A1006">
            <v>0</v>
          </cell>
          <cell r="B1006">
            <v>0</v>
          </cell>
          <cell r="C1006" t="str">
            <v xml:space="preserve">ITEM  :    </v>
          </cell>
          <cell r="D1006">
            <v>3.09</v>
          </cell>
          <cell r="E1006" t="str">
            <v>Suministro e instalación de kit silla y PVC alcantarillado de 14" x 6 "</v>
          </cell>
          <cell r="F1006">
            <v>0</v>
          </cell>
          <cell r="G1006">
            <v>0</v>
          </cell>
          <cell r="H1006">
            <v>0</v>
          </cell>
          <cell r="I1006" t="str">
            <v xml:space="preserve">Fecha: </v>
          </cell>
          <cell r="J1006" t="str">
            <v>DICIEMBRE DE 2019</v>
          </cell>
          <cell r="K1006">
            <v>0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0</v>
          </cell>
          <cell r="T1006">
            <v>0</v>
          </cell>
          <cell r="U1006">
            <v>0</v>
          </cell>
          <cell r="V1006">
            <v>0</v>
          </cell>
          <cell r="W1006">
            <v>0</v>
          </cell>
          <cell r="X1006">
            <v>0</v>
          </cell>
          <cell r="Y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>
            <v>0</v>
          </cell>
          <cell r="AQ1006">
            <v>0</v>
          </cell>
          <cell r="AR1006">
            <v>0</v>
          </cell>
          <cell r="AS1006">
            <v>0</v>
          </cell>
        </row>
        <row r="1007">
          <cell r="B1007">
            <v>0</v>
          </cell>
          <cell r="C1007">
            <v>0</v>
          </cell>
          <cell r="D1007" t="str">
            <v>I-EQUIPO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0</v>
          </cell>
          <cell r="W1007">
            <v>0</v>
          </cell>
          <cell r="X1007">
            <v>0</v>
          </cell>
          <cell r="Y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0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0</v>
          </cell>
          <cell r="AQ1007">
            <v>0</v>
          </cell>
          <cell r="AR1007">
            <v>0</v>
          </cell>
          <cell r="AS1007">
            <v>0</v>
          </cell>
        </row>
        <row r="1008">
          <cell r="B1008">
            <v>0</v>
          </cell>
          <cell r="C1008" t="str">
            <v>COD.</v>
          </cell>
          <cell r="D1008" t="str">
            <v xml:space="preserve">DESCRIPCION </v>
          </cell>
          <cell r="E1008">
            <v>0</v>
          </cell>
          <cell r="F1008">
            <v>0</v>
          </cell>
          <cell r="G1008" t="str">
            <v>tipo</v>
          </cell>
          <cell r="H1008" t="str">
            <v>tarifa</v>
          </cell>
          <cell r="I1008" t="str">
            <v>rendimiento</v>
          </cell>
          <cell r="J1008">
            <v>0</v>
          </cell>
          <cell r="K1008" t="str">
            <v>vr.unit</v>
          </cell>
          <cell r="L1008" t="str">
            <v>UND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0</v>
          </cell>
          <cell r="X1008">
            <v>0</v>
          </cell>
          <cell r="Y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  <cell r="AF1008">
            <v>0</v>
          </cell>
          <cell r="AG1008">
            <v>0</v>
          </cell>
          <cell r="AH1008">
            <v>0</v>
          </cell>
          <cell r="AI1008">
            <v>0</v>
          </cell>
          <cell r="AJ1008">
            <v>0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0</v>
          </cell>
          <cell r="AP1008">
            <v>0</v>
          </cell>
          <cell r="AQ1008">
            <v>0</v>
          </cell>
          <cell r="AR1008">
            <v>0</v>
          </cell>
          <cell r="AS1008">
            <v>0</v>
          </cell>
        </row>
        <row r="1009">
          <cell r="B1009">
            <v>0</v>
          </cell>
          <cell r="C1009">
            <v>0</v>
          </cell>
          <cell r="D1009" t="str">
            <v>HERRAMIENTA MENOR</v>
          </cell>
          <cell r="E1009">
            <v>0</v>
          </cell>
          <cell r="F1009">
            <v>0</v>
          </cell>
          <cell r="G1009"/>
          <cell r="H1009">
            <v>2258.5300000000002</v>
          </cell>
          <cell r="I1009">
            <v>1</v>
          </cell>
          <cell r="J1009"/>
          <cell r="K1009">
            <v>2258.5300000000002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  <cell r="AG1009">
            <v>0</v>
          </cell>
          <cell r="AH1009">
            <v>0</v>
          </cell>
          <cell r="AI1009">
            <v>0</v>
          </cell>
          <cell r="AJ1009">
            <v>0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  <cell r="AQ1009">
            <v>0</v>
          </cell>
          <cell r="AR1009">
            <v>0</v>
          </cell>
          <cell r="AS1009">
            <v>0</v>
          </cell>
        </row>
        <row r="1010"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0</v>
          </cell>
          <cell r="T1010">
            <v>0</v>
          </cell>
          <cell r="U1010">
            <v>0</v>
          </cell>
          <cell r="V1010">
            <v>0</v>
          </cell>
          <cell r="W1010">
            <v>0</v>
          </cell>
          <cell r="X1010">
            <v>0</v>
          </cell>
          <cell r="Y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0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0</v>
          </cell>
          <cell r="AP1010">
            <v>0</v>
          </cell>
          <cell r="AQ1010">
            <v>0</v>
          </cell>
          <cell r="AR1010">
            <v>0</v>
          </cell>
          <cell r="AS1010">
            <v>0</v>
          </cell>
        </row>
        <row r="1011">
          <cell r="B1011">
            <v>0</v>
          </cell>
          <cell r="C1011"/>
          <cell r="D1011"/>
          <cell r="E1011">
            <v>0</v>
          </cell>
          <cell r="F1011">
            <v>0</v>
          </cell>
          <cell r="G1011"/>
          <cell r="H1011"/>
          <cell r="I1011"/>
          <cell r="J1011"/>
          <cell r="K1011">
            <v>0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0</v>
          </cell>
          <cell r="T1011">
            <v>0</v>
          </cell>
          <cell r="U1011">
            <v>0</v>
          </cell>
          <cell r="V1011">
            <v>0</v>
          </cell>
          <cell r="W1011">
            <v>0</v>
          </cell>
          <cell r="X1011">
            <v>0</v>
          </cell>
          <cell r="Y1011">
            <v>0</v>
          </cell>
          <cell r="Z1011">
            <v>0</v>
          </cell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  <cell r="AG1011">
            <v>0</v>
          </cell>
          <cell r="AH1011">
            <v>0</v>
          </cell>
          <cell r="AI1011">
            <v>0</v>
          </cell>
          <cell r="AJ1011">
            <v>0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0</v>
          </cell>
          <cell r="AP1011">
            <v>0</v>
          </cell>
          <cell r="AQ1011">
            <v>0</v>
          </cell>
          <cell r="AR1011">
            <v>0</v>
          </cell>
          <cell r="AS1011">
            <v>0</v>
          </cell>
        </row>
        <row r="1012">
          <cell r="B1012">
            <v>0</v>
          </cell>
          <cell r="C1012"/>
          <cell r="D1012"/>
          <cell r="E1012">
            <v>0</v>
          </cell>
          <cell r="F1012">
            <v>0</v>
          </cell>
          <cell r="G1012"/>
          <cell r="H1012"/>
          <cell r="I1012"/>
          <cell r="J1012"/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0</v>
          </cell>
          <cell r="T1012">
            <v>0</v>
          </cell>
          <cell r="U1012">
            <v>0</v>
          </cell>
          <cell r="V1012">
            <v>0</v>
          </cell>
          <cell r="W1012">
            <v>0</v>
          </cell>
          <cell r="X1012">
            <v>0</v>
          </cell>
          <cell r="Y1012">
            <v>0</v>
          </cell>
          <cell r="Z1012">
            <v>0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0</v>
          </cell>
          <cell r="AP1012">
            <v>0</v>
          </cell>
          <cell r="AQ1012">
            <v>0</v>
          </cell>
          <cell r="AR1012">
            <v>0</v>
          </cell>
          <cell r="AS1012">
            <v>0</v>
          </cell>
        </row>
        <row r="1013">
          <cell r="B1013">
            <v>0</v>
          </cell>
          <cell r="C1013"/>
          <cell r="D1013"/>
          <cell r="E1013">
            <v>0</v>
          </cell>
          <cell r="F1013">
            <v>0</v>
          </cell>
          <cell r="G1013"/>
          <cell r="H1013"/>
          <cell r="I1013"/>
          <cell r="J1013"/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>
            <v>0</v>
          </cell>
          <cell r="Q1013">
            <v>0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0</v>
          </cell>
          <cell r="X1013">
            <v>0</v>
          </cell>
          <cell r="Y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  <cell r="AF1013">
            <v>0</v>
          </cell>
          <cell r="AG1013">
            <v>0</v>
          </cell>
          <cell r="AH1013">
            <v>0</v>
          </cell>
          <cell r="AI1013">
            <v>0</v>
          </cell>
          <cell r="AJ1013">
            <v>0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0</v>
          </cell>
          <cell r="AP1013">
            <v>0</v>
          </cell>
          <cell r="AQ1013">
            <v>0</v>
          </cell>
          <cell r="AR1013">
            <v>0</v>
          </cell>
          <cell r="AS1013">
            <v>0</v>
          </cell>
        </row>
        <row r="1014">
          <cell r="B1014">
            <v>0</v>
          </cell>
          <cell r="C1014"/>
          <cell r="D1014"/>
          <cell r="E1014">
            <v>0</v>
          </cell>
          <cell r="F1014">
            <v>0</v>
          </cell>
          <cell r="G1014"/>
          <cell r="H1014"/>
          <cell r="I1014"/>
          <cell r="J1014"/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0</v>
          </cell>
          <cell r="X1014">
            <v>0</v>
          </cell>
          <cell r="Y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0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>
            <v>0</v>
          </cell>
          <cell r="AQ1014">
            <v>0</v>
          </cell>
          <cell r="AR1014">
            <v>0</v>
          </cell>
          <cell r="AS1014">
            <v>0</v>
          </cell>
        </row>
        <row r="1015">
          <cell r="B1015">
            <v>0</v>
          </cell>
          <cell r="C1015"/>
          <cell r="D1015"/>
          <cell r="E1015">
            <v>0</v>
          </cell>
          <cell r="F1015">
            <v>0</v>
          </cell>
          <cell r="G1015"/>
          <cell r="H1015"/>
          <cell r="I1015"/>
          <cell r="J1015"/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0</v>
          </cell>
          <cell r="X1015">
            <v>0</v>
          </cell>
          <cell r="Y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  <cell r="AG1015">
            <v>0</v>
          </cell>
          <cell r="AH1015">
            <v>0</v>
          </cell>
          <cell r="AI1015">
            <v>0</v>
          </cell>
          <cell r="AJ1015">
            <v>0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0</v>
          </cell>
          <cell r="AP1015">
            <v>0</v>
          </cell>
          <cell r="AQ1015">
            <v>0</v>
          </cell>
          <cell r="AR1015">
            <v>0</v>
          </cell>
          <cell r="AS1015">
            <v>0</v>
          </cell>
        </row>
        <row r="1016">
          <cell r="B1016">
            <v>0</v>
          </cell>
          <cell r="C1016"/>
          <cell r="D1016"/>
          <cell r="E1016">
            <v>0</v>
          </cell>
          <cell r="F1016">
            <v>0</v>
          </cell>
          <cell r="G1016"/>
          <cell r="H1016"/>
          <cell r="I1016"/>
          <cell r="J1016"/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  <cell r="Y1016">
            <v>0</v>
          </cell>
          <cell r="Z1016">
            <v>0</v>
          </cell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  <cell r="AG1016">
            <v>0</v>
          </cell>
          <cell r="AH1016">
            <v>0</v>
          </cell>
          <cell r="AI1016">
            <v>0</v>
          </cell>
          <cell r="AJ1016">
            <v>0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0</v>
          </cell>
          <cell r="AP1016">
            <v>0</v>
          </cell>
          <cell r="AQ1016">
            <v>0</v>
          </cell>
          <cell r="AR1016">
            <v>0</v>
          </cell>
          <cell r="AS1016">
            <v>0</v>
          </cell>
        </row>
        <row r="1017">
          <cell r="B1017">
            <v>0</v>
          </cell>
          <cell r="C1017"/>
          <cell r="D1017"/>
          <cell r="E1017">
            <v>0</v>
          </cell>
          <cell r="F1017">
            <v>0</v>
          </cell>
          <cell r="G1017"/>
          <cell r="H1017"/>
          <cell r="I1017"/>
          <cell r="J1017"/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0</v>
          </cell>
          <cell r="X1017">
            <v>0</v>
          </cell>
          <cell r="Y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  <cell r="AF1017">
            <v>0</v>
          </cell>
          <cell r="AG1017">
            <v>0</v>
          </cell>
          <cell r="AH1017">
            <v>0</v>
          </cell>
          <cell r="AI1017">
            <v>0</v>
          </cell>
          <cell r="AJ1017">
            <v>0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0</v>
          </cell>
          <cell r="AP1017">
            <v>0</v>
          </cell>
          <cell r="AQ1017">
            <v>0</v>
          </cell>
          <cell r="AR1017">
            <v>0</v>
          </cell>
          <cell r="AS1017">
            <v>0</v>
          </cell>
        </row>
        <row r="1018">
          <cell r="B1018">
            <v>0</v>
          </cell>
          <cell r="C1018"/>
          <cell r="D1018"/>
          <cell r="E1018">
            <v>0</v>
          </cell>
          <cell r="F1018">
            <v>0</v>
          </cell>
          <cell r="G1018"/>
          <cell r="H1018"/>
          <cell r="I1018"/>
          <cell r="J1018"/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0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  <cell r="AQ1018">
            <v>0</v>
          </cell>
          <cell r="AR1018">
            <v>0</v>
          </cell>
          <cell r="AS1018">
            <v>0</v>
          </cell>
        </row>
        <row r="1019"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 t="str">
            <v>SUB-TOTAL</v>
          </cell>
          <cell r="L1019">
            <v>2258.5300000000002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0</v>
          </cell>
          <cell r="X1019">
            <v>0</v>
          </cell>
          <cell r="Y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0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0</v>
          </cell>
          <cell r="AP1019">
            <v>0</v>
          </cell>
          <cell r="AQ1019">
            <v>0</v>
          </cell>
          <cell r="AR1019">
            <v>0</v>
          </cell>
          <cell r="AS1019">
            <v>0</v>
          </cell>
        </row>
        <row r="1020">
          <cell r="B1020">
            <v>0</v>
          </cell>
          <cell r="C1020">
            <v>0</v>
          </cell>
          <cell r="D1020" t="str">
            <v>II-MATERIALES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>
            <v>0</v>
          </cell>
          <cell r="Y1020">
            <v>0</v>
          </cell>
          <cell r="Z1020">
            <v>0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  <cell r="AF1020">
            <v>0</v>
          </cell>
          <cell r="AG1020">
            <v>0</v>
          </cell>
          <cell r="AH1020">
            <v>0</v>
          </cell>
          <cell r="AI1020">
            <v>0</v>
          </cell>
          <cell r="AJ1020">
            <v>0</v>
          </cell>
          <cell r="AK1020">
            <v>0</v>
          </cell>
          <cell r="AL1020">
            <v>0</v>
          </cell>
          <cell r="AM1020">
            <v>0</v>
          </cell>
          <cell r="AN1020">
            <v>0</v>
          </cell>
          <cell r="AO1020">
            <v>0</v>
          </cell>
          <cell r="AP1020">
            <v>0</v>
          </cell>
          <cell r="AQ1020">
            <v>0</v>
          </cell>
          <cell r="AR1020">
            <v>0</v>
          </cell>
          <cell r="AS1020">
            <v>0</v>
          </cell>
        </row>
        <row r="1021">
          <cell r="B1021">
            <v>0</v>
          </cell>
          <cell r="C1021" t="str">
            <v>COD.</v>
          </cell>
          <cell r="D1021" t="str">
            <v xml:space="preserve">DESCRIPCION </v>
          </cell>
          <cell r="E1021">
            <v>0</v>
          </cell>
          <cell r="F1021">
            <v>0</v>
          </cell>
          <cell r="G1021" t="str">
            <v>unidad</v>
          </cell>
          <cell r="H1021" t="str">
            <v>precio-unit</v>
          </cell>
          <cell r="I1021" t="str">
            <v>cantidad</v>
          </cell>
          <cell r="J1021">
            <v>0</v>
          </cell>
          <cell r="K1021" t="str">
            <v>vr.unit</v>
          </cell>
          <cell r="L1021" t="str">
            <v>UND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>
            <v>0</v>
          </cell>
          <cell r="Y1021">
            <v>0</v>
          </cell>
          <cell r="Z1021">
            <v>0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  <cell r="AF1021">
            <v>0</v>
          </cell>
          <cell r="AG1021">
            <v>0</v>
          </cell>
          <cell r="AH1021">
            <v>0</v>
          </cell>
          <cell r="AI1021">
            <v>0</v>
          </cell>
          <cell r="AJ1021">
            <v>0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  <cell r="AQ1021">
            <v>0</v>
          </cell>
          <cell r="AR1021">
            <v>0</v>
          </cell>
          <cell r="AS1021">
            <v>0</v>
          </cell>
        </row>
        <row r="1022">
          <cell r="B1022">
            <v>0</v>
          </cell>
          <cell r="C1022">
            <v>0</v>
          </cell>
          <cell r="D1022" t="str">
            <v>KIT SILLA Y PVC 14"X6"</v>
          </cell>
          <cell r="E1022">
            <v>0</v>
          </cell>
          <cell r="F1022">
            <v>0</v>
          </cell>
          <cell r="G1022" t="str">
            <v>UND</v>
          </cell>
          <cell r="H1022">
            <v>225808</v>
          </cell>
          <cell r="I1022">
            <v>1</v>
          </cell>
          <cell r="J1022">
            <v>0</v>
          </cell>
          <cell r="K1022">
            <v>225808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  <cell r="Y1022">
            <v>0</v>
          </cell>
          <cell r="Z1022">
            <v>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  <cell r="AF1022">
            <v>0</v>
          </cell>
          <cell r="AG1022">
            <v>0</v>
          </cell>
          <cell r="AH1022">
            <v>0</v>
          </cell>
          <cell r="AI1022">
            <v>0</v>
          </cell>
          <cell r="AJ1022">
            <v>0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0</v>
          </cell>
          <cell r="AP1022">
            <v>0</v>
          </cell>
          <cell r="AQ1022">
            <v>0</v>
          </cell>
          <cell r="AR1022">
            <v>0</v>
          </cell>
          <cell r="AS1022">
            <v>0</v>
          </cell>
        </row>
        <row r="1023">
          <cell r="B1023">
            <v>0</v>
          </cell>
          <cell r="C1023"/>
          <cell r="D1023" t="str">
            <v>LUBRICANTE PVC kg</v>
          </cell>
          <cell r="E1023">
            <v>0</v>
          </cell>
          <cell r="F1023">
            <v>0</v>
          </cell>
          <cell r="G1023" t="str">
            <v>KG</v>
          </cell>
          <cell r="H1023">
            <v>39602.5</v>
          </cell>
          <cell r="I1023">
            <v>1.2999999999999999E-2</v>
          </cell>
          <cell r="J1023">
            <v>0</v>
          </cell>
          <cell r="K1023">
            <v>514.83249999999998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>
            <v>0</v>
          </cell>
          <cell r="Y1023">
            <v>0</v>
          </cell>
          <cell r="Z1023">
            <v>0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0</v>
          </cell>
          <cell r="AK1023">
            <v>0</v>
          </cell>
          <cell r="AL1023">
            <v>0</v>
          </cell>
          <cell r="AM1023">
            <v>0</v>
          </cell>
          <cell r="AN1023">
            <v>0</v>
          </cell>
          <cell r="AO1023">
            <v>0</v>
          </cell>
          <cell r="AP1023">
            <v>0</v>
          </cell>
          <cell r="AQ1023">
            <v>0</v>
          </cell>
          <cell r="AR1023">
            <v>0</v>
          </cell>
          <cell r="AS1023">
            <v>0</v>
          </cell>
        </row>
        <row r="1024">
          <cell r="B1024">
            <v>0</v>
          </cell>
          <cell r="C1024"/>
          <cell r="D1024" t="str">
            <v>LIMPIADOR PVC 1/4 G</v>
          </cell>
          <cell r="E1024">
            <v>0</v>
          </cell>
          <cell r="F1024">
            <v>0</v>
          </cell>
          <cell r="G1024" t="str">
            <v>1/4 GL</v>
          </cell>
          <cell r="H1024">
            <v>45447</v>
          </cell>
          <cell r="I1024">
            <v>1.2999999999999999E-2</v>
          </cell>
          <cell r="J1024">
            <v>0</v>
          </cell>
          <cell r="K1024">
            <v>590.81099999999992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>
            <v>0</v>
          </cell>
          <cell r="Y1024">
            <v>0</v>
          </cell>
          <cell r="Z1024">
            <v>0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  <cell r="AF1024">
            <v>0</v>
          </cell>
          <cell r="AG1024">
            <v>0</v>
          </cell>
          <cell r="AH1024">
            <v>0</v>
          </cell>
          <cell r="AI1024">
            <v>0</v>
          </cell>
          <cell r="AJ1024">
            <v>0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  <cell r="AQ1024">
            <v>0</v>
          </cell>
          <cell r="AR1024">
            <v>0</v>
          </cell>
          <cell r="AS1024">
            <v>0</v>
          </cell>
        </row>
        <row r="1025">
          <cell r="B1025">
            <v>0</v>
          </cell>
          <cell r="C1025"/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X1025">
            <v>0</v>
          </cell>
          <cell r="Y1025">
            <v>0</v>
          </cell>
          <cell r="Z1025">
            <v>0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0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0</v>
          </cell>
          <cell r="AP1025">
            <v>0</v>
          </cell>
          <cell r="AQ1025">
            <v>0</v>
          </cell>
          <cell r="AR1025">
            <v>0</v>
          </cell>
          <cell r="AS1025">
            <v>0</v>
          </cell>
        </row>
        <row r="1026">
          <cell r="B1026">
            <v>0</v>
          </cell>
          <cell r="C1026"/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  <cell r="AG1026">
            <v>0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0</v>
          </cell>
          <cell r="AQ1026">
            <v>0</v>
          </cell>
          <cell r="AR1026">
            <v>0</v>
          </cell>
          <cell r="AS1026">
            <v>0</v>
          </cell>
        </row>
        <row r="1027">
          <cell r="B1027">
            <v>0</v>
          </cell>
          <cell r="C1027"/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0</v>
          </cell>
          <cell r="AQ1027">
            <v>0</v>
          </cell>
          <cell r="AR1027">
            <v>0</v>
          </cell>
          <cell r="AS1027">
            <v>0</v>
          </cell>
        </row>
        <row r="1028">
          <cell r="B1028">
            <v>0</v>
          </cell>
          <cell r="C1028"/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0</v>
          </cell>
          <cell r="AJ1028">
            <v>0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0</v>
          </cell>
          <cell r="AP1028">
            <v>0</v>
          </cell>
          <cell r="AQ1028">
            <v>0</v>
          </cell>
          <cell r="AR1028">
            <v>0</v>
          </cell>
          <cell r="AS1028">
            <v>0</v>
          </cell>
        </row>
        <row r="1029">
          <cell r="B1029">
            <v>0</v>
          </cell>
          <cell r="C1029"/>
          <cell r="D1029"/>
          <cell r="E1029">
            <v>0</v>
          </cell>
          <cell r="F1029">
            <v>0</v>
          </cell>
          <cell r="G1029"/>
          <cell r="H1029"/>
          <cell r="I1029"/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0</v>
          </cell>
          <cell r="AP1029">
            <v>0</v>
          </cell>
          <cell r="AQ1029">
            <v>0</v>
          </cell>
          <cell r="AR1029">
            <v>0</v>
          </cell>
          <cell r="AS1029">
            <v>0</v>
          </cell>
        </row>
        <row r="1030">
          <cell r="B1030">
            <v>0</v>
          </cell>
          <cell r="C1030"/>
          <cell r="D1030"/>
          <cell r="E1030">
            <v>0</v>
          </cell>
          <cell r="F1030">
            <v>0</v>
          </cell>
          <cell r="G1030"/>
          <cell r="H1030"/>
          <cell r="I1030"/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  <cell r="AG1030">
            <v>0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  <cell r="AQ1030">
            <v>0</v>
          </cell>
          <cell r="AR1030">
            <v>0</v>
          </cell>
          <cell r="AS1030">
            <v>0</v>
          </cell>
        </row>
        <row r="1031">
          <cell r="B1031">
            <v>0</v>
          </cell>
          <cell r="C1031"/>
          <cell r="D1031"/>
          <cell r="E1031">
            <v>0</v>
          </cell>
          <cell r="F1031">
            <v>0</v>
          </cell>
          <cell r="G1031"/>
          <cell r="H1031"/>
          <cell r="I1031"/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  <cell r="X1031">
            <v>0</v>
          </cell>
          <cell r="Y1031">
            <v>0</v>
          </cell>
          <cell r="Z1031">
            <v>0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  <cell r="AF1031">
            <v>0</v>
          </cell>
          <cell r="AG1031">
            <v>0</v>
          </cell>
          <cell r="AH1031">
            <v>0</v>
          </cell>
          <cell r="AI1031">
            <v>0</v>
          </cell>
          <cell r="AJ1031">
            <v>0</v>
          </cell>
          <cell r="AK1031">
            <v>0</v>
          </cell>
          <cell r="AL1031">
            <v>0</v>
          </cell>
          <cell r="AM1031">
            <v>0</v>
          </cell>
          <cell r="AN1031">
            <v>0</v>
          </cell>
          <cell r="AO1031">
            <v>0</v>
          </cell>
          <cell r="AP1031">
            <v>0</v>
          </cell>
          <cell r="AQ1031">
            <v>0</v>
          </cell>
          <cell r="AR1031">
            <v>0</v>
          </cell>
          <cell r="AS1031">
            <v>0</v>
          </cell>
        </row>
        <row r="1032">
          <cell r="B1032">
            <v>0</v>
          </cell>
          <cell r="C1032"/>
          <cell r="D1032"/>
          <cell r="E1032">
            <v>0</v>
          </cell>
          <cell r="F1032">
            <v>0</v>
          </cell>
          <cell r="G1032"/>
          <cell r="H1032"/>
          <cell r="I1032"/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>
            <v>0</v>
          </cell>
          <cell r="Y1032">
            <v>0</v>
          </cell>
          <cell r="Z1032">
            <v>0</v>
          </cell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  <cell r="AF1032">
            <v>0</v>
          </cell>
          <cell r="AG1032">
            <v>0</v>
          </cell>
          <cell r="AH1032">
            <v>0</v>
          </cell>
          <cell r="AI1032">
            <v>0</v>
          </cell>
          <cell r="AJ1032">
            <v>0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0</v>
          </cell>
          <cell r="AP1032">
            <v>0</v>
          </cell>
          <cell r="AQ1032">
            <v>0</v>
          </cell>
          <cell r="AR1032">
            <v>0</v>
          </cell>
          <cell r="AS1032">
            <v>0</v>
          </cell>
        </row>
        <row r="1033"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 t="str">
            <v>SUB-TOTAL</v>
          </cell>
          <cell r="L1033">
            <v>226913.64349999998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  <cell r="X1033">
            <v>0</v>
          </cell>
          <cell r="Y1033">
            <v>0</v>
          </cell>
          <cell r="Z1033">
            <v>0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  <cell r="AF1033">
            <v>0</v>
          </cell>
          <cell r="AG1033">
            <v>0</v>
          </cell>
          <cell r="AH1033">
            <v>0</v>
          </cell>
          <cell r="AI1033">
            <v>0</v>
          </cell>
          <cell r="AJ1033">
            <v>0</v>
          </cell>
          <cell r="AK1033">
            <v>0</v>
          </cell>
          <cell r="AL1033">
            <v>0</v>
          </cell>
          <cell r="AM1033">
            <v>0</v>
          </cell>
          <cell r="AN1033">
            <v>0</v>
          </cell>
          <cell r="AO1033">
            <v>0</v>
          </cell>
          <cell r="AP1033">
            <v>0</v>
          </cell>
          <cell r="AQ1033">
            <v>0</v>
          </cell>
          <cell r="AR1033">
            <v>0</v>
          </cell>
          <cell r="AS1033">
            <v>0</v>
          </cell>
        </row>
        <row r="1034">
          <cell r="B1034">
            <v>0</v>
          </cell>
          <cell r="C1034">
            <v>0</v>
          </cell>
          <cell r="D1034" t="str">
            <v>III-TRANSPORTES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  <cell r="X1034">
            <v>0</v>
          </cell>
          <cell r="Y1034">
            <v>0</v>
          </cell>
          <cell r="Z1034">
            <v>0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  <cell r="AG1034">
            <v>0</v>
          </cell>
          <cell r="AH1034">
            <v>0</v>
          </cell>
          <cell r="AI1034">
            <v>0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  <cell r="AQ1034">
            <v>0</v>
          </cell>
          <cell r="AR1034">
            <v>0</v>
          </cell>
          <cell r="AS1034">
            <v>0</v>
          </cell>
        </row>
        <row r="1035">
          <cell r="B1035">
            <v>0</v>
          </cell>
          <cell r="C1035" t="str">
            <v>COD.</v>
          </cell>
          <cell r="D1035" t="str">
            <v>MATERIAL</v>
          </cell>
          <cell r="E1035">
            <v>0</v>
          </cell>
          <cell r="F1035" t="str">
            <v>vol-peso 
ó cant</v>
          </cell>
          <cell r="G1035" t="str">
            <v>Distancia</v>
          </cell>
          <cell r="H1035" t="str">
            <v>M3 o ton*Km</v>
          </cell>
          <cell r="I1035" t="str">
            <v>tarifa</v>
          </cell>
          <cell r="J1035">
            <v>0</v>
          </cell>
          <cell r="K1035" t="str">
            <v>vr.unit</v>
          </cell>
          <cell r="L1035" t="str">
            <v>UND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>
            <v>0</v>
          </cell>
          <cell r="Y1035">
            <v>0</v>
          </cell>
          <cell r="Z1035">
            <v>0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  <cell r="AF1035">
            <v>0</v>
          </cell>
          <cell r="AG1035">
            <v>0</v>
          </cell>
          <cell r="AH1035">
            <v>0</v>
          </cell>
          <cell r="AI1035">
            <v>0</v>
          </cell>
          <cell r="AJ1035">
            <v>0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0</v>
          </cell>
          <cell r="AP1035">
            <v>0</v>
          </cell>
          <cell r="AQ1035">
            <v>0</v>
          </cell>
          <cell r="AR1035">
            <v>0</v>
          </cell>
          <cell r="AS1035">
            <v>0</v>
          </cell>
        </row>
        <row r="1036">
          <cell r="B1036">
            <v>0</v>
          </cell>
          <cell r="C1036">
            <v>0</v>
          </cell>
          <cell r="D1036" t="str">
            <v>TRANSP. San Gil</v>
          </cell>
          <cell r="E1036">
            <v>0</v>
          </cell>
          <cell r="F1036">
            <v>0.15</v>
          </cell>
          <cell r="G1036">
            <v>15</v>
          </cell>
          <cell r="H1036">
            <v>2.25</v>
          </cell>
          <cell r="I1036">
            <v>1270</v>
          </cell>
          <cell r="J1036">
            <v>0</v>
          </cell>
          <cell r="K1036">
            <v>190.5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  <cell r="AG1036">
            <v>0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  <cell r="AQ1036">
            <v>0</v>
          </cell>
          <cell r="AR1036">
            <v>0</v>
          </cell>
          <cell r="AS1036">
            <v>0</v>
          </cell>
        </row>
        <row r="1037">
          <cell r="B1037">
            <v>0</v>
          </cell>
          <cell r="C1037"/>
          <cell r="D1037"/>
          <cell r="E1037">
            <v>0</v>
          </cell>
          <cell r="F1037"/>
          <cell r="G1037"/>
          <cell r="H1037"/>
          <cell r="I1037"/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  <cell r="X1037">
            <v>0</v>
          </cell>
          <cell r="Y1037">
            <v>0</v>
          </cell>
          <cell r="Z1037">
            <v>0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  <cell r="AF1037">
            <v>0</v>
          </cell>
          <cell r="AG1037">
            <v>0</v>
          </cell>
          <cell r="AH1037">
            <v>0</v>
          </cell>
          <cell r="AI1037">
            <v>0</v>
          </cell>
          <cell r="AJ1037">
            <v>0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  <cell r="AQ1037">
            <v>0</v>
          </cell>
          <cell r="AR1037">
            <v>0</v>
          </cell>
          <cell r="AS1037">
            <v>0</v>
          </cell>
        </row>
        <row r="1038">
          <cell r="B1038">
            <v>0</v>
          </cell>
          <cell r="C1038"/>
          <cell r="D1038"/>
          <cell r="E1038">
            <v>0</v>
          </cell>
          <cell r="F1038"/>
          <cell r="G1038"/>
          <cell r="H1038"/>
          <cell r="I1038"/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N1038">
            <v>0</v>
          </cell>
          <cell r="O1038">
            <v>0</v>
          </cell>
          <cell r="P1038">
            <v>0</v>
          </cell>
          <cell r="Q1038">
            <v>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  <cell r="W1038">
            <v>0</v>
          </cell>
          <cell r="X1038">
            <v>0</v>
          </cell>
          <cell r="Y1038">
            <v>0</v>
          </cell>
          <cell r="Z1038">
            <v>0</v>
          </cell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  <cell r="AF1038">
            <v>0</v>
          </cell>
          <cell r="AG1038">
            <v>0</v>
          </cell>
          <cell r="AH1038">
            <v>0</v>
          </cell>
          <cell r="AI1038">
            <v>0</v>
          </cell>
          <cell r="AJ1038">
            <v>0</v>
          </cell>
          <cell r="AK1038">
            <v>0</v>
          </cell>
          <cell r="AL1038">
            <v>0</v>
          </cell>
          <cell r="AM1038">
            <v>0</v>
          </cell>
          <cell r="AN1038">
            <v>0</v>
          </cell>
          <cell r="AO1038">
            <v>0</v>
          </cell>
          <cell r="AP1038">
            <v>0</v>
          </cell>
          <cell r="AQ1038">
            <v>0</v>
          </cell>
          <cell r="AR1038">
            <v>0</v>
          </cell>
          <cell r="AS1038">
            <v>0</v>
          </cell>
        </row>
        <row r="1039">
          <cell r="B1039">
            <v>0</v>
          </cell>
          <cell r="C1039"/>
          <cell r="D1039"/>
          <cell r="E1039">
            <v>0</v>
          </cell>
          <cell r="F1039"/>
          <cell r="G1039"/>
          <cell r="H1039"/>
          <cell r="I1039"/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>
            <v>0</v>
          </cell>
          <cell r="Y1039">
            <v>0</v>
          </cell>
          <cell r="Z1039">
            <v>0</v>
          </cell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  <cell r="AF1039">
            <v>0</v>
          </cell>
          <cell r="AG1039">
            <v>0</v>
          </cell>
          <cell r="AH1039">
            <v>0</v>
          </cell>
          <cell r="AI1039">
            <v>0</v>
          </cell>
          <cell r="AJ1039">
            <v>0</v>
          </cell>
          <cell r="AK1039">
            <v>0</v>
          </cell>
          <cell r="AL1039">
            <v>0</v>
          </cell>
          <cell r="AM1039">
            <v>0</v>
          </cell>
          <cell r="AN1039">
            <v>0</v>
          </cell>
          <cell r="AO1039">
            <v>0</v>
          </cell>
          <cell r="AP1039">
            <v>0</v>
          </cell>
          <cell r="AQ1039">
            <v>0</v>
          </cell>
          <cell r="AR1039">
            <v>0</v>
          </cell>
          <cell r="AS1039">
            <v>0</v>
          </cell>
        </row>
        <row r="1040">
          <cell r="B1040">
            <v>0</v>
          </cell>
          <cell r="C1040"/>
          <cell r="D1040"/>
          <cell r="E1040">
            <v>0</v>
          </cell>
          <cell r="F1040"/>
          <cell r="G1040"/>
          <cell r="H1040"/>
          <cell r="I1040"/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0</v>
          </cell>
          <cell r="X1040">
            <v>0</v>
          </cell>
          <cell r="Y1040">
            <v>0</v>
          </cell>
          <cell r="Z1040">
            <v>0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  <cell r="AF1040">
            <v>0</v>
          </cell>
          <cell r="AG1040">
            <v>0</v>
          </cell>
          <cell r="AH1040">
            <v>0</v>
          </cell>
          <cell r="AI1040">
            <v>0</v>
          </cell>
          <cell r="AJ1040">
            <v>0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0</v>
          </cell>
          <cell r="AP1040">
            <v>0</v>
          </cell>
          <cell r="AQ1040">
            <v>0</v>
          </cell>
          <cell r="AR1040">
            <v>0</v>
          </cell>
          <cell r="AS1040">
            <v>0</v>
          </cell>
        </row>
        <row r="1041">
          <cell r="B1041">
            <v>0</v>
          </cell>
          <cell r="C1041"/>
          <cell r="D1041"/>
          <cell r="E1041">
            <v>0</v>
          </cell>
          <cell r="F1041"/>
          <cell r="G1041"/>
          <cell r="H1041"/>
          <cell r="I1041"/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>
            <v>0</v>
          </cell>
          <cell r="Y1041">
            <v>0</v>
          </cell>
          <cell r="Z1041">
            <v>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  <cell r="AF1041">
            <v>0</v>
          </cell>
          <cell r="AG1041">
            <v>0</v>
          </cell>
          <cell r="AH1041">
            <v>0</v>
          </cell>
          <cell r="AI1041">
            <v>0</v>
          </cell>
          <cell r="AJ1041">
            <v>0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0</v>
          </cell>
          <cell r="AP1041">
            <v>0</v>
          </cell>
          <cell r="AQ1041">
            <v>0</v>
          </cell>
          <cell r="AR1041">
            <v>0</v>
          </cell>
          <cell r="AS1041">
            <v>0</v>
          </cell>
        </row>
        <row r="1042">
          <cell r="B1042">
            <v>0</v>
          </cell>
          <cell r="C1042"/>
          <cell r="D1042"/>
          <cell r="E1042">
            <v>0</v>
          </cell>
          <cell r="F1042"/>
          <cell r="G1042"/>
          <cell r="H1042"/>
          <cell r="I1042"/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>
            <v>0</v>
          </cell>
          <cell r="Y1042">
            <v>0</v>
          </cell>
          <cell r="Z1042">
            <v>0</v>
          </cell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  <cell r="AF1042">
            <v>0</v>
          </cell>
          <cell r="AG1042">
            <v>0</v>
          </cell>
          <cell r="AH1042">
            <v>0</v>
          </cell>
          <cell r="AI1042">
            <v>0</v>
          </cell>
          <cell r="AJ1042">
            <v>0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0</v>
          </cell>
          <cell r="AP1042">
            <v>0</v>
          </cell>
          <cell r="AQ1042">
            <v>0</v>
          </cell>
          <cell r="AR1042">
            <v>0</v>
          </cell>
          <cell r="AS1042">
            <v>0</v>
          </cell>
        </row>
        <row r="1043">
          <cell r="B1043">
            <v>0</v>
          </cell>
          <cell r="C1043"/>
          <cell r="D1043"/>
          <cell r="E1043">
            <v>0</v>
          </cell>
          <cell r="F1043"/>
          <cell r="G1043"/>
          <cell r="H1043"/>
          <cell r="I1043"/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0</v>
          </cell>
          <cell r="X1043">
            <v>0</v>
          </cell>
          <cell r="Y1043">
            <v>0</v>
          </cell>
          <cell r="Z1043">
            <v>0</v>
          </cell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  <cell r="AF1043">
            <v>0</v>
          </cell>
          <cell r="AG1043">
            <v>0</v>
          </cell>
          <cell r="AH1043">
            <v>0</v>
          </cell>
          <cell r="AI1043">
            <v>0</v>
          </cell>
          <cell r="AJ1043">
            <v>0</v>
          </cell>
          <cell r="AK1043">
            <v>0</v>
          </cell>
          <cell r="AL1043">
            <v>0</v>
          </cell>
          <cell r="AM1043">
            <v>0</v>
          </cell>
          <cell r="AN1043">
            <v>0</v>
          </cell>
          <cell r="AO1043">
            <v>0</v>
          </cell>
          <cell r="AP1043">
            <v>0</v>
          </cell>
          <cell r="AQ1043">
            <v>0</v>
          </cell>
          <cell r="AR1043">
            <v>0</v>
          </cell>
          <cell r="AS1043">
            <v>0</v>
          </cell>
        </row>
        <row r="1044"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 t="str">
            <v>SUB-TOTAL</v>
          </cell>
          <cell r="L1044">
            <v>190.5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0</v>
          </cell>
          <cell r="X1044">
            <v>0</v>
          </cell>
          <cell r="Y1044">
            <v>0</v>
          </cell>
          <cell r="Z1044">
            <v>0</v>
          </cell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0</v>
          </cell>
          <cell r="AF1044">
            <v>0</v>
          </cell>
          <cell r="AG1044">
            <v>0</v>
          </cell>
          <cell r="AH1044">
            <v>0</v>
          </cell>
          <cell r="AI1044">
            <v>0</v>
          </cell>
          <cell r="AJ1044">
            <v>0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  <cell r="AQ1044">
            <v>0</v>
          </cell>
          <cell r="AR1044">
            <v>0</v>
          </cell>
          <cell r="AS1044">
            <v>0</v>
          </cell>
        </row>
        <row r="1045">
          <cell r="B1045">
            <v>0</v>
          </cell>
          <cell r="C1045">
            <v>0</v>
          </cell>
          <cell r="D1045" t="str">
            <v>IV-MANO DE OBRA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0</v>
          </cell>
          <cell r="Y1045">
            <v>0</v>
          </cell>
          <cell r="Z1045">
            <v>0</v>
          </cell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  <cell r="AF1045">
            <v>0</v>
          </cell>
          <cell r="AG1045">
            <v>0</v>
          </cell>
          <cell r="AH1045">
            <v>0</v>
          </cell>
          <cell r="AI1045">
            <v>0</v>
          </cell>
          <cell r="AJ1045">
            <v>0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0</v>
          </cell>
          <cell r="AP1045">
            <v>0</v>
          </cell>
          <cell r="AQ1045">
            <v>0</v>
          </cell>
          <cell r="AR1045">
            <v>0</v>
          </cell>
          <cell r="AS1045">
            <v>0</v>
          </cell>
        </row>
        <row r="1046">
          <cell r="B1046">
            <v>0</v>
          </cell>
          <cell r="C1046" t="str">
            <v>COD.</v>
          </cell>
          <cell r="D1046" t="str">
            <v>TRABAJADOR</v>
          </cell>
          <cell r="E1046" t="str">
            <v>Cantidad</v>
          </cell>
          <cell r="F1046" t="str">
            <v>jornal</v>
          </cell>
          <cell r="G1046" t="str">
            <v>prestaciones</v>
          </cell>
          <cell r="H1046" t="str">
            <v>jornal total</v>
          </cell>
          <cell r="I1046" t="str">
            <v>rendimiento</v>
          </cell>
          <cell r="J1046">
            <v>0</v>
          </cell>
          <cell r="K1046" t="str">
            <v>vr.unit</v>
          </cell>
          <cell r="L1046" t="str">
            <v>UND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0</v>
          </cell>
          <cell r="X1046">
            <v>0</v>
          </cell>
          <cell r="Y1046">
            <v>0</v>
          </cell>
          <cell r="Z1046">
            <v>0</v>
          </cell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  <cell r="AF1046">
            <v>0</v>
          </cell>
          <cell r="AG1046">
            <v>0</v>
          </cell>
          <cell r="AH1046">
            <v>0</v>
          </cell>
          <cell r="AI1046">
            <v>0</v>
          </cell>
          <cell r="AJ1046">
            <v>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0</v>
          </cell>
          <cell r="AP1046">
            <v>0</v>
          </cell>
          <cell r="AQ1046">
            <v>0</v>
          </cell>
          <cell r="AR1046">
            <v>0</v>
          </cell>
          <cell r="AS1046">
            <v>0</v>
          </cell>
        </row>
        <row r="1047">
          <cell r="B1047">
            <v>0</v>
          </cell>
          <cell r="C1047">
            <v>0</v>
          </cell>
          <cell r="D1047" t="str">
            <v>AYUDANTE</v>
          </cell>
          <cell r="E1047">
            <v>2</v>
          </cell>
          <cell r="F1047">
            <v>35000</v>
          </cell>
          <cell r="G1047">
            <v>1.85</v>
          </cell>
          <cell r="H1047">
            <v>129500</v>
          </cell>
          <cell r="I1047">
            <v>10</v>
          </cell>
          <cell r="J1047" t="str">
            <v>UND/DÍA</v>
          </cell>
          <cell r="K1047">
            <v>12950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  <cell r="Y1047">
            <v>0</v>
          </cell>
          <cell r="Z1047">
            <v>0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  <cell r="AF1047">
            <v>0</v>
          </cell>
          <cell r="AG1047">
            <v>0</v>
          </cell>
          <cell r="AH1047">
            <v>0</v>
          </cell>
          <cell r="AI1047">
            <v>0</v>
          </cell>
          <cell r="AJ1047">
            <v>0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0</v>
          </cell>
          <cell r="AP1047">
            <v>0</v>
          </cell>
          <cell r="AQ1047">
            <v>0</v>
          </cell>
          <cell r="AR1047">
            <v>0</v>
          </cell>
          <cell r="AS1047">
            <v>0</v>
          </cell>
        </row>
        <row r="1048">
          <cell r="B1048">
            <v>0</v>
          </cell>
          <cell r="C1048"/>
          <cell r="D1048" t="str">
            <v>OFICIAL</v>
          </cell>
          <cell r="E1048">
            <v>1</v>
          </cell>
          <cell r="F1048">
            <v>52082.820199999995</v>
          </cell>
          <cell r="G1048">
            <v>1.85</v>
          </cell>
          <cell r="H1048">
            <v>96353</v>
          </cell>
          <cell r="I1048">
            <v>10</v>
          </cell>
          <cell r="J1048" t="str">
            <v>UND/DÍA</v>
          </cell>
          <cell r="K1048">
            <v>9635.2999999999993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0</v>
          </cell>
          <cell r="X1048">
            <v>0</v>
          </cell>
          <cell r="Y1048">
            <v>0</v>
          </cell>
          <cell r="Z1048">
            <v>0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  <cell r="AG1048">
            <v>0</v>
          </cell>
          <cell r="AH1048">
            <v>0</v>
          </cell>
          <cell r="AI1048">
            <v>0</v>
          </cell>
          <cell r="AJ1048">
            <v>0</v>
          </cell>
          <cell r="AK1048">
            <v>0</v>
          </cell>
          <cell r="AL1048">
            <v>0</v>
          </cell>
          <cell r="AM1048">
            <v>0</v>
          </cell>
          <cell r="AN1048">
            <v>0</v>
          </cell>
          <cell r="AO1048">
            <v>0</v>
          </cell>
          <cell r="AP1048">
            <v>0</v>
          </cell>
          <cell r="AQ1048">
            <v>0</v>
          </cell>
          <cell r="AR1048">
            <v>0</v>
          </cell>
          <cell r="AS1048">
            <v>0</v>
          </cell>
        </row>
        <row r="1049">
          <cell r="B1049">
            <v>0</v>
          </cell>
          <cell r="C1049"/>
          <cell r="D1049"/>
          <cell r="E1049"/>
          <cell r="F1049"/>
          <cell r="G1049"/>
          <cell r="H1049"/>
          <cell r="I1049"/>
          <cell r="J1049"/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  <cell r="Y1049">
            <v>0</v>
          </cell>
          <cell r="Z1049">
            <v>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  <cell r="AF1049">
            <v>0</v>
          </cell>
          <cell r="AG1049">
            <v>0</v>
          </cell>
          <cell r="AH1049">
            <v>0</v>
          </cell>
          <cell r="AI1049">
            <v>0</v>
          </cell>
          <cell r="AJ1049">
            <v>0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0</v>
          </cell>
          <cell r="AP1049">
            <v>0</v>
          </cell>
          <cell r="AQ1049">
            <v>0</v>
          </cell>
          <cell r="AR1049">
            <v>0</v>
          </cell>
          <cell r="AS1049">
            <v>0</v>
          </cell>
        </row>
        <row r="1050">
          <cell r="B1050">
            <v>0</v>
          </cell>
          <cell r="C1050"/>
          <cell r="D1050"/>
          <cell r="E1050"/>
          <cell r="F1050"/>
          <cell r="G1050"/>
          <cell r="H1050"/>
          <cell r="I1050"/>
          <cell r="J1050"/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>
            <v>0</v>
          </cell>
          <cell r="Y1050">
            <v>0</v>
          </cell>
          <cell r="Z1050">
            <v>0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  <cell r="AF1050">
            <v>0</v>
          </cell>
          <cell r="AG1050">
            <v>0</v>
          </cell>
          <cell r="AH1050">
            <v>0</v>
          </cell>
          <cell r="AI1050">
            <v>0</v>
          </cell>
          <cell r="AJ1050">
            <v>0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0</v>
          </cell>
          <cell r="AP1050">
            <v>0</v>
          </cell>
          <cell r="AQ1050">
            <v>0</v>
          </cell>
          <cell r="AR1050">
            <v>0</v>
          </cell>
          <cell r="AS1050">
            <v>0</v>
          </cell>
        </row>
        <row r="1051"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 t="str">
            <v>SUB-TOTAL</v>
          </cell>
          <cell r="L1051">
            <v>22585.3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0</v>
          </cell>
          <cell r="X1051">
            <v>0</v>
          </cell>
          <cell r="Y1051">
            <v>0</v>
          </cell>
          <cell r="Z1051">
            <v>0</v>
          </cell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  <cell r="AF1051">
            <v>0</v>
          </cell>
          <cell r="AG1051">
            <v>0</v>
          </cell>
          <cell r="AH1051">
            <v>0</v>
          </cell>
          <cell r="AI1051">
            <v>0</v>
          </cell>
          <cell r="AJ1051">
            <v>0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0</v>
          </cell>
          <cell r="AP1051">
            <v>0</v>
          </cell>
          <cell r="AQ1051">
            <v>0</v>
          </cell>
          <cell r="AR1051">
            <v>0</v>
          </cell>
          <cell r="AS1051">
            <v>0</v>
          </cell>
        </row>
        <row r="1052"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0</v>
          </cell>
          <cell r="X1052">
            <v>0</v>
          </cell>
          <cell r="Y1052">
            <v>0</v>
          </cell>
          <cell r="Z1052">
            <v>0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  <cell r="AF1052">
            <v>0</v>
          </cell>
          <cell r="AG1052">
            <v>0</v>
          </cell>
          <cell r="AH1052">
            <v>0</v>
          </cell>
          <cell r="AI1052">
            <v>0</v>
          </cell>
          <cell r="AJ1052">
            <v>0</v>
          </cell>
          <cell r="AK1052">
            <v>0</v>
          </cell>
          <cell r="AL1052">
            <v>0</v>
          </cell>
          <cell r="AM1052">
            <v>0</v>
          </cell>
          <cell r="AN1052">
            <v>0</v>
          </cell>
          <cell r="AO1052">
            <v>0</v>
          </cell>
          <cell r="AP1052">
            <v>0</v>
          </cell>
          <cell r="AQ1052">
            <v>0</v>
          </cell>
          <cell r="AR1052">
            <v>0</v>
          </cell>
          <cell r="AS1052">
            <v>0</v>
          </cell>
        </row>
        <row r="1053"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  <cell r="I1053" t="str">
            <v>TOTAL COSTO DIRECTO</v>
          </cell>
          <cell r="J1053">
            <v>0</v>
          </cell>
          <cell r="K1053">
            <v>0</v>
          </cell>
          <cell r="L1053">
            <v>251948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X1053">
            <v>0</v>
          </cell>
          <cell r="Y1053">
            <v>0</v>
          </cell>
          <cell r="Z1053">
            <v>0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  <cell r="AF1053">
            <v>0</v>
          </cell>
          <cell r="AG1053">
            <v>0</v>
          </cell>
          <cell r="AH1053">
            <v>0</v>
          </cell>
          <cell r="AI1053">
            <v>0</v>
          </cell>
          <cell r="AJ1053">
            <v>0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0</v>
          </cell>
          <cell r="AP1053">
            <v>0</v>
          </cell>
          <cell r="AQ1053">
            <v>0</v>
          </cell>
          <cell r="AR1053">
            <v>0</v>
          </cell>
          <cell r="AS1053">
            <v>0</v>
          </cell>
        </row>
        <row r="1054">
          <cell r="B1054">
            <v>0</v>
          </cell>
          <cell r="C1054">
            <v>0</v>
          </cell>
          <cell r="D1054" t="str">
            <v>V- COSTOS INDIRECTOS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  <cell r="W1054">
            <v>0</v>
          </cell>
          <cell r="X1054">
            <v>0</v>
          </cell>
          <cell r="Y1054">
            <v>0</v>
          </cell>
          <cell r="Z1054">
            <v>0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  <cell r="AF1054">
            <v>0</v>
          </cell>
          <cell r="AG1054">
            <v>0</v>
          </cell>
          <cell r="AH1054">
            <v>0</v>
          </cell>
          <cell r="AI1054">
            <v>0</v>
          </cell>
          <cell r="AJ1054">
            <v>0</v>
          </cell>
          <cell r="AK1054">
            <v>0</v>
          </cell>
          <cell r="AL1054">
            <v>0</v>
          </cell>
          <cell r="AM1054">
            <v>0</v>
          </cell>
          <cell r="AN1054">
            <v>0</v>
          </cell>
          <cell r="AO1054">
            <v>0</v>
          </cell>
          <cell r="AP1054">
            <v>0</v>
          </cell>
          <cell r="AQ1054">
            <v>0</v>
          </cell>
          <cell r="AR1054">
            <v>0</v>
          </cell>
          <cell r="AS1054">
            <v>0</v>
          </cell>
        </row>
        <row r="1055">
          <cell r="B1055">
            <v>0</v>
          </cell>
          <cell r="C1055">
            <v>0</v>
          </cell>
          <cell r="D1055" t="str">
            <v>Descripción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 t="str">
            <v>Porcentaje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  <cell r="AQ1055">
            <v>0</v>
          </cell>
          <cell r="AR1055">
            <v>0</v>
          </cell>
          <cell r="AS1055">
            <v>0</v>
          </cell>
        </row>
        <row r="1056">
          <cell r="B1056">
            <v>0</v>
          </cell>
          <cell r="C1056">
            <v>0</v>
          </cell>
          <cell r="D1056" t="str">
            <v>A.I.U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0.35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>
            <v>0</v>
          </cell>
          <cell r="Y1056">
            <v>0</v>
          </cell>
          <cell r="Z1056">
            <v>0</v>
          </cell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  <cell r="AF1056">
            <v>0</v>
          </cell>
          <cell r="AG1056">
            <v>0</v>
          </cell>
          <cell r="AH1056">
            <v>0</v>
          </cell>
          <cell r="AI1056">
            <v>0</v>
          </cell>
          <cell r="AJ1056">
            <v>0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0</v>
          </cell>
          <cell r="AP1056">
            <v>0</v>
          </cell>
          <cell r="AQ1056">
            <v>0</v>
          </cell>
          <cell r="AR1056">
            <v>0</v>
          </cell>
          <cell r="AS1056">
            <v>0</v>
          </cell>
        </row>
        <row r="1057"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 t="str">
            <v xml:space="preserve">PRECIO UNITARIO TOTAL </v>
          </cell>
          <cell r="K1057">
            <v>0</v>
          </cell>
          <cell r="L1057">
            <v>340129.8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  <cell r="Y1057">
            <v>0</v>
          </cell>
          <cell r="Z1057">
            <v>0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  <cell r="AF1057">
            <v>0</v>
          </cell>
          <cell r="AG1057">
            <v>0</v>
          </cell>
          <cell r="AH1057">
            <v>0</v>
          </cell>
          <cell r="AI1057">
            <v>0</v>
          </cell>
          <cell r="AJ1057">
            <v>0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0</v>
          </cell>
          <cell r="AP1057">
            <v>0</v>
          </cell>
          <cell r="AQ1057">
            <v>0</v>
          </cell>
          <cell r="AR1057">
            <v>0</v>
          </cell>
          <cell r="AS1057">
            <v>0</v>
          </cell>
        </row>
        <row r="1058"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0</v>
          </cell>
          <cell r="S1058">
            <v>0</v>
          </cell>
          <cell r="T1058">
            <v>0</v>
          </cell>
          <cell r="U1058">
            <v>0</v>
          </cell>
          <cell r="V1058">
            <v>0</v>
          </cell>
          <cell r="W1058">
            <v>0</v>
          </cell>
          <cell r="X1058">
            <v>0</v>
          </cell>
          <cell r="Y1058">
            <v>0</v>
          </cell>
          <cell r="Z1058">
            <v>0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  <cell r="AF1058">
            <v>0</v>
          </cell>
          <cell r="AG1058">
            <v>0</v>
          </cell>
          <cell r="AH1058">
            <v>0</v>
          </cell>
          <cell r="AI1058">
            <v>0</v>
          </cell>
          <cell r="AJ1058">
            <v>0</v>
          </cell>
          <cell r="AK1058">
            <v>0</v>
          </cell>
          <cell r="AL1058">
            <v>0</v>
          </cell>
          <cell r="AM1058">
            <v>0</v>
          </cell>
          <cell r="AN1058">
            <v>0</v>
          </cell>
          <cell r="AO1058">
            <v>0</v>
          </cell>
          <cell r="AP1058">
            <v>0</v>
          </cell>
          <cell r="AQ1058">
            <v>0</v>
          </cell>
          <cell r="AR1058">
            <v>0</v>
          </cell>
          <cell r="AS1058">
            <v>0</v>
          </cell>
        </row>
        <row r="1059"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  <cell r="W1059">
            <v>0</v>
          </cell>
          <cell r="X1059">
            <v>0</v>
          </cell>
          <cell r="Y1059">
            <v>0</v>
          </cell>
          <cell r="Z1059">
            <v>0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>
            <v>0</v>
          </cell>
          <cell r="AQ1059">
            <v>0</v>
          </cell>
          <cell r="AR1059">
            <v>0</v>
          </cell>
          <cell r="AS1059">
            <v>0</v>
          </cell>
        </row>
        <row r="1060">
          <cell r="B1060">
            <v>0</v>
          </cell>
          <cell r="C1060" t="str">
            <v>Elaboró: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 t="str">
            <v xml:space="preserve">Reviso: 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X1060">
            <v>0</v>
          </cell>
          <cell r="Y1060">
            <v>0</v>
          </cell>
          <cell r="Z1060">
            <v>0</v>
          </cell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  <cell r="AF1060">
            <v>0</v>
          </cell>
          <cell r="AG1060">
            <v>0</v>
          </cell>
          <cell r="AH1060">
            <v>0</v>
          </cell>
          <cell r="AI1060">
            <v>0</v>
          </cell>
          <cell r="AJ1060">
            <v>0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0</v>
          </cell>
          <cell r="AP1060">
            <v>0</v>
          </cell>
          <cell r="AQ1060">
            <v>0</v>
          </cell>
          <cell r="AR1060">
            <v>0</v>
          </cell>
          <cell r="AS1060">
            <v>0</v>
          </cell>
        </row>
        <row r="1061"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0</v>
          </cell>
          <cell r="X1061">
            <v>0</v>
          </cell>
          <cell r="Y1061">
            <v>0</v>
          </cell>
          <cell r="Z1061">
            <v>0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  <cell r="AF1061">
            <v>0</v>
          </cell>
          <cell r="AG1061">
            <v>0</v>
          </cell>
          <cell r="AH1061">
            <v>0</v>
          </cell>
          <cell r="AI1061">
            <v>0</v>
          </cell>
          <cell r="AJ1061">
            <v>0</v>
          </cell>
          <cell r="AK1061">
            <v>0</v>
          </cell>
          <cell r="AL1061">
            <v>0</v>
          </cell>
          <cell r="AM1061">
            <v>0</v>
          </cell>
          <cell r="AN1061">
            <v>0</v>
          </cell>
          <cell r="AO1061">
            <v>0</v>
          </cell>
          <cell r="AP1061">
            <v>0</v>
          </cell>
          <cell r="AQ1061">
            <v>0</v>
          </cell>
          <cell r="AR1061">
            <v>0</v>
          </cell>
          <cell r="AS1061">
            <v>0</v>
          </cell>
        </row>
        <row r="1062">
          <cell r="B1062">
            <v>0</v>
          </cell>
          <cell r="C1062" t="str">
            <v>ING EDWIN ANTONIO ORTIZ HIGUERA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 t="str">
            <v>FREEDIE ANDRES SANDOVAL HERRERA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0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0</v>
          </cell>
          <cell r="X1062">
            <v>0</v>
          </cell>
          <cell r="Y1062">
            <v>0</v>
          </cell>
          <cell r="Z1062">
            <v>0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  <cell r="AF1062">
            <v>0</v>
          </cell>
          <cell r="AG1062">
            <v>0</v>
          </cell>
          <cell r="AH1062">
            <v>0</v>
          </cell>
          <cell r="AI1062">
            <v>0</v>
          </cell>
          <cell r="AJ1062">
            <v>0</v>
          </cell>
          <cell r="AK1062">
            <v>0</v>
          </cell>
          <cell r="AL1062">
            <v>0</v>
          </cell>
          <cell r="AM1062">
            <v>0</v>
          </cell>
          <cell r="AN1062">
            <v>0</v>
          </cell>
          <cell r="AO1062">
            <v>0</v>
          </cell>
          <cell r="AP1062">
            <v>0</v>
          </cell>
          <cell r="AQ1062">
            <v>0</v>
          </cell>
          <cell r="AR1062">
            <v>0</v>
          </cell>
          <cell r="AS1062">
            <v>0</v>
          </cell>
        </row>
        <row r="1063">
          <cell r="B1063">
            <v>0</v>
          </cell>
          <cell r="C1063" t="str">
            <v>Ingeniero Civil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  <cell r="I1063" t="str">
            <v>Secretario De Planeación Municipal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0</v>
          </cell>
          <cell r="X1063">
            <v>0</v>
          </cell>
          <cell r="Y1063">
            <v>0</v>
          </cell>
          <cell r="Z1063">
            <v>0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  <cell r="AG1063">
            <v>0</v>
          </cell>
          <cell r="AH1063">
            <v>0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0</v>
          </cell>
          <cell r="AP1063">
            <v>0</v>
          </cell>
          <cell r="AQ1063">
            <v>0</v>
          </cell>
          <cell r="AR1063">
            <v>0</v>
          </cell>
          <cell r="AS1063">
            <v>0</v>
          </cell>
        </row>
        <row r="1064">
          <cell r="B1064">
            <v>0</v>
          </cell>
          <cell r="C1064" t="str">
            <v>MP 68202-096275 STD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  <cell r="I1064" t="str">
            <v>M.P. 68202-300697 STD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0</v>
          </cell>
          <cell r="X1064">
            <v>0</v>
          </cell>
          <cell r="Y1064">
            <v>0</v>
          </cell>
          <cell r="Z1064">
            <v>0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  <cell r="AF1064">
            <v>0</v>
          </cell>
          <cell r="AG1064">
            <v>0</v>
          </cell>
          <cell r="AH1064">
            <v>0</v>
          </cell>
          <cell r="AI1064">
            <v>0</v>
          </cell>
          <cell r="AJ1064">
            <v>0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0</v>
          </cell>
          <cell r="AP1064">
            <v>0</v>
          </cell>
          <cell r="AQ1064">
            <v>0</v>
          </cell>
          <cell r="AR1064">
            <v>0</v>
          </cell>
          <cell r="AS1064">
            <v>0</v>
          </cell>
        </row>
        <row r="1065"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>
            <v>0</v>
          </cell>
          <cell r="Y1065">
            <v>0</v>
          </cell>
          <cell r="Z1065">
            <v>0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  <cell r="AF1065">
            <v>0</v>
          </cell>
          <cell r="AG1065">
            <v>0</v>
          </cell>
          <cell r="AH1065">
            <v>0</v>
          </cell>
          <cell r="AI1065">
            <v>0</v>
          </cell>
          <cell r="AJ1065">
            <v>0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0</v>
          </cell>
          <cell r="AP1065">
            <v>0</v>
          </cell>
          <cell r="AQ1065">
            <v>0</v>
          </cell>
          <cell r="AR1065">
            <v>0</v>
          </cell>
          <cell r="AS1065">
            <v>0</v>
          </cell>
        </row>
        <row r="1066"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X1066">
            <v>0</v>
          </cell>
          <cell r="Y1066">
            <v>0</v>
          </cell>
          <cell r="Z1066">
            <v>0</v>
          </cell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0</v>
          </cell>
          <cell r="AG1066">
            <v>0</v>
          </cell>
          <cell r="AH1066">
            <v>0</v>
          </cell>
          <cell r="AI1066">
            <v>0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0</v>
          </cell>
          <cell r="AQ1066">
            <v>0</v>
          </cell>
          <cell r="AR1066">
            <v>0</v>
          </cell>
          <cell r="AS1066">
            <v>0</v>
          </cell>
        </row>
        <row r="1067">
          <cell r="B1067">
            <v>0</v>
          </cell>
          <cell r="C1067" t="str">
            <v>MUNICIPIO DE VALLE DE SAN JOSE</v>
          </cell>
          <cell r="D1067">
            <v>0</v>
          </cell>
          <cell r="E1067">
            <v>0</v>
          </cell>
          <cell r="F1067">
            <v>0</v>
          </cell>
          <cell r="G1067" t="str">
            <v xml:space="preserve">ANALISIS DE PRECIOS UNITARIOS 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  <cell r="AG1067">
            <v>0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0</v>
          </cell>
          <cell r="AP1067">
            <v>0</v>
          </cell>
          <cell r="AQ1067">
            <v>0</v>
          </cell>
          <cell r="AR1067">
            <v>0</v>
          </cell>
          <cell r="AS1067">
            <v>0</v>
          </cell>
        </row>
        <row r="1068">
          <cell r="B1068">
            <v>0</v>
          </cell>
          <cell r="C1068" t="str">
            <v>DEPARTAMENTO:</v>
          </cell>
          <cell r="D1068">
            <v>0</v>
          </cell>
          <cell r="E1068" t="str">
            <v>SANTANDER</v>
          </cell>
          <cell r="F1068">
            <v>0</v>
          </cell>
          <cell r="G1068">
            <v>0</v>
          </cell>
          <cell r="H1068" t="str">
            <v>MUNICIPIO:</v>
          </cell>
          <cell r="I1068" t="str">
            <v>VALLE DE SAN JOSE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  <cell r="W1068">
            <v>0</v>
          </cell>
          <cell r="X1068">
            <v>0</v>
          </cell>
          <cell r="Y1068">
            <v>0</v>
          </cell>
          <cell r="Z1068">
            <v>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  <cell r="AF1068">
            <v>0</v>
          </cell>
          <cell r="AG1068">
            <v>0</v>
          </cell>
          <cell r="AH1068">
            <v>0</v>
          </cell>
          <cell r="AI1068">
            <v>0</v>
          </cell>
          <cell r="AJ1068">
            <v>0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0</v>
          </cell>
          <cell r="AP1068">
            <v>0</v>
          </cell>
          <cell r="AQ1068">
            <v>0</v>
          </cell>
          <cell r="AR1068">
            <v>0</v>
          </cell>
          <cell r="AS1068">
            <v>0</v>
          </cell>
        </row>
        <row r="1069">
          <cell r="A1069">
            <v>0</v>
          </cell>
          <cell r="B1069">
            <v>0</v>
          </cell>
          <cell r="C1069" t="str">
            <v xml:space="preserve">ITEM  :    </v>
          </cell>
          <cell r="D1069">
            <v>3.1</v>
          </cell>
          <cell r="E1069" t="str">
            <v>Relleno con material seleccionado de la excavación</v>
          </cell>
          <cell r="F1069">
            <v>0</v>
          </cell>
          <cell r="G1069">
            <v>0</v>
          </cell>
          <cell r="H1069">
            <v>0</v>
          </cell>
          <cell r="I1069" t="str">
            <v xml:space="preserve">Fecha: </v>
          </cell>
          <cell r="J1069" t="str">
            <v>DICIEMBRE DE 2019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 t="str">
            <v>1,4,4</v>
          </cell>
          <cell r="P1069">
            <v>0</v>
          </cell>
          <cell r="T1069">
            <v>92500</v>
          </cell>
          <cell r="U1069">
            <v>12916.67</v>
          </cell>
          <cell r="V1069">
            <v>46875</v>
          </cell>
          <cell r="W1069">
            <v>14375</v>
          </cell>
          <cell r="X1069">
            <v>18333.330000000002</v>
          </cell>
          <cell r="Y1069">
            <v>0</v>
          </cell>
          <cell r="Z1069">
            <v>0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  <cell r="AF1069">
            <v>0</v>
          </cell>
          <cell r="AG1069">
            <v>0</v>
          </cell>
          <cell r="AH1069">
            <v>0</v>
          </cell>
          <cell r="AI1069">
            <v>0</v>
          </cell>
          <cell r="AJ1069">
            <v>0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0</v>
          </cell>
          <cell r="AP1069">
            <v>0</v>
          </cell>
          <cell r="AQ1069">
            <v>0</v>
          </cell>
          <cell r="AR1069">
            <v>0</v>
          </cell>
          <cell r="AS1069">
            <v>0</v>
          </cell>
        </row>
        <row r="1070">
          <cell r="B1070">
            <v>0</v>
          </cell>
          <cell r="C1070">
            <v>0</v>
          </cell>
          <cell r="D1070" t="str">
            <v>I-EQUIPO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0</v>
          </cell>
          <cell r="X1070">
            <v>0</v>
          </cell>
          <cell r="Y1070">
            <v>0</v>
          </cell>
          <cell r="Z1070">
            <v>0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  <cell r="AF1070">
            <v>0</v>
          </cell>
          <cell r="AG1070">
            <v>0</v>
          </cell>
          <cell r="AH1070">
            <v>0</v>
          </cell>
          <cell r="AI1070">
            <v>0</v>
          </cell>
          <cell r="AJ1070">
            <v>0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0</v>
          </cell>
          <cell r="AQ1070">
            <v>0</v>
          </cell>
          <cell r="AR1070">
            <v>0</v>
          </cell>
          <cell r="AS1070">
            <v>0</v>
          </cell>
        </row>
        <row r="1071">
          <cell r="B1071">
            <v>0</v>
          </cell>
          <cell r="C1071" t="str">
            <v>COD.</v>
          </cell>
          <cell r="D1071" t="str">
            <v xml:space="preserve">DESCRIPCION </v>
          </cell>
          <cell r="E1071">
            <v>0</v>
          </cell>
          <cell r="F1071">
            <v>0</v>
          </cell>
          <cell r="G1071" t="str">
            <v>tipo</v>
          </cell>
          <cell r="H1071" t="str">
            <v>tarifa</v>
          </cell>
          <cell r="I1071" t="str">
            <v>rendimiento</v>
          </cell>
          <cell r="J1071">
            <v>0</v>
          </cell>
          <cell r="K1071" t="str">
            <v>vr.unit</v>
          </cell>
          <cell r="L1071" t="str">
            <v>M3</v>
          </cell>
          <cell r="M1071">
            <v>0</v>
          </cell>
          <cell r="N1071">
            <v>0</v>
          </cell>
          <cell r="O1071" t="str">
            <v>CANTIDAD</v>
          </cell>
          <cell r="P1071" t="str">
            <v>DIA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0</v>
          </cell>
          <cell r="X1071">
            <v>0</v>
          </cell>
          <cell r="Y1071">
            <v>0</v>
          </cell>
          <cell r="Z1071">
            <v>0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  <cell r="AF1071">
            <v>0</v>
          </cell>
          <cell r="AG1071">
            <v>0</v>
          </cell>
          <cell r="AH1071">
            <v>0</v>
          </cell>
          <cell r="AI1071">
            <v>0</v>
          </cell>
          <cell r="AJ1071">
            <v>0</v>
          </cell>
          <cell r="AK1071">
            <v>0</v>
          </cell>
          <cell r="AL1071">
            <v>0</v>
          </cell>
          <cell r="AM1071">
            <v>0</v>
          </cell>
          <cell r="AN1071">
            <v>0</v>
          </cell>
          <cell r="AO1071">
            <v>0</v>
          </cell>
          <cell r="AP1071">
            <v>0</v>
          </cell>
          <cell r="AQ1071">
            <v>0</v>
          </cell>
          <cell r="AR1071">
            <v>0</v>
          </cell>
          <cell r="AS1071">
            <v>0</v>
          </cell>
        </row>
        <row r="1072">
          <cell r="B1072">
            <v>0</v>
          </cell>
          <cell r="C1072">
            <v>0</v>
          </cell>
          <cell r="D1072" t="str">
            <v>HERRAMIENTA MENOR</v>
          </cell>
          <cell r="E1072">
            <v>0</v>
          </cell>
          <cell r="F1072">
            <v>0</v>
          </cell>
          <cell r="G1072"/>
          <cell r="H1072">
            <v>1079.1666666666667</v>
          </cell>
          <cell r="I1072">
            <v>1</v>
          </cell>
          <cell r="J1072"/>
          <cell r="K1072">
            <v>1079.1666666666667</v>
          </cell>
          <cell r="L1072">
            <v>0</v>
          </cell>
          <cell r="M1072">
            <v>0</v>
          </cell>
          <cell r="N1072">
            <v>0</v>
          </cell>
          <cell r="O1072">
            <v>352.29</v>
          </cell>
          <cell r="P1072">
            <v>322933.67</v>
          </cell>
          <cell r="Q1072">
            <v>322933.67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  <cell r="Y1072">
            <v>0</v>
          </cell>
          <cell r="Z1072">
            <v>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  <cell r="AF1072">
            <v>0</v>
          </cell>
          <cell r="AG1072">
            <v>0</v>
          </cell>
          <cell r="AH1072">
            <v>0</v>
          </cell>
          <cell r="AI1072">
            <v>0</v>
          </cell>
          <cell r="AJ1072">
            <v>0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0</v>
          </cell>
          <cell r="AP1072">
            <v>0</v>
          </cell>
          <cell r="AQ1072">
            <v>0</v>
          </cell>
          <cell r="AR1072">
            <v>0</v>
          </cell>
          <cell r="AS1072">
            <v>0</v>
          </cell>
        </row>
        <row r="1073">
          <cell r="B1073">
            <v>0</v>
          </cell>
          <cell r="C1073">
            <v>0</v>
          </cell>
          <cell r="D1073" t="str">
            <v>VIBRO_COMPACTADOR</v>
          </cell>
          <cell r="E1073">
            <v>0</v>
          </cell>
          <cell r="F1073">
            <v>0</v>
          </cell>
          <cell r="G1073" t="str">
            <v>Saltarin</v>
          </cell>
          <cell r="H1073">
            <v>3830</v>
          </cell>
          <cell r="I1073">
            <v>12</v>
          </cell>
          <cell r="J1073" t="str">
            <v>M3/DÍA</v>
          </cell>
          <cell r="K1073">
            <v>319.16666666666669</v>
          </cell>
          <cell r="L1073">
            <v>0</v>
          </cell>
          <cell r="M1073">
            <v>0</v>
          </cell>
          <cell r="N1073">
            <v>0</v>
          </cell>
          <cell r="O1073">
            <v>352.29</v>
          </cell>
          <cell r="P1073">
            <v>70.457999999999998</v>
          </cell>
          <cell r="Q1073">
            <v>4227480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  <cell r="AG1073">
            <v>0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0</v>
          </cell>
          <cell r="AQ1073">
            <v>0</v>
          </cell>
          <cell r="AR1073">
            <v>0</v>
          </cell>
          <cell r="AS1073">
            <v>0</v>
          </cell>
        </row>
        <row r="1074">
          <cell r="B1074">
            <v>0</v>
          </cell>
          <cell r="C1074"/>
          <cell r="D1074"/>
          <cell r="E1074">
            <v>0</v>
          </cell>
          <cell r="F1074">
            <v>0</v>
          </cell>
          <cell r="G1074"/>
          <cell r="H1074"/>
          <cell r="I1074"/>
          <cell r="J1074"/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/>
          <cell r="P1074"/>
          <cell r="Q1074"/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  <cell r="X1074">
            <v>0</v>
          </cell>
          <cell r="Y1074">
            <v>0</v>
          </cell>
          <cell r="Z1074">
            <v>0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  <cell r="AF1074">
            <v>0</v>
          </cell>
          <cell r="AG1074">
            <v>0</v>
          </cell>
          <cell r="AH1074">
            <v>0</v>
          </cell>
          <cell r="AI1074">
            <v>0</v>
          </cell>
          <cell r="AJ1074">
            <v>0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0</v>
          </cell>
          <cell r="AP1074">
            <v>0</v>
          </cell>
          <cell r="AQ1074">
            <v>0</v>
          </cell>
          <cell r="AR1074">
            <v>0</v>
          </cell>
          <cell r="AS1074">
            <v>0</v>
          </cell>
        </row>
        <row r="1075">
          <cell r="B1075">
            <v>0</v>
          </cell>
          <cell r="C1075"/>
          <cell r="D1075"/>
          <cell r="E1075">
            <v>0</v>
          </cell>
          <cell r="F1075">
            <v>0</v>
          </cell>
          <cell r="G1075"/>
          <cell r="H1075"/>
          <cell r="I1075"/>
          <cell r="J1075"/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/>
          <cell r="P1075"/>
          <cell r="Q1075"/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  <cell r="AF1075">
            <v>0</v>
          </cell>
          <cell r="AG1075">
            <v>0</v>
          </cell>
          <cell r="AH1075">
            <v>0</v>
          </cell>
          <cell r="AI1075">
            <v>0</v>
          </cell>
          <cell r="AJ1075">
            <v>0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0</v>
          </cell>
          <cell r="AP1075">
            <v>0</v>
          </cell>
          <cell r="AQ1075">
            <v>0</v>
          </cell>
          <cell r="AR1075">
            <v>0</v>
          </cell>
          <cell r="AS1075">
            <v>0</v>
          </cell>
        </row>
        <row r="1076">
          <cell r="B1076">
            <v>0</v>
          </cell>
          <cell r="C1076"/>
          <cell r="D1076"/>
          <cell r="E1076">
            <v>0</v>
          </cell>
          <cell r="F1076">
            <v>0</v>
          </cell>
          <cell r="G1076"/>
          <cell r="H1076"/>
          <cell r="I1076"/>
          <cell r="J1076"/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/>
          <cell r="P1076"/>
          <cell r="Q1076"/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  <cell r="AG1076">
            <v>0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0</v>
          </cell>
          <cell r="AP1076">
            <v>0</v>
          </cell>
          <cell r="AQ1076">
            <v>0</v>
          </cell>
          <cell r="AR1076">
            <v>0</v>
          </cell>
          <cell r="AS1076">
            <v>0</v>
          </cell>
        </row>
        <row r="1077">
          <cell r="B1077">
            <v>0</v>
          </cell>
          <cell r="C1077"/>
          <cell r="D1077"/>
          <cell r="E1077">
            <v>0</v>
          </cell>
          <cell r="F1077">
            <v>0</v>
          </cell>
          <cell r="G1077"/>
          <cell r="H1077"/>
          <cell r="I1077"/>
          <cell r="J1077"/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/>
          <cell r="P1077"/>
          <cell r="Q1077"/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  <cell r="AG1077">
            <v>0</v>
          </cell>
          <cell r="AH1077">
            <v>0</v>
          </cell>
          <cell r="AI1077">
            <v>0</v>
          </cell>
          <cell r="AJ1077">
            <v>0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  <cell r="AQ1077">
            <v>0</v>
          </cell>
          <cell r="AR1077">
            <v>0</v>
          </cell>
          <cell r="AS1077">
            <v>0</v>
          </cell>
        </row>
        <row r="1078">
          <cell r="B1078">
            <v>0</v>
          </cell>
          <cell r="C1078"/>
          <cell r="D1078"/>
          <cell r="E1078">
            <v>0</v>
          </cell>
          <cell r="F1078">
            <v>0</v>
          </cell>
          <cell r="G1078"/>
          <cell r="H1078"/>
          <cell r="I1078"/>
          <cell r="J1078"/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/>
          <cell r="P1078"/>
          <cell r="Q1078"/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0</v>
          </cell>
          <cell r="AG1078">
            <v>0</v>
          </cell>
          <cell r="AH1078">
            <v>0</v>
          </cell>
          <cell r="AI1078">
            <v>0</v>
          </cell>
          <cell r="AJ1078">
            <v>0</v>
          </cell>
          <cell r="AK1078">
            <v>0</v>
          </cell>
          <cell r="AL1078">
            <v>0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  <cell r="AQ1078">
            <v>0</v>
          </cell>
          <cell r="AR1078">
            <v>0</v>
          </cell>
          <cell r="AS1078">
            <v>0</v>
          </cell>
        </row>
        <row r="1079">
          <cell r="B1079">
            <v>0</v>
          </cell>
          <cell r="C1079"/>
          <cell r="D1079"/>
          <cell r="E1079">
            <v>0</v>
          </cell>
          <cell r="F1079">
            <v>0</v>
          </cell>
          <cell r="G1079"/>
          <cell r="H1079"/>
          <cell r="I1079"/>
          <cell r="J1079"/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/>
          <cell r="P1079"/>
          <cell r="Q1079"/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  <cell r="AF1079">
            <v>0</v>
          </cell>
          <cell r="AG1079">
            <v>0</v>
          </cell>
          <cell r="AH1079">
            <v>0</v>
          </cell>
          <cell r="AI1079">
            <v>0</v>
          </cell>
          <cell r="AJ1079">
            <v>0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  <cell r="AQ1079">
            <v>0</v>
          </cell>
          <cell r="AR1079">
            <v>0</v>
          </cell>
          <cell r="AS1079">
            <v>0</v>
          </cell>
        </row>
        <row r="1080">
          <cell r="B1080">
            <v>0</v>
          </cell>
          <cell r="C1080"/>
          <cell r="D1080"/>
          <cell r="E1080">
            <v>0</v>
          </cell>
          <cell r="F1080">
            <v>0</v>
          </cell>
          <cell r="G1080"/>
          <cell r="H1080"/>
          <cell r="I1080"/>
          <cell r="J1080"/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/>
          <cell r="P1080"/>
          <cell r="Q1080"/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0</v>
          </cell>
          <cell r="AP1080">
            <v>0</v>
          </cell>
          <cell r="AQ1080">
            <v>0</v>
          </cell>
          <cell r="AR1080">
            <v>0</v>
          </cell>
          <cell r="AS1080">
            <v>0</v>
          </cell>
        </row>
        <row r="1081">
          <cell r="B1081">
            <v>0</v>
          </cell>
          <cell r="C1081"/>
          <cell r="D1081"/>
          <cell r="E1081">
            <v>0</v>
          </cell>
          <cell r="F1081">
            <v>0</v>
          </cell>
          <cell r="G1081"/>
          <cell r="H1081"/>
          <cell r="I1081"/>
          <cell r="J1081"/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/>
          <cell r="P1081"/>
          <cell r="Q1081"/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  <cell r="AG1081">
            <v>0</v>
          </cell>
          <cell r="AH1081">
            <v>0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  <cell r="AQ1081">
            <v>0</v>
          </cell>
          <cell r="AR1081">
            <v>0</v>
          </cell>
          <cell r="AS1081">
            <v>0</v>
          </cell>
        </row>
        <row r="1082"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 t="str">
            <v>SUB-TOTAL</v>
          </cell>
          <cell r="L1082">
            <v>1398.3333333333335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  <cell r="AF1082">
            <v>0</v>
          </cell>
          <cell r="AG1082">
            <v>0</v>
          </cell>
          <cell r="AH1082">
            <v>0</v>
          </cell>
          <cell r="AI1082">
            <v>0</v>
          </cell>
          <cell r="AJ1082">
            <v>0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0</v>
          </cell>
          <cell r="AP1082">
            <v>0</v>
          </cell>
          <cell r="AQ1082">
            <v>0</v>
          </cell>
          <cell r="AR1082">
            <v>0</v>
          </cell>
          <cell r="AS1082">
            <v>0</v>
          </cell>
        </row>
        <row r="1083">
          <cell r="B1083">
            <v>0</v>
          </cell>
          <cell r="C1083">
            <v>0</v>
          </cell>
          <cell r="D1083" t="str">
            <v>II-MATERIALES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0</v>
          </cell>
          <cell r="X1083">
            <v>0</v>
          </cell>
          <cell r="Y1083">
            <v>0</v>
          </cell>
          <cell r="Z1083">
            <v>0</v>
          </cell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0</v>
          </cell>
          <cell r="AF1083">
            <v>0</v>
          </cell>
          <cell r="AG1083">
            <v>0</v>
          </cell>
          <cell r="AH1083">
            <v>0</v>
          </cell>
          <cell r="AI1083">
            <v>0</v>
          </cell>
          <cell r="AJ1083">
            <v>0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0</v>
          </cell>
          <cell r="AP1083">
            <v>0</v>
          </cell>
          <cell r="AQ1083">
            <v>0</v>
          </cell>
          <cell r="AR1083">
            <v>0</v>
          </cell>
          <cell r="AS1083">
            <v>0</v>
          </cell>
        </row>
        <row r="1084">
          <cell r="B1084">
            <v>0</v>
          </cell>
          <cell r="C1084" t="str">
            <v>COD.</v>
          </cell>
          <cell r="D1084" t="str">
            <v xml:space="preserve">DESCRIPCION </v>
          </cell>
          <cell r="E1084">
            <v>0</v>
          </cell>
          <cell r="F1084">
            <v>0</v>
          </cell>
          <cell r="G1084" t="str">
            <v>unidad</v>
          </cell>
          <cell r="H1084" t="str">
            <v>precio-unit</v>
          </cell>
          <cell r="I1084" t="str">
            <v>cantidad</v>
          </cell>
          <cell r="J1084">
            <v>0</v>
          </cell>
          <cell r="K1084" t="str">
            <v>vr.unit</v>
          </cell>
          <cell r="L1084" t="str">
            <v>M3</v>
          </cell>
          <cell r="M1084">
            <v>0</v>
          </cell>
          <cell r="N1084">
            <v>0</v>
          </cell>
          <cell r="O1084" t="str">
            <v>CANTIDAD</v>
          </cell>
          <cell r="P1084" t="str">
            <v>CANTIDAD TOTAL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  <cell r="W1084">
            <v>0</v>
          </cell>
          <cell r="X1084">
            <v>0</v>
          </cell>
          <cell r="Y1084">
            <v>0</v>
          </cell>
          <cell r="Z1084">
            <v>0</v>
          </cell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  <cell r="AF1084">
            <v>0</v>
          </cell>
          <cell r="AG1084">
            <v>0</v>
          </cell>
          <cell r="AH1084">
            <v>0</v>
          </cell>
          <cell r="AI1084">
            <v>0</v>
          </cell>
          <cell r="AJ1084">
            <v>0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0</v>
          </cell>
          <cell r="AP1084">
            <v>0</v>
          </cell>
          <cell r="AQ1084">
            <v>0</v>
          </cell>
          <cell r="AR1084">
            <v>0</v>
          </cell>
          <cell r="AS1084">
            <v>0</v>
          </cell>
        </row>
        <row r="1085"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/>
          <cell r="L1085">
            <v>0</v>
          </cell>
          <cell r="M1085">
            <v>0</v>
          </cell>
          <cell r="N1085">
            <v>0</v>
          </cell>
          <cell r="O1085">
            <v>352.29</v>
          </cell>
          <cell r="P1085">
            <v>440.36250000000001</v>
          </cell>
          <cell r="Q1085">
            <v>16513593.75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0</v>
          </cell>
          <cell r="X1085">
            <v>0</v>
          </cell>
          <cell r="Y1085">
            <v>0</v>
          </cell>
          <cell r="Z1085">
            <v>0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  <cell r="AF1085">
            <v>0</v>
          </cell>
          <cell r="AG1085">
            <v>0</v>
          </cell>
          <cell r="AH1085">
            <v>0</v>
          </cell>
          <cell r="AI1085">
            <v>0</v>
          </cell>
          <cell r="AJ1085">
            <v>0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0</v>
          </cell>
          <cell r="AP1085">
            <v>0</v>
          </cell>
          <cell r="AQ1085">
            <v>0</v>
          </cell>
          <cell r="AR1085">
            <v>0</v>
          </cell>
          <cell r="AS1085">
            <v>0</v>
          </cell>
        </row>
        <row r="1086">
          <cell r="B1086">
            <v>0</v>
          </cell>
          <cell r="C1086"/>
          <cell r="D1086"/>
          <cell r="E1086">
            <v>0</v>
          </cell>
          <cell r="F1086">
            <v>0</v>
          </cell>
          <cell r="G1086"/>
          <cell r="H1086"/>
          <cell r="I1086"/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/>
          <cell r="P1086"/>
          <cell r="Q1086"/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  <cell r="X1086">
            <v>0</v>
          </cell>
          <cell r="Y1086">
            <v>0</v>
          </cell>
          <cell r="Z1086">
            <v>0</v>
          </cell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  <cell r="AF1086">
            <v>0</v>
          </cell>
          <cell r="AG1086">
            <v>0</v>
          </cell>
          <cell r="AH1086">
            <v>0</v>
          </cell>
          <cell r="AI1086">
            <v>0</v>
          </cell>
          <cell r="AJ1086">
            <v>0</v>
          </cell>
          <cell r="AK1086">
            <v>0</v>
          </cell>
          <cell r="AL1086">
            <v>0</v>
          </cell>
          <cell r="AM1086">
            <v>0</v>
          </cell>
          <cell r="AN1086">
            <v>0</v>
          </cell>
          <cell r="AO1086">
            <v>0</v>
          </cell>
          <cell r="AP1086">
            <v>0</v>
          </cell>
          <cell r="AQ1086">
            <v>0</v>
          </cell>
          <cell r="AR1086">
            <v>0</v>
          </cell>
          <cell r="AS1086">
            <v>0</v>
          </cell>
        </row>
        <row r="1087">
          <cell r="B1087">
            <v>0</v>
          </cell>
          <cell r="C1087"/>
          <cell r="D1087"/>
          <cell r="E1087">
            <v>0</v>
          </cell>
          <cell r="F1087">
            <v>0</v>
          </cell>
          <cell r="G1087"/>
          <cell r="H1087"/>
          <cell r="I1087"/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/>
          <cell r="P1087"/>
          <cell r="Q1087"/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0</v>
          </cell>
          <cell r="X1087">
            <v>0</v>
          </cell>
          <cell r="Y1087">
            <v>0</v>
          </cell>
          <cell r="Z1087">
            <v>0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  <cell r="AF1087">
            <v>0</v>
          </cell>
          <cell r="AG1087">
            <v>0</v>
          </cell>
          <cell r="AH1087">
            <v>0</v>
          </cell>
          <cell r="AI1087">
            <v>0</v>
          </cell>
          <cell r="AJ1087">
            <v>0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  <cell r="AQ1087">
            <v>0</v>
          </cell>
          <cell r="AR1087">
            <v>0</v>
          </cell>
          <cell r="AS1087">
            <v>0</v>
          </cell>
        </row>
        <row r="1088">
          <cell r="B1088">
            <v>0</v>
          </cell>
          <cell r="C1088"/>
          <cell r="D1088"/>
          <cell r="E1088">
            <v>0</v>
          </cell>
          <cell r="F1088">
            <v>0</v>
          </cell>
          <cell r="G1088"/>
          <cell r="H1088"/>
          <cell r="I1088"/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/>
          <cell r="P1088"/>
          <cell r="Q1088"/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0</v>
          </cell>
          <cell r="AP1088">
            <v>0</v>
          </cell>
          <cell r="AQ1088">
            <v>0</v>
          </cell>
          <cell r="AR1088">
            <v>0</v>
          </cell>
          <cell r="AS1088">
            <v>0</v>
          </cell>
        </row>
        <row r="1089">
          <cell r="B1089">
            <v>0</v>
          </cell>
          <cell r="C1089"/>
          <cell r="D1089"/>
          <cell r="E1089">
            <v>0</v>
          </cell>
          <cell r="F1089">
            <v>0</v>
          </cell>
          <cell r="G1089"/>
          <cell r="H1089"/>
          <cell r="I1089"/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/>
          <cell r="P1089"/>
          <cell r="Q1089"/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>
            <v>0</v>
          </cell>
          <cell r="Y1089">
            <v>0</v>
          </cell>
          <cell r="Z1089">
            <v>0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0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0</v>
          </cell>
          <cell r="AP1089">
            <v>0</v>
          </cell>
          <cell r="AQ1089">
            <v>0</v>
          </cell>
          <cell r="AR1089">
            <v>0</v>
          </cell>
          <cell r="AS1089">
            <v>0</v>
          </cell>
        </row>
        <row r="1090">
          <cell r="B1090">
            <v>0</v>
          </cell>
          <cell r="C1090"/>
          <cell r="D1090"/>
          <cell r="E1090">
            <v>0</v>
          </cell>
          <cell r="F1090">
            <v>0</v>
          </cell>
          <cell r="G1090"/>
          <cell r="H1090"/>
          <cell r="I1090"/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/>
          <cell r="P1090"/>
          <cell r="Q1090"/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  <cell r="X1090">
            <v>0</v>
          </cell>
          <cell r="Y1090">
            <v>0</v>
          </cell>
          <cell r="Z1090">
            <v>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  <cell r="AG1090">
            <v>0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0</v>
          </cell>
          <cell r="AP1090">
            <v>0</v>
          </cell>
          <cell r="AQ1090">
            <v>0</v>
          </cell>
          <cell r="AR1090">
            <v>0</v>
          </cell>
          <cell r="AS1090">
            <v>0</v>
          </cell>
        </row>
        <row r="1091">
          <cell r="B1091">
            <v>0</v>
          </cell>
          <cell r="C1091"/>
          <cell r="D1091"/>
          <cell r="E1091">
            <v>0</v>
          </cell>
          <cell r="F1091">
            <v>0</v>
          </cell>
          <cell r="G1091"/>
          <cell r="H1091"/>
          <cell r="I1091"/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/>
          <cell r="P1091"/>
          <cell r="Q1091"/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X1091">
            <v>0</v>
          </cell>
          <cell r="Y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  <cell r="AG1091">
            <v>0</v>
          </cell>
          <cell r="AH1091">
            <v>0</v>
          </cell>
          <cell r="AI1091">
            <v>0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  <cell r="AQ1091">
            <v>0</v>
          </cell>
          <cell r="AR1091">
            <v>0</v>
          </cell>
          <cell r="AS1091">
            <v>0</v>
          </cell>
        </row>
        <row r="1092">
          <cell r="B1092">
            <v>0</v>
          </cell>
          <cell r="C1092"/>
          <cell r="D1092"/>
          <cell r="E1092">
            <v>0</v>
          </cell>
          <cell r="F1092">
            <v>0</v>
          </cell>
          <cell r="G1092"/>
          <cell r="H1092"/>
          <cell r="I1092"/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/>
          <cell r="P1092"/>
          <cell r="Q1092"/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  <cell r="AG1092">
            <v>0</v>
          </cell>
          <cell r="AH1092">
            <v>0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0</v>
          </cell>
          <cell r="AP1092">
            <v>0</v>
          </cell>
          <cell r="AQ1092">
            <v>0</v>
          </cell>
          <cell r="AR1092">
            <v>0</v>
          </cell>
          <cell r="AS1092">
            <v>0</v>
          </cell>
        </row>
        <row r="1093">
          <cell r="B1093">
            <v>0</v>
          </cell>
          <cell r="C1093"/>
          <cell r="D1093"/>
          <cell r="E1093">
            <v>0</v>
          </cell>
          <cell r="F1093">
            <v>0</v>
          </cell>
          <cell r="G1093"/>
          <cell r="H1093"/>
          <cell r="I1093"/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/>
          <cell r="P1093"/>
          <cell r="Q1093"/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  <cell r="AG1093">
            <v>0</v>
          </cell>
          <cell r="AH1093">
            <v>0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  <cell r="AQ1093">
            <v>0</v>
          </cell>
          <cell r="AR1093">
            <v>0</v>
          </cell>
          <cell r="AS1093">
            <v>0</v>
          </cell>
        </row>
        <row r="1094">
          <cell r="B1094">
            <v>0</v>
          </cell>
          <cell r="C1094"/>
          <cell r="D1094"/>
          <cell r="E1094">
            <v>0</v>
          </cell>
          <cell r="F1094">
            <v>0</v>
          </cell>
          <cell r="G1094"/>
          <cell r="H1094"/>
          <cell r="I1094"/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/>
          <cell r="P1094"/>
          <cell r="Q1094"/>
          <cell r="R1094">
            <v>0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>
            <v>0</v>
          </cell>
          <cell r="Y1094">
            <v>0</v>
          </cell>
          <cell r="Z1094">
            <v>0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  <cell r="AG1094">
            <v>0</v>
          </cell>
          <cell r="AH1094">
            <v>0</v>
          </cell>
          <cell r="AI1094">
            <v>0</v>
          </cell>
          <cell r="AJ1094">
            <v>0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0</v>
          </cell>
          <cell r="AP1094">
            <v>0</v>
          </cell>
          <cell r="AQ1094">
            <v>0</v>
          </cell>
          <cell r="AR1094">
            <v>0</v>
          </cell>
          <cell r="AS1094">
            <v>0</v>
          </cell>
        </row>
        <row r="1095">
          <cell r="B1095">
            <v>0</v>
          </cell>
          <cell r="C1095"/>
          <cell r="D1095"/>
          <cell r="E1095">
            <v>0</v>
          </cell>
          <cell r="F1095">
            <v>0</v>
          </cell>
          <cell r="G1095"/>
          <cell r="H1095"/>
          <cell r="I1095"/>
          <cell r="J1095">
            <v>0</v>
          </cell>
          <cell r="K1095">
            <v>0</v>
          </cell>
          <cell r="L1095">
            <v>0</v>
          </cell>
          <cell r="M1095">
            <v>0</v>
          </cell>
          <cell r="N1095">
            <v>0</v>
          </cell>
          <cell r="O1095"/>
          <cell r="P1095"/>
          <cell r="Q1095"/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0</v>
          </cell>
          <cell r="X1095">
            <v>0</v>
          </cell>
          <cell r="Y1095">
            <v>0</v>
          </cell>
          <cell r="Z1095">
            <v>0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  <cell r="AF1095">
            <v>0</v>
          </cell>
          <cell r="AG1095">
            <v>0</v>
          </cell>
          <cell r="AH1095">
            <v>0</v>
          </cell>
          <cell r="AI1095">
            <v>0</v>
          </cell>
          <cell r="AJ1095">
            <v>0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0</v>
          </cell>
          <cell r="AP1095">
            <v>0</v>
          </cell>
          <cell r="AQ1095">
            <v>0</v>
          </cell>
          <cell r="AR1095">
            <v>0</v>
          </cell>
          <cell r="AS1095">
            <v>0</v>
          </cell>
        </row>
        <row r="1096">
          <cell r="B1096">
            <v>0</v>
          </cell>
          <cell r="C1096"/>
          <cell r="D1096"/>
          <cell r="E1096">
            <v>0</v>
          </cell>
          <cell r="F1096">
            <v>0</v>
          </cell>
          <cell r="G1096"/>
          <cell r="H1096"/>
          <cell r="I1096"/>
          <cell r="J1096">
            <v>0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/>
          <cell r="P1096"/>
          <cell r="Q1096"/>
          <cell r="R1096">
            <v>0</v>
          </cell>
          <cell r="S1096">
            <v>0</v>
          </cell>
          <cell r="T1096">
            <v>0</v>
          </cell>
          <cell r="U1096">
            <v>0</v>
          </cell>
          <cell r="V1096">
            <v>0</v>
          </cell>
          <cell r="W1096">
            <v>0</v>
          </cell>
          <cell r="X1096">
            <v>0</v>
          </cell>
          <cell r="Y1096">
            <v>0</v>
          </cell>
          <cell r="Z1096">
            <v>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  <cell r="AF1096">
            <v>0</v>
          </cell>
          <cell r="AG1096">
            <v>0</v>
          </cell>
          <cell r="AH1096">
            <v>0</v>
          </cell>
          <cell r="AI1096">
            <v>0</v>
          </cell>
          <cell r="AJ1096">
            <v>0</v>
          </cell>
          <cell r="AK1096">
            <v>0</v>
          </cell>
          <cell r="AL1096">
            <v>0</v>
          </cell>
          <cell r="AM1096">
            <v>0</v>
          </cell>
          <cell r="AN1096">
            <v>0</v>
          </cell>
          <cell r="AO1096">
            <v>0</v>
          </cell>
          <cell r="AP1096">
            <v>0</v>
          </cell>
          <cell r="AQ1096">
            <v>0</v>
          </cell>
          <cell r="AR1096">
            <v>0</v>
          </cell>
          <cell r="AS1096">
            <v>0</v>
          </cell>
        </row>
        <row r="1097">
          <cell r="B1097">
            <v>0</v>
          </cell>
          <cell r="C1097"/>
          <cell r="D1097"/>
          <cell r="E1097">
            <v>0</v>
          </cell>
          <cell r="F1097">
            <v>0</v>
          </cell>
          <cell r="G1097"/>
          <cell r="H1097"/>
          <cell r="I1097"/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/>
          <cell r="P1097"/>
          <cell r="Q1097"/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>
            <v>0</v>
          </cell>
          <cell r="Y1097">
            <v>0</v>
          </cell>
          <cell r="Z1097">
            <v>0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  <cell r="AF1097">
            <v>0</v>
          </cell>
          <cell r="AG1097">
            <v>0</v>
          </cell>
          <cell r="AH1097">
            <v>0</v>
          </cell>
          <cell r="AI1097">
            <v>0</v>
          </cell>
          <cell r="AJ1097">
            <v>0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0</v>
          </cell>
          <cell r="AP1097">
            <v>0</v>
          </cell>
          <cell r="AQ1097">
            <v>0</v>
          </cell>
          <cell r="AR1097">
            <v>0</v>
          </cell>
          <cell r="AS1097">
            <v>0</v>
          </cell>
        </row>
        <row r="1098">
          <cell r="B1098">
            <v>0</v>
          </cell>
          <cell r="C1098"/>
          <cell r="D1098"/>
          <cell r="E1098">
            <v>0</v>
          </cell>
          <cell r="F1098">
            <v>0</v>
          </cell>
          <cell r="G1098"/>
          <cell r="H1098"/>
          <cell r="I1098"/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/>
          <cell r="P1098"/>
          <cell r="Q1098"/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>
            <v>0</v>
          </cell>
          <cell r="Y1098">
            <v>0</v>
          </cell>
          <cell r="Z1098">
            <v>0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  <cell r="AF1098">
            <v>0</v>
          </cell>
          <cell r="AG1098">
            <v>0</v>
          </cell>
          <cell r="AH1098">
            <v>0</v>
          </cell>
          <cell r="AI1098">
            <v>0</v>
          </cell>
          <cell r="AJ1098">
            <v>0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  <cell r="AQ1098">
            <v>0</v>
          </cell>
          <cell r="AR1098">
            <v>0</v>
          </cell>
          <cell r="AS1098">
            <v>0</v>
          </cell>
        </row>
        <row r="1099">
          <cell r="B1099">
            <v>0</v>
          </cell>
          <cell r="C1099"/>
          <cell r="D1099"/>
          <cell r="E1099">
            <v>0</v>
          </cell>
          <cell r="F1099">
            <v>0</v>
          </cell>
          <cell r="G1099"/>
          <cell r="H1099"/>
          <cell r="I1099"/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/>
          <cell r="P1099"/>
          <cell r="Q1099"/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>
            <v>0</v>
          </cell>
          <cell r="Y1099">
            <v>0</v>
          </cell>
          <cell r="Z1099">
            <v>0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  <cell r="AF1099">
            <v>0</v>
          </cell>
          <cell r="AG1099">
            <v>0</v>
          </cell>
          <cell r="AH1099">
            <v>0</v>
          </cell>
          <cell r="AI1099">
            <v>0</v>
          </cell>
          <cell r="AJ1099">
            <v>0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0</v>
          </cell>
          <cell r="AP1099">
            <v>0</v>
          </cell>
          <cell r="AQ1099">
            <v>0</v>
          </cell>
          <cell r="AR1099">
            <v>0</v>
          </cell>
          <cell r="AS1099">
            <v>0</v>
          </cell>
        </row>
        <row r="1100"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 t="str">
            <v>SUB-TOTAL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>
            <v>0</v>
          </cell>
          <cell r="Y1100">
            <v>0</v>
          </cell>
          <cell r="Z1100">
            <v>0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  <cell r="AF1100">
            <v>0</v>
          </cell>
          <cell r="AG1100">
            <v>0</v>
          </cell>
          <cell r="AH1100">
            <v>0</v>
          </cell>
          <cell r="AI1100">
            <v>0</v>
          </cell>
          <cell r="AJ1100">
            <v>0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0</v>
          </cell>
          <cell r="AP1100">
            <v>0</v>
          </cell>
          <cell r="AQ1100">
            <v>0</v>
          </cell>
          <cell r="AR1100">
            <v>0</v>
          </cell>
          <cell r="AS1100">
            <v>0</v>
          </cell>
        </row>
        <row r="1101">
          <cell r="B1101">
            <v>0</v>
          </cell>
          <cell r="C1101">
            <v>0</v>
          </cell>
          <cell r="D1101" t="str">
            <v>III-TRANSPORTES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>
            <v>0</v>
          </cell>
          <cell r="Y1101">
            <v>0</v>
          </cell>
          <cell r="Z1101">
            <v>0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  <cell r="AF1101">
            <v>0</v>
          </cell>
          <cell r="AG1101">
            <v>0</v>
          </cell>
          <cell r="AH1101">
            <v>0</v>
          </cell>
          <cell r="AI1101">
            <v>0</v>
          </cell>
          <cell r="AJ1101">
            <v>0</v>
          </cell>
          <cell r="AK1101">
            <v>0</v>
          </cell>
          <cell r="AL1101">
            <v>0</v>
          </cell>
          <cell r="AM1101">
            <v>0</v>
          </cell>
          <cell r="AN1101">
            <v>0</v>
          </cell>
          <cell r="AO1101">
            <v>0</v>
          </cell>
          <cell r="AP1101">
            <v>0</v>
          </cell>
          <cell r="AQ1101">
            <v>0</v>
          </cell>
          <cell r="AR1101">
            <v>0</v>
          </cell>
          <cell r="AS1101">
            <v>0</v>
          </cell>
        </row>
        <row r="1102">
          <cell r="B1102">
            <v>0</v>
          </cell>
          <cell r="C1102" t="str">
            <v>COD.</v>
          </cell>
          <cell r="D1102" t="str">
            <v>MATERIAL</v>
          </cell>
          <cell r="E1102">
            <v>0</v>
          </cell>
          <cell r="F1102" t="str">
            <v>vol-peso 
ó cant</v>
          </cell>
          <cell r="G1102" t="str">
            <v>Distancia</v>
          </cell>
          <cell r="H1102" t="str">
            <v>M3 o ton*Km</v>
          </cell>
          <cell r="I1102" t="str">
            <v>tarifa</v>
          </cell>
          <cell r="J1102">
            <v>0</v>
          </cell>
          <cell r="K1102" t="str">
            <v>vr.unit</v>
          </cell>
          <cell r="L1102" t="str">
            <v>M3</v>
          </cell>
          <cell r="M1102">
            <v>0</v>
          </cell>
          <cell r="N1102">
            <v>0</v>
          </cell>
          <cell r="O1102" t="str">
            <v>CANTIDAD</v>
          </cell>
          <cell r="P1102" t="str">
            <v>CANTIDAD TOTAL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X1102">
            <v>0</v>
          </cell>
          <cell r="Y1102">
            <v>0</v>
          </cell>
          <cell r="Z1102">
            <v>0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  <cell r="AG1102">
            <v>0</v>
          </cell>
          <cell r="AH1102">
            <v>0</v>
          </cell>
          <cell r="AI1102">
            <v>0</v>
          </cell>
          <cell r="AJ1102">
            <v>0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0</v>
          </cell>
          <cell r="AP1102">
            <v>0</v>
          </cell>
          <cell r="AQ1102">
            <v>0</v>
          </cell>
          <cell r="AR1102">
            <v>0</v>
          </cell>
          <cell r="AS1102">
            <v>0</v>
          </cell>
        </row>
        <row r="1103"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352.29</v>
          </cell>
          <cell r="P1103">
            <v>4403.625</v>
          </cell>
          <cell r="Q1103">
            <v>5064168.75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  <cell r="AF1103">
            <v>0</v>
          </cell>
          <cell r="AG1103">
            <v>0</v>
          </cell>
          <cell r="AH1103">
            <v>0</v>
          </cell>
          <cell r="AI1103">
            <v>0</v>
          </cell>
          <cell r="AJ1103">
            <v>0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0</v>
          </cell>
          <cell r="AP1103">
            <v>0</v>
          </cell>
          <cell r="AQ1103">
            <v>0</v>
          </cell>
          <cell r="AR1103">
            <v>0</v>
          </cell>
          <cell r="AS1103">
            <v>0</v>
          </cell>
        </row>
        <row r="1104">
          <cell r="B1104">
            <v>0</v>
          </cell>
          <cell r="C1104"/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/>
          <cell r="P1104"/>
          <cell r="Q1104"/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  <cell r="AG1104">
            <v>0</v>
          </cell>
          <cell r="AH1104">
            <v>0</v>
          </cell>
          <cell r="AI1104">
            <v>0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  <cell r="AQ1104">
            <v>0</v>
          </cell>
          <cell r="AR1104">
            <v>0</v>
          </cell>
          <cell r="AS1104">
            <v>0</v>
          </cell>
        </row>
        <row r="1105">
          <cell r="B1105">
            <v>0</v>
          </cell>
          <cell r="C1105"/>
          <cell r="D1105"/>
          <cell r="E1105">
            <v>0</v>
          </cell>
          <cell r="F1105"/>
          <cell r="G1105"/>
          <cell r="H1105"/>
          <cell r="I1105"/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/>
          <cell r="P1105"/>
          <cell r="Q1105"/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  <cell r="AF1105">
            <v>0</v>
          </cell>
          <cell r="AG1105">
            <v>0</v>
          </cell>
          <cell r="AH1105">
            <v>0</v>
          </cell>
          <cell r="AI1105">
            <v>0</v>
          </cell>
          <cell r="AJ1105">
            <v>0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  <cell r="AQ1105">
            <v>0</v>
          </cell>
          <cell r="AR1105">
            <v>0</v>
          </cell>
          <cell r="AS1105">
            <v>0</v>
          </cell>
        </row>
        <row r="1106">
          <cell r="B1106">
            <v>0</v>
          </cell>
          <cell r="C1106"/>
          <cell r="D1106"/>
          <cell r="E1106">
            <v>0</v>
          </cell>
          <cell r="F1106"/>
          <cell r="G1106"/>
          <cell r="H1106"/>
          <cell r="I1106"/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/>
          <cell r="P1106"/>
          <cell r="Q1106"/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0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  <cell r="AG1106">
            <v>0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  <cell r="AQ1106">
            <v>0</v>
          </cell>
          <cell r="AR1106">
            <v>0</v>
          </cell>
          <cell r="AS1106">
            <v>0</v>
          </cell>
        </row>
        <row r="1107">
          <cell r="B1107">
            <v>0</v>
          </cell>
          <cell r="C1107"/>
          <cell r="D1107"/>
          <cell r="E1107">
            <v>0</v>
          </cell>
          <cell r="F1107"/>
          <cell r="G1107"/>
          <cell r="H1107"/>
          <cell r="I1107"/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/>
          <cell r="P1107"/>
          <cell r="Q1107"/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  <cell r="AG1107">
            <v>0</v>
          </cell>
          <cell r="AH1107">
            <v>0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  <cell r="AQ1107">
            <v>0</v>
          </cell>
          <cell r="AR1107">
            <v>0</v>
          </cell>
          <cell r="AS1107">
            <v>0</v>
          </cell>
        </row>
        <row r="1108">
          <cell r="B1108">
            <v>0</v>
          </cell>
          <cell r="C1108"/>
          <cell r="D1108"/>
          <cell r="E1108">
            <v>0</v>
          </cell>
          <cell r="F1108"/>
          <cell r="G1108"/>
          <cell r="H1108"/>
          <cell r="I1108"/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/>
          <cell r="P1108"/>
          <cell r="Q1108"/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  <cell r="AG1108">
            <v>0</v>
          </cell>
          <cell r="AH1108">
            <v>0</v>
          </cell>
          <cell r="AI1108">
            <v>0</v>
          </cell>
          <cell r="AJ1108">
            <v>0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  <cell r="AQ1108">
            <v>0</v>
          </cell>
          <cell r="AR1108">
            <v>0</v>
          </cell>
          <cell r="AS1108">
            <v>0</v>
          </cell>
        </row>
        <row r="1109">
          <cell r="B1109">
            <v>0</v>
          </cell>
          <cell r="C1109"/>
          <cell r="D1109"/>
          <cell r="E1109">
            <v>0</v>
          </cell>
          <cell r="F1109"/>
          <cell r="G1109"/>
          <cell r="H1109"/>
          <cell r="I1109"/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/>
          <cell r="P1109"/>
          <cell r="Q1109"/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  <cell r="AG1109">
            <v>0</v>
          </cell>
          <cell r="AH1109">
            <v>0</v>
          </cell>
          <cell r="AI1109">
            <v>0</v>
          </cell>
          <cell r="AJ1109">
            <v>0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0</v>
          </cell>
          <cell r="AQ1109">
            <v>0</v>
          </cell>
          <cell r="AR1109">
            <v>0</v>
          </cell>
          <cell r="AS1109">
            <v>0</v>
          </cell>
        </row>
        <row r="1110">
          <cell r="B1110">
            <v>0</v>
          </cell>
          <cell r="C1110"/>
          <cell r="D1110"/>
          <cell r="E1110">
            <v>0</v>
          </cell>
          <cell r="F1110"/>
          <cell r="G1110"/>
          <cell r="H1110"/>
          <cell r="I1110"/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N1110">
            <v>0</v>
          </cell>
          <cell r="O1110"/>
          <cell r="P1110"/>
          <cell r="Q1110"/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0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  <cell r="AG1110">
            <v>0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  <cell r="AQ1110">
            <v>0</v>
          </cell>
          <cell r="AR1110">
            <v>0</v>
          </cell>
          <cell r="AS1110">
            <v>0</v>
          </cell>
        </row>
        <row r="1111"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 t="str">
            <v>SUB-TOTAL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0</v>
          </cell>
          <cell r="Q1111">
            <v>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0</v>
          </cell>
          <cell r="X1111">
            <v>0</v>
          </cell>
          <cell r="Y1111">
            <v>0</v>
          </cell>
          <cell r="Z1111">
            <v>0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  <cell r="AG1111">
            <v>0</v>
          </cell>
          <cell r="AH1111">
            <v>0</v>
          </cell>
          <cell r="AI1111">
            <v>0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  <cell r="AQ1111">
            <v>0</v>
          </cell>
          <cell r="AR1111">
            <v>0</v>
          </cell>
          <cell r="AS1111">
            <v>0</v>
          </cell>
        </row>
        <row r="1112">
          <cell r="B1112">
            <v>0</v>
          </cell>
          <cell r="C1112">
            <v>0</v>
          </cell>
          <cell r="D1112" t="str">
            <v>IV-MANO DE OBRA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0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0</v>
          </cell>
          <cell r="X1112">
            <v>0</v>
          </cell>
          <cell r="Y1112">
            <v>0</v>
          </cell>
          <cell r="Z1112">
            <v>0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  <cell r="AF1112">
            <v>0</v>
          </cell>
          <cell r="AG1112">
            <v>0</v>
          </cell>
          <cell r="AH1112">
            <v>0</v>
          </cell>
          <cell r="AI1112">
            <v>0</v>
          </cell>
          <cell r="AJ1112">
            <v>0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  <cell r="AQ1112">
            <v>0</v>
          </cell>
          <cell r="AR1112">
            <v>0</v>
          </cell>
          <cell r="AS1112">
            <v>0</v>
          </cell>
        </row>
        <row r="1113">
          <cell r="B1113">
            <v>0</v>
          </cell>
          <cell r="C1113" t="str">
            <v>COD.</v>
          </cell>
          <cell r="D1113" t="str">
            <v>TRABAJADOR</v>
          </cell>
          <cell r="E1113" t="str">
            <v>Cantidad</v>
          </cell>
          <cell r="F1113" t="str">
            <v>jornal</v>
          </cell>
          <cell r="G1113" t="str">
            <v>prestaciones</v>
          </cell>
          <cell r="H1113" t="str">
            <v>jornal total</v>
          </cell>
          <cell r="I1113" t="str">
            <v>rendimiento</v>
          </cell>
          <cell r="J1113">
            <v>0</v>
          </cell>
          <cell r="K1113" t="str">
            <v>vr.unit</v>
          </cell>
          <cell r="L1113" t="str">
            <v>M3</v>
          </cell>
          <cell r="M1113">
            <v>0</v>
          </cell>
          <cell r="N1113">
            <v>0</v>
          </cell>
          <cell r="O1113" t="str">
            <v>CANTIDAD</v>
          </cell>
          <cell r="P1113" t="str">
            <v>JORNALES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  <cell r="AG1113">
            <v>0</v>
          </cell>
          <cell r="AH1113">
            <v>0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  <cell r="AQ1113">
            <v>0</v>
          </cell>
          <cell r="AR1113">
            <v>0</v>
          </cell>
          <cell r="AS1113">
            <v>0</v>
          </cell>
        </row>
        <row r="1114">
          <cell r="B1114">
            <v>0</v>
          </cell>
          <cell r="C1114">
            <v>0</v>
          </cell>
          <cell r="D1114" t="str">
            <v>AYUDANTE</v>
          </cell>
          <cell r="E1114">
            <v>2</v>
          </cell>
          <cell r="F1114">
            <v>35000</v>
          </cell>
          <cell r="G1114">
            <v>1.85</v>
          </cell>
          <cell r="H1114">
            <v>129500</v>
          </cell>
          <cell r="I1114">
            <v>12</v>
          </cell>
          <cell r="J1114" t="str">
            <v>M3/DÍA</v>
          </cell>
          <cell r="K1114">
            <v>10791.666666666666</v>
          </cell>
          <cell r="L1114">
            <v>0</v>
          </cell>
          <cell r="M1114">
            <v>0</v>
          </cell>
          <cell r="N1114">
            <v>0</v>
          </cell>
          <cell r="O1114">
            <v>352.29</v>
          </cell>
          <cell r="P1114">
            <v>146.78747340909092</v>
          </cell>
          <cell r="Q1114">
            <v>6458648.8300000001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0</v>
          </cell>
          <cell r="X1114">
            <v>0</v>
          </cell>
          <cell r="Y1114">
            <v>0</v>
          </cell>
          <cell r="Z1114">
            <v>0</v>
          </cell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0</v>
          </cell>
          <cell r="AP1114">
            <v>0</v>
          </cell>
          <cell r="AQ1114">
            <v>0</v>
          </cell>
          <cell r="AR1114">
            <v>0</v>
          </cell>
          <cell r="AS1114">
            <v>0</v>
          </cell>
        </row>
        <row r="1115">
          <cell r="B1115">
            <v>0</v>
          </cell>
          <cell r="C1115"/>
          <cell r="D1115"/>
          <cell r="E1115"/>
          <cell r="F1115"/>
          <cell r="G1115"/>
          <cell r="H1115"/>
          <cell r="I1115"/>
          <cell r="J1115"/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/>
          <cell r="P1115"/>
          <cell r="Q1115"/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  <cell r="AG1115">
            <v>0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  <cell r="AQ1115">
            <v>0</v>
          </cell>
          <cell r="AR1115">
            <v>0</v>
          </cell>
          <cell r="AS1115">
            <v>0</v>
          </cell>
        </row>
        <row r="1116">
          <cell r="B1116">
            <v>0</v>
          </cell>
          <cell r="C1116"/>
          <cell r="D1116"/>
          <cell r="E1116"/>
          <cell r="F1116"/>
          <cell r="G1116"/>
          <cell r="H1116"/>
          <cell r="I1116"/>
          <cell r="J1116"/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/>
          <cell r="P1116"/>
          <cell r="Q1116"/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  <cell r="AG1116">
            <v>0</v>
          </cell>
          <cell r="AH1116">
            <v>0</v>
          </cell>
          <cell r="AI1116">
            <v>0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  <cell r="AQ1116">
            <v>0</v>
          </cell>
          <cell r="AR1116">
            <v>0</v>
          </cell>
          <cell r="AS1116">
            <v>0</v>
          </cell>
        </row>
        <row r="1117">
          <cell r="B1117">
            <v>0</v>
          </cell>
          <cell r="C1117"/>
          <cell r="D1117"/>
          <cell r="E1117"/>
          <cell r="F1117"/>
          <cell r="G1117"/>
          <cell r="H1117"/>
          <cell r="I1117"/>
          <cell r="J1117"/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/>
          <cell r="P1117"/>
          <cell r="Q1117"/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  <cell r="AG1117">
            <v>0</v>
          </cell>
          <cell r="AH1117">
            <v>0</v>
          </cell>
          <cell r="AI1117">
            <v>0</v>
          </cell>
          <cell r="AJ1117">
            <v>0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  <cell r="AQ1117">
            <v>0</v>
          </cell>
          <cell r="AR1117">
            <v>0</v>
          </cell>
          <cell r="AS1117">
            <v>0</v>
          </cell>
        </row>
        <row r="1118"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 t="str">
            <v>SUB-TOTAL</v>
          </cell>
          <cell r="L1118">
            <v>10791.666666666666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  <cell r="AG1118">
            <v>0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  <cell r="AQ1118">
            <v>0</v>
          </cell>
          <cell r="AR1118">
            <v>0</v>
          </cell>
          <cell r="AS1118">
            <v>0</v>
          </cell>
        </row>
        <row r="1119">
          <cell r="B1119">
            <v>0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  <cell r="AG1119">
            <v>0</v>
          </cell>
          <cell r="AH1119">
            <v>0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  <cell r="AQ1119">
            <v>0</v>
          </cell>
          <cell r="AR1119">
            <v>0</v>
          </cell>
          <cell r="AS1119">
            <v>0</v>
          </cell>
        </row>
        <row r="1120">
          <cell r="B1120">
            <v>0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 t="str">
            <v>TOTAL COSTO DIRECTO</v>
          </cell>
          <cell r="J1120">
            <v>0</v>
          </cell>
          <cell r="K1120">
            <v>0</v>
          </cell>
          <cell r="L1120">
            <v>12190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  <cell r="AG1120">
            <v>0</v>
          </cell>
          <cell r="AH1120">
            <v>0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  <cell r="AQ1120">
            <v>0</v>
          </cell>
          <cell r="AR1120">
            <v>0</v>
          </cell>
          <cell r="AS1120">
            <v>0</v>
          </cell>
        </row>
        <row r="1121">
          <cell r="B1121">
            <v>0</v>
          </cell>
          <cell r="C1121">
            <v>0</v>
          </cell>
          <cell r="D1121" t="str">
            <v>V- COSTOS INDIRECTOS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  <cell r="AQ1121">
            <v>0</v>
          </cell>
          <cell r="AR1121">
            <v>0</v>
          </cell>
          <cell r="AS1121">
            <v>0</v>
          </cell>
        </row>
        <row r="1122">
          <cell r="B1122">
            <v>0</v>
          </cell>
          <cell r="C1122">
            <v>0</v>
          </cell>
          <cell r="D1122" t="str">
            <v>Descripción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 t="str">
            <v>Porcentaje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  <cell r="AQ1122">
            <v>0</v>
          </cell>
          <cell r="AR1122">
            <v>0</v>
          </cell>
          <cell r="AS1122">
            <v>0</v>
          </cell>
        </row>
        <row r="1123">
          <cell r="B1123">
            <v>0</v>
          </cell>
          <cell r="C1123">
            <v>0</v>
          </cell>
          <cell r="D1123" t="str">
            <v>A.I.U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  <cell r="I1123">
            <v>0</v>
          </cell>
          <cell r="J1123">
            <v>0.35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  <cell r="AQ1123">
            <v>0</v>
          </cell>
          <cell r="AR1123">
            <v>0</v>
          </cell>
          <cell r="AS1123">
            <v>0</v>
          </cell>
        </row>
        <row r="1124"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 t="str">
            <v xml:space="preserve">PRECIO UNITARIO TOTAL </v>
          </cell>
          <cell r="K1124">
            <v>0</v>
          </cell>
          <cell r="L1124">
            <v>16456.5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  <cell r="AG1124">
            <v>0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  <cell r="AQ1124">
            <v>0</v>
          </cell>
          <cell r="AR1124">
            <v>0</v>
          </cell>
          <cell r="AS1124">
            <v>0</v>
          </cell>
        </row>
        <row r="1125"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  <cell r="Y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  <cell r="AG1125">
            <v>0</v>
          </cell>
          <cell r="AH1125">
            <v>0</v>
          </cell>
          <cell r="AI1125">
            <v>0</v>
          </cell>
          <cell r="AJ1125">
            <v>0</v>
          </cell>
          <cell r="AK1125">
            <v>0</v>
          </cell>
          <cell r="AL1125">
            <v>0</v>
          </cell>
          <cell r="AM1125">
            <v>0</v>
          </cell>
          <cell r="AN1125">
            <v>0</v>
          </cell>
          <cell r="AO1125">
            <v>0</v>
          </cell>
          <cell r="AP1125">
            <v>0</v>
          </cell>
          <cell r="AQ1125">
            <v>0</v>
          </cell>
          <cell r="AR1125">
            <v>0</v>
          </cell>
          <cell r="AS1125">
            <v>0</v>
          </cell>
        </row>
        <row r="1126">
          <cell r="B1126">
            <v>0</v>
          </cell>
          <cell r="C1126" t="str">
            <v>Elaboró: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 t="str">
            <v xml:space="preserve">Reviso: 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>
            <v>0</v>
          </cell>
          <cell r="Y1126">
            <v>0</v>
          </cell>
          <cell r="Z1126">
            <v>0</v>
          </cell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  <cell r="AF1126">
            <v>0</v>
          </cell>
          <cell r="AG1126">
            <v>0</v>
          </cell>
          <cell r="AH1126">
            <v>0</v>
          </cell>
          <cell r="AI1126">
            <v>0</v>
          </cell>
          <cell r="AJ1126">
            <v>0</v>
          </cell>
          <cell r="AK1126">
            <v>0</v>
          </cell>
          <cell r="AL1126">
            <v>0</v>
          </cell>
          <cell r="AM1126">
            <v>0</v>
          </cell>
          <cell r="AN1126">
            <v>0</v>
          </cell>
          <cell r="AO1126">
            <v>0</v>
          </cell>
          <cell r="AP1126">
            <v>0</v>
          </cell>
          <cell r="AQ1126">
            <v>0</v>
          </cell>
          <cell r="AR1126">
            <v>0</v>
          </cell>
          <cell r="AS1126">
            <v>0</v>
          </cell>
        </row>
        <row r="1127"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  <cell r="Y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  <cell r="AF1127">
            <v>0</v>
          </cell>
          <cell r="AG1127">
            <v>0</v>
          </cell>
          <cell r="AH1127">
            <v>0</v>
          </cell>
          <cell r="AI1127">
            <v>0</v>
          </cell>
          <cell r="AJ1127">
            <v>0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0</v>
          </cell>
          <cell r="AP1127">
            <v>0</v>
          </cell>
          <cell r="AQ1127">
            <v>0</v>
          </cell>
          <cell r="AR1127">
            <v>0</v>
          </cell>
          <cell r="AS1127">
            <v>0</v>
          </cell>
        </row>
        <row r="1128">
          <cell r="B1128">
            <v>0</v>
          </cell>
          <cell r="C1128" t="str">
            <v>ING EDWIN ANTONIO ORTIZ HIGUERA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 t="str">
            <v>FREEDIE ANDRES SANDOVAL HERRERA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>
            <v>0</v>
          </cell>
          <cell r="Q1128">
            <v>0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0</v>
          </cell>
          <cell r="X1128">
            <v>0</v>
          </cell>
          <cell r="Y1128">
            <v>0</v>
          </cell>
          <cell r="Z1128">
            <v>0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  <cell r="AF1128">
            <v>0</v>
          </cell>
          <cell r="AG1128">
            <v>0</v>
          </cell>
          <cell r="AH1128">
            <v>0</v>
          </cell>
          <cell r="AI1128">
            <v>0</v>
          </cell>
          <cell r="AJ1128">
            <v>0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0</v>
          </cell>
          <cell r="AP1128">
            <v>0</v>
          </cell>
          <cell r="AQ1128">
            <v>0</v>
          </cell>
          <cell r="AR1128">
            <v>0</v>
          </cell>
          <cell r="AS1128">
            <v>0</v>
          </cell>
        </row>
        <row r="1129">
          <cell r="B1129">
            <v>0</v>
          </cell>
          <cell r="C1129" t="str">
            <v>Ingeniero Civil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 t="str">
            <v>Secretario De Planeación Municipal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>
            <v>0</v>
          </cell>
          <cell r="Q1129">
            <v>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0</v>
          </cell>
          <cell r="X1129">
            <v>0</v>
          </cell>
          <cell r="Y1129">
            <v>0</v>
          </cell>
          <cell r="Z1129">
            <v>0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  <cell r="AF1129">
            <v>0</v>
          </cell>
          <cell r="AG1129">
            <v>0</v>
          </cell>
          <cell r="AH1129">
            <v>0</v>
          </cell>
          <cell r="AI1129">
            <v>0</v>
          </cell>
          <cell r="AJ1129">
            <v>0</v>
          </cell>
          <cell r="AK1129">
            <v>0</v>
          </cell>
          <cell r="AL1129">
            <v>0</v>
          </cell>
          <cell r="AM1129">
            <v>0</v>
          </cell>
          <cell r="AN1129">
            <v>0</v>
          </cell>
          <cell r="AO1129">
            <v>0</v>
          </cell>
          <cell r="AP1129">
            <v>0</v>
          </cell>
          <cell r="AQ1129">
            <v>0</v>
          </cell>
          <cell r="AR1129">
            <v>0</v>
          </cell>
          <cell r="AS1129">
            <v>0</v>
          </cell>
        </row>
        <row r="1130">
          <cell r="B1130">
            <v>0</v>
          </cell>
          <cell r="C1130" t="str">
            <v>MP 68202-096275 STD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 t="str">
            <v>M.P. 68202-300697 STD</v>
          </cell>
          <cell r="J1130">
            <v>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0</v>
          </cell>
          <cell r="P1130">
            <v>0</v>
          </cell>
          <cell r="Q1130">
            <v>0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0</v>
          </cell>
          <cell r="X1130">
            <v>0</v>
          </cell>
          <cell r="Y1130">
            <v>0</v>
          </cell>
          <cell r="Z1130">
            <v>0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  <cell r="AG1130">
            <v>0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  <cell r="AQ1130">
            <v>0</v>
          </cell>
          <cell r="AR1130">
            <v>0</v>
          </cell>
          <cell r="AS1130">
            <v>0</v>
          </cell>
        </row>
        <row r="1131"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0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  <cell r="AF1131">
            <v>0</v>
          </cell>
          <cell r="AG1131">
            <v>0</v>
          </cell>
          <cell r="AH1131">
            <v>0</v>
          </cell>
          <cell r="AI1131">
            <v>0</v>
          </cell>
          <cell r="AJ1131">
            <v>0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0</v>
          </cell>
          <cell r="AP1131">
            <v>0</v>
          </cell>
          <cell r="AQ1131">
            <v>0</v>
          </cell>
          <cell r="AR1131">
            <v>0</v>
          </cell>
          <cell r="AS1131">
            <v>0</v>
          </cell>
        </row>
        <row r="1132"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  <cell r="AF1132">
            <v>0</v>
          </cell>
          <cell r="AG1132">
            <v>0</v>
          </cell>
          <cell r="AH1132">
            <v>0</v>
          </cell>
          <cell r="AI1132">
            <v>0</v>
          </cell>
          <cell r="AJ1132">
            <v>0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0</v>
          </cell>
          <cell r="AP1132">
            <v>0</v>
          </cell>
          <cell r="AQ1132">
            <v>0</v>
          </cell>
          <cell r="AR1132">
            <v>0</v>
          </cell>
          <cell r="AS1132">
            <v>0</v>
          </cell>
        </row>
        <row r="1133"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0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0</v>
          </cell>
          <cell r="AP1133">
            <v>0</v>
          </cell>
          <cell r="AQ1133">
            <v>0</v>
          </cell>
          <cell r="AR1133">
            <v>0</v>
          </cell>
          <cell r="AS1133">
            <v>0</v>
          </cell>
        </row>
        <row r="1134">
          <cell r="B1134">
            <v>0</v>
          </cell>
          <cell r="C1134" t="str">
            <v>MUNICIPIO DE VALLE DE SAN JOSE</v>
          </cell>
          <cell r="D1134">
            <v>0</v>
          </cell>
          <cell r="E1134">
            <v>0</v>
          </cell>
          <cell r="F1134">
            <v>0</v>
          </cell>
          <cell r="G1134" t="str">
            <v xml:space="preserve">ANALISIS DE PRECIOS UNITARIOS 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  <cell r="AF1134">
            <v>0</v>
          </cell>
          <cell r="AG1134">
            <v>0</v>
          </cell>
          <cell r="AH1134">
            <v>0</v>
          </cell>
          <cell r="AI1134">
            <v>0</v>
          </cell>
          <cell r="AJ1134">
            <v>0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  <cell r="AQ1134">
            <v>0</v>
          </cell>
          <cell r="AR1134">
            <v>0</v>
          </cell>
          <cell r="AS1134">
            <v>0</v>
          </cell>
        </row>
        <row r="1135">
          <cell r="B1135">
            <v>0</v>
          </cell>
          <cell r="C1135" t="str">
            <v>DEPARTAMENTO:</v>
          </cell>
          <cell r="D1135">
            <v>0</v>
          </cell>
          <cell r="E1135" t="str">
            <v>SANTANDER</v>
          </cell>
          <cell r="F1135">
            <v>0</v>
          </cell>
          <cell r="G1135">
            <v>0</v>
          </cell>
          <cell r="H1135" t="str">
            <v>MUNICIPIO:</v>
          </cell>
          <cell r="I1135" t="str">
            <v>VALLE DE SAN JOSE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  <cell r="AF1135">
            <v>0</v>
          </cell>
          <cell r="AG1135">
            <v>0</v>
          </cell>
          <cell r="AH1135">
            <v>0</v>
          </cell>
          <cell r="AI1135">
            <v>0</v>
          </cell>
          <cell r="AJ1135">
            <v>0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0</v>
          </cell>
          <cell r="AP1135">
            <v>0</v>
          </cell>
          <cell r="AQ1135">
            <v>0</v>
          </cell>
          <cell r="AR1135">
            <v>0</v>
          </cell>
          <cell r="AS1135">
            <v>0</v>
          </cell>
        </row>
        <row r="1136">
          <cell r="A1136">
            <v>0</v>
          </cell>
          <cell r="B1136">
            <v>0</v>
          </cell>
          <cell r="C1136" t="str">
            <v xml:space="preserve">ITEM  :    </v>
          </cell>
          <cell r="D1136">
            <v>4.01</v>
          </cell>
          <cell r="E1136" t="str">
            <v>Conformación y compactación de la subrasante</v>
          </cell>
          <cell r="F1136">
            <v>0</v>
          </cell>
          <cell r="G1136">
            <v>0</v>
          </cell>
          <cell r="H1136">
            <v>0</v>
          </cell>
          <cell r="I1136" t="str">
            <v xml:space="preserve">Fecha: </v>
          </cell>
          <cell r="J1136" t="str">
            <v>DICIEMBRE DE 2019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 t="str">
            <v>1,3,14A</v>
          </cell>
          <cell r="P1136">
            <v>0</v>
          </cell>
          <cell r="T1136">
            <v>2540.16</v>
          </cell>
          <cell r="U1136">
            <v>1740.16</v>
          </cell>
          <cell r="V1136">
            <v>0</v>
          </cell>
          <cell r="W1136">
            <v>580</v>
          </cell>
          <cell r="X1136">
            <v>220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  <cell r="AF1136">
            <v>0</v>
          </cell>
          <cell r="AG1136">
            <v>0</v>
          </cell>
          <cell r="AH1136">
            <v>0</v>
          </cell>
          <cell r="AI1136">
            <v>0</v>
          </cell>
          <cell r="AJ1136">
            <v>0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0</v>
          </cell>
          <cell r="AP1136">
            <v>0</v>
          </cell>
          <cell r="AQ1136">
            <v>0</v>
          </cell>
          <cell r="AR1136">
            <v>0</v>
          </cell>
          <cell r="AS1136">
            <v>0</v>
          </cell>
        </row>
        <row r="1137">
          <cell r="B1137">
            <v>0</v>
          </cell>
          <cell r="C1137">
            <v>0</v>
          </cell>
          <cell r="D1137" t="str">
            <v>I-EQUIPO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  <cell r="AG1137">
            <v>0</v>
          </cell>
          <cell r="AH1137">
            <v>0</v>
          </cell>
          <cell r="AI1137">
            <v>0</v>
          </cell>
          <cell r="AJ1137">
            <v>0</v>
          </cell>
          <cell r="AK1137">
            <v>0</v>
          </cell>
          <cell r="AL1137">
            <v>0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  <cell r="AQ1137">
            <v>0</v>
          </cell>
          <cell r="AR1137">
            <v>0</v>
          </cell>
          <cell r="AS1137">
            <v>0</v>
          </cell>
        </row>
        <row r="1138">
          <cell r="B1138">
            <v>0</v>
          </cell>
          <cell r="C1138" t="str">
            <v>COD.</v>
          </cell>
          <cell r="D1138" t="str">
            <v xml:space="preserve">DESCRIPCION </v>
          </cell>
          <cell r="E1138">
            <v>0</v>
          </cell>
          <cell r="F1138">
            <v>0</v>
          </cell>
          <cell r="G1138" t="str">
            <v>tipo</v>
          </cell>
          <cell r="H1138" t="str">
            <v>tarifa</v>
          </cell>
          <cell r="I1138" t="str">
            <v>rendimiento</v>
          </cell>
          <cell r="J1138">
            <v>0</v>
          </cell>
          <cell r="K1138" t="str">
            <v>vr.unit</v>
          </cell>
          <cell r="L1138" t="str">
            <v>M2</v>
          </cell>
          <cell r="M1138">
            <v>0</v>
          </cell>
          <cell r="N1138">
            <v>0</v>
          </cell>
          <cell r="O1138" t="str">
            <v>CANTIDAD</v>
          </cell>
          <cell r="P1138" t="str">
            <v>DIA</v>
          </cell>
          <cell r="Q1138">
            <v>0</v>
          </cell>
          <cell r="R1138">
            <v>0</v>
          </cell>
          <cell r="S1138">
            <v>0</v>
          </cell>
          <cell r="T1138">
            <v>0</v>
          </cell>
          <cell r="U1138">
            <v>0</v>
          </cell>
          <cell r="V1138">
            <v>0</v>
          </cell>
          <cell r="W1138">
            <v>0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  <cell r="AF1138">
            <v>0</v>
          </cell>
          <cell r="AG1138">
            <v>0</v>
          </cell>
          <cell r="AH1138">
            <v>0</v>
          </cell>
          <cell r="AI1138">
            <v>0</v>
          </cell>
          <cell r="AJ1138">
            <v>0</v>
          </cell>
          <cell r="AK1138">
            <v>0</v>
          </cell>
          <cell r="AL1138">
            <v>0</v>
          </cell>
          <cell r="AM1138">
            <v>0</v>
          </cell>
          <cell r="AN1138">
            <v>0</v>
          </cell>
          <cell r="AO1138">
            <v>0</v>
          </cell>
          <cell r="AP1138">
            <v>0</v>
          </cell>
          <cell r="AQ1138">
            <v>0</v>
          </cell>
          <cell r="AR1138">
            <v>0</v>
          </cell>
          <cell r="AS1138">
            <v>0</v>
          </cell>
        </row>
        <row r="1139">
          <cell r="B1139">
            <v>0</v>
          </cell>
          <cell r="C1139">
            <v>0</v>
          </cell>
          <cell r="D1139" t="str">
            <v>HERRAMIENTA MENOR</v>
          </cell>
          <cell r="E1139">
            <v>0</v>
          </cell>
          <cell r="F1139">
            <v>0</v>
          </cell>
          <cell r="G1139"/>
          <cell r="H1139">
            <v>32.375</v>
          </cell>
          <cell r="I1139">
            <v>1</v>
          </cell>
          <cell r="J1139"/>
          <cell r="K1139">
            <v>32.375</v>
          </cell>
          <cell r="L1139">
            <v>0</v>
          </cell>
          <cell r="M1139">
            <v>0</v>
          </cell>
          <cell r="N1139">
            <v>0</v>
          </cell>
          <cell r="O1139">
            <v>4024.66</v>
          </cell>
          <cell r="P1139">
            <v>44271.26</v>
          </cell>
          <cell r="Q1139">
            <v>44271.26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0</v>
          </cell>
          <cell r="X1139">
            <v>0</v>
          </cell>
          <cell r="Y1139">
            <v>0</v>
          </cell>
          <cell r="Z1139">
            <v>0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  <cell r="AF1139">
            <v>0</v>
          </cell>
          <cell r="AG1139">
            <v>0</v>
          </cell>
          <cell r="AH1139">
            <v>0</v>
          </cell>
          <cell r="AI1139">
            <v>0</v>
          </cell>
          <cell r="AJ1139">
            <v>0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0</v>
          </cell>
          <cell r="AP1139">
            <v>0</v>
          </cell>
          <cell r="AQ1139">
            <v>0</v>
          </cell>
          <cell r="AR1139">
            <v>0</v>
          </cell>
          <cell r="AS1139">
            <v>0</v>
          </cell>
        </row>
        <row r="1140">
          <cell r="B1140">
            <v>0</v>
          </cell>
          <cell r="C1140">
            <v>0</v>
          </cell>
          <cell r="D1140" t="str">
            <v>MOTONIVELADORA</v>
          </cell>
          <cell r="E1140">
            <v>0</v>
          </cell>
          <cell r="F1140">
            <v>0</v>
          </cell>
          <cell r="G1140">
            <v>0</v>
          </cell>
          <cell r="H1140">
            <v>167000</v>
          </cell>
          <cell r="I1140">
            <v>400</v>
          </cell>
          <cell r="J1140" t="str">
            <v>M2/HORA</v>
          </cell>
          <cell r="K1140">
            <v>417.5</v>
          </cell>
          <cell r="L1140">
            <v>0</v>
          </cell>
          <cell r="M1140">
            <v>0</v>
          </cell>
          <cell r="N1140">
            <v>0</v>
          </cell>
          <cell r="O1140">
            <v>4024.66</v>
          </cell>
          <cell r="P1140">
            <v>16.769416666666665</v>
          </cell>
          <cell r="Q1140">
            <v>2599246.17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  <cell r="Y1140">
            <v>0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  <cell r="AG1140">
            <v>0</v>
          </cell>
          <cell r="AH1140">
            <v>0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  <cell r="AQ1140">
            <v>0</v>
          </cell>
          <cell r="AR1140">
            <v>0</v>
          </cell>
          <cell r="AS1140">
            <v>0</v>
          </cell>
        </row>
        <row r="1141">
          <cell r="B1141">
            <v>0</v>
          </cell>
          <cell r="C1141">
            <v>0</v>
          </cell>
          <cell r="D1141" t="str">
            <v>VIBROCOMPACTADOR 7 TON</v>
          </cell>
          <cell r="E1141">
            <v>0</v>
          </cell>
          <cell r="F1141">
            <v>0</v>
          </cell>
          <cell r="G1141">
            <v>0</v>
          </cell>
          <cell r="H1141">
            <v>127000</v>
          </cell>
          <cell r="I1141">
            <v>400</v>
          </cell>
          <cell r="J1141" t="str">
            <v>M2/HORA</v>
          </cell>
          <cell r="K1141">
            <v>317.5</v>
          </cell>
          <cell r="L1141">
            <v>0</v>
          </cell>
          <cell r="M1141">
            <v>0</v>
          </cell>
          <cell r="N1141">
            <v>0</v>
          </cell>
          <cell r="O1141">
            <v>4024.66</v>
          </cell>
          <cell r="P1141">
            <v>22.359222222222222</v>
          </cell>
          <cell r="Q1141">
            <v>2347704.92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X1141">
            <v>0</v>
          </cell>
          <cell r="Y1141">
            <v>0</v>
          </cell>
          <cell r="Z1141">
            <v>0</v>
          </cell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0</v>
          </cell>
          <cell r="AF1141">
            <v>0</v>
          </cell>
          <cell r="AG1141">
            <v>0</v>
          </cell>
          <cell r="AH1141">
            <v>0</v>
          </cell>
          <cell r="AI1141">
            <v>0</v>
          </cell>
          <cell r="AJ1141">
            <v>0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  <cell r="AQ1141">
            <v>0</v>
          </cell>
          <cell r="AR1141">
            <v>0</v>
          </cell>
          <cell r="AS1141">
            <v>0</v>
          </cell>
        </row>
        <row r="1142">
          <cell r="B1142">
            <v>0</v>
          </cell>
          <cell r="C1142">
            <v>0</v>
          </cell>
          <cell r="D1142" t="str">
            <v>CARROTANQUE</v>
          </cell>
          <cell r="E1142">
            <v>0</v>
          </cell>
          <cell r="F1142">
            <v>0</v>
          </cell>
          <cell r="G1142">
            <v>0</v>
          </cell>
          <cell r="H1142">
            <v>101000</v>
          </cell>
          <cell r="I1142">
            <v>400</v>
          </cell>
          <cell r="J1142" t="str">
            <v>M2/HORA</v>
          </cell>
          <cell r="K1142">
            <v>252.5</v>
          </cell>
          <cell r="L1142">
            <v>0</v>
          </cell>
          <cell r="M1142">
            <v>0</v>
          </cell>
          <cell r="N1142">
            <v>0</v>
          </cell>
          <cell r="O1142">
            <v>4024.66</v>
          </cell>
          <cell r="P1142">
            <v>22.359222222222222</v>
          </cell>
          <cell r="Q1142">
            <v>2012330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0</v>
          </cell>
          <cell r="X1142">
            <v>0</v>
          </cell>
          <cell r="Y1142">
            <v>0</v>
          </cell>
          <cell r="Z1142">
            <v>0</v>
          </cell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0</v>
          </cell>
          <cell r="AF1142">
            <v>0</v>
          </cell>
          <cell r="AG1142">
            <v>0</v>
          </cell>
          <cell r="AH1142">
            <v>0</v>
          </cell>
          <cell r="AI1142">
            <v>0</v>
          </cell>
          <cell r="AJ1142">
            <v>0</v>
          </cell>
          <cell r="AK1142">
            <v>0</v>
          </cell>
          <cell r="AL1142">
            <v>0</v>
          </cell>
          <cell r="AM1142">
            <v>0</v>
          </cell>
          <cell r="AN1142">
            <v>0</v>
          </cell>
          <cell r="AO1142">
            <v>0</v>
          </cell>
          <cell r="AP1142">
            <v>0</v>
          </cell>
          <cell r="AQ1142">
            <v>0</v>
          </cell>
          <cell r="AR1142">
            <v>0</v>
          </cell>
          <cell r="AS1142">
            <v>0</v>
          </cell>
        </row>
        <row r="1143">
          <cell r="B1143">
            <v>0</v>
          </cell>
          <cell r="C1143"/>
          <cell r="D1143"/>
          <cell r="E1143">
            <v>0</v>
          </cell>
          <cell r="F1143">
            <v>0</v>
          </cell>
          <cell r="G1143"/>
          <cell r="H1143"/>
          <cell r="I1143"/>
          <cell r="J1143"/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/>
          <cell r="P1143"/>
          <cell r="Q1143"/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0</v>
          </cell>
          <cell r="X1143">
            <v>0</v>
          </cell>
          <cell r="Y1143">
            <v>0</v>
          </cell>
          <cell r="Z1143">
            <v>0</v>
          </cell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  <cell r="AG1143">
            <v>0</v>
          </cell>
          <cell r="AH1143">
            <v>0</v>
          </cell>
          <cell r="AI1143">
            <v>0</v>
          </cell>
          <cell r="AJ1143">
            <v>0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  <cell r="AQ1143">
            <v>0</v>
          </cell>
          <cell r="AR1143">
            <v>0</v>
          </cell>
          <cell r="AS1143">
            <v>0</v>
          </cell>
        </row>
        <row r="1144">
          <cell r="B1144">
            <v>0</v>
          </cell>
          <cell r="C1144"/>
          <cell r="D1144"/>
          <cell r="E1144">
            <v>0</v>
          </cell>
          <cell r="F1144">
            <v>0</v>
          </cell>
          <cell r="G1144"/>
          <cell r="H1144"/>
          <cell r="I1144"/>
          <cell r="J1144"/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/>
          <cell r="P1144"/>
          <cell r="Q1144"/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0</v>
          </cell>
          <cell r="AF1144">
            <v>0</v>
          </cell>
          <cell r="AG1144">
            <v>0</v>
          </cell>
          <cell r="AH1144">
            <v>0</v>
          </cell>
          <cell r="AI1144">
            <v>0</v>
          </cell>
          <cell r="AJ1144">
            <v>0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0</v>
          </cell>
          <cell r="AP1144">
            <v>0</v>
          </cell>
          <cell r="AQ1144">
            <v>0</v>
          </cell>
          <cell r="AR1144">
            <v>0</v>
          </cell>
          <cell r="AS1144">
            <v>0</v>
          </cell>
        </row>
        <row r="1145">
          <cell r="B1145">
            <v>0</v>
          </cell>
          <cell r="C1145"/>
          <cell r="D1145"/>
          <cell r="E1145">
            <v>0</v>
          </cell>
          <cell r="F1145">
            <v>0</v>
          </cell>
          <cell r="G1145"/>
          <cell r="H1145"/>
          <cell r="I1145"/>
          <cell r="J1145"/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/>
          <cell r="P1145"/>
          <cell r="Q1145"/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  <cell r="X1145">
            <v>0</v>
          </cell>
          <cell r="Y1145">
            <v>0</v>
          </cell>
          <cell r="Z1145">
            <v>0</v>
          </cell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  <cell r="AG1145">
            <v>0</v>
          </cell>
          <cell r="AH1145">
            <v>0</v>
          </cell>
          <cell r="AI1145">
            <v>0</v>
          </cell>
          <cell r="AJ1145">
            <v>0</v>
          </cell>
          <cell r="AK1145">
            <v>0</v>
          </cell>
          <cell r="AL1145">
            <v>0</v>
          </cell>
          <cell r="AM1145">
            <v>0</v>
          </cell>
          <cell r="AN1145">
            <v>0</v>
          </cell>
          <cell r="AO1145">
            <v>0</v>
          </cell>
          <cell r="AP1145">
            <v>0</v>
          </cell>
          <cell r="AQ1145">
            <v>0</v>
          </cell>
          <cell r="AR1145">
            <v>0</v>
          </cell>
          <cell r="AS1145">
            <v>0</v>
          </cell>
        </row>
        <row r="1146">
          <cell r="B1146">
            <v>0</v>
          </cell>
          <cell r="C1146"/>
          <cell r="D1146"/>
          <cell r="E1146">
            <v>0</v>
          </cell>
          <cell r="F1146">
            <v>0</v>
          </cell>
          <cell r="G1146"/>
          <cell r="H1146"/>
          <cell r="I1146"/>
          <cell r="J1146"/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/>
          <cell r="P1146"/>
          <cell r="Q1146"/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>
            <v>0</v>
          </cell>
          <cell r="Y1146">
            <v>0</v>
          </cell>
          <cell r="Z1146">
            <v>0</v>
          </cell>
          <cell r="AA1146">
            <v>0</v>
          </cell>
          <cell r="AB1146">
            <v>0</v>
          </cell>
          <cell r="AC1146">
            <v>0</v>
          </cell>
          <cell r="AD1146">
            <v>0</v>
          </cell>
          <cell r="AE1146">
            <v>0</v>
          </cell>
          <cell r="AF1146">
            <v>0</v>
          </cell>
          <cell r="AG1146">
            <v>0</v>
          </cell>
          <cell r="AH1146">
            <v>0</v>
          </cell>
          <cell r="AI1146">
            <v>0</v>
          </cell>
          <cell r="AJ1146">
            <v>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0</v>
          </cell>
          <cell r="AP1146">
            <v>0</v>
          </cell>
          <cell r="AQ1146">
            <v>0</v>
          </cell>
          <cell r="AR1146">
            <v>0</v>
          </cell>
          <cell r="AS1146">
            <v>0</v>
          </cell>
        </row>
        <row r="1147">
          <cell r="B1147">
            <v>0</v>
          </cell>
          <cell r="C1147"/>
          <cell r="D1147"/>
          <cell r="E1147">
            <v>0</v>
          </cell>
          <cell r="F1147">
            <v>0</v>
          </cell>
          <cell r="G1147"/>
          <cell r="H1147"/>
          <cell r="I1147"/>
          <cell r="J1147"/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/>
          <cell r="P1147"/>
          <cell r="Q1147"/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0</v>
          </cell>
          <cell r="Y1147">
            <v>0</v>
          </cell>
          <cell r="Z1147">
            <v>0</v>
          </cell>
          <cell r="AA1147">
            <v>0</v>
          </cell>
          <cell r="AB1147">
            <v>0</v>
          </cell>
          <cell r="AC1147">
            <v>0</v>
          </cell>
          <cell r="AD1147">
            <v>0</v>
          </cell>
          <cell r="AE1147">
            <v>0</v>
          </cell>
          <cell r="AF1147">
            <v>0</v>
          </cell>
          <cell r="AG1147">
            <v>0</v>
          </cell>
          <cell r="AH1147">
            <v>0</v>
          </cell>
          <cell r="AI1147">
            <v>0</v>
          </cell>
          <cell r="AJ1147">
            <v>0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0</v>
          </cell>
          <cell r="AP1147">
            <v>0</v>
          </cell>
          <cell r="AQ1147">
            <v>0</v>
          </cell>
          <cell r="AR1147">
            <v>0</v>
          </cell>
          <cell r="AS1147">
            <v>0</v>
          </cell>
        </row>
        <row r="1148">
          <cell r="B1148">
            <v>0</v>
          </cell>
          <cell r="C1148"/>
          <cell r="D1148"/>
          <cell r="E1148">
            <v>0</v>
          </cell>
          <cell r="F1148">
            <v>0</v>
          </cell>
          <cell r="G1148"/>
          <cell r="H1148"/>
          <cell r="I1148"/>
          <cell r="J1148"/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/>
          <cell r="P1148"/>
          <cell r="Q1148"/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>
            <v>0</v>
          </cell>
          <cell r="Y1148">
            <v>0</v>
          </cell>
          <cell r="Z1148">
            <v>0</v>
          </cell>
          <cell r="AA1148">
            <v>0</v>
          </cell>
          <cell r="AB1148">
            <v>0</v>
          </cell>
          <cell r="AC1148">
            <v>0</v>
          </cell>
          <cell r="AD1148">
            <v>0</v>
          </cell>
          <cell r="AE1148">
            <v>0</v>
          </cell>
          <cell r="AF1148">
            <v>0</v>
          </cell>
          <cell r="AG1148">
            <v>0</v>
          </cell>
          <cell r="AH1148">
            <v>0</v>
          </cell>
          <cell r="AI1148">
            <v>0</v>
          </cell>
          <cell r="AJ1148">
            <v>0</v>
          </cell>
          <cell r="AK1148">
            <v>0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  <cell r="AQ1148">
            <v>0</v>
          </cell>
          <cell r="AR1148">
            <v>0</v>
          </cell>
          <cell r="AS1148">
            <v>0</v>
          </cell>
        </row>
        <row r="1149"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 t="str">
            <v>SUB-TOTAL</v>
          </cell>
          <cell r="L1149">
            <v>1019.875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  <cell r="Y1149">
            <v>0</v>
          </cell>
          <cell r="Z1149">
            <v>0</v>
          </cell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0</v>
          </cell>
          <cell r="AF1149">
            <v>0</v>
          </cell>
          <cell r="AG1149">
            <v>0</v>
          </cell>
          <cell r="AH1149">
            <v>0</v>
          </cell>
          <cell r="AI1149">
            <v>0</v>
          </cell>
          <cell r="AJ1149">
            <v>0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0</v>
          </cell>
          <cell r="AP1149">
            <v>0</v>
          </cell>
          <cell r="AQ1149">
            <v>0</v>
          </cell>
          <cell r="AR1149">
            <v>0</v>
          </cell>
          <cell r="AS1149">
            <v>0</v>
          </cell>
        </row>
        <row r="1150">
          <cell r="B1150">
            <v>0</v>
          </cell>
          <cell r="C1150">
            <v>0</v>
          </cell>
          <cell r="D1150" t="str">
            <v>II-MATERIALES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>
            <v>0</v>
          </cell>
          <cell r="Y1150">
            <v>0</v>
          </cell>
          <cell r="Z1150">
            <v>0</v>
          </cell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0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0</v>
          </cell>
          <cell r="AQ1150">
            <v>0</v>
          </cell>
          <cell r="AR1150">
            <v>0</v>
          </cell>
          <cell r="AS1150">
            <v>0</v>
          </cell>
        </row>
        <row r="1151">
          <cell r="B1151">
            <v>0</v>
          </cell>
          <cell r="C1151" t="str">
            <v>COD.</v>
          </cell>
          <cell r="D1151" t="str">
            <v xml:space="preserve">DESCRIPCION </v>
          </cell>
          <cell r="E1151">
            <v>0</v>
          </cell>
          <cell r="F1151">
            <v>0</v>
          </cell>
          <cell r="G1151" t="str">
            <v>unidad</v>
          </cell>
          <cell r="H1151" t="str">
            <v>precio-unit</v>
          </cell>
          <cell r="I1151" t="str">
            <v>cantidad</v>
          </cell>
          <cell r="J1151">
            <v>0</v>
          </cell>
          <cell r="K1151" t="str">
            <v>vr.unit</v>
          </cell>
          <cell r="L1151" t="str">
            <v>M2</v>
          </cell>
          <cell r="M1151">
            <v>0</v>
          </cell>
          <cell r="N1151">
            <v>0</v>
          </cell>
          <cell r="O1151" t="str">
            <v>CANTIDAD</v>
          </cell>
          <cell r="P1151" t="str">
            <v>CANTIDAD TOTAL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>
            <v>0</v>
          </cell>
          <cell r="Y1151">
            <v>0</v>
          </cell>
          <cell r="Z1151">
            <v>0</v>
          </cell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  <cell r="AG1151">
            <v>0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  <cell r="AQ1151">
            <v>0</v>
          </cell>
          <cell r="AR1151">
            <v>0</v>
          </cell>
          <cell r="AS1151">
            <v>0</v>
          </cell>
        </row>
        <row r="1152">
          <cell r="B1152">
            <v>0</v>
          </cell>
          <cell r="C1152"/>
          <cell r="D1152"/>
          <cell r="E1152">
            <v>0</v>
          </cell>
          <cell r="F1152">
            <v>0</v>
          </cell>
          <cell r="G1152"/>
          <cell r="H1152"/>
          <cell r="I1152"/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/>
          <cell r="P1152"/>
          <cell r="Q1152"/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>
            <v>0</v>
          </cell>
          <cell r="Y1152">
            <v>0</v>
          </cell>
          <cell r="Z1152">
            <v>0</v>
          </cell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0</v>
          </cell>
          <cell r="AF1152">
            <v>0</v>
          </cell>
          <cell r="AG1152">
            <v>0</v>
          </cell>
          <cell r="AH1152">
            <v>0</v>
          </cell>
          <cell r="AI1152">
            <v>0</v>
          </cell>
          <cell r="AJ1152">
            <v>0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0</v>
          </cell>
          <cell r="AP1152">
            <v>0</v>
          </cell>
          <cell r="AQ1152">
            <v>0</v>
          </cell>
          <cell r="AR1152">
            <v>0</v>
          </cell>
          <cell r="AS1152">
            <v>0</v>
          </cell>
        </row>
        <row r="1153">
          <cell r="B1153">
            <v>0</v>
          </cell>
          <cell r="C1153"/>
          <cell r="D1153"/>
          <cell r="E1153">
            <v>0</v>
          </cell>
          <cell r="F1153">
            <v>0</v>
          </cell>
          <cell r="G1153"/>
          <cell r="H1153"/>
          <cell r="I1153"/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/>
          <cell r="P1153"/>
          <cell r="Q1153"/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  <cell r="W1153">
            <v>0</v>
          </cell>
          <cell r="X1153">
            <v>0</v>
          </cell>
          <cell r="Y1153">
            <v>0</v>
          </cell>
          <cell r="Z1153">
            <v>0</v>
          </cell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  <cell r="AG1153">
            <v>0</v>
          </cell>
          <cell r="AH1153">
            <v>0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0</v>
          </cell>
          <cell r="AP1153">
            <v>0</v>
          </cell>
          <cell r="AQ1153">
            <v>0</v>
          </cell>
          <cell r="AR1153">
            <v>0</v>
          </cell>
          <cell r="AS1153">
            <v>0</v>
          </cell>
        </row>
        <row r="1154">
          <cell r="B1154">
            <v>0</v>
          </cell>
          <cell r="C1154"/>
          <cell r="D1154"/>
          <cell r="E1154">
            <v>0</v>
          </cell>
          <cell r="F1154">
            <v>0</v>
          </cell>
          <cell r="G1154"/>
          <cell r="H1154"/>
          <cell r="I1154"/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/>
          <cell r="P1154"/>
          <cell r="Q1154"/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  <cell r="W1154">
            <v>0</v>
          </cell>
          <cell r="X1154">
            <v>0</v>
          </cell>
          <cell r="Y1154">
            <v>0</v>
          </cell>
          <cell r="Z1154">
            <v>0</v>
          </cell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0</v>
          </cell>
          <cell r="AF1154">
            <v>0</v>
          </cell>
          <cell r="AG1154">
            <v>0</v>
          </cell>
          <cell r="AH1154">
            <v>0</v>
          </cell>
          <cell r="AI1154">
            <v>0</v>
          </cell>
          <cell r="AJ1154">
            <v>0</v>
          </cell>
          <cell r="AK1154">
            <v>0</v>
          </cell>
          <cell r="AL1154">
            <v>0</v>
          </cell>
          <cell r="AM1154">
            <v>0</v>
          </cell>
          <cell r="AN1154">
            <v>0</v>
          </cell>
          <cell r="AO1154">
            <v>0</v>
          </cell>
          <cell r="AP1154">
            <v>0</v>
          </cell>
          <cell r="AQ1154">
            <v>0</v>
          </cell>
          <cell r="AR1154">
            <v>0</v>
          </cell>
          <cell r="AS1154">
            <v>0</v>
          </cell>
        </row>
        <row r="1155">
          <cell r="B1155">
            <v>0</v>
          </cell>
          <cell r="C1155"/>
          <cell r="D1155"/>
          <cell r="E1155">
            <v>0</v>
          </cell>
          <cell r="F1155">
            <v>0</v>
          </cell>
          <cell r="G1155"/>
          <cell r="H1155"/>
          <cell r="I1155"/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/>
          <cell r="P1155"/>
          <cell r="Q1155"/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  <cell r="W1155">
            <v>0</v>
          </cell>
          <cell r="X1155">
            <v>0</v>
          </cell>
          <cell r="Y1155">
            <v>0</v>
          </cell>
          <cell r="Z1155">
            <v>0</v>
          </cell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0</v>
          </cell>
          <cell r="AF1155">
            <v>0</v>
          </cell>
          <cell r="AG1155">
            <v>0</v>
          </cell>
          <cell r="AH1155">
            <v>0</v>
          </cell>
          <cell r="AI1155">
            <v>0</v>
          </cell>
          <cell r="AJ1155">
            <v>0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0</v>
          </cell>
          <cell r="AP1155">
            <v>0</v>
          </cell>
          <cell r="AQ1155">
            <v>0</v>
          </cell>
          <cell r="AR1155">
            <v>0</v>
          </cell>
          <cell r="AS1155">
            <v>0</v>
          </cell>
        </row>
        <row r="1156">
          <cell r="B1156">
            <v>0</v>
          </cell>
          <cell r="C1156"/>
          <cell r="D1156"/>
          <cell r="E1156">
            <v>0</v>
          </cell>
          <cell r="F1156">
            <v>0</v>
          </cell>
          <cell r="G1156"/>
          <cell r="H1156"/>
          <cell r="I1156"/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/>
          <cell r="P1156"/>
          <cell r="Q1156"/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  <cell r="W1156">
            <v>0</v>
          </cell>
          <cell r="X1156">
            <v>0</v>
          </cell>
          <cell r="Y1156">
            <v>0</v>
          </cell>
          <cell r="Z1156">
            <v>0</v>
          </cell>
          <cell r="AA1156">
            <v>0</v>
          </cell>
          <cell r="AB1156">
            <v>0</v>
          </cell>
          <cell r="AC1156">
            <v>0</v>
          </cell>
          <cell r="AD1156">
            <v>0</v>
          </cell>
          <cell r="AE1156">
            <v>0</v>
          </cell>
          <cell r="AF1156">
            <v>0</v>
          </cell>
          <cell r="AG1156">
            <v>0</v>
          </cell>
          <cell r="AH1156">
            <v>0</v>
          </cell>
          <cell r="AI1156">
            <v>0</v>
          </cell>
          <cell r="AJ1156">
            <v>0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  <cell r="AQ1156">
            <v>0</v>
          </cell>
          <cell r="AR1156">
            <v>0</v>
          </cell>
          <cell r="AS1156">
            <v>0</v>
          </cell>
        </row>
        <row r="1157">
          <cell r="B1157">
            <v>0</v>
          </cell>
          <cell r="C1157"/>
          <cell r="D1157"/>
          <cell r="E1157">
            <v>0</v>
          </cell>
          <cell r="F1157">
            <v>0</v>
          </cell>
          <cell r="G1157"/>
          <cell r="H1157"/>
          <cell r="I1157"/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/>
          <cell r="P1157"/>
          <cell r="Q1157"/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  <cell r="W1157">
            <v>0</v>
          </cell>
          <cell r="X1157">
            <v>0</v>
          </cell>
          <cell r="Y1157">
            <v>0</v>
          </cell>
          <cell r="Z1157">
            <v>0</v>
          </cell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0</v>
          </cell>
          <cell r="AF1157">
            <v>0</v>
          </cell>
          <cell r="AG1157">
            <v>0</v>
          </cell>
          <cell r="AH1157">
            <v>0</v>
          </cell>
          <cell r="AI1157">
            <v>0</v>
          </cell>
          <cell r="AJ1157">
            <v>0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0</v>
          </cell>
          <cell r="AP1157">
            <v>0</v>
          </cell>
          <cell r="AQ1157">
            <v>0</v>
          </cell>
          <cell r="AR1157">
            <v>0</v>
          </cell>
          <cell r="AS1157">
            <v>0</v>
          </cell>
        </row>
        <row r="1158">
          <cell r="B1158">
            <v>0</v>
          </cell>
          <cell r="C1158"/>
          <cell r="D1158"/>
          <cell r="E1158">
            <v>0</v>
          </cell>
          <cell r="F1158">
            <v>0</v>
          </cell>
          <cell r="G1158"/>
          <cell r="H1158"/>
          <cell r="I1158"/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/>
          <cell r="P1158"/>
          <cell r="Q1158"/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  <cell r="W1158">
            <v>0</v>
          </cell>
          <cell r="X1158">
            <v>0</v>
          </cell>
          <cell r="Y1158">
            <v>0</v>
          </cell>
          <cell r="Z1158">
            <v>0</v>
          </cell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  <cell r="AG1158">
            <v>0</v>
          </cell>
          <cell r="AH1158">
            <v>0</v>
          </cell>
          <cell r="AI1158">
            <v>0</v>
          </cell>
          <cell r="AJ1158">
            <v>0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  <cell r="AQ1158">
            <v>0</v>
          </cell>
          <cell r="AR1158">
            <v>0</v>
          </cell>
          <cell r="AS1158">
            <v>0</v>
          </cell>
        </row>
        <row r="1159">
          <cell r="B1159">
            <v>0</v>
          </cell>
          <cell r="C1159"/>
          <cell r="D1159"/>
          <cell r="E1159">
            <v>0</v>
          </cell>
          <cell r="F1159">
            <v>0</v>
          </cell>
          <cell r="G1159"/>
          <cell r="H1159"/>
          <cell r="I1159"/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/>
          <cell r="P1159"/>
          <cell r="Q1159"/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0</v>
          </cell>
          <cell r="AF1159">
            <v>0</v>
          </cell>
          <cell r="AG1159">
            <v>0</v>
          </cell>
          <cell r="AH1159">
            <v>0</v>
          </cell>
          <cell r="AI1159">
            <v>0</v>
          </cell>
          <cell r="AJ1159">
            <v>0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0</v>
          </cell>
          <cell r="AP1159">
            <v>0</v>
          </cell>
          <cell r="AQ1159">
            <v>0</v>
          </cell>
          <cell r="AR1159">
            <v>0</v>
          </cell>
          <cell r="AS1159">
            <v>0</v>
          </cell>
        </row>
        <row r="1160">
          <cell r="B1160">
            <v>0</v>
          </cell>
          <cell r="C1160"/>
          <cell r="D1160"/>
          <cell r="E1160">
            <v>0</v>
          </cell>
          <cell r="F1160">
            <v>0</v>
          </cell>
          <cell r="G1160"/>
          <cell r="H1160"/>
          <cell r="I1160"/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/>
          <cell r="P1160"/>
          <cell r="Q1160"/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  <cell r="AG1160">
            <v>0</v>
          </cell>
          <cell r="AH1160">
            <v>0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  <cell r="AQ1160">
            <v>0</v>
          </cell>
          <cell r="AR1160">
            <v>0</v>
          </cell>
          <cell r="AS1160">
            <v>0</v>
          </cell>
        </row>
        <row r="1161">
          <cell r="B1161">
            <v>0</v>
          </cell>
          <cell r="C1161"/>
          <cell r="D1161"/>
          <cell r="E1161">
            <v>0</v>
          </cell>
          <cell r="F1161">
            <v>0</v>
          </cell>
          <cell r="G1161"/>
          <cell r="H1161"/>
          <cell r="I1161"/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/>
          <cell r="P1161"/>
          <cell r="Q1161"/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0</v>
          </cell>
          <cell r="AF1161">
            <v>0</v>
          </cell>
          <cell r="AG1161">
            <v>0</v>
          </cell>
          <cell r="AH1161">
            <v>0</v>
          </cell>
          <cell r="AI1161">
            <v>0</v>
          </cell>
          <cell r="AJ1161">
            <v>0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0</v>
          </cell>
          <cell r="AP1161">
            <v>0</v>
          </cell>
          <cell r="AQ1161">
            <v>0</v>
          </cell>
          <cell r="AR1161">
            <v>0</v>
          </cell>
          <cell r="AS1161">
            <v>0</v>
          </cell>
        </row>
        <row r="1162">
          <cell r="B1162">
            <v>0</v>
          </cell>
          <cell r="C1162"/>
          <cell r="D1162"/>
          <cell r="E1162">
            <v>0</v>
          </cell>
          <cell r="F1162">
            <v>0</v>
          </cell>
          <cell r="G1162"/>
          <cell r="H1162"/>
          <cell r="I1162"/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/>
          <cell r="P1162"/>
          <cell r="Q1162"/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  <cell r="AG1162">
            <v>0</v>
          </cell>
          <cell r="AH1162">
            <v>0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0</v>
          </cell>
          <cell r="AP1162">
            <v>0</v>
          </cell>
          <cell r="AQ1162">
            <v>0</v>
          </cell>
          <cell r="AR1162">
            <v>0</v>
          </cell>
          <cell r="AS1162">
            <v>0</v>
          </cell>
        </row>
        <row r="1163">
          <cell r="B1163">
            <v>0</v>
          </cell>
          <cell r="C1163"/>
          <cell r="D1163"/>
          <cell r="E1163">
            <v>0</v>
          </cell>
          <cell r="F1163">
            <v>0</v>
          </cell>
          <cell r="G1163"/>
          <cell r="H1163"/>
          <cell r="I1163"/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/>
          <cell r="P1163"/>
          <cell r="Q1163"/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  <cell r="W1163">
            <v>0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  <cell r="AG1163">
            <v>0</v>
          </cell>
          <cell r="AH1163">
            <v>0</v>
          </cell>
          <cell r="AI1163">
            <v>0</v>
          </cell>
          <cell r="AJ1163">
            <v>0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  <cell r="AQ1163">
            <v>0</v>
          </cell>
          <cell r="AR1163">
            <v>0</v>
          </cell>
          <cell r="AS1163">
            <v>0</v>
          </cell>
        </row>
        <row r="1164">
          <cell r="B1164">
            <v>0</v>
          </cell>
          <cell r="C1164"/>
          <cell r="D1164"/>
          <cell r="E1164">
            <v>0</v>
          </cell>
          <cell r="F1164">
            <v>0</v>
          </cell>
          <cell r="G1164"/>
          <cell r="H1164"/>
          <cell r="I1164"/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/>
          <cell r="P1164"/>
          <cell r="Q1164"/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  <cell r="AF1164">
            <v>0</v>
          </cell>
          <cell r="AG1164">
            <v>0</v>
          </cell>
          <cell r="AH1164">
            <v>0</v>
          </cell>
          <cell r="AI1164">
            <v>0</v>
          </cell>
          <cell r="AJ1164">
            <v>0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0</v>
          </cell>
          <cell r="AP1164">
            <v>0</v>
          </cell>
          <cell r="AQ1164">
            <v>0</v>
          </cell>
          <cell r="AR1164">
            <v>0</v>
          </cell>
          <cell r="AS1164">
            <v>0</v>
          </cell>
        </row>
        <row r="1165">
          <cell r="B1165">
            <v>0</v>
          </cell>
          <cell r="C1165"/>
          <cell r="D1165"/>
          <cell r="E1165">
            <v>0</v>
          </cell>
          <cell r="F1165">
            <v>0</v>
          </cell>
          <cell r="G1165"/>
          <cell r="H1165"/>
          <cell r="I1165"/>
          <cell r="J1165">
            <v>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/>
          <cell r="P1165"/>
          <cell r="Q1165"/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0</v>
          </cell>
          <cell r="AF1165">
            <v>0</v>
          </cell>
          <cell r="AG1165">
            <v>0</v>
          </cell>
          <cell r="AH1165">
            <v>0</v>
          </cell>
          <cell r="AI1165">
            <v>0</v>
          </cell>
          <cell r="AJ1165">
            <v>0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  <cell r="AQ1165">
            <v>0</v>
          </cell>
          <cell r="AR1165">
            <v>0</v>
          </cell>
          <cell r="AS1165">
            <v>0</v>
          </cell>
        </row>
        <row r="1166">
          <cell r="B1166">
            <v>0</v>
          </cell>
          <cell r="C1166"/>
          <cell r="D1166"/>
          <cell r="E1166">
            <v>0</v>
          </cell>
          <cell r="F1166">
            <v>0</v>
          </cell>
          <cell r="G1166"/>
          <cell r="H1166"/>
          <cell r="I1166"/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/>
          <cell r="P1166"/>
          <cell r="Q1166"/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  <cell r="AF1166">
            <v>0</v>
          </cell>
          <cell r="AG1166">
            <v>0</v>
          </cell>
          <cell r="AH1166">
            <v>0</v>
          </cell>
          <cell r="AI1166">
            <v>0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  <cell r="AQ1166">
            <v>0</v>
          </cell>
          <cell r="AR1166">
            <v>0</v>
          </cell>
          <cell r="AS1166">
            <v>0</v>
          </cell>
        </row>
        <row r="1167">
          <cell r="B1167">
            <v>0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 t="str">
            <v>SUB-TOTAL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X1167">
            <v>0</v>
          </cell>
          <cell r="Y1167">
            <v>0</v>
          </cell>
          <cell r="Z1167">
            <v>0</v>
          </cell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  <cell r="AG1167">
            <v>0</v>
          </cell>
          <cell r="AH1167">
            <v>0</v>
          </cell>
          <cell r="AI1167">
            <v>0</v>
          </cell>
          <cell r="AJ1167">
            <v>0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0</v>
          </cell>
          <cell r="AQ1167">
            <v>0</v>
          </cell>
          <cell r="AR1167">
            <v>0</v>
          </cell>
          <cell r="AS1167">
            <v>0</v>
          </cell>
        </row>
        <row r="1168">
          <cell r="B1168">
            <v>0</v>
          </cell>
          <cell r="C1168">
            <v>0</v>
          </cell>
          <cell r="D1168" t="str">
            <v>III-TRANSPORTES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  <cell r="AG1168">
            <v>0</v>
          </cell>
          <cell r="AH1168">
            <v>0</v>
          </cell>
          <cell r="AI1168">
            <v>0</v>
          </cell>
          <cell r="AJ1168">
            <v>0</v>
          </cell>
          <cell r="AK1168">
            <v>0</v>
          </cell>
          <cell r="AL1168">
            <v>0</v>
          </cell>
          <cell r="AM1168">
            <v>0</v>
          </cell>
          <cell r="AN1168">
            <v>0</v>
          </cell>
          <cell r="AO1168">
            <v>0</v>
          </cell>
          <cell r="AP1168">
            <v>0</v>
          </cell>
          <cell r="AQ1168">
            <v>0</v>
          </cell>
          <cell r="AR1168">
            <v>0</v>
          </cell>
          <cell r="AS1168">
            <v>0</v>
          </cell>
        </row>
        <row r="1169">
          <cell r="B1169">
            <v>0</v>
          </cell>
          <cell r="C1169" t="str">
            <v>COD.</v>
          </cell>
          <cell r="D1169" t="str">
            <v>MATERIAL</v>
          </cell>
          <cell r="E1169">
            <v>0</v>
          </cell>
          <cell r="F1169" t="str">
            <v>vol-peso 
ó cant</v>
          </cell>
          <cell r="G1169" t="str">
            <v>Distancia</v>
          </cell>
          <cell r="H1169" t="str">
            <v>M3 o ton*Km</v>
          </cell>
          <cell r="I1169" t="str">
            <v>tarifa</v>
          </cell>
          <cell r="J1169">
            <v>0</v>
          </cell>
          <cell r="K1169" t="str">
            <v>vr.unit</v>
          </cell>
          <cell r="L1169" t="str">
            <v>M2</v>
          </cell>
          <cell r="M1169">
            <v>0</v>
          </cell>
          <cell r="N1169">
            <v>0</v>
          </cell>
          <cell r="O1169" t="str">
            <v>CANTIDAD</v>
          </cell>
          <cell r="P1169" t="str">
            <v>CANTIDAD TOTAL</v>
          </cell>
          <cell r="Q1169">
            <v>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  <cell r="W1169">
            <v>0</v>
          </cell>
          <cell r="X1169">
            <v>0</v>
          </cell>
          <cell r="Y1169">
            <v>0</v>
          </cell>
          <cell r="Z1169">
            <v>0</v>
          </cell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0</v>
          </cell>
          <cell r="AF1169">
            <v>0</v>
          </cell>
          <cell r="AG1169">
            <v>0</v>
          </cell>
          <cell r="AH1169">
            <v>0</v>
          </cell>
          <cell r="AI1169">
            <v>0</v>
          </cell>
          <cell r="AJ1169">
            <v>0</v>
          </cell>
          <cell r="AK1169">
            <v>0</v>
          </cell>
          <cell r="AL1169">
            <v>0</v>
          </cell>
          <cell r="AM1169">
            <v>0</v>
          </cell>
          <cell r="AN1169">
            <v>0</v>
          </cell>
          <cell r="AO1169">
            <v>0</v>
          </cell>
          <cell r="AP1169">
            <v>0</v>
          </cell>
          <cell r="AQ1169">
            <v>0</v>
          </cell>
          <cell r="AR1169">
            <v>0</v>
          </cell>
          <cell r="AS1169">
            <v>0</v>
          </cell>
        </row>
        <row r="1170"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4024.66</v>
          </cell>
          <cell r="P1170">
            <v>4024.66</v>
          </cell>
          <cell r="Q1170">
            <v>2334302.7999999998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  <cell r="AG1170">
            <v>0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  <cell r="AQ1170">
            <v>0</v>
          </cell>
          <cell r="AR1170">
            <v>0</v>
          </cell>
          <cell r="AS1170">
            <v>0</v>
          </cell>
        </row>
        <row r="1171">
          <cell r="B1171">
            <v>0</v>
          </cell>
          <cell r="C1171"/>
          <cell r="D1171"/>
          <cell r="E1171">
            <v>0</v>
          </cell>
          <cell r="F1171"/>
          <cell r="G1171"/>
          <cell r="H1171"/>
          <cell r="I1171"/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/>
          <cell r="P1171"/>
          <cell r="Q1171"/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  <cell r="AF1171">
            <v>0</v>
          </cell>
          <cell r="AG1171">
            <v>0</v>
          </cell>
          <cell r="AH1171">
            <v>0</v>
          </cell>
          <cell r="AI1171">
            <v>0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0</v>
          </cell>
          <cell r="AQ1171">
            <v>0</v>
          </cell>
          <cell r="AR1171">
            <v>0</v>
          </cell>
          <cell r="AS1171">
            <v>0</v>
          </cell>
        </row>
        <row r="1172">
          <cell r="B1172">
            <v>0</v>
          </cell>
          <cell r="C1172"/>
          <cell r="D1172"/>
          <cell r="E1172">
            <v>0</v>
          </cell>
          <cell r="F1172"/>
          <cell r="G1172"/>
          <cell r="H1172"/>
          <cell r="I1172"/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/>
          <cell r="P1172"/>
          <cell r="Q1172"/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  <cell r="AF1172">
            <v>0</v>
          </cell>
          <cell r="AG1172">
            <v>0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  <cell r="AQ1172">
            <v>0</v>
          </cell>
          <cell r="AR1172">
            <v>0</v>
          </cell>
          <cell r="AS1172">
            <v>0</v>
          </cell>
        </row>
        <row r="1173">
          <cell r="B1173">
            <v>0</v>
          </cell>
          <cell r="C1173"/>
          <cell r="D1173"/>
          <cell r="E1173">
            <v>0</v>
          </cell>
          <cell r="F1173"/>
          <cell r="G1173"/>
          <cell r="H1173"/>
          <cell r="I1173"/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/>
          <cell r="P1173"/>
          <cell r="Q1173"/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  <cell r="AF1173">
            <v>0</v>
          </cell>
          <cell r="AG1173">
            <v>0</v>
          </cell>
          <cell r="AH1173">
            <v>0</v>
          </cell>
          <cell r="AI1173">
            <v>0</v>
          </cell>
          <cell r="AJ1173">
            <v>0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  <cell r="AQ1173">
            <v>0</v>
          </cell>
          <cell r="AR1173">
            <v>0</v>
          </cell>
          <cell r="AS1173">
            <v>0</v>
          </cell>
        </row>
        <row r="1174">
          <cell r="B1174">
            <v>0</v>
          </cell>
          <cell r="C1174"/>
          <cell r="D1174"/>
          <cell r="E1174">
            <v>0</v>
          </cell>
          <cell r="F1174"/>
          <cell r="G1174"/>
          <cell r="H1174"/>
          <cell r="I1174"/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/>
          <cell r="P1174"/>
          <cell r="Q1174"/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  <cell r="AD1174">
            <v>0</v>
          </cell>
          <cell r="AE1174">
            <v>0</v>
          </cell>
          <cell r="AF1174">
            <v>0</v>
          </cell>
          <cell r="AG1174">
            <v>0</v>
          </cell>
          <cell r="AH1174">
            <v>0</v>
          </cell>
          <cell r="AI1174">
            <v>0</v>
          </cell>
          <cell r="AJ1174">
            <v>0</v>
          </cell>
          <cell r="AK1174">
            <v>0</v>
          </cell>
          <cell r="AL1174">
            <v>0</v>
          </cell>
          <cell r="AM1174">
            <v>0</v>
          </cell>
          <cell r="AN1174">
            <v>0</v>
          </cell>
          <cell r="AO1174">
            <v>0</v>
          </cell>
          <cell r="AP1174">
            <v>0</v>
          </cell>
          <cell r="AQ1174">
            <v>0</v>
          </cell>
          <cell r="AR1174">
            <v>0</v>
          </cell>
          <cell r="AS1174">
            <v>0</v>
          </cell>
        </row>
        <row r="1175">
          <cell r="B1175">
            <v>0</v>
          </cell>
          <cell r="C1175"/>
          <cell r="D1175"/>
          <cell r="E1175">
            <v>0</v>
          </cell>
          <cell r="F1175"/>
          <cell r="G1175"/>
          <cell r="H1175"/>
          <cell r="I1175"/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/>
          <cell r="P1175"/>
          <cell r="Q1175"/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  <cell r="AD1175">
            <v>0</v>
          </cell>
          <cell r="AE1175">
            <v>0</v>
          </cell>
          <cell r="AF1175">
            <v>0</v>
          </cell>
          <cell r="AG1175">
            <v>0</v>
          </cell>
          <cell r="AH1175">
            <v>0</v>
          </cell>
          <cell r="AI1175">
            <v>0</v>
          </cell>
          <cell r="AJ1175">
            <v>0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0</v>
          </cell>
          <cell r="AP1175">
            <v>0</v>
          </cell>
          <cell r="AQ1175">
            <v>0</v>
          </cell>
          <cell r="AR1175">
            <v>0</v>
          </cell>
          <cell r="AS1175">
            <v>0</v>
          </cell>
        </row>
        <row r="1176">
          <cell r="B1176">
            <v>0</v>
          </cell>
          <cell r="C1176"/>
          <cell r="D1176"/>
          <cell r="E1176">
            <v>0</v>
          </cell>
          <cell r="F1176"/>
          <cell r="G1176"/>
          <cell r="H1176"/>
          <cell r="I1176"/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/>
          <cell r="P1176"/>
          <cell r="Q1176"/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  <cell r="AD1176">
            <v>0</v>
          </cell>
          <cell r="AE1176">
            <v>0</v>
          </cell>
          <cell r="AF1176">
            <v>0</v>
          </cell>
          <cell r="AG1176">
            <v>0</v>
          </cell>
          <cell r="AH1176">
            <v>0</v>
          </cell>
          <cell r="AI1176">
            <v>0</v>
          </cell>
          <cell r="AJ1176">
            <v>0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0</v>
          </cell>
          <cell r="AP1176">
            <v>0</v>
          </cell>
          <cell r="AQ1176">
            <v>0</v>
          </cell>
          <cell r="AR1176">
            <v>0</v>
          </cell>
          <cell r="AS1176">
            <v>0</v>
          </cell>
        </row>
        <row r="1177">
          <cell r="B1177">
            <v>0</v>
          </cell>
          <cell r="C1177"/>
          <cell r="D1177"/>
          <cell r="E1177">
            <v>0</v>
          </cell>
          <cell r="F1177"/>
          <cell r="G1177"/>
          <cell r="H1177"/>
          <cell r="I1177"/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/>
          <cell r="P1177"/>
          <cell r="Q1177"/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0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0</v>
          </cell>
          <cell r="AK1177">
            <v>0</v>
          </cell>
          <cell r="AL1177">
            <v>0</v>
          </cell>
          <cell r="AM1177">
            <v>0</v>
          </cell>
          <cell r="AN1177">
            <v>0</v>
          </cell>
          <cell r="AO1177">
            <v>0</v>
          </cell>
          <cell r="AP1177">
            <v>0</v>
          </cell>
          <cell r="AQ1177">
            <v>0</v>
          </cell>
          <cell r="AR1177">
            <v>0</v>
          </cell>
          <cell r="AS1177">
            <v>0</v>
          </cell>
        </row>
        <row r="1178"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 t="str">
            <v>SUB-TOTAL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  <cell r="AD1178">
            <v>0</v>
          </cell>
          <cell r="AE1178">
            <v>0</v>
          </cell>
          <cell r="AF1178">
            <v>0</v>
          </cell>
          <cell r="AG1178">
            <v>0</v>
          </cell>
          <cell r="AH1178">
            <v>0</v>
          </cell>
          <cell r="AI1178">
            <v>0</v>
          </cell>
          <cell r="AJ1178">
            <v>0</v>
          </cell>
          <cell r="AK1178">
            <v>0</v>
          </cell>
          <cell r="AL1178">
            <v>0</v>
          </cell>
          <cell r="AM1178">
            <v>0</v>
          </cell>
          <cell r="AN1178">
            <v>0</v>
          </cell>
          <cell r="AO1178">
            <v>0</v>
          </cell>
          <cell r="AP1178">
            <v>0</v>
          </cell>
          <cell r="AQ1178">
            <v>0</v>
          </cell>
          <cell r="AR1178">
            <v>0</v>
          </cell>
          <cell r="AS1178">
            <v>0</v>
          </cell>
        </row>
        <row r="1179">
          <cell r="B1179">
            <v>0</v>
          </cell>
          <cell r="C1179">
            <v>0</v>
          </cell>
          <cell r="D1179" t="str">
            <v>IV-MANO DE OBRA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0</v>
          </cell>
          <cell r="AF1179">
            <v>0</v>
          </cell>
          <cell r="AG1179">
            <v>0</v>
          </cell>
          <cell r="AH1179">
            <v>0</v>
          </cell>
          <cell r="AI1179">
            <v>0</v>
          </cell>
          <cell r="AJ1179">
            <v>0</v>
          </cell>
          <cell r="AK1179">
            <v>0</v>
          </cell>
          <cell r="AL1179">
            <v>0</v>
          </cell>
          <cell r="AM1179">
            <v>0</v>
          </cell>
          <cell r="AN1179">
            <v>0</v>
          </cell>
          <cell r="AO1179">
            <v>0</v>
          </cell>
          <cell r="AP1179">
            <v>0</v>
          </cell>
          <cell r="AQ1179">
            <v>0</v>
          </cell>
          <cell r="AR1179">
            <v>0</v>
          </cell>
          <cell r="AS1179">
            <v>0</v>
          </cell>
        </row>
        <row r="1180">
          <cell r="B1180">
            <v>0</v>
          </cell>
          <cell r="C1180" t="str">
            <v>COD.</v>
          </cell>
          <cell r="D1180" t="str">
            <v>TRABAJADOR</v>
          </cell>
          <cell r="E1180" t="str">
            <v>Cantidad</v>
          </cell>
          <cell r="F1180" t="str">
            <v>jornal</v>
          </cell>
          <cell r="G1180" t="str">
            <v>prestaciones</v>
          </cell>
          <cell r="H1180" t="str">
            <v>jornal total</v>
          </cell>
          <cell r="I1180" t="str">
            <v>rendimiento</v>
          </cell>
          <cell r="J1180">
            <v>0</v>
          </cell>
          <cell r="K1180" t="str">
            <v>vr.unit</v>
          </cell>
          <cell r="L1180" t="str">
            <v>M2</v>
          </cell>
          <cell r="M1180">
            <v>0</v>
          </cell>
          <cell r="N1180">
            <v>0</v>
          </cell>
          <cell r="O1180" t="str">
            <v>CANTIDAD</v>
          </cell>
          <cell r="P1180" t="str">
            <v>JORNALES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  <cell r="AG1180">
            <v>0</v>
          </cell>
          <cell r="AH1180">
            <v>0</v>
          </cell>
          <cell r="AI1180">
            <v>0</v>
          </cell>
          <cell r="AJ1180">
            <v>0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  <cell r="AQ1180">
            <v>0</v>
          </cell>
          <cell r="AR1180">
            <v>0</v>
          </cell>
          <cell r="AS1180">
            <v>0</v>
          </cell>
        </row>
        <row r="1181">
          <cell r="B1181">
            <v>0</v>
          </cell>
          <cell r="C1181">
            <v>0</v>
          </cell>
          <cell r="D1181" t="str">
            <v>AYUDANTE</v>
          </cell>
          <cell r="E1181">
            <v>2</v>
          </cell>
          <cell r="F1181">
            <v>35000</v>
          </cell>
          <cell r="G1181">
            <v>1.85</v>
          </cell>
          <cell r="H1181">
            <v>129500</v>
          </cell>
          <cell r="I1181">
            <v>400</v>
          </cell>
          <cell r="J1181" t="str">
            <v>M2/DÍA</v>
          </cell>
          <cell r="K1181">
            <v>323.75</v>
          </cell>
          <cell r="L1181">
            <v>0</v>
          </cell>
          <cell r="M1181">
            <v>0</v>
          </cell>
          <cell r="N1181">
            <v>0</v>
          </cell>
          <cell r="O1181">
            <v>4024.66</v>
          </cell>
          <cell r="P1181">
            <v>20.1233</v>
          </cell>
          <cell r="Q1181">
            <v>885425.2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  <cell r="W1181">
            <v>0</v>
          </cell>
          <cell r="X1181">
            <v>0</v>
          </cell>
          <cell r="Y1181">
            <v>0</v>
          </cell>
          <cell r="Z1181">
            <v>0</v>
          </cell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0</v>
          </cell>
          <cell r="AF1181">
            <v>0</v>
          </cell>
          <cell r="AG1181">
            <v>0</v>
          </cell>
          <cell r="AH1181">
            <v>0</v>
          </cell>
          <cell r="AI1181">
            <v>0</v>
          </cell>
          <cell r="AJ1181">
            <v>0</v>
          </cell>
          <cell r="AK1181">
            <v>0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  <cell r="AQ1181">
            <v>0</v>
          </cell>
          <cell r="AR1181">
            <v>0</v>
          </cell>
          <cell r="AS1181">
            <v>0</v>
          </cell>
        </row>
        <row r="1182">
          <cell r="B1182">
            <v>0</v>
          </cell>
          <cell r="C1182"/>
          <cell r="D1182"/>
          <cell r="E1182"/>
          <cell r="F1182"/>
          <cell r="G1182"/>
          <cell r="H1182"/>
          <cell r="I1182"/>
          <cell r="J1182"/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/>
          <cell r="P1182"/>
          <cell r="Q1182"/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0</v>
          </cell>
          <cell r="W1182">
            <v>0</v>
          </cell>
          <cell r="X1182">
            <v>0</v>
          </cell>
          <cell r="Y1182">
            <v>0</v>
          </cell>
          <cell r="Z1182">
            <v>0</v>
          </cell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0</v>
          </cell>
          <cell r="AF1182">
            <v>0</v>
          </cell>
          <cell r="AG1182">
            <v>0</v>
          </cell>
          <cell r="AH1182">
            <v>0</v>
          </cell>
          <cell r="AI1182">
            <v>0</v>
          </cell>
          <cell r="AJ1182">
            <v>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0</v>
          </cell>
          <cell r="AP1182">
            <v>0</v>
          </cell>
          <cell r="AQ1182">
            <v>0</v>
          </cell>
          <cell r="AR1182">
            <v>0</v>
          </cell>
          <cell r="AS1182">
            <v>0</v>
          </cell>
        </row>
        <row r="1183">
          <cell r="B1183">
            <v>0</v>
          </cell>
          <cell r="C1183"/>
          <cell r="D1183"/>
          <cell r="E1183"/>
          <cell r="F1183"/>
          <cell r="G1183"/>
          <cell r="H1183"/>
          <cell r="I1183"/>
          <cell r="J1183"/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/>
          <cell r="P1183"/>
          <cell r="Q1183"/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  <cell r="W1183">
            <v>0</v>
          </cell>
          <cell r="X1183">
            <v>0</v>
          </cell>
          <cell r="Y1183">
            <v>0</v>
          </cell>
          <cell r="Z1183">
            <v>0</v>
          </cell>
          <cell r="AA1183">
            <v>0</v>
          </cell>
          <cell r="AB1183">
            <v>0</v>
          </cell>
          <cell r="AC1183">
            <v>0</v>
          </cell>
          <cell r="AD1183">
            <v>0</v>
          </cell>
          <cell r="AE1183">
            <v>0</v>
          </cell>
          <cell r="AF1183">
            <v>0</v>
          </cell>
          <cell r="AG1183">
            <v>0</v>
          </cell>
          <cell r="AH1183">
            <v>0</v>
          </cell>
          <cell r="AI1183">
            <v>0</v>
          </cell>
          <cell r="AJ1183">
            <v>0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  <cell r="AQ1183">
            <v>0</v>
          </cell>
          <cell r="AR1183">
            <v>0</v>
          </cell>
          <cell r="AS1183">
            <v>0</v>
          </cell>
        </row>
        <row r="1184">
          <cell r="B1184">
            <v>0</v>
          </cell>
          <cell r="C1184"/>
          <cell r="D1184"/>
          <cell r="E1184"/>
          <cell r="F1184"/>
          <cell r="G1184"/>
          <cell r="H1184"/>
          <cell r="I1184"/>
          <cell r="J1184"/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/>
          <cell r="P1184"/>
          <cell r="Q1184"/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  <cell r="W1184">
            <v>0</v>
          </cell>
          <cell r="X1184">
            <v>0</v>
          </cell>
          <cell r="Y1184">
            <v>0</v>
          </cell>
          <cell r="Z1184">
            <v>0</v>
          </cell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0</v>
          </cell>
          <cell r="AF1184">
            <v>0</v>
          </cell>
          <cell r="AG1184">
            <v>0</v>
          </cell>
          <cell r="AH1184">
            <v>0</v>
          </cell>
          <cell r="AI1184">
            <v>0</v>
          </cell>
          <cell r="AJ1184">
            <v>0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0</v>
          </cell>
          <cell r="AP1184">
            <v>0</v>
          </cell>
          <cell r="AQ1184">
            <v>0</v>
          </cell>
          <cell r="AR1184">
            <v>0</v>
          </cell>
          <cell r="AS1184">
            <v>0</v>
          </cell>
        </row>
        <row r="1185"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 t="str">
            <v>SUB-TOTAL</v>
          </cell>
          <cell r="L1185">
            <v>323.75</v>
          </cell>
          <cell r="M1185">
            <v>0</v>
          </cell>
          <cell r="N1185">
            <v>0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  <cell r="W1185">
            <v>0</v>
          </cell>
          <cell r="X1185">
            <v>0</v>
          </cell>
          <cell r="Y1185">
            <v>0</v>
          </cell>
          <cell r="Z1185">
            <v>0</v>
          </cell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  <cell r="AG1185">
            <v>0</v>
          </cell>
          <cell r="AH1185">
            <v>0</v>
          </cell>
          <cell r="AI1185">
            <v>0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0</v>
          </cell>
          <cell r="AP1185">
            <v>0</v>
          </cell>
          <cell r="AQ1185">
            <v>0</v>
          </cell>
          <cell r="AR1185">
            <v>0</v>
          </cell>
          <cell r="AS1185">
            <v>0</v>
          </cell>
        </row>
        <row r="1186">
          <cell r="B1186">
            <v>0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  <cell r="AF1186">
            <v>0</v>
          </cell>
          <cell r="AG1186">
            <v>0</v>
          </cell>
          <cell r="AH1186">
            <v>0</v>
          </cell>
          <cell r="AI1186">
            <v>0</v>
          </cell>
          <cell r="AJ1186">
            <v>0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  <cell r="AQ1186">
            <v>0</v>
          </cell>
          <cell r="AR1186">
            <v>0</v>
          </cell>
          <cell r="AS1186">
            <v>0</v>
          </cell>
        </row>
        <row r="1187"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 t="str">
            <v>TOTAL COSTO DIRECTO</v>
          </cell>
          <cell r="J1187">
            <v>0</v>
          </cell>
          <cell r="K1187">
            <v>0</v>
          </cell>
          <cell r="L1187">
            <v>1344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0</v>
          </cell>
          <cell r="AF1187">
            <v>0</v>
          </cell>
          <cell r="AG1187">
            <v>0</v>
          </cell>
          <cell r="AH1187">
            <v>0</v>
          </cell>
          <cell r="AI1187">
            <v>0</v>
          </cell>
          <cell r="AJ1187">
            <v>0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0</v>
          </cell>
          <cell r="AP1187">
            <v>0</v>
          </cell>
          <cell r="AQ1187">
            <v>0</v>
          </cell>
          <cell r="AR1187">
            <v>0</v>
          </cell>
          <cell r="AS1187">
            <v>0</v>
          </cell>
        </row>
        <row r="1188">
          <cell r="B1188">
            <v>0</v>
          </cell>
          <cell r="C1188">
            <v>0</v>
          </cell>
          <cell r="D1188" t="str">
            <v>V- COSTOS INDIRECTOS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0</v>
          </cell>
          <cell r="AF1188">
            <v>0</v>
          </cell>
          <cell r="AG1188">
            <v>0</v>
          </cell>
          <cell r="AH1188">
            <v>0</v>
          </cell>
          <cell r="AI1188">
            <v>0</v>
          </cell>
          <cell r="AJ1188">
            <v>0</v>
          </cell>
          <cell r="AK1188">
            <v>0</v>
          </cell>
          <cell r="AL1188">
            <v>0</v>
          </cell>
          <cell r="AM1188">
            <v>0</v>
          </cell>
          <cell r="AN1188">
            <v>0</v>
          </cell>
          <cell r="AO1188">
            <v>0</v>
          </cell>
          <cell r="AP1188">
            <v>0</v>
          </cell>
          <cell r="AQ1188">
            <v>0</v>
          </cell>
          <cell r="AR1188">
            <v>0</v>
          </cell>
          <cell r="AS1188">
            <v>0</v>
          </cell>
        </row>
        <row r="1189">
          <cell r="B1189">
            <v>0</v>
          </cell>
          <cell r="C1189">
            <v>0</v>
          </cell>
          <cell r="D1189" t="str">
            <v>Descripción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 t="str">
            <v>Porcentaje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0</v>
          </cell>
          <cell r="AF1189">
            <v>0</v>
          </cell>
          <cell r="AG1189">
            <v>0</v>
          </cell>
          <cell r="AH1189">
            <v>0</v>
          </cell>
          <cell r="AI1189">
            <v>0</v>
          </cell>
          <cell r="AJ1189">
            <v>0</v>
          </cell>
          <cell r="AK1189">
            <v>0</v>
          </cell>
          <cell r="AL1189">
            <v>0</v>
          </cell>
          <cell r="AM1189">
            <v>0</v>
          </cell>
          <cell r="AN1189">
            <v>0</v>
          </cell>
          <cell r="AO1189">
            <v>0</v>
          </cell>
          <cell r="AP1189">
            <v>0</v>
          </cell>
          <cell r="AQ1189">
            <v>0</v>
          </cell>
          <cell r="AR1189">
            <v>0</v>
          </cell>
          <cell r="AS1189">
            <v>0</v>
          </cell>
        </row>
        <row r="1190">
          <cell r="B1190">
            <v>0</v>
          </cell>
          <cell r="C1190">
            <v>0</v>
          </cell>
          <cell r="D1190" t="str">
            <v>A.I.U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0.35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0</v>
          </cell>
          <cell r="AF1190">
            <v>0</v>
          </cell>
          <cell r="AG1190">
            <v>0</v>
          </cell>
          <cell r="AH1190">
            <v>0</v>
          </cell>
          <cell r="AI1190">
            <v>0</v>
          </cell>
          <cell r="AJ1190">
            <v>0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0</v>
          </cell>
          <cell r="AP1190">
            <v>0</v>
          </cell>
          <cell r="AQ1190">
            <v>0</v>
          </cell>
          <cell r="AR1190">
            <v>0</v>
          </cell>
          <cell r="AS1190">
            <v>0</v>
          </cell>
        </row>
        <row r="1191"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 t="str">
            <v xml:space="preserve">PRECIO UNITARIO TOTAL </v>
          </cell>
          <cell r="K1191">
            <v>0</v>
          </cell>
          <cell r="L1191">
            <v>1814.4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0</v>
          </cell>
          <cell r="AF1191">
            <v>0</v>
          </cell>
          <cell r="AG1191">
            <v>0</v>
          </cell>
          <cell r="AH1191">
            <v>0</v>
          </cell>
          <cell r="AI1191">
            <v>0</v>
          </cell>
          <cell r="AJ1191">
            <v>0</v>
          </cell>
          <cell r="AK1191">
            <v>0</v>
          </cell>
          <cell r="AL1191">
            <v>0</v>
          </cell>
          <cell r="AM1191">
            <v>0</v>
          </cell>
          <cell r="AN1191">
            <v>0</v>
          </cell>
          <cell r="AO1191">
            <v>0</v>
          </cell>
          <cell r="AP1191">
            <v>0</v>
          </cell>
          <cell r="AQ1191">
            <v>0</v>
          </cell>
          <cell r="AR1191">
            <v>0</v>
          </cell>
          <cell r="AS1191">
            <v>0</v>
          </cell>
        </row>
        <row r="1192"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0</v>
          </cell>
          <cell r="AF1192">
            <v>0</v>
          </cell>
          <cell r="AG1192">
            <v>0</v>
          </cell>
          <cell r="AH1192">
            <v>0</v>
          </cell>
          <cell r="AI1192">
            <v>0</v>
          </cell>
          <cell r="AJ1192">
            <v>0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0</v>
          </cell>
          <cell r="AP1192">
            <v>0</v>
          </cell>
          <cell r="AQ1192">
            <v>0</v>
          </cell>
          <cell r="AR1192">
            <v>0</v>
          </cell>
          <cell r="AS1192">
            <v>0</v>
          </cell>
        </row>
        <row r="1193">
          <cell r="B1193">
            <v>0</v>
          </cell>
          <cell r="C1193" t="str">
            <v>Elaboró: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 t="str">
            <v xml:space="preserve">Reviso: 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0</v>
          </cell>
          <cell r="AF1193">
            <v>0</v>
          </cell>
          <cell r="AG1193">
            <v>0</v>
          </cell>
          <cell r="AH1193">
            <v>0</v>
          </cell>
          <cell r="AI1193">
            <v>0</v>
          </cell>
          <cell r="AJ1193">
            <v>0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0</v>
          </cell>
          <cell r="AP1193">
            <v>0</v>
          </cell>
          <cell r="AQ1193">
            <v>0</v>
          </cell>
          <cell r="AR1193">
            <v>0</v>
          </cell>
          <cell r="AS1193">
            <v>0</v>
          </cell>
        </row>
        <row r="1194"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  <cell r="AD1194">
            <v>0</v>
          </cell>
          <cell r="AE1194">
            <v>0</v>
          </cell>
          <cell r="AF1194">
            <v>0</v>
          </cell>
          <cell r="AG1194">
            <v>0</v>
          </cell>
          <cell r="AH1194">
            <v>0</v>
          </cell>
          <cell r="AI1194">
            <v>0</v>
          </cell>
          <cell r="AJ1194">
            <v>0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  <cell r="AQ1194">
            <v>0</v>
          </cell>
          <cell r="AR1194">
            <v>0</v>
          </cell>
          <cell r="AS1194">
            <v>0</v>
          </cell>
        </row>
        <row r="1195">
          <cell r="B1195">
            <v>0</v>
          </cell>
          <cell r="C1195" t="str">
            <v>ING EDWIN ANTONIO ORTIZ HIGUERA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 t="str">
            <v>FREEDIE ANDRES SANDOVAL HERRERA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  <cell r="W1195">
            <v>0</v>
          </cell>
          <cell r="X1195">
            <v>0</v>
          </cell>
          <cell r="Y1195">
            <v>0</v>
          </cell>
          <cell r="Z1195">
            <v>0</v>
          </cell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0</v>
          </cell>
          <cell r="AF1195">
            <v>0</v>
          </cell>
          <cell r="AG1195">
            <v>0</v>
          </cell>
          <cell r="AH1195">
            <v>0</v>
          </cell>
          <cell r="AI1195">
            <v>0</v>
          </cell>
          <cell r="AJ1195">
            <v>0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0</v>
          </cell>
          <cell r="AP1195">
            <v>0</v>
          </cell>
          <cell r="AQ1195">
            <v>0</v>
          </cell>
          <cell r="AR1195">
            <v>0</v>
          </cell>
          <cell r="AS1195">
            <v>0</v>
          </cell>
        </row>
        <row r="1196">
          <cell r="B1196">
            <v>0</v>
          </cell>
          <cell r="C1196" t="str">
            <v>Ingeniero Civil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 t="str">
            <v>Secretario De Planeación Municipal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  <cell r="X1196">
            <v>0</v>
          </cell>
          <cell r="Y1196">
            <v>0</v>
          </cell>
          <cell r="Z1196">
            <v>0</v>
          </cell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0</v>
          </cell>
          <cell r="AF1196">
            <v>0</v>
          </cell>
          <cell r="AG1196">
            <v>0</v>
          </cell>
          <cell r="AH1196">
            <v>0</v>
          </cell>
          <cell r="AI1196">
            <v>0</v>
          </cell>
          <cell r="AJ1196">
            <v>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0</v>
          </cell>
          <cell r="AP1196">
            <v>0</v>
          </cell>
          <cell r="AQ1196">
            <v>0</v>
          </cell>
          <cell r="AR1196">
            <v>0</v>
          </cell>
          <cell r="AS1196">
            <v>0</v>
          </cell>
        </row>
        <row r="1197">
          <cell r="B1197">
            <v>0</v>
          </cell>
          <cell r="C1197" t="str">
            <v>MP 68202-096275 STD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 t="str">
            <v>M.P. 68202-300697 STD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  <cell r="W1197">
            <v>0</v>
          </cell>
          <cell r="X1197">
            <v>0</v>
          </cell>
          <cell r="Y1197">
            <v>0</v>
          </cell>
          <cell r="Z1197">
            <v>0</v>
          </cell>
          <cell r="AA1197">
            <v>0</v>
          </cell>
          <cell r="AB1197">
            <v>0</v>
          </cell>
          <cell r="AC1197">
            <v>0</v>
          </cell>
          <cell r="AD1197">
            <v>0</v>
          </cell>
          <cell r="AE1197">
            <v>0</v>
          </cell>
          <cell r="AF1197">
            <v>0</v>
          </cell>
          <cell r="AG1197">
            <v>0</v>
          </cell>
          <cell r="AH1197">
            <v>0</v>
          </cell>
          <cell r="AI1197">
            <v>0</v>
          </cell>
          <cell r="AJ1197">
            <v>0</v>
          </cell>
          <cell r="AK1197">
            <v>0</v>
          </cell>
          <cell r="AL1197">
            <v>0</v>
          </cell>
          <cell r="AM1197">
            <v>0</v>
          </cell>
          <cell r="AN1197">
            <v>0</v>
          </cell>
          <cell r="AO1197">
            <v>0</v>
          </cell>
          <cell r="AP1197">
            <v>0</v>
          </cell>
          <cell r="AQ1197">
            <v>0</v>
          </cell>
          <cell r="AR1197">
            <v>0</v>
          </cell>
          <cell r="AS1197">
            <v>0</v>
          </cell>
        </row>
        <row r="1198"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  <cell r="X1198">
            <v>0</v>
          </cell>
          <cell r="Y1198">
            <v>0</v>
          </cell>
          <cell r="Z1198">
            <v>0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0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0</v>
          </cell>
          <cell r="AP1198">
            <v>0</v>
          </cell>
          <cell r="AQ1198">
            <v>0</v>
          </cell>
          <cell r="AR1198">
            <v>0</v>
          </cell>
          <cell r="AS1198">
            <v>0</v>
          </cell>
        </row>
        <row r="1199">
          <cell r="B1199">
            <v>0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  <cell r="X1199">
            <v>0</v>
          </cell>
          <cell r="Y1199">
            <v>0</v>
          </cell>
          <cell r="Z1199">
            <v>0</v>
          </cell>
          <cell r="AA1199">
            <v>0</v>
          </cell>
          <cell r="AB1199">
            <v>0</v>
          </cell>
          <cell r="AC1199">
            <v>0</v>
          </cell>
          <cell r="AD1199">
            <v>0</v>
          </cell>
          <cell r="AE1199">
            <v>0</v>
          </cell>
          <cell r="AF1199">
            <v>0</v>
          </cell>
          <cell r="AG1199">
            <v>0</v>
          </cell>
          <cell r="AH1199">
            <v>0</v>
          </cell>
          <cell r="AI1199">
            <v>0</v>
          </cell>
          <cell r="AJ1199">
            <v>0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0</v>
          </cell>
          <cell r="AP1199">
            <v>0</v>
          </cell>
          <cell r="AQ1199">
            <v>0</v>
          </cell>
          <cell r="AR1199">
            <v>0</v>
          </cell>
          <cell r="AS1199">
            <v>0</v>
          </cell>
        </row>
        <row r="1200">
          <cell r="B1200">
            <v>0</v>
          </cell>
          <cell r="C1200" t="str">
            <v>MUNICIPIO DE VALLE DE SAN JOSE</v>
          </cell>
          <cell r="D1200">
            <v>0</v>
          </cell>
          <cell r="E1200">
            <v>0</v>
          </cell>
          <cell r="F1200">
            <v>0</v>
          </cell>
          <cell r="G1200" t="str">
            <v xml:space="preserve">ANALISIS DE PRECIOS UNITARIOS 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  <cell r="AF1200">
            <v>0</v>
          </cell>
          <cell r="AG1200">
            <v>0</v>
          </cell>
          <cell r="AH1200">
            <v>0</v>
          </cell>
          <cell r="AI1200">
            <v>0</v>
          </cell>
          <cell r="AJ1200">
            <v>0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0</v>
          </cell>
          <cell r="AP1200">
            <v>0</v>
          </cell>
          <cell r="AQ1200">
            <v>0</v>
          </cell>
          <cell r="AR1200">
            <v>0</v>
          </cell>
          <cell r="AS1200">
            <v>0</v>
          </cell>
        </row>
        <row r="1201">
          <cell r="B1201">
            <v>0</v>
          </cell>
          <cell r="C1201" t="str">
            <v>DEPARTAMENTO:</v>
          </cell>
          <cell r="D1201">
            <v>0</v>
          </cell>
          <cell r="E1201" t="str">
            <v>SANTANDER</v>
          </cell>
          <cell r="F1201">
            <v>0</v>
          </cell>
          <cell r="G1201">
            <v>0</v>
          </cell>
          <cell r="H1201" t="str">
            <v>MUNICIPIO:</v>
          </cell>
          <cell r="I1201" t="str">
            <v>VALLE DE SAN JOSE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0</v>
          </cell>
          <cell r="AP1201">
            <v>0</v>
          </cell>
          <cell r="AQ1201">
            <v>0</v>
          </cell>
          <cell r="AR1201">
            <v>0</v>
          </cell>
          <cell r="AS1201">
            <v>0</v>
          </cell>
        </row>
        <row r="1202">
          <cell r="A1202">
            <v>0</v>
          </cell>
          <cell r="B1202">
            <v>0</v>
          </cell>
          <cell r="C1202" t="str">
            <v xml:space="preserve">ITEM  :    </v>
          </cell>
          <cell r="D1202">
            <v>5.01</v>
          </cell>
          <cell r="E1202" t="str">
            <v>Sardinel en concreto de 3000 psi (0,5mx0,15m), incluye accesos para rampas</v>
          </cell>
          <cell r="F1202">
            <v>0</v>
          </cell>
          <cell r="G1202">
            <v>0</v>
          </cell>
          <cell r="H1202">
            <v>0</v>
          </cell>
          <cell r="I1202" t="str">
            <v xml:space="preserve">Fecha: </v>
          </cell>
          <cell r="J1202" t="str">
            <v>DICIEMBRE DE 2019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 t="str">
            <v>1,9,4</v>
          </cell>
          <cell r="P1202">
            <v>0</v>
          </cell>
          <cell r="T1202">
            <v>50290.51</v>
          </cell>
          <cell r="U1202">
            <v>4779.75</v>
          </cell>
          <cell r="V1202">
            <v>24100.13</v>
          </cell>
          <cell r="W1202">
            <v>5815.6900000000005</v>
          </cell>
          <cell r="X1202">
            <v>15594.939999999999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  <cell r="AG1202">
            <v>0</v>
          </cell>
          <cell r="AH1202">
            <v>0</v>
          </cell>
          <cell r="AI1202">
            <v>0</v>
          </cell>
          <cell r="AJ1202">
            <v>0</v>
          </cell>
          <cell r="AK1202">
            <v>0</v>
          </cell>
          <cell r="AL1202">
            <v>0</v>
          </cell>
          <cell r="AM1202">
            <v>0</v>
          </cell>
          <cell r="AN1202">
            <v>0</v>
          </cell>
          <cell r="AO1202">
            <v>0</v>
          </cell>
          <cell r="AP1202">
            <v>0</v>
          </cell>
          <cell r="AQ1202">
            <v>0</v>
          </cell>
          <cell r="AR1202">
            <v>0</v>
          </cell>
          <cell r="AS1202">
            <v>0</v>
          </cell>
        </row>
        <row r="1203">
          <cell r="B1203">
            <v>0</v>
          </cell>
          <cell r="C1203">
            <v>0</v>
          </cell>
          <cell r="D1203" t="str">
            <v>I-EQUIPO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  <cell r="AD1203">
            <v>0</v>
          </cell>
          <cell r="AE1203">
            <v>0</v>
          </cell>
          <cell r="AF1203">
            <v>0</v>
          </cell>
          <cell r="AG1203">
            <v>0</v>
          </cell>
          <cell r="AH1203">
            <v>0</v>
          </cell>
          <cell r="AI1203">
            <v>0</v>
          </cell>
          <cell r="AJ1203">
            <v>0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0</v>
          </cell>
          <cell r="AP1203">
            <v>0</v>
          </cell>
          <cell r="AQ1203">
            <v>0</v>
          </cell>
          <cell r="AR1203">
            <v>0</v>
          </cell>
          <cell r="AS1203">
            <v>0</v>
          </cell>
        </row>
        <row r="1204">
          <cell r="B1204">
            <v>0</v>
          </cell>
          <cell r="C1204" t="str">
            <v>COD.</v>
          </cell>
          <cell r="D1204" t="str">
            <v xml:space="preserve">DESCRIPCION </v>
          </cell>
          <cell r="E1204">
            <v>0</v>
          </cell>
          <cell r="F1204">
            <v>0</v>
          </cell>
          <cell r="G1204" t="str">
            <v>tipo</v>
          </cell>
          <cell r="H1204" t="str">
            <v>tarifa</v>
          </cell>
          <cell r="I1204" t="str">
            <v>rendimiento</v>
          </cell>
          <cell r="J1204">
            <v>0</v>
          </cell>
          <cell r="K1204" t="str">
            <v>vr.unit</v>
          </cell>
          <cell r="L1204" t="str">
            <v>ML</v>
          </cell>
          <cell r="M1204">
            <v>0</v>
          </cell>
          <cell r="N1204">
            <v>0</v>
          </cell>
          <cell r="O1204" t="str">
            <v>CANTIDAD</v>
          </cell>
          <cell r="P1204" t="str">
            <v>DIA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0</v>
          </cell>
          <cell r="AF1204">
            <v>0</v>
          </cell>
          <cell r="AG1204">
            <v>0</v>
          </cell>
          <cell r="AH1204">
            <v>0</v>
          </cell>
          <cell r="AI1204">
            <v>0</v>
          </cell>
          <cell r="AJ1204">
            <v>0</v>
          </cell>
          <cell r="AK1204">
            <v>0</v>
          </cell>
          <cell r="AL1204">
            <v>0</v>
          </cell>
          <cell r="AM1204">
            <v>0</v>
          </cell>
          <cell r="AN1204">
            <v>0</v>
          </cell>
          <cell r="AO1204">
            <v>0</v>
          </cell>
          <cell r="AP1204">
            <v>0</v>
          </cell>
          <cell r="AQ1204">
            <v>0</v>
          </cell>
          <cell r="AR1204">
            <v>0</v>
          </cell>
          <cell r="AS1204">
            <v>0</v>
          </cell>
        </row>
        <row r="1205">
          <cell r="B1205">
            <v>0</v>
          </cell>
          <cell r="C1205">
            <v>0</v>
          </cell>
          <cell r="D1205" t="str">
            <v>HERRAMIENTA MENOR</v>
          </cell>
          <cell r="E1205">
            <v>0</v>
          </cell>
          <cell r="F1205">
            <v>0</v>
          </cell>
          <cell r="G1205"/>
          <cell r="H1205">
            <v>1615.2409090909091</v>
          </cell>
          <cell r="I1205">
            <v>1</v>
          </cell>
          <cell r="J1205"/>
          <cell r="K1205">
            <v>1615.2409090909091</v>
          </cell>
          <cell r="L1205">
            <v>0</v>
          </cell>
          <cell r="M1205">
            <v>0</v>
          </cell>
          <cell r="N1205">
            <v>0</v>
          </cell>
          <cell r="O1205">
            <v>654.24</v>
          </cell>
          <cell r="P1205">
            <v>510143.64</v>
          </cell>
          <cell r="Q1205">
            <v>510143.64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  <cell r="AD1205">
            <v>0</v>
          </cell>
          <cell r="AE1205">
            <v>0</v>
          </cell>
          <cell r="AF1205">
            <v>0</v>
          </cell>
          <cell r="AG1205">
            <v>0</v>
          </cell>
          <cell r="AH1205">
            <v>0</v>
          </cell>
          <cell r="AI1205">
            <v>0</v>
          </cell>
          <cell r="AJ1205">
            <v>0</v>
          </cell>
          <cell r="AK1205">
            <v>0</v>
          </cell>
          <cell r="AL1205">
            <v>0</v>
          </cell>
          <cell r="AM1205">
            <v>0</v>
          </cell>
          <cell r="AN1205">
            <v>0</v>
          </cell>
          <cell r="AO1205">
            <v>0</v>
          </cell>
          <cell r="AP1205">
            <v>0</v>
          </cell>
          <cell r="AQ1205">
            <v>0</v>
          </cell>
          <cell r="AR1205">
            <v>0</v>
          </cell>
          <cell r="AS1205">
            <v>0</v>
          </cell>
        </row>
        <row r="1206">
          <cell r="B1206">
            <v>0</v>
          </cell>
          <cell r="C1206">
            <v>0</v>
          </cell>
          <cell r="D1206" t="str">
            <v>FORMALETA</v>
          </cell>
          <cell r="E1206">
            <v>0</v>
          </cell>
          <cell r="F1206">
            <v>0</v>
          </cell>
          <cell r="G1206" t="str">
            <v>GBL</v>
          </cell>
          <cell r="H1206">
            <v>2500</v>
          </cell>
          <cell r="I1206">
            <v>1</v>
          </cell>
          <cell r="J1206"/>
          <cell r="K1206">
            <v>2500</v>
          </cell>
          <cell r="L1206">
            <v>0</v>
          </cell>
          <cell r="M1206">
            <v>0</v>
          </cell>
          <cell r="N1206">
            <v>0</v>
          </cell>
          <cell r="O1206">
            <v>654.24</v>
          </cell>
          <cell r="P1206">
            <v>6542.4</v>
          </cell>
          <cell r="Q1206">
            <v>2616960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0</v>
          </cell>
          <cell r="AF1206">
            <v>0</v>
          </cell>
          <cell r="AG1206">
            <v>0</v>
          </cell>
          <cell r="AH1206">
            <v>0</v>
          </cell>
          <cell r="AI1206">
            <v>0</v>
          </cell>
          <cell r="AJ1206">
            <v>0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  <cell r="AQ1206">
            <v>0</v>
          </cell>
          <cell r="AR1206">
            <v>0</v>
          </cell>
          <cell r="AS1206">
            <v>0</v>
          </cell>
        </row>
        <row r="1207">
          <cell r="B1207">
            <v>0</v>
          </cell>
          <cell r="C1207"/>
          <cell r="D1207" t="str">
            <v>MEZCLADORA</v>
          </cell>
          <cell r="E1207">
            <v>0</v>
          </cell>
          <cell r="F1207">
            <v>0</v>
          </cell>
          <cell r="G1207" t="str">
            <v>DIA</v>
          </cell>
          <cell r="H1207">
            <v>25000</v>
          </cell>
          <cell r="I1207">
            <v>106.66666666666667</v>
          </cell>
          <cell r="J1207"/>
          <cell r="K1207">
            <v>234.375</v>
          </cell>
          <cell r="L1207">
            <v>0</v>
          </cell>
          <cell r="M1207">
            <v>0</v>
          </cell>
          <cell r="N1207">
            <v>0</v>
          </cell>
          <cell r="O1207"/>
          <cell r="P1207"/>
          <cell r="Q1207"/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  <cell r="AF1207">
            <v>0</v>
          </cell>
          <cell r="AG1207">
            <v>0</v>
          </cell>
          <cell r="AH1207">
            <v>0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0</v>
          </cell>
          <cell r="AP1207">
            <v>0</v>
          </cell>
          <cell r="AQ1207">
            <v>0</v>
          </cell>
          <cell r="AR1207">
            <v>0</v>
          </cell>
          <cell r="AS1207">
            <v>0</v>
          </cell>
        </row>
        <row r="1208">
          <cell r="B1208">
            <v>0</v>
          </cell>
          <cell r="C1208"/>
          <cell r="D1208" t="str">
            <v>VIBRADOR DE CONCRETO</v>
          </cell>
          <cell r="E1208">
            <v>0</v>
          </cell>
          <cell r="F1208">
            <v>0</v>
          </cell>
          <cell r="G1208" t="str">
            <v>DIA</v>
          </cell>
          <cell r="H1208">
            <v>3830</v>
          </cell>
          <cell r="I1208">
            <v>106.66666666666667</v>
          </cell>
          <cell r="J1208"/>
          <cell r="K1208">
            <v>35.90625</v>
          </cell>
          <cell r="L1208">
            <v>0</v>
          </cell>
          <cell r="M1208">
            <v>0</v>
          </cell>
          <cell r="N1208">
            <v>0</v>
          </cell>
          <cell r="O1208"/>
          <cell r="P1208"/>
          <cell r="Q1208"/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0</v>
          </cell>
          <cell r="AK1208">
            <v>0</v>
          </cell>
          <cell r="AL1208">
            <v>0</v>
          </cell>
          <cell r="AM1208">
            <v>0</v>
          </cell>
          <cell r="AN1208">
            <v>0</v>
          </cell>
          <cell r="AO1208">
            <v>0</v>
          </cell>
          <cell r="AP1208">
            <v>0</v>
          </cell>
          <cell r="AQ1208">
            <v>0</v>
          </cell>
          <cell r="AR1208">
            <v>0</v>
          </cell>
          <cell r="AS1208">
            <v>0</v>
          </cell>
        </row>
        <row r="1209">
          <cell r="B1209">
            <v>0</v>
          </cell>
          <cell r="C1209"/>
          <cell r="D1209"/>
          <cell r="E1209">
            <v>0</v>
          </cell>
          <cell r="F1209">
            <v>0</v>
          </cell>
          <cell r="G1209"/>
          <cell r="H1209"/>
          <cell r="I1209"/>
          <cell r="J1209"/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/>
          <cell r="P1209"/>
          <cell r="Q1209"/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  <cell r="W1209">
            <v>0</v>
          </cell>
          <cell r="X1209">
            <v>0</v>
          </cell>
          <cell r="Y1209">
            <v>0</v>
          </cell>
          <cell r="Z1209">
            <v>0</v>
          </cell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0</v>
          </cell>
          <cell r="AF1209">
            <v>0</v>
          </cell>
          <cell r="AG1209">
            <v>0</v>
          </cell>
          <cell r="AH1209">
            <v>0</v>
          </cell>
          <cell r="AI1209">
            <v>0</v>
          </cell>
          <cell r="AJ1209">
            <v>0</v>
          </cell>
          <cell r="AK1209">
            <v>0</v>
          </cell>
          <cell r="AL1209">
            <v>0</v>
          </cell>
          <cell r="AM1209">
            <v>0</v>
          </cell>
          <cell r="AN1209">
            <v>0</v>
          </cell>
          <cell r="AO1209">
            <v>0</v>
          </cell>
          <cell r="AP1209">
            <v>0</v>
          </cell>
          <cell r="AQ1209">
            <v>0</v>
          </cell>
          <cell r="AR1209">
            <v>0</v>
          </cell>
          <cell r="AS1209">
            <v>0</v>
          </cell>
        </row>
        <row r="1210">
          <cell r="B1210">
            <v>0</v>
          </cell>
          <cell r="C1210"/>
          <cell r="D1210"/>
          <cell r="E1210">
            <v>0</v>
          </cell>
          <cell r="F1210">
            <v>0</v>
          </cell>
          <cell r="G1210"/>
          <cell r="H1210"/>
          <cell r="I1210"/>
          <cell r="J1210"/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/>
          <cell r="P1210"/>
          <cell r="Q1210"/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  <cell r="W1210">
            <v>0</v>
          </cell>
          <cell r="X1210">
            <v>0</v>
          </cell>
          <cell r="Y1210">
            <v>0</v>
          </cell>
          <cell r="Z1210">
            <v>0</v>
          </cell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  <cell r="AF1210">
            <v>0</v>
          </cell>
          <cell r="AG1210">
            <v>0</v>
          </cell>
          <cell r="AH1210">
            <v>0</v>
          </cell>
          <cell r="AI1210">
            <v>0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  <cell r="AQ1210">
            <v>0</v>
          </cell>
          <cell r="AR1210">
            <v>0</v>
          </cell>
          <cell r="AS1210">
            <v>0</v>
          </cell>
        </row>
        <row r="1211">
          <cell r="B1211">
            <v>0</v>
          </cell>
          <cell r="C1211"/>
          <cell r="D1211"/>
          <cell r="E1211">
            <v>0</v>
          </cell>
          <cell r="F1211">
            <v>0</v>
          </cell>
          <cell r="G1211"/>
          <cell r="H1211"/>
          <cell r="I1211"/>
          <cell r="J1211"/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/>
          <cell r="P1211"/>
          <cell r="Q1211"/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0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0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>
            <v>0</v>
          </cell>
          <cell r="AQ1211">
            <v>0</v>
          </cell>
          <cell r="AR1211">
            <v>0</v>
          </cell>
          <cell r="AS1211">
            <v>0</v>
          </cell>
        </row>
        <row r="1212">
          <cell r="B1212">
            <v>0</v>
          </cell>
          <cell r="C1212"/>
          <cell r="D1212"/>
          <cell r="E1212">
            <v>0</v>
          </cell>
          <cell r="F1212">
            <v>0</v>
          </cell>
          <cell r="G1212"/>
          <cell r="H1212"/>
          <cell r="I1212"/>
          <cell r="J1212"/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/>
          <cell r="P1212"/>
          <cell r="Q1212"/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  <cell r="W1212">
            <v>0</v>
          </cell>
          <cell r="X1212">
            <v>0</v>
          </cell>
          <cell r="Y1212">
            <v>0</v>
          </cell>
          <cell r="Z1212">
            <v>0</v>
          </cell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  <cell r="AG1212">
            <v>0</v>
          </cell>
          <cell r="AH1212">
            <v>0</v>
          </cell>
          <cell r="AI1212">
            <v>0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0</v>
          </cell>
          <cell r="AP1212">
            <v>0</v>
          </cell>
          <cell r="AQ1212">
            <v>0</v>
          </cell>
          <cell r="AR1212">
            <v>0</v>
          </cell>
          <cell r="AS1212">
            <v>0</v>
          </cell>
        </row>
        <row r="1213">
          <cell r="B1213">
            <v>0</v>
          </cell>
          <cell r="C1213"/>
          <cell r="D1213"/>
          <cell r="E1213">
            <v>0</v>
          </cell>
          <cell r="F1213">
            <v>0</v>
          </cell>
          <cell r="G1213"/>
          <cell r="H1213"/>
          <cell r="I1213"/>
          <cell r="J1213"/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/>
          <cell r="P1213"/>
          <cell r="Q1213"/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  <cell r="W1213">
            <v>0</v>
          </cell>
          <cell r="X1213">
            <v>0</v>
          </cell>
          <cell r="Y1213">
            <v>0</v>
          </cell>
          <cell r="Z1213">
            <v>0</v>
          </cell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  <cell r="AG1213">
            <v>0</v>
          </cell>
          <cell r="AH1213">
            <v>0</v>
          </cell>
          <cell r="AI1213">
            <v>0</v>
          </cell>
          <cell r="AJ1213">
            <v>0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0</v>
          </cell>
          <cell r="AP1213">
            <v>0</v>
          </cell>
          <cell r="AQ1213">
            <v>0</v>
          </cell>
          <cell r="AR1213">
            <v>0</v>
          </cell>
          <cell r="AS1213">
            <v>0</v>
          </cell>
        </row>
        <row r="1214">
          <cell r="B1214">
            <v>0</v>
          </cell>
          <cell r="C1214"/>
          <cell r="D1214"/>
          <cell r="E1214">
            <v>0</v>
          </cell>
          <cell r="F1214">
            <v>0</v>
          </cell>
          <cell r="G1214"/>
          <cell r="H1214"/>
          <cell r="I1214"/>
          <cell r="J1214"/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/>
          <cell r="P1214"/>
          <cell r="Q1214"/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0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  <cell r="AQ1214">
            <v>0</v>
          </cell>
          <cell r="AR1214">
            <v>0</v>
          </cell>
          <cell r="AS1214">
            <v>0</v>
          </cell>
        </row>
        <row r="1215"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 t="str">
            <v>SUB-TOTAL</v>
          </cell>
          <cell r="L1215">
            <v>4385.5221590909096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>
            <v>0</v>
          </cell>
          <cell r="AQ1215">
            <v>0</v>
          </cell>
          <cell r="AR1215">
            <v>0</v>
          </cell>
          <cell r="AS1215">
            <v>0</v>
          </cell>
        </row>
        <row r="1216">
          <cell r="B1216">
            <v>0</v>
          </cell>
          <cell r="C1216">
            <v>0</v>
          </cell>
          <cell r="D1216" t="str">
            <v>II-MATERIALES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  <cell r="AF1216">
            <v>0</v>
          </cell>
          <cell r="AG1216">
            <v>0</v>
          </cell>
          <cell r="AH1216">
            <v>0</v>
          </cell>
          <cell r="AI1216">
            <v>0</v>
          </cell>
          <cell r="AJ1216">
            <v>0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  <cell r="AQ1216">
            <v>0</v>
          </cell>
          <cell r="AR1216">
            <v>0</v>
          </cell>
          <cell r="AS1216">
            <v>0</v>
          </cell>
        </row>
        <row r="1217">
          <cell r="B1217">
            <v>0</v>
          </cell>
          <cell r="C1217" t="str">
            <v>COD.</v>
          </cell>
          <cell r="D1217" t="str">
            <v xml:space="preserve">DESCRIPCION </v>
          </cell>
          <cell r="E1217">
            <v>0</v>
          </cell>
          <cell r="F1217">
            <v>0</v>
          </cell>
          <cell r="G1217" t="str">
            <v>unidad</v>
          </cell>
          <cell r="H1217" t="str">
            <v>precio-unit</v>
          </cell>
          <cell r="I1217" t="str">
            <v>cantidad</v>
          </cell>
          <cell r="J1217">
            <v>0</v>
          </cell>
          <cell r="K1217" t="str">
            <v>vr.unit</v>
          </cell>
          <cell r="L1217" t="str">
            <v>ML</v>
          </cell>
          <cell r="M1217">
            <v>0</v>
          </cell>
          <cell r="N1217">
            <v>0</v>
          </cell>
          <cell r="O1217" t="str">
            <v>CANTIDAD</v>
          </cell>
          <cell r="P1217" t="str">
            <v>CANTIDAD TOTAL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0</v>
          </cell>
          <cell r="AF1217">
            <v>0</v>
          </cell>
          <cell r="AG1217">
            <v>0</v>
          </cell>
          <cell r="AH1217">
            <v>0</v>
          </cell>
          <cell r="AI1217">
            <v>0</v>
          </cell>
          <cell r="AJ1217">
            <v>0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0</v>
          </cell>
          <cell r="AP1217">
            <v>0</v>
          </cell>
          <cell r="AQ1217">
            <v>0</v>
          </cell>
          <cell r="AR1217">
            <v>0</v>
          </cell>
          <cell r="AS1217">
            <v>0</v>
          </cell>
        </row>
        <row r="1218">
          <cell r="B1218">
            <v>0</v>
          </cell>
          <cell r="C1218">
            <v>0</v>
          </cell>
          <cell r="D1218" t="str">
            <v>CEMENTO GRIS</v>
          </cell>
          <cell r="E1218">
            <v>0</v>
          </cell>
          <cell r="F1218">
            <v>0</v>
          </cell>
          <cell r="G1218" t="str">
            <v>KG</v>
          </cell>
          <cell r="H1218">
            <v>550</v>
          </cell>
          <cell r="I1218">
            <v>26.25</v>
          </cell>
          <cell r="J1218">
            <v>0</v>
          </cell>
          <cell r="K1218">
            <v>14437.5</v>
          </cell>
          <cell r="L1218">
            <v>0</v>
          </cell>
          <cell r="M1218">
            <v>0</v>
          </cell>
          <cell r="N1218">
            <v>0</v>
          </cell>
          <cell r="O1218">
            <v>654.24</v>
          </cell>
          <cell r="P1218">
            <v>17173.8</v>
          </cell>
          <cell r="Q1218">
            <v>9789066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0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  <cell r="AQ1218">
            <v>0</v>
          </cell>
          <cell r="AR1218">
            <v>0</v>
          </cell>
          <cell r="AS1218">
            <v>0</v>
          </cell>
        </row>
        <row r="1219">
          <cell r="B1219">
            <v>0</v>
          </cell>
          <cell r="C1219">
            <v>0</v>
          </cell>
          <cell r="D1219" t="str">
            <v>ARENA</v>
          </cell>
          <cell r="E1219">
            <v>0</v>
          </cell>
          <cell r="F1219">
            <v>0</v>
          </cell>
          <cell r="G1219" t="str">
            <v>M3</v>
          </cell>
          <cell r="H1219">
            <v>68000</v>
          </cell>
          <cell r="I1219">
            <v>4.2000000000000003E-2</v>
          </cell>
          <cell r="J1219">
            <v>0</v>
          </cell>
          <cell r="K1219">
            <v>2856</v>
          </cell>
          <cell r="L1219">
            <v>0</v>
          </cell>
          <cell r="M1219">
            <v>0</v>
          </cell>
          <cell r="N1219">
            <v>0</v>
          </cell>
          <cell r="O1219">
            <v>654.24</v>
          </cell>
          <cell r="P1219">
            <v>27.478080000000002</v>
          </cell>
          <cell r="Q1219">
            <v>1099123.2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  <cell r="AD1219">
            <v>0</v>
          </cell>
          <cell r="AE1219">
            <v>0</v>
          </cell>
          <cell r="AF1219">
            <v>0</v>
          </cell>
          <cell r="AG1219">
            <v>0</v>
          </cell>
          <cell r="AH1219">
            <v>0</v>
          </cell>
          <cell r="AI1219">
            <v>0</v>
          </cell>
          <cell r="AJ1219">
            <v>0</v>
          </cell>
          <cell r="AK1219">
            <v>0</v>
          </cell>
          <cell r="AL1219">
            <v>0</v>
          </cell>
          <cell r="AM1219">
            <v>0</v>
          </cell>
          <cell r="AN1219">
            <v>0</v>
          </cell>
          <cell r="AO1219">
            <v>0</v>
          </cell>
          <cell r="AP1219">
            <v>0</v>
          </cell>
          <cell r="AQ1219">
            <v>0</v>
          </cell>
          <cell r="AR1219">
            <v>0</v>
          </cell>
          <cell r="AS1219">
            <v>0</v>
          </cell>
        </row>
        <row r="1220">
          <cell r="B1220">
            <v>0</v>
          </cell>
          <cell r="C1220">
            <v>0</v>
          </cell>
          <cell r="D1220" t="str">
            <v>TRITURADO</v>
          </cell>
          <cell r="E1220">
            <v>0</v>
          </cell>
          <cell r="F1220">
            <v>0</v>
          </cell>
          <cell r="G1220" t="str">
            <v>M3</v>
          </cell>
          <cell r="H1220">
            <v>76000</v>
          </cell>
          <cell r="I1220">
            <v>6.3E-2</v>
          </cell>
          <cell r="J1220">
            <v>0</v>
          </cell>
          <cell r="K1220">
            <v>4788</v>
          </cell>
          <cell r="L1220">
            <v>0</v>
          </cell>
          <cell r="M1220">
            <v>0</v>
          </cell>
          <cell r="N1220">
            <v>0</v>
          </cell>
          <cell r="O1220">
            <v>654.24</v>
          </cell>
          <cell r="P1220">
            <v>41.217120000000001</v>
          </cell>
          <cell r="Q1220">
            <v>2885198.4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  <cell r="AD1220">
            <v>0</v>
          </cell>
          <cell r="AE1220">
            <v>0</v>
          </cell>
          <cell r="AF1220">
            <v>0</v>
          </cell>
          <cell r="AG1220">
            <v>0</v>
          </cell>
          <cell r="AH1220">
            <v>0</v>
          </cell>
          <cell r="AI1220">
            <v>0</v>
          </cell>
          <cell r="AJ1220">
            <v>0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0</v>
          </cell>
          <cell r="AP1220">
            <v>0</v>
          </cell>
          <cell r="AQ1220">
            <v>0</v>
          </cell>
          <cell r="AR1220">
            <v>0</v>
          </cell>
          <cell r="AS1220">
            <v>0</v>
          </cell>
        </row>
        <row r="1221">
          <cell r="B1221">
            <v>0</v>
          </cell>
          <cell r="C1221">
            <v>0</v>
          </cell>
          <cell r="D1221" t="str">
            <v>AGUA</v>
          </cell>
          <cell r="E1221">
            <v>0</v>
          </cell>
          <cell r="F1221">
            <v>0</v>
          </cell>
          <cell r="G1221" t="str">
            <v>LITRO</v>
          </cell>
          <cell r="H1221">
            <v>70</v>
          </cell>
          <cell r="I1221">
            <v>15</v>
          </cell>
          <cell r="J1221">
            <v>0</v>
          </cell>
          <cell r="K1221">
            <v>1050</v>
          </cell>
          <cell r="L1221">
            <v>0</v>
          </cell>
          <cell r="M1221">
            <v>0</v>
          </cell>
          <cell r="N1221">
            <v>0</v>
          </cell>
          <cell r="O1221">
            <v>654.24</v>
          </cell>
          <cell r="P1221">
            <v>9813.6</v>
          </cell>
          <cell r="Q1221">
            <v>490680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  <cell r="AF1221">
            <v>0</v>
          </cell>
          <cell r="AG1221">
            <v>0</v>
          </cell>
          <cell r="AH1221">
            <v>0</v>
          </cell>
          <cell r="AI1221">
            <v>0</v>
          </cell>
          <cell r="AJ1221">
            <v>0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0</v>
          </cell>
          <cell r="AP1221">
            <v>0</v>
          </cell>
          <cell r="AQ1221">
            <v>0</v>
          </cell>
          <cell r="AR1221">
            <v>0</v>
          </cell>
          <cell r="AS1221">
            <v>0</v>
          </cell>
        </row>
        <row r="1222">
          <cell r="B1222">
            <v>0</v>
          </cell>
          <cell r="C1222">
            <v>0</v>
          </cell>
          <cell r="D1222" t="str">
            <v>Acero 60.000 psi, incluye figurada</v>
          </cell>
          <cell r="E1222">
            <v>0</v>
          </cell>
          <cell r="F1222">
            <v>0</v>
          </cell>
          <cell r="G1222" t="str">
            <v>KG</v>
          </cell>
          <cell r="H1222">
            <v>3200</v>
          </cell>
          <cell r="I1222">
            <v>3.64</v>
          </cell>
          <cell r="J1222">
            <v>0</v>
          </cell>
          <cell r="K1222">
            <v>11648</v>
          </cell>
          <cell r="L1222">
            <v>0</v>
          </cell>
          <cell r="M1222">
            <v>0</v>
          </cell>
          <cell r="N1222">
            <v>0</v>
          </cell>
          <cell r="O1222">
            <v>654.24</v>
          </cell>
          <cell r="P1222">
            <v>130.84800000000001</v>
          </cell>
          <cell r="Q1222">
            <v>497222.40000000002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0.56000000000000005</v>
          </cell>
          <cell r="AC1222">
            <v>0</v>
          </cell>
          <cell r="AD1222">
            <v>0</v>
          </cell>
          <cell r="AE1222">
            <v>0</v>
          </cell>
          <cell r="AF1222">
            <v>0</v>
          </cell>
          <cell r="AG1222">
            <v>0</v>
          </cell>
          <cell r="AH1222">
            <v>0</v>
          </cell>
          <cell r="AI1222">
            <v>0</v>
          </cell>
          <cell r="AJ1222">
            <v>0</v>
          </cell>
          <cell r="AK1222">
            <v>0</v>
          </cell>
          <cell r="AL1222">
            <v>0</v>
          </cell>
          <cell r="AM1222">
            <v>0</v>
          </cell>
          <cell r="AN1222">
            <v>0</v>
          </cell>
          <cell r="AO1222">
            <v>0</v>
          </cell>
          <cell r="AP1222">
            <v>0</v>
          </cell>
          <cell r="AQ1222">
            <v>0</v>
          </cell>
          <cell r="AR1222">
            <v>0</v>
          </cell>
          <cell r="AS1222">
            <v>0</v>
          </cell>
        </row>
        <row r="1223">
          <cell r="B1223">
            <v>0</v>
          </cell>
          <cell r="C1223">
            <v>0</v>
          </cell>
          <cell r="D1223" t="str">
            <v>Alambre negro no. 18</v>
          </cell>
          <cell r="E1223">
            <v>0</v>
          </cell>
          <cell r="F1223">
            <v>0</v>
          </cell>
          <cell r="G1223" t="str">
            <v>KG</v>
          </cell>
          <cell r="H1223">
            <v>4100</v>
          </cell>
          <cell r="I1223">
            <v>0.05</v>
          </cell>
          <cell r="J1223">
            <v>0</v>
          </cell>
          <cell r="K1223">
            <v>205</v>
          </cell>
          <cell r="L1223">
            <v>0</v>
          </cell>
          <cell r="M1223">
            <v>0</v>
          </cell>
          <cell r="N1223">
            <v>0</v>
          </cell>
          <cell r="O1223">
            <v>654.24</v>
          </cell>
          <cell r="P1223">
            <v>98.135999999999996</v>
          </cell>
          <cell r="Q1223">
            <v>255153.6</v>
          </cell>
          <cell r="R1223">
            <v>0</v>
          </cell>
          <cell r="S1223">
            <v>0</v>
          </cell>
          <cell r="T1223">
            <v>0</v>
          </cell>
          <cell r="U1223">
            <v>0</v>
          </cell>
          <cell r="V1223">
            <v>0</v>
          </cell>
          <cell r="W1223">
            <v>0</v>
          </cell>
          <cell r="X1223">
            <v>0</v>
          </cell>
          <cell r="Y1223">
            <v>0</v>
          </cell>
          <cell r="Z1223">
            <v>0</v>
          </cell>
          <cell r="AA1223">
            <v>0</v>
          </cell>
          <cell r="AB1223">
            <v>6.5</v>
          </cell>
          <cell r="AC1223">
            <v>0</v>
          </cell>
          <cell r="AD1223">
            <v>0</v>
          </cell>
          <cell r="AE1223">
            <v>0</v>
          </cell>
          <cell r="AF1223">
            <v>0</v>
          </cell>
          <cell r="AG1223">
            <v>0</v>
          </cell>
          <cell r="AH1223">
            <v>0</v>
          </cell>
          <cell r="AI1223">
            <v>0</v>
          </cell>
          <cell r="AJ1223">
            <v>0</v>
          </cell>
          <cell r="AK1223">
            <v>0</v>
          </cell>
          <cell r="AL1223">
            <v>0</v>
          </cell>
          <cell r="AM1223">
            <v>0</v>
          </cell>
          <cell r="AN1223">
            <v>0</v>
          </cell>
          <cell r="AO1223">
            <v>0</v>
          </cell>
          <cell r="AP1223">
            <v>0</v>
          </cell>
          <cell r="AQ1223">
            <v>0</v>
          </cell>
          <cell r="AR1223">
            <v>0</v>
          </cell>
          <cell r="AS1223">
            <v>0</v>
          </cell>
        </row>
        <row r="1224">
          <cell r="B1224">
            <v>0</v>
          </cell>
          <cell r="C1224">
            <v>0</v>
          </cell>
          <cell r="D1224" t="str">
            <v>DESPERDICIO 5%</v>
          </cell>
          <cell r="E1224">
            <v>0</v>
          </cell>
          <cell r="F1224">
            <v>0</v>
          </cell>
          <cell r="G1224"/>
          <cell r="H1224">
            <v>0</v>
          </cell>
          <cell r="I1224">
            <v>0</v>
          </cell>
          <cell r="J1224">
            <v>0</v>
          </cell>
          <cell r="K1224">
            <v>1749.2250000000001</v>
          </cell>
          <cell r="L1224">
            <v>0</v>
          </cell>
          <cell r="M1224">
            <v>0</v>
          </cell>
          <cell r="N1224">
            <v>0</v>
          </cell>
          <cell r="O1224">
            <v>654.24</v>
          </cell>
          <cell r="P1224">
            <v>750825.45</v>
          </cell>
          <cell r="Q1224">
            <v>750825.45120000013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  <cell r="W1224">
            <v>0</v>
          </cell>
          <cell r="X1224">
            <v>0</v>
          </cell>
          <cell r="Y1224">
            <v>0</v>
          </cell>
          <cell r="Z1224">
            <v>0</v>
          </cell>
          <cell r="AA1224">
            <v>0</v>
          </cell>
          <cell r="AB1224">
            <v>0</v>
          </cell>
          <cell r="AC1224">
            <v>0</v>
          </cell>
          <cell r="AD1224">
            <v>0</v>
          </cell>
          <cell r="AE1224">
            <v>0</v>
          </cell>
          <cell r="AF1224">
            <v>0</v>
          </cell>
          <cell r="AG1224">
            <v>0</v>
          </cell>
          <cell r="AH1224">
            <v>0</v>
          </cell>
          <cell r="AI1224">
            <v>0</v>
          </cell>
          <cell r="AJ1224">
            <v>0</v>
          </cell>
          <cell r="AK1224">
            <v>0</v>
          </cell>
          <cell r="AL1224">
            <v>0</v>
          </cell>
          <cell r="AM1224">
            <v>0</v>
          </cell>
          <cell r="AN1224">
            <v>0</v>
          </cell>
          <cell r="AO1224">
            <v>0</v>
          </cell>
          <cell r="AP1224">
            <v>0</v>
          </cell>
          <cell r="AQ1224">
            <v>0</v>
          </cell>
          <cell r="AR1224">
            <v>0</v>
          </cell>
          <cell r="AS1224">
            <v>0</v>
          </cell>
        </row>
        <row r="1225">
          <cell r="B1225">
            <v>0</v>
          </cell>
          <cell r="C1225"/>
          <cell r="D1225"/>
          <cell r="E1225">
            <v>0</v>
          </cell>
          <cell r="F1225">
            <v>0</v>
          </cell>
          <cell r="G1225"/>
          <cell r="H1225"/>
          <cell r="I1225"/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/>
          <cell r="P1225"/>
          <cell r="Q1225"/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0</v>
          </cell>
          <cell r="W1225">
            <v>0</v>
          </cell>
          <cell r="X1225">
            <v>0</v>
          </cell>
          <cell r="Y1225">
            <v>0</v>
          </cell>
          <cell r="Z1225">
            <v>0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0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0</v>
          </cell>
          <cell r="AP1225">
            <v>0</v>
          </cell>
          <cell r="AQ1225">
            <v>0</v>
          </cell>
          <cell r="AR1225">
            <v>0</v>
          </cell>
          <cell r="AS1225">
            <v>0</v>
          </cell>
        </row>
        <row r="1226">
          <cell r="B1226">
            <v>0</v>
          </cell>
          <cell r="C1226"/>
          <cell r="D1226"/>
          <cell r="E1226">
            <v>0</v>
          </cell>
          <cell r="F1226">
            <v>0</v>
          </cell>
          <cell r="G1226"/>
          <cell r="H1226"/>
          <cell r="I1226"/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/>
          <cell r="P1226"/>
          <cell r="Q1226"/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  <cell r="W1226">
            <v>0</v>
          </cell>
          <cell r="X1226">
            <v>0</v>
          </cell>
          <cell r="Y1226">
            <v>0</v>
          </cell>
          <cell r="Z1226">
            <v>0</v>
          </cell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0</v>
          </cell>
          <cell r="AF1226">
            <v>0</v>
          </cell>
          <cell r="AG1226">
            <v>0</v>
          </cell>
          <cell r="AH1226">
            <v>0</v>
          </cell>
          <cell r="AI1226">
            <v>0</v>
          </cell>
          <cell r="AJ1226">
            <v>0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  <cell r="AQ1226">
            <v>0</v>
          </cell>
          <cell r="AR1226">
            <v>0</v>
          </cell>
          <cell r="AS1226">
            <v>0</v>
          </cell>
        </row>
        <row r="1227">
          <cell r="B1227">
            <v>0</v>
          </cell>
          <cell r="C1227"/>
          <cell r="D1227"/>
          <cell r="E1227">
            <v>0</v>
          </cell>
          <cell r="F1227">
            <v>0</v>
          </cell>
          <cell r="G1227"/>
          <cell r="H1227"/>
          <cell r="I1227"/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/>
          <cell r="P1227"/>
          <cell r="Q1227"/>
          <cell r="R1227">
            <v>0</v>
          </cell>
          <cell r="S1227">
            <v>0</v>
          </cell>
          <cell r="T1227">
            <v>0</v>
          </cell>
          <cell r="U1227">
            <v>0</v>
          </cell>
          <cell r="V1227">
            <v>0</v>
          </cell>
          <cell r="W1227">
            <v>0</v>
          </cell>
          <cell r="X1227">
            <v>0</v>
          </cell>
          <cell r="Y1227">
            <v>0</v>
          </cell>
          <cell r="Z1227">
            <v>0</v>
          </cell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  <cell r="AG1227">
            <v>0</v>
          </cell>
          <cell r="AH1227">
            <v>0</v>
          </cell>
          <cell r="AI1227">
            <v>0</v>
          </cell>
          <cell r="AJ1227">
            <v>0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0</v>
          </cell>
          <cell r="AP1227">
            <v>0</v>
          </cell>
          <cell r="AQ1227">
            <v>0</v>
          </cell>
          <cell r="AR1227">
            <v>0</v>
          </cell>
          <cell r="AS1227">
            <v>0</v>
          </cell>
        </row>
        <row r="1228">
          <cell r="B1228">
            <v>0</v>
          </cell>
          <cell r="C1228"/>
          <cell r="D1228"/>
          <cell r="E1228">
            <v>0</v>
          </cell>
          <cell r="F1228">
            <v>0</v>
          </cell>
          <cell r="G1228"/>
          <cell r="H1228"/>
          <cell r="I1228"/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/>
          <cell r="P1228"/>
          <cell r="Q1228"/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  <cell r="AG1228">
            <v>0</v>
          </cell>
          <cell r="AH1228">
            <v>0</v>
          </cell>
          <cell r="AI1228">
            <v>0</v>
          </cell>
          <cell r="AJ1228">
            <v>0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  <cell r="AQ1228">
            <v>0</v>
          </cell>
          <cell r="AR1228">
            <v>0</v>
          </cell>
          <cell r="AS1228">
            <v>0</v>
          </cell>
        </row>
        <row r="1229">
          <cell r="B1229">
            <v>0</v>
          </cell>
          <cell r="C1229"/>
          <cell r="D1229"/>
          <cell r="E1229">
            <v>0</v>
          </cell>
          <cell r="F1229">
            <v>0</v>
          </cell>
          <cell r="G1229"/>
          <cell r="H1229"/>
          <cell r="I1229"/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/>
          <cell r="P1229"/>
          <cell r="Q1229"/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0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  <cell r="AQ1229">
            <v>0</v>
          </cell>
          <cell r="AR1229">
            <v>0</v>
          </cell>
          <cell r="AS1229">
            <v>0</v>
          </cell>
        </row>
        <row r="1230">
          <cell r="B1230">
            <v>0</v>
          </cell>
          <cell r="C1230"/>
          <cell r="D1230"/>
          <cell r="E1230">
            <v>0</v>
          </cell>
          <cell r="F1230">
            <v>0</v>
          </cell>
          <cell r="G1230"/>
          <cell r="H1230"/>
          <cell r="I1230"/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/>
          <cell r="P1230"/>
          <cell r="Q1230"/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0</v>
          </cell>
          <cell r="AF1230">
            <v>0</v>
          </cell>
          <cell r="AG1230">
            <v>0</v>
          </cell>
          <cell r="AH1230">
            <v>0</v>
          </cell>
          <cell r="AI1230">
            <v>0</v>
          </cell>
          <cell r="AJ1230">
            <v>0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0</v>
          </cell>
          <cell r="AP1230">
            <v>0</v>
          </cell>
          <cell r="AQ1230">
            <v>0</v>
          </cell>
          <cell r="AR1230">
            <v>0</v>
          </cell>
          <cell r="AS1230">
            <v>0</v>
          </cell>
        </row>
        <row r="1231">
          <cell r="B1231">
            <v>0</v>
          </cell>
          <cell r="C1231"/>
          <cell r="D1231"/>
          <cell r="E1231">
            <v>0</v>
          </cell>
          <cell r="F1231">
            <v>0</v>
          </cell>
          <cell r="G1231"/>
          <cell r="H1231"/>
          <cell r="I1231"/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/>
          <cell r="P1231"/>
          <cell r="Q1231"/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0</v>
          </cell>
          <cell r="AK1231">
            <v>0</v>
          </cell>
          <cell r="AL1231">
            <v>0</v>
          </cell>
          <cell r="AM1231">
            <v>0</v>
          </cell>
          <cell r="AN1231">
            <v>0</v>
          </cell>
          <cell r="AO1231">
            <v>0</v>
          </cell>
          <cell r="AP1231">
            <v>0</v>
          </cell>
          <cell r="AQ1231">
            <v>0</v>
          </cell>
          <cell r="AR1231">
            <v>0</v>
          </cell>
          <cell r="AS1231">
            <v>0</v>
          </cell>
        </row>
        <row r="1232">
          <cell r="B1232">
            <v>0</v>
          </cell>
          <cell r="C1232"/>
          <cell r="D1232"/>
          <cell r="E1232">
            <v>0</v>
          </cell>
          <cell r="F1232">
            <v>0</v>
          </cell>
          <cell r="G1232"/>
          <cell r="H1232"/>
          <cell r="I1232"/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/>
          <cell r="P1232"/>
          <cell r="Q1232"/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0</v>
          </cell>
          <cell r="AF1232">
            <v>0</v>
          </cell>
          <cell r="AG1232">
            <v>0</v>
          </cell>
          <cell r="AH1232">
            <v>0</v>
          </cell>
          <cell r="AI1232">
            <v>0</v>
          </cell>
          <cell r="AJ1232">
            <v>0</v>
          </cell>
          <cell r="AK1232">
            <v>0</v>
          </cell>
          <cell r="AL1232">
            <v>0</v>
          </cell>
          <cell r="AM1232">
            <v>0</v>
          </cell>
          <cell r="AN1232">
            <v>0</v>
          </cell>
          <cell r="AO1232">
            <v>0</v>
          </cell>
          <cell r="AP1232">
            <v>0</v>
          </cell>
          <cell r="AQ1232">
            <v>0</v>
          </cell>
          <cell r="AR1232">
            <v>0</v>
          </cell>
          <cell r="AS1232">
            <v>0</v>
          </cell>
        </row>
        <row r="1233"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 t="str">
            <v>SUB-TOTAL</v>
          </cell>
          <cell r="L1233">
            <v>36733.724999999999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0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0</v>
          </cell>
          <cell r="AP1233">
            <v>0</v>
          </cell>
          <cell r="AQ1233">
            <v>0</v>
          </cell>
          <cell r="AR1233">
            <v>0</v>
          </cell>
          <cell r="AS1233">
            <v>0</v>
          </cell>
        </row>
        <row r="1234">
          <cell r="B1234">
            <v>0</v>
          </cell>
          <cell r="C1234">
            <v>0</v>
          </cell>
          <cell r="D1234" t="str">
            <v>III-TRANSPORTES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0</v>
          </cell>
          <cell r="AK1234">
            <v>0</v>
          </cell>
          <cell r="AL1234">
            <v>0</v>
          </cell>
          <cell r="AM1234">
            <v>0</v>
          </cell>
          <cell r="AN1234">
            <v>0</v>
          </cell>
          <cell r="AO1234">
            <v>0</v>
          </cell>
          <cell r="AP1234">
            <v>0</v>
          </cell>
          <cell r="AQ1234">
            <v>0</v>
          </cell>
          <cell r="AR1234">
            <v>0</v>
          </cell>
          <cell r="AS1234">
            <v>0</v>
          </cell>
        </row>
        <row r="1235">
          <cell r="B1235">
            <v>0</v>
          </cell>
          <cell r="C1235" t="str">
            <v>COD.</v>
          </cell>
          <cell r="D1235" t="str">
            <v>MATERIAL</v>
          </cell>
          <cell r="E1235">
            <v>0</v>
          </cell>
          <cell r="F1235" t="str">
            <v>vol-peso 
ó cant</v>
          </cell>
          <cell r="G1235" t="str">
            <v>Distancia</v>
          </cell>
          <cell r="H1235" t="str">
            <v>M3 o ton*Km</v>
          </cell>
          <cell r="I1235" t="str">
            <v>tarifa</v>
          </cell>
          <cell r="J1235">
            <v>0</v>
          </cell>
          <cell r="K1235" t="str">
            <v>vr.unit</v>
          </cell>
          <cell r="L1235" t="str">
            <v>ML</v>
          </cell>
          <cell r="M1235">
            <v>0</v>
          </cell>
          <cell r="N1235">
            <v>0</v>
          </cell>
          <cell r="O1235" t="str">
            <v>CANTIDAD</v>
          </cell>
          <cell r="P1235" t="str">
            <v>CANTIDAD TOTAL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0</v>
          </cell>
          <cell r="AK1235">
            <v>0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>
            <v>0</v>
          </cell>
          <cell r="AQ1235">
            <v>0</v>
          </cell>
          <cell r="AR1235">
            <v>0</v>
          </cell>
          <cell r="AS1235">
            <v>0</v>
          </cell>
        </row>
        <row r="1236">
          <cell r="B1236">
            <v>0</v>
          </cell>
          <cell r="C1236">
            <v>0</v>
          </cell>
          <cell r="D1236" t="str">
            <v>TRANSP.  M3/km  SAN GIL</v>
          </cell>
          <cell r="E1236">
            <v>0</v>
          </cell>
          <cell r="F1236">
            <v>0.1</v>
          </cell>
          <cell r="G1236">
            <v>15</v>
          </cell>
          <cell r="H1236">
            <v>1.5</v>
          </cell>
          <cell r="I1236">
            <v>1270</v>
          </cell>
          <cell r="J1236">
            <v>0</v>
          </cell>
          <cell r="K1236">
            <v>1905</v>
          </cell>
          <cell r="L1236">
            <v>0</v>
          </cell>
          <cell r="M1236">
            <v>0</v>
          </cell>
          <cell r="N1236">
            <v>0</v>
          </cell>
          <cell r="O1236">
            <v>654.24</v>
          </cell>
          <cell r="P1236">
            <v>51522.961904761905</v>
          </cell>
          <cell r="Q1236">
            <v>54099.11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0</v>
          </cell>
          <cell r="AF1236">
            <v>0</v>
          </cell>
          <cell r="AG1236">
            <v>0</v>
          </cell>
          <cell r="AH1236">
            <v>0</v>
          </cell>
          <cell r="AI1236">
            <v>0</v>
          </cell>
          <cell r="AJ1236">
            <v>0</v>
          </cell>
          <cell r="AK1236">
            <v>0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  <cell r="AQ1236">
            <v>0</v>
          </cell>
          <cell r="AR1236">
            <v>0</v>
          </cell>
          <cell r="AS1236">
            <v>0</v>
          </cell>
        </row>
        <row r="1237">
          <cell r="B1237">
            <v>0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654.24</v>
          </cell>
          <cell r="P1237">
            <v>1426.2432000000001</v>
          </cell>
          <cell r="Q1237">
            <v>1497555.36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0</v>
          </cell>
          <cell r="W1237">
            <v>0</v>
          </cell>
          <cell r="X1237">
            <v>0</v>
          </cell>
          <cell r="Y1237">
            <v>0</v>
          </cell>
          <cell r="Z1237">
            <v>0</v>
          </cell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0</v>
          </cell>
          <cell r="AF1237">
            <v>0</v>
          </cell>
          <cell r="AG1237">
            <v>0</v>
          </cell>
          <cell r="AH1237">
            <v>0</v>
          </cell>
          <cell r="AI1237">
            <v>0</v>
          </cell>
          <cell r="AJ1237">
            <v>0</v>
          </cell>
          <cell r="AK1237">
            <v>0</v>
          </cell>
          <cell r="AL1237">
            <v>0</v>
          </cell>
          <cell r="AM1237">
            <v>0</v>
          </cell>
          <cell r="AN1237">
            <v>0</v>
          </cell>
          <cell r="AO1237">
            <v>0</v>
          </cell>
          <cell r="AP1237">
            <v>0</v>
          </cell>
          <cell r="AQ1237">
            <v>0</v>
          </cell>
          <cell r="AR1237">
            <v>0</v>
          </cell>
          <cell r="AS1237">
            <v>0</v>
          </cell>
        </row>
        <row r="1238">
          <cell r="B1238">
            <v>0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654.24</v>
          </cell>
          <cell r="P1238">
            <v>2145.9072000000001</v>
          </cell>
          <cell r="Q1238">
            <v>2253202.56</v>
          </cell>
          <cell r="R1238">
            <v>0</v>
          </cell>
          <cell r="S1238">
            <v>0</v>
          </cell>
          <cell r="T1238">
            <v>0</v>
          </cell>
          <cell r="U1238">
            <v>0</v>
          </cell>
          <cell r="V1238">
            <v>0</v>
          </cell>
          <cell r="W1238">
            <v>0</v>
          </cell>
          <cell r="X1238">
            <v>0</v>
          </cell>
          <cell r="Y1238">
            <v>0</v>
          </cell>
          <cell r="Z1238">
            <v>0</v>
          </cell>
          <cell r="AA1238">
            <v>0</v>
          </cell>
          <cell r="AB1238">
            <v>0</v>
          </cell>
          <cell r="AC1238">
            <v>0</v>
          </cell>
          <cell r="AD1238">
            <v>0</v>
          </cell>
          <cell r="AE1238">
            <v>0</v>
          </cell>
          <cell r="AF1238">
            <v>0</v>
          </cell>
          <cell r="AG1238">
            <v>0</v>
          </cell>
          <cell r="AH1238">
            <v>0</v>
          </cell>
          <cell r="AI1238">
            <v>0</v>
          </cell>
          <cell r="AJ1238">
            <v>0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0</v>
          </cell>
          <cell r="AP1238">
            <v>0</v>
          </cell>
          <cell r="AQ1238">
            <v>0</v>
          </cell>
          <cell r="AR1238">
            <v>0</v>
          </cell>
          <cell r="AS1238">
            <v>0</v>
          </cell>
        </row>
        <row r="1239">
          <cell r="B1239">
            <v>0</v>
          </cell>
          <cell r="C1239"/>
          <cell r="D1239"/>
          <cell r="E1239">
            <v>0</v>
          </cell>
          <cell r="F1239"/>
          <cell r="G1239"/>
          <cell r="H1239"/>
          <cell r="I1239"/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/>
          <cell r="P1239"/>
          <cell r="Q1239"/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0</v>
          </cell>
          <cell r="W1239">
            <v>0</v>
          </cell>
          <cell r="X1239">
            <v>0</v>
          </cell>
          <cell r="Y1239">
            <v>0</v>
          </cell>
          <cell r="Z1239">
            <v>0</v>
          </cell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0</v>
          </cell>
          <cell r="AF1239">
            <v>0</v>
          </cell>
          <cell r="AG1239">
            <v>0</v>
          </cell>
          <cell r="AH1239">
            <v>0</v>
          </cell>
          <cell r="AI1239">
            <v>0</v>
          </cell>
          <cell r="AJ1239">
            <v>0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0</v>
          </cell>
          <cell r="AP1239">
            <v>0</v>
          </cell>
          <cell r="AQ1239">
            <v>0</v>
          </cell>
          <cell r="AR1239">
            <v>0</v>
          </cell>
          <cell r="AS1239">
            <v>0</v>
          </cell>
        </row>
        <row r="1240">
          <cell r="B1240">
            <v>0</v>
          </cell>
          <cell r="C1240"/>
          <cell r="D1240"/>
          <cell r="E1240">
            <v>0</v>
          </cell>
          <cell r="F1240"/>
          <cell r="G1240"/>
          <cell r="H1240"/>
          <cell r="I1240"/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/>
          <cell r="P1240"/>
          <cell r="Q1240"/>
          <cell r="R1240">
            <v>0</v>
          </cell>
          <cell r="S1240">
            <v>0</v>
          </cell>
          <cell r="T1240">
            <v>0</v>
          </cell>
          <cell r="U1240">
            <v>0</v>
          </cell>
          <cell r="V1240">
            <v>0</v>
          </cell>
          <cell r="W1240">
            <v>0</v>
          </cell>
          <cell r="X1240">
            <v>0</v>
          </cell>
          <cell r="Y1240">
            <v>0</v>
          </cell>
          <cell r="Z1240">
            <v>0</v>
          </cell>
          <cell r="AA1240">
            <v>0</v>
          </cell>
          <cell r="AB1240">
            <v>0</v>
          </cell>
          <cell r="AC1240">
            <v>0</v>
          </cell>
          <cell r="AD1240">
            <v>0</v>
          </cell>
          <cell r="AE1240">
            <v>0</v>
          </cell>
          <cell r="AF1240">
            <v>0</v>
          </cell>
          <cell r="AG1240">
            <v>0</v>
          </cell>
          <cell r="AH1240">
            <v>0</v>
          </cell>
          <cell r="AI1240">
            <v>0</v>
          </cell>
          <cell r="AJ1240">
            <v>0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0</v>
          </cell>
          <cell r="AP1240">
            <v>0</v>
          </cell>
          <cell r="AQ1240">
            <v>0</v>
          </cell>
          <cell r="AR1240">
            <v>0</v>
          </cell>
          <cell r="AS1240">
            <v>0</v>
          </cell>
        </row>
        <row r="1241">
          <cell r="B1241">
            <v>0</v>
          </cell>
          <cell r="C1241"/>
          <cell r="D1241"/>
          <cell r="E1241">
            <v>0</v>
          </cell>
          <cell r="F1241"/>
          <cell r="G1241"/>
          <cell r="H1241"/>
          <cell r="I1241"/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/>
          <cell r="P1241"/>
          <cell r="Q1241"/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0</v>
          </cell>
          <cell r="W1241">
            <v>0</v>
          </cell>
          <cell r="X1241">
            <v>0</v>
          </cell>
          <cell r="Y1241">
            <v>0</v>
          </cell>
          <cell r="Z1241">
            <v>0</v>
          </cell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  <cell r="AF1241">
            <v>0</v>
          </cell>
          <cell r="AG1241">
            <v>0</v>
          </cell>
          <cell r="AH1241">
            <v>0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  <cell r="AQ1241">
            <v>0</v>
          </cell>
          <cell r="AR1241">
            <v>0</v>
          </cell>
          <cell r="AS1241">
            <v>0</v>
          </cell>
        </row>
        <row r="1242">
          <cell r="B1242">
            <v>0</v>
          </cell>
          <cell r="C1242"/>
          <cell r="D1242"/>
          <cell r="E1242">
            <v>0</v>
          </cell>
          <cell r="F1242"/>
          <cell r="G1242"/>
          <cell r="H1242"/>
          <cell r="I1242"/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/>
          <cell r="P1242"/>
          <cell r="Q1242"/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0</v>
          </cell>
          <cell r="AF1242">
            <v>0</v>
          </cell>
          <cell r="AG1242">
            <v>0</v>
          </cell>
          <cell r="AH1242">
            <v>0</v>
          </cell>
          <cell r="AI1242">
            <v>0</v>
          </cell>
          <cell r="AJ1242">
            <v>0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0</v>
          </cell>
          <cell r="AP1242">
            <v>0</v>
          </cell>
          <cell r="AQ1242">
            <v>0</v>
          </cell>
          <cell r="AR1242">
            <v>0</v>
          </cell>
          <cell r="AS1242">
            <v>0</v>
          </cell>
        </row>
        <row r="1243">
          <cell r="B1243">
            <v>0</v>
          </cell>
          <cell r="C1243"/>
          <cell r="D1243"/>
          <cell r="E1243">
            <v>0</v>
          </cell>
          <cell r="F1243"/>
          <cell r="G1243"/>
          <cell r="H1243"/>
          <cell r="I1243"/>
          <cell r="J1243">
            <v>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/>
          <cell r="P1243"/>
          <cell r="Q1243"/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0</v>
          </cell>
          <cell r="W1243">
            <v>0</v>
          </cell>
          <cell r="X1243">
            <v>0</v>
          </cell>
          <cell r="Y1243">
            <v>0</v>
          </cell>
          <cell r="Z1243">
            <v>0</v>
          </cell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0</v>
          </cell>
          <cell r="AF1243">
            <v>0</v>
          </cell>
          <cell r="AG1243">
            <v>0</v>
          </cell>
          <cell r="AH1243">
            <v>0</v>
          </cell>
          <cell r="AI1243">
            <v>0</v>
          </cell>
          <cell r="AJ1243">
            <v>0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0</v>
          </cell>
          <cell r="AP1243">
            <v>0</v>
          </cell>
          <cell r="AQ1243">
            <v>0</v>
          </cell>
          <cell r="AR1243">
            <v>0</v>
          </cell>
          <cell r="AS1243">
            <v>0</v>
          </cell>
        </row>
        <row r="1244"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 t="str">
            <v>SUB-TOTAL</v>
          </cell>
          <cell r="L1244">
            <v>1905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  <cell r="W1244">
            <v>0</v>
          </cell>
          <cell r="X1244">
            <v>0</v>
          </cell>
          <cell r="Y1244">
            <v>0</v>
          </cell>
          <cell r="Z1244">
            <v>0</v>
          </cell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  <cell r="AG1244">
            <v>0</v>
          </cell>
          <cell r="AH1244">
            <v>0</v>
          </cell>
          <cell r="AI1244">
            <v>0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  <cell r="AQ1244">
            <v>0</v>
          </cell>
          <cell r="AR1244">
            <v>0</v>
          </cell>
          <cell r="AS1244">
            <v>0</v>
          </cell>
        </row>
        <row r="1245">
          <cell r="B1245">
            <v>0</v>
          </cell>
          <cell r="C1245">
            <v>0</v>
          </cell>
          <cell r="D1245" t="str">
            <v>IV-MANO DE OBRA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0</v>
          </cell>
          <cell r="P1245">
            <v>0</v>
          </cell>
          <cell r="Q1245">
            <v>0</v>
          </cell>
          <cell r="R1245">
            <v>0</v>
          </cell>
          <cell r="S1245">
            <v>0</v>
          </cell>
          <cell r="T1245">
            <v>0</v>
          </cell>
          <cell r="U1245">
            <v>0</v>
          </cell>
          <cell r="V1245">
            <v>0</v>
          </cell>
          <cell r="W1245">
            <v>0</v>
          </cell>
          <cell r="X1245">
            <v>0</v>
          </cell>
          <cell r="Y1245">
            <v>0</v>
          </cell>
          <cell r="Z1245">
            <v>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  <cell r="AF1245">
            <v>0</v>
          </cell>
          <cell r="AG1245">
            <v>0</v>
          </cell>
          <cell r="AH1245">
            <v>0</v>
          </cell>
          <cell r="AI1245">
            <v>0</v>
          </cell>
          <cell r="AJ1245">
            <v>0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  <cell r="AQ1245">
            <v>0</v>
          </cell>
          <cell r="AR1245">
            <v>0</v>
          </cell>
          <cell r="AS1245">
            <v>0</v>
          </cell>
        </row>
        <row r="1246">
          <cell r="B1246">
            <v>0</v>
          </cell>
          <cell r="C1246" t="str">
            <v>COD.</v>
          </cell>
          <cell r="D1246" t="str">
            <v>TRABAJADOR</v>
          </cell>
          <cell r="E1246" t="str">
            <v>Cantidad</v>
          </cell>
          <cell r="F1246" t="str">
            <v>jornal</v>
          </cell>
          <cell r="G1246" t="str">
            <v>prestaciones</v>
          </cell>
          <cell r="H1246" t="str">
            <v>jornal total</v>
          </cell>
          <cell r="I1246" t="str">
            <v>rendimiento</v>
          </cell>
          <cell r="J1246">
            <v>0</v>
          </cell>
          <cell r="K1246" t="str">
            <v>vr.unit</v>
          </cell>
          <cell r="L1246" t="str">
            <v>ML</v>
          </cell>
          <cell r="M1246">
            <v>0</v>
          </cell>
          <cell r="N1246">
            <v>0</v>
          </cell>
          <cell r="O1246" t="str">
            <v>CANTIDAD</v>
          </cell>
          <cell r="P1246" t="str">
            <v>JORNALES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0</v>
          </cell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0</v>
          </cell>
          <cell r="AF1246">
            <v>0</v>
          </cell>
          <cell r="AG1246">
            <v>0</v>
          </cell>
          <cell r="AH1246">
            <v>0</v>
          </cell>
          <cell r="AI1246">
            <v>0</v>
          </cell>
          <cell r="AJ1246">
            <v>0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0</v>
          </cell>
          <cell r="AP1246">
            <v>0</v>
          </cell>
          <cell r="AQ1246">
            <v>0</v>
          </cell>
          <cell r="AR1246">
            <v>0</v>
          </cell>
          <cell r="AS1246">
            <v>0</v>
          </cell>
        </row>
        <row r="1247">
          <cell r="B1247">
            <v>0</v>
          </cell>
          <cell r="C1247">
            <v>0</v>
          </cell>
          <cell r="D1247" t="str">
            <v>OFICIAL</v>
          </cell>
          <cell r="E1247">
            <v>1</v>
          </cell>
          <cell r="F1247">
            <v>52082.820199999995</v>
          </cell>
          <cell r="G1247">
            <v>1.85</v>
          </cell>
          <cell r="H1247">
            <v>96353</v>
          </cell>
          <cell r="I1247">
            <v>22</v>
          </cell>
          <cell r="J1247" t="str">
            <v>ML/DÍA</v>
          </cell>
          <cell r="K1247">
            <v>4379.681818181818</v>
          </cell>
          <cell r="L1247">
            <v>0</v>
          </cell>
          <cell r="M1247">
            <v>0</v>
          </cell>
          <cell r="N1247">
            <v>0</v>
          </cell>
          <cell r="O1247">
            <v>654.24</v>
          </cell>
          <cell r="P1247">
            <v>41.407630255681816</v>
          </cell>
          <cell r="Q1247">
            <v>2915097.17</v>
          </cell>
          <cell r="R1247">
            <v>0</v>
          </cell>
          <cell r="S1247">
            <v>0</v>
          </cell>
          <cell r="T1247">
            <v>0</v>
          </cell>
          <cell r="U1247">
            <v>0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0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0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  <cell r="AQ1247">
            <v>0</v>
          </cell>
          <cell r="AR1247">
            <v>0</v>
          </cell>
          <cell r="AS1247">
            <v>0</v>
          </cell>
        </row>
        <row r="1248">
          <cell r="B1248">
            <v>0</v>
          </cell>
          <cell r="C1248">
            <v>0</v>
          </cell>
          <cell r="D1248" t="str">
            <v>AYUDANTE</v>
          </cell>
          <cell r="E1248">
            <v>4</v>
          </cell>
          <cell r="F1248">
            <v>35000</v>
          </cell>
          <cell r="G1248">
            <v>1.85</v>
          </cell>
          <cell r="H1248">
            <v>259000</v>
          </cell>
          <cell r="I1248">
            <v>22</v>
          </cell>
          <cell r="J1248" t="str">
            <v>ML/DÍA</v>
          </cell>
          <cell r="K1248">
            <v>11772.727272727272</v>
          </cell>
          <cell r="L1248">
            <v>0</v>
          </cell>
          <cell r="M1248">
            <v>0</v>
          </cell>
          <cell r="N1248">
            <v>0</v>
          </cell>
          <cell r="O1248">
            <v>654.24</v>
          </cell>
          <cell r="P1248">
            <v>165.63037227272727</v>
          </cell>
          <cell r="Q1248">
            <v>7287736.3799999999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  <cell r="X1248">
            <v>0</v>
          </cell>
          <cell r="Y1248">
            <v>0</v>
          </cell>
          <cell r="Z1248">
            <v>0</v>
          </cell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0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0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0</v>
          </cell>
          <cell r="AP1248">
            <v>0</v>
          </cell>
          <cell r="AQ1248">
            <v>0</v>
          </cell>
          <cell r="AR1248">
            <v>0</v>
          </cell>
          <cell r="AS1248">
            <v>0</v>
          </cell>
        </row>
        <row r="1249">
          <cell r="B1249">
            <v>0</v>
          </cell>
          <cell r="C1249"/>
          <cell r="D1249"/>
          <cell r="E1249"/>
          <cell r="F1249"/>
          <cell r="G1249"/>
          <cell r="H1249"/>
          <cell r="I1249"/>
          <cell r="J1249"/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/>
          <cell r="P1249"/>
          <cell r="Q1249"/>
          <cell r="R1249">
            <v>0</v>
          </cell>
          <cell r="S1249">
            <v>0</v>
          </cell>
          <cell r="T1249">
            <v>0</v>
          </cell>
          <cell r="U1249">
            <v>0</v>
          </cell>
          <cell r="V1249">
            <v>0</v>
          </cell>
          <cell r="W1249">
            <v>0</v>
          </cell>
          <cell r="X1249">
            <v>0</v>
          </cell>
          <cell r="Y1249">
            <v>0</v>
          </cell>
          <cell r="Z1249">
            <v>0</v>
          </cell>
          <cell r="AA1249">
            <v>0</v>
          </cell>
          <cell r="AB1249">
            <v>0</v>
          </cell>
          <cell r="AC1249">
            <v>0</v>
          </cell>
          <cell r="AD1249">
            <v>0</v>
          </cell>
          <cell r="AE1249">
            <v>0</v>
          </cell>
          <cell r="AF1249">
            <v>0</v>
          </cell>
          <cell r="AG1249">
            <v>0</v>
          </cell>
          <cell r="AH1249">
            <v>0</v>
          </cell>
          <cell r="AI1249">
            <v>0</v>
          </cell>
          <cell r="AJ1249">
            <v>0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0</v>
          </cell>
          <cell r="AP1249">
            <v>0</v>
          </cell>
          <cell r="AQ1249">
            <v>0</v>
          </cell>
          <cell r="AR1249">
            <v>0</v>
          </cell>
          <cell r="AS1249">
            <v>0</v>
          </cell>
        </row>
        <row r="1250">
          <cell r="B1250">
            <v>0</v>
          </cell>
          <cell r="C1250"/>
          <cell r="D1250"/>
          <cell r="E1250"/>
          <cell r="F1250"/>
          <cell r="G1250"/>
          <cell r="H1250"/>
          <cell r="I1250"/>
          <cell r="J1250"/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/>
          <cell r="P1250"/>
          <cell r="Q1250"/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0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0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  <cell r="AQ1250">
            <v>0</v>
          </cell>
          <cell r="AR1250">
            <v>0</v>
          </cell>
          <cell r="AS1250">
            <v>0</v>
          </cell>
        </row>
        <row r="1251"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 t="str">
            <v>SUB-TOTAL</v>
          </cell>
          <cell r="L1251">
            <v>16152.40909090909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0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0</v>
          </cell>
          <cell r="AP1251">
            <v>0</v>
          </cell>
          <cell r="AQ1251">
            <v>0</v>
          </cell>
          <cell r="AR1251">
            <v>0</v>
          </cell>
          <cell r="AS1251">
            <v>0</v>
          </cell>
        </row>
        <row r="1252"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0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  <cell r="AQ1252">
            <v>0</v>
          </cell>
          <cell r="AR1252">
            <v>0</v>
          </cell>
          <cell r="AS1252">
            <v>0</v>
          </cell>
        </row>
        <row r="1253"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 t="str">
            <v>TOTAL COSTO DIRECTO</v>
          </cell>
          <cell r="J1253">
            <v>0</v>
          </cell>
          <cell r="K1253">
            <v>0</v>
          </cell>
          <cell r="L1253">
            <v>59177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  <cell r="AG1253">
            <v>0</v>
          </cell>
          <cell r="AH1253">
            <v>0</v>
          </cell>
          <cell r="AI1253">
            <v>0</v>
          </cell>
          <cell r="AJ1253">
            <v>0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  <cell r="AQ1253">
            <v>0</v>
          </cell>
          <cell r="AR1253">
            <v>0</v>
          </cell>
          <cell r="AS1253">
            <v>0</v>
          </cell>
        </row>
        <row r="1254">
          <cell r="B1254">
            <v>0</v>
          </cell>
          <cell r="C1254">
            <v>0</v>
          </cell>
          <cell r="D1254" t="str">
            <v>V- COSTOS INDIRECTOS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  <cell r="AD1254">
            <v>0</v>
          </cell>
          <cell r="AE1254">
            <v>0</v>
          </cell>
          <cell r="AF1254">
            <v>0</v>
          </cell>
          <cell r="AG1254">
            <v>0</v>
          </cell>
          <cell r="AH1254">
            <v>0</v>
          </cell>
          <cell r="AI1254">
            <v>0</v>
          </cell>
          <cell r="AJ1254">
            <v>0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  <cell r="AQ1254">
            <v>0</v>
          </cell>
          <cell r="AR1254">
            <v>0</v>
          </cell>
          <cell r="AS1254">
            <v>0</v>
          </cell>
        </row>
        <row r="1255">
          <cell r="B1255">
            <v>0</v>
          </cell>
          <cell r="C1255">
            <v>0</v>
          </cell>
          <cell r="D1255" t="str">
            <v>Descripción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 t="str">
            <v>Porcentaje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0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0</v>
          </cell>
          <cell r="AP1255">
            <v>0</v>
          </cell>
          <cell r="AQ1255">
            <v>0</v>
          </cell>
          <cell r="AR1255">
            <v>0</v>
          </cell>
          <cell r="AS1255">
            <v>0</v>
          </cell>
        </row>
        <row r="1256">
          <cell r="B1256">
            <v>0</v>
          </cell>
          <cell r="C1256">
            <v>0</v>
          </cell>
          <cell r="D1256" t="str">
            <v>A.I.U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>
            <v>0</v>
          </cell>
          <cell r="J1256">
            <v>0.35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0</v>
          </cell>
          <cell r="W1256">
            <v>0</v>
          </cell>
          <cell r="X1256">
            <v>0</v>
          </cell>
          <cell r="Y1256">
            <v>0</v>
          </cell>
          <cell r="Z1256">
            <v>0</v>
          </cell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0</v>
          </cell>
          <cell r="AF1256">
            <v>0</v>
          </cell>
          <cell r="AG1256">
            <v>0</v>
          </cell>
          <cell r="AH1256">
            <v>0</v>
          </cell>
          <cell r="AI1256">
            <v>0</v>
          </cell>
          <cell r="AJ1256">
            <v>0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  <cell r="AQ1256">
            <v>0</v>
          </cell>
          <cell r="AR1256">
            <v>0</v>
          </cell>
          <cell r="AS1256">
            <v>0</v>
          </cell>
        </row>
        <row r="1257">
          <cell r="B1257">
            <v>0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>
            <v>0</v>
          </cell>
          <cell r="J1257" t="str">
            <v xml:space="preserve">PRECIO UNITARIO TOTAL </v>
          </cell>
          <cell r="K1257">
            <v>0</v>
          </cell>
          <cell r="L1257">
            <v>79888.95</v>
          </cell>
          <cell r="M1257">
            <v>0</v>
          </cell>
          <cell r="N1257">
            <v>0</v>
          </cell>
          <cell r="O1257">
            <v>0</v>
          </cell>
          <cell r="P1257">
            <v>0</v>
          </cell>
          <cell r="Q1257">
            <v>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0</v>
          </cell>
          <cell r="W1257">
            <v>0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0</v>
          </cell>
          <cell r="AF1257">
            <v>0</v>
          </cell>
          <cell r="AG1257">
            <v>0</v>
          </cell>
          <cell r="AH1257">
            <v>0</v>
          </cell>
          <cell r="AI1257">
            <v>0</v>
          </cell>
          <cell r="AJ1257">
            <v>0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  <cell r="AQ1257">
            <v>0</v>
          </cell>
          <cell r="AR1257">
            <v>0</v>
          </cell>
          <cell r="AS1257">
            <v>0</v>
          </cell>
        </row>
        <row r="1258"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0</v>
          </cell>
          <cell r="AF1258">
            <v>0</v>
          </cell>
          <cell r="AG1258">
            <v>0</v>
          </cell>
          <cell r="AH1258">
            <v>0</v>
          </cell>
          <cell r="AI1258">
            <v>0</v>
          </cell>
          <cell r="AJ1258">
            <v>0</v>
          </cell>
          <cell r="AK1258">
            <v>0</v>
          </cell>
          <cell r="AL1258">
            <v>0</v>
          </cell>
          <cell r="AM1258">
            <v>0</v>
          </cell>
          <cell r="AN1258">
            <v>0</v>
          </cell>
          <cell r="AO1258">
            <v>0</v>
          </cell>
          <cell r="AP1258">
            <v>0</v>
          </cell>
          <cell r="AQ1258">
            <v>0</v>
          </cell>
          <cell r="AR1258">
            <v>0</v>
          </cell>
          <cell r="AS1258">
            <v>0</v>
          </cell>
        </row>
        <row r="1259">
          <cell r="B1259">
            <v>0</v>
          </cell>
          <cell r="C1259" t="str">
            <v>Elaboró: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 t="str">
            <v xml:space="preserve">Reviso: </v>
          </cell>
          <cell r="J1259">
            <v>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  <cell r="P1259">
            <v>0</v>
          </cell>
          <cell r="Q1259">
            <v>0</v>
          </cell>
          <cell r="R1259">
            <v>0</v>
          </cell>
          <cell r="S1259">
            <v>0</v>
          </cell>
          <cell r="T1259">
            <v>0</v>
          </cell>
          <cell r="U1259">
            <v>0</v>
          </cell>
          <cell r="V1259">
            <v>0</v>
          </cell>
          <cell r="W1259">
            <v>0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  <cell r="AQ1259">
            <v>0</v>
          </cell>
          <cell r="AR1259">
            <v>0</v>
          </cell>
          <cell r="AS1259">
            <v>0</v>
          </cell>
        </row>
        <row r="1260"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  <cell r="O1260">
            <v>0</v>
          </cell>
          <cell r="P1260">
            <v>0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0</v>
          </cell>
          <cell r="V1260">
            <v>0</v>
          </cell>
          <cell r="W1260">
            <v>0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0</v>
          </cell>
          <cell r="AF1260">
            <v>0</v>
          </cell>
          <cell r="AG1260">
            <v>0</v>
          </cell>
          <cell r="AH1260">
            <v>0</v>
          </cell>
          <cell r="AI1260">
            <v>0</v>
          </cell>
          <cell r="AJ1260">
            <v>0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  <cell r="AQ1260">
            <v>0</v>
          </cell>
          <cell r="AR1260">
            <v>0</v>
          </cell>
          <cell r="AS1260">
            <v>0</v>
          </cell>
        </row>
        <row r="1261">
          <cell r="B1261">
            <v>0</v>
          </cell>
          <cell r="C1261" t="str">
            <v>ING EDWIN ANTONIO ORTIZ HIGUERA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  <cell r="I1261" t="str">
            <v>FREEDIE ANDRES SANDOVAL HERRERA</v>
          </cell>
          <cell r="J1261">
            <v>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  <cell r="P1261">
            <v>0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0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  <cell r="AQ1261">
            <v>0</v>
          </cell>
          <cell r="AR1261">
            <v>0</v>
          </cell>
          <cell r="AS1261">
            <v>0</v>
          </cell>
        </row>
        <row r="1262">
          <cell r="B1262">
            <v>0</v>
          </cell>
          <cell r="C1262" t="str">
            <v>Ingeniero Civil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  <cell r="I1262" t="str">
            <v>Secretario De Planeación Municipal</v>
          </cell>
          <cell r="J1262">
            <v>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0</v>
          </cell>
          <cell r="P1262">
            <v>0</v>
          </cell>
          <cell r="Q1262">
            <v>0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0</v>
          </cell>
          <cell r="W1262">
            <v>0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0</v>
          </cell>
          <cell r="AF1262">
            <v>0</v>
          </cell>
          <cell r="AG1262">
            <v>0</v>
          </cell>
          <cell r="AH1262">
            <v>0</v>
          </cell>
          <cell r="AI1262">
            <v>0</v>
          </cell>
          <cell r="AJ1262">
            <v>0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0</v>
          </cell>
          <cell r="AP1262">
            <v>0</v>
          </cell>
          <cell r="AQ1262">
            <v>0</v>
          </cell>
          <cell r="AR1262">
            <v>0</v>
          </cell>
          <cell r="AS1262">
            <v>0</v>
          </cell>
        </row>
        <row r="1263">
          <cell r="B1263">
            <v>0</v>
          </cell>
          <cell r="C1263" t="str">
            <v>MP 68202-096275 STD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  <cell r="I1263" t="str">
            <v>M.P. 68202-300697 STD</v>
          </cell>
          <cell r="J1263">
            <v>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0</v>
          </cell>
          <cell r="P1263">
            <v>0</v>
          </cell>
          <cell r="Q1263">
            <v>0</v>
          </cell>
          <cell r="R1263">
            <v>0</v>
          </cell>
          <cell r="S1263">
            <v>0</v>
          </cell>
          <cell r="T1263">
            <v>0</v>
          </cell>
          <cell r="U1263">
            <v>0</v>
          </cell>
          <cell r="V1263">
            <v>0</v>
          </cell>
          <cell r="W1263">
            <v>0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0</v>
          </cell>
          <cell r="AF1263">
            <v>0</v>
          </cell>
          <cell r="AG1263">
            <v>0</v>
          </cell>
          <cell r="AH1263">
            <v>0</v>
          </cell>
          <cell r="AI1263">
            <v>0</v>
          </cell>
          <cell r="AJ1263">
            <v>0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0</v>
          </cell>
          <cell r="AP1263">
            <v>0</v>
          </cell>
          <cell r="AQ1263">
            <v>0</v>
          </cell>
          <cell r="AR1263">
            <v>0</v>
          </cell>
          <cell r="AS1263">
            <v>0</v>
          </cell>
        </row>
        <row r="1264"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0</v>
          </cell>
          <cell r="P1264">
            <v>0</v>
          </cell>
          <cell r="Q1264">
            <v>0</v>
          </cell>
          <cell r="R1264">
            <v>0</v>
          </cell>
          <cell r="S1264">
            <v>0</v>
          </cell>
          <cell r="T1264">
            <v>0</v>
          </cell>
          <cell r="U1264">
            <v>0</v>
          </cell>
          <cell r="V1264">
            <v>0</v>
          </cell>
          <cell r="W1264">
            <v>0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0</v>
          </cell>
          <cell r="AF1264">
            <v>0</v>
          </cell>
          <cell r="AG1264">
            <v>0</v>
          </cell>
          <cell r="AH1264">
            <v>0</v>
          </cell>
          <cell r="AI1264">
            <v>0</v>
          </cell>
          <cell r="AJ1264">
            <v>0</v>
          </cell>
          <cell r="AK1264">
            <v>0</v>
          </cell>
          <cell r="AL1264">
            <v>0</v>
          </cell>
          <cell r="AM1264">
            <v>0</v>
          </cell>
          <cell r="AN1264">
            <v>0</v>
          </cell>
          <cell r="AO1264">
            <v>0</v>
          </cell>
          <cell r="AP1264">
            <v>0</v>
          </cell>
          <cell r="AQ1264">
            <v>0</v>
          </cell>
          <cell r="AR1264">
            <v>0</v>
          </cell>
          <cell r="AS1264">
            <v>0</v>
          </cell>
        </row>
        <row r="1265"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0</v>
          </cell>
          <cell r="AH1265">
            <v>0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0</v>
          </cell>
          <cell r="AP1265">
            <v>0</v>
          </cell>
          <cell r="AQ1265">
            <v>0</v>
          </cell>
          <cell r="AR1265">
            <v>0</v>
          </cell>
          <cell r="AS1265">
            <v>0</v>
          </cell>
        </row>
        <row r="1266"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0</v>
          </cell>
          <cell r="AH1266">
            <v>0</v>
          </cell>
          <cell r="AI1266">
            <v>0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0</v>
          </cell>
          <cell r="AP1266">
            <v>0</v>
          </cell>
          <cell r="AQ1266">
            <v>0</v>
          </cell>
          <cell r="AR1266">
            <v>0</v>
          </cell>
          <cell r="AS1266">
            <v>0</v>
          </cell>
        </row>
        <row r="1267">
          <cell r="B1267">
            <v>0</v>
          </cell>
          <cell r="C1267" t="str">
            <v>MUNICIPIO DE VALLE DE SAN JOSE</v>
          </cell>
          <cell r="D1267">
            <v>0</v>
          </cell>
          <cell r="E1267">
            <v>0</v>
          </cell>
          <cell r="F1267">
            <v>0</v>
          </cell>
          <cell r="G1267" t="str">
            <v xml:space="preserve">ANALISIS DE PRECIOS UNITARIOS 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0</v>
          </cell>
          <cell r="AF1267">
            <v>0</v>
          </cell>
          <cell r="AG1267">
            <v>0</v>
          </cell>
          <cell r="AH1267">
            <v>0</v>
          </cell>
          <cell r="AI1267">
            <v>0</v>
          </cell>
          <cell r="AJ1267">
            <v>0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0</v>
          </cell>
          <cell r="AP1267">
            <v>0</v>
          </cell>
          <cell r="AQ1267">
            <v>0</v>
          </cell>
          <cell r="AR1267">
            <v>0</v>
          </cell>
          <cell r="AS1267">
            <v>0</v>
          </cell>
        </row>
        <row r="1268">
          <cell r="B1268">
            <v>0</v>
          </cell>
          <cell r="C1268" t="str">
            <v>DEPARTAMENTO:</v>
          </cell>
          <cell r="D1268">
            <v>0</v>
          </cell>
          <cell r="E1268" t="str">
            <v>SANTANDER</v>
          </cell>
          <cell r="F1268">
            <v>0</v>
          </cell>
          <cell r="G1268">
            <v>0</v>
          </cell>
          <cell r="H1268" t="str">
            <v>MUNICIPIO:</v>
          </cell>
          <cell r="I1268" t="str">
            <v>VALLE DE SAN JOSE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0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0</v>
          </cell>
          <cell r="AP1268">
            <v>0</v>
          </cell>
          <cell r="AQ1268">
            <v>0</v>
          </cell>
          <cell r="AR1268">
            <v>0</v>
          </cell>
          <cell r="AS1268">
            <v>0</v>
          </cell>
        </row>
        <row r="1269">
          <cell r="A1269">
            <v>0</v>
          </cell>
          <cell r="B1269">
            <v>0</v>
          </cell>
          <cell r="C1269" t="str">
            <v xml:space="preserve">ITEM  :    </v>
          </cell>
          <cell r="D1269">
            <v>5.0199999999999996</v>
          </cell>
          <cell r="E1269" t="str">
            <v>Remodelación y/o realce de pozos de inspección</v>
          </cell>
          <cell r="F1269">
            <v>0</v>
          </cell>
          <cell r="G1269">
            <v>0</v>
          </cell>
          <cell r="H1269">
            <v>0</v>
          </cell>
          <cell r="I1269" t="str">
            <v xml:space="preserve">Fecha: </v>
          </cell>
          <cell r="J1269" t="str">
            <v>DICIEMBRE DE 2019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 t="str">
            <v>1,9,35</v>
          </cell>
          <cell r="P1269">
            <v>0</v>
          </cell>
          <cell r="T1269">
            <v>350120</v>
          </cell>
          <cell r="U1269">
            <v>5720</v>
          </cell>
          <cell r="V1269">
            <v>230000</v>
          </cell>
          <cell r="W1269">
            <v>0</v>
          </cell>
          <cell r="X1269">
            <v>114400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0</v>
          </cell>
          <cell r="AF1269">
            <v>0</v>
          </cell>
          <cell r="AG1269">
            <v>0</v>
          </cell>
          <cell r="AH1269">
            <v>0</v>
          </cell>
          <cell r="AI1269">
            <v>0</v>
          </cell>
          <cell r="AJ1269">
            <v>0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0</v>
          </cell>
          <cell r="AP1269">
            <v>0</v>
          </cell>
          <cell r="AQ1269">
            <v>0</v>
          </cell>
          <cell r="AR1269">
            <v>0</v>
          </cell>
          <cell r="AS1269">
            <v>0</v>
          </cell>
        </row>
        <row r="1270">
          <cell r="B1270">
            <v>0</v>
          </cell>
          <cell r="C1270">
            <v>0</v>
          </cell>
          <cell r="D1270" t="str">
            <v>I-EQUIPO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0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0</v>
          </cell>
          <cell r="W1270">
            <v>0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0</v>
          </cell>
          <cell r="AF1270">
            <v>0</v>
          </cell>
          <cell r="AG1270">
            <v>0</v>
          </cell>
          <cell r="AH1270">
            <v>0</v>
          </cell>
          <cell r="AI1270">
            <v>0</v>
          </cell>
          <cell r="AJ1270">
            <v>0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  <cell r="AQ1270">
            <v>0</v>
          </cell>
          <cell r="AR1270">
            <v>0</v>
          </cell>
          <cell r="AS1270">
            <v>0</v>
          </cell>
        </row>
        <row r="1271">
          <cell r="B1271">
            <v>0</v>
          </cell>
          <cell r="C1271" t="str">
            <v>COD.</v>
          </cell>
          <cell r="D1271" t="str">
            <v xml:space="preserve">DESCRIPCION </v>
          </cell>
          <cell r="E1271">
            <v>0</v>
          </cell>
          <cell r="F1271">
            <v>0</v>
          </cell>
          <cell r="G1271" t="str">
            <v>tipo</v>
          </cell>
          <cell r="H1271" t="str">
            <v>tarifa</v>
          </cell>
          <cell r="I1271" t="str">
            <v>rendimiento</v>
          </cell>
          <cell r="J1271">
            <v>0</v>
          </cell>
          <cell r="K1271" t="str">
            <v>vr.unit</v>
          </cell>
          <cell r="L1271" t="str">
            <v>UND</v>
          </cell>
          <cell r="M1271">
            <v>0</v>
          </cell>
          <cell r="N1271">
            <v>0</v>
          </cell>
          <cell r="O1271" t="str">
            <v>CANTIDAD</v>
          </cell>
          <cell r="P1271" t="str">
            <v>DIA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>
            <v>0</v>
          </cell>
          <cell r="W1271">
            <v>0</v>
          </cell>
          <cell r="X1271">
            <v>0</v>
          </cell>
          <cell r="Y1271">
            <v>0</v>
          </cell>
          <cell r="Z1271">
            <v>0</v>
          </cell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0</v>
          </cell>
          <cell r="AF1271">
            <v>0</v>
          </cell>
          <cell r="AG1271">
            <v>0</v>
          </cell>
          <cell r="AH1271">
            <v>0</v>
          </cell>
          <cell r="AI1271">
            <v>0</v>
          </cell>
          <cell r="AJ1271">
            <v>0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  <cell r="AQ1271">
            <v>0</v>
          </cell>
          <cell r="AR1271">
            <v>0</v>
          </cell>
          <cell r="AS1271">
            <v>0</v>
          </cell>
        </row>
        <row r="1272">
          <cell r="B1272">
            <v>0</v>
          </cell>
          <cell r="C1272">
            <v>0</v>
          </cell>
          <cell r="D1272" t="str">
            <v>HERRAMIENTA MENOR</v>
          </cell>
          <cell r="E1272">
            <v>0</v>
          </cell>
          <cell r="F1272">
            <v>0</v>
          </cell>
          <cell r="G1272"/>
          <cell r="H1272">
            <v>20532.090909090908</v>
          </cell>
          <cell r="I1272">
            <v>1</v>
          </cell>
          <cell r="J1272"/>
          <cell r="K1272">
            <v>20532.090909090908</v>
          </cell>
          <cell r="L1272">
            <v>0</v>
          </cell>
          <cell r="M1272">
            <v>0</v>
          </cell>
          <cell r="N1272">
            <v>0</v>
          </cell>
          <cell r="O1272">
            <v>19</v>
          </cell>
          <cell r="P1272">
            <v>108680</v>
          </cell>
          <cell r="Q1272">
            <v>108680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0</v>
          </cell>
          <cell r="W1272">
            <v>0</v>
          </cell>
          <cell r="X1272">
            <v>0</v>
          </cell>
          <cell r="Y1272">
            <v>0</v>
          </cell>
          <cell r="Z1272">
            <v>0</v>
          </cell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0</v>
          </cell>
          <cell r="AF1272">
            <v>0</v>
          </cell>
          <cell r="AG1272">
            <v>0</v>
          </cell>
          <cell r="AH1272">
            <v>0</v>
          </cell>
          <cell r="AI1272">
            <v>0</v>
          </cell>
          <cell r="AJ1272">
            <v>0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  <cell r="AQ1272">
            <v>0</v>
          </cell>
          <cell r="AR1272">
            <v>0</v>
          </cell>
          <cell r="AS1272">
            <v>0</v>
          </cell>
        </row>
        <row r="1273">
          <cell r="B1273">
            <v>0</v>
          </cell>
          <cell r="C1273"/>
          <cell r="D1273" t="str">
            <v>FORMALETA</v>
          </cell>
          <cell r="E1273">
            <v>0</v>
          </cell>
          <cell r="F1273">
            <v>0</v>
          </cell>
          <cell r="G1273"/>
          <cell r="H1273">
            <v>2500</v>
          </cell>
          <cell r="I1273">
            <v>1</v>
          </cell>
          <cell r="J1273"/>
          <cell r="K1273">
            <v>2500</v>
          </cell>
          <cell r="L1273">
            <v>0</v>
          </cell>
          <cell r="M1273">
            <v>0</v>
          </cell>
          <cell r="N1273">
            <v>0</v>
          </cell>
          <cell r="O1273"/>
          <cell r="P1273"/>
          <cell r="Q1273"/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  <cell r="X1273">
            <v>0</v>
          </cell>
          <cell r="Y1273">
            <v>0</v>
          </cell>
          <cell r="Z1273">
            <v>0</v>
          </cell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0</v>
          </cell>
          <cell r="AF1273">
            <v>0</v>
          </cell>
          <cell r="AG1273">
            <v>0</v>
          </cell>
          <cell r="AH1273">
            <v>0</v>
          </cell>
          <cell r="AI1273">
            <v>0</v>
          </cell>
          <cell r="AJ1273">
            <v>0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0</v>
          </cell>
          <cell r="AP1273">
            <v>0</v>
          </cell>
          <cell r="AQ1273">
            <v>0</v>
          </cell>
          <cell r="AR1273">
            <v>0</v>
          </cell>
          <cell r="AS1273">
            <v>0</v>
          </cell>
        </row>
        <row r="1274">
          <cell r="B1274">
            <v>0</v>
          </cell>
          <cell r="C1274"/>
          <cell r="D1274"/>
          <cell r="E1274">
            <v>0</v>
          </cell>
          <cell r="F1274">
            <v>0</v>
          </cell>
          <cell r="G1274"/>
          <cell r="H1274"/>
          <cell r="I1274"/>
          <cell r="J1274"/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/>
          <cell r="P1274"/>
          <cell r="Q1274"/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  <cell r="W1274">
            <v>0</v>
          </cell>
          <cell r="X1274">
            <v>0</v>
          </cell>
          <cell r="Y1274">
            <v>0</v>
          </cell>
          <cell r="Z1274">
            <v>0</v>
          </cell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0</v>
          </cell>
          <cell r="AF1274">
            <v>0</v>
          </cell>
          <cell r="AG1274">
            <v>0</v>
          </cell>
          <cell r="AH1274">
            <v>0</v>
          </cell>
          <cell r="AI1274">
            <v>0</v>
          </cell>
          <cell r="AJ1274">
            <v>0</v>
          </cell>
          <cell r="AK1274">
            <v>0</v>
          </cell>
          <cell r="AL1274">
            <v>0</v>
          </cell>
          <cell r="AM1274">
            <v>0</v>
          </cell>
          <cell r="AN1274">
            <v>0</v>
          </cell>
          <cell r="AO1274">
            <v>0</v>
          </cell>
          <cell r="AP1274">
            <v>0</v>
          </cell>
          <cell r="AQ1274">
            <v>0</v>
          </cell>
          <cell r="AR1274">
            <v>0</v>
          </cell>
          <cell r="AS1274">
            <v>0</v>
          </cell>
        </row>
        <row r="1275">
          <cell r="B1275">
            <v>0</v>
          </cell>
          <cell r="C1275"/>
          <cell r="D1275"/>
          <cell r="E1275">
            <v>0</v>
          </cell>
          <cell r="F1275">
            <v>0</v>
          </cell>
          <cell r="G1275"/>
          <cell r="H1275"/>
          <cell r="I1275"/>
          <cell r="J1275"/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/>
          <cell r="P1275"/>
          <cell r="Q1275"/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  <cell r="W1275">
            <v>0</v>
          </cell>
          <cell r="X1275">
            <v>0</v>
          </cell>
          <cell r="Y1275">
            <v>0</v>
          </cell>
          <cell r="Z1275">
            <v>0</v>
          </cell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0</v>
          </cell>
          <cell r="AF1275">
            <v>0</v>
          </cell>
          <cell r="AG1275">
            <v>0</v>
          </cell>
          <cell r="AH1275">
            <v>0</v>
          </cell>
          <cell r="AI1275">
            <v>0</v>
          </cell>
          <cell r="AJ1275">
            <v>0</v>
          </cell>
          <cell r="AK1275">
            <v>0</v>
          </cell>
          <cell r="AL1275">
            <v>0</v>
          </cell>
          <cell r="AM1275">
            <v>0</v>
          </cell>
          <cell r="AN1275">
            <v>0</v>
          </cell>
          <cell r="AO1275">
            <v>0</v>
          </cell>
          <cell r="AP1275">
            <v>0</v>
          </cell>
          <cell r="AQ1275">
            <v>0</v>
          </cell>
          <cell r="AR1275">
            <v>0</v>
          </cell>
          <cell r="AS1275">
            <v>0</v>
          </cell>
        </row>
        <row r="1276">
          <cell r="B1276">
            <v>0</v>
          </cell>
          <cell r="C1276"/>
          <cell r="D1276"/>
          <cell r="E1276">
            <v>0</v>
          </cell>
          <cell r="F1276">
            <v>0</v>
          </cell>
          <cell r="G1276"/>
          <cell r="H1276"/>
          <cell r="I1276"/>
          <cell r="J1276"/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/>
          <cell r="P1276"/>
          <cell r="Q1276"/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  <cell r="W1276">
            <v>0</v>
          </cell>
          <cell r="X1276">
            <v>0</v>
          </cell>
          <cell r="Y1276">
            <v>0</v>
          </cell>
          <cell r="Z1276">
            <v>0</v>
          </cell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0</v>
          </cell>
          <cell r="AF1276">
            <v>0</v>
          </cell>
          <cell r="AG1276">
            <v>0</v>
          </cell>
          <cell r="AH1276">
            <v>0</v>
          </cell>
          <cell r="AI1276">
            <v>0</v>
          </cell>
          <cell r="AJ1276">
            <v>0</v>
          </cell>
          <cell r="AK1276">
            <v>0</v>
          </cell>
          <cell r="AL1276">
            <v>0</v>
          </cell>
          <cell r="AM1276">
            <v>0</v>
          </cell>
          <cell r="AN1276">
            <v>0</v>
          </cell>
          <cell r="AO1276">
            <v>0</v>
          </cell>
          <cell r="AP1276">
            <v>0</v>
          </cell>
          <cell r="AQ1276">
            <v>0</v>
          </cell>
          <cell r="AR1276">
            <v>0</v>
          </cell>
          <cell r="AS1276">
            <v>0</v>
          </cell>
        </row>
        <row r="1277">
          <cell r="B1277">
            <v>0</v>
          </cell>
          <cell r="C1277"/>
          <cell r="D1277"/>
          <cell r="E1277">
            <v>0</v>
          </cell>
          <cell r="F1277">
            <v>0</v>
          </cell>
          <cell r="G1277"/>
          <cell r="H1277"/>
          <cell r="I1277"/>
          <cell r="J1277"/>
          <cell r="K1277">
            <v>0</v>
          </cell>
          <cell r="L1277">
            <v>0</v>
          </cell>
          <cell r="M1277">
            <v>0</v>
          </cell>
          <cell r="N1277">
            <v>0</v>
          </cell>
          <cell r="O1277"/>
          <cell r="P1277"/>
          <cell r="Q1277"/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  <cell r="W1277">
            <v>0</v>
          </cell>
          <cell r="X1277">
            <v>0</v>
          </cell>
          <cell r="Y1277">
            <v>0</v>
          </cell>
          <cell r="Z1277">
            <v>0</v>
          </cell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0</v>
          </cell>
          <cell r="AF1277">
            <v>0</v>
          </cell>
          <cell r="AG1277">
            <v>0</v>
          </cell>
          <cell r="AH1277">
            <v>0</v>
          </cell>
          <cell r="AI1277">
            <v>0</v>
          </cell>
          <cell r="AJ1277">
            <v>0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  <cell r="AQ1277">
            <v>0</v>
          </cell>
          <cell r="AR1277">
            <v>0</v>
          </cell>
          <cell r="AS1277">
            <v>0</v>
          </cell>
        </row>
        <row r="1278">
          <cell r="B1278">
            <v>0</v>
          </cell>
          <cell r="C1278"/>
          <cell r="D1278"/>
          <cell r="E1278">
            <v>0</v>
          </cell>
          <cell r="F1278">
            <v>0</v>
          </cell>
          <cell r="G1278"/>
          <cell r="H1278"/>
          <cell r="I1278"/>
          <cell r="J1278"/>
          <cell r="K1278">
            <v>0</v>
          </cell>
          <cell r="L1278">
            <v>0</v>
          </cell>
          <cell r="M1278">
            <v>0</v>
          </cell>
          <cell r="N1278">
            <v>0</v>
          </cell>
          <cell r="O1278"/>
          <cell r="P1278"/>
          <cell r="Q1278"/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X1278">
            <v>0</v>
          </cell>
          <cell r="Y1278">
            <v>0</v>
          </cell>
          <cell r="Z1278">
            <v>0</v>
          </cell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  <cell r="AF1278">
            <v>0</v>
          </cell>
          <cell r="AG1278">
            <v>0</v>
          </cell>
          <cell r="AH1278">
            <v>0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  <cell r="AQ1278">
            <v>0</v>
          </cell>
          <cell r="AR1278">
            <v>0</v>
          </cell>
          <cell r="AS1278">
            <v>0</v>
          </cell>
        </row>
        <row r="1279">
          <cell r="B1279">
            <v>0</v>
          </cell>
          <cell r="C1279"/>
          <cell r="D1279"/>
          <cell r="E1279">
            <v>0</v>
          </cell>
          <cell r="F1279">
            <v>0</v>
          </cell>
          <cell r="G1279"/>
          <cell r="H1279"/>
          <cell r="I1279"/>
          <cell r="J1279"/>
          <cell r="K1279">
            <v>0</v>
          </cell>
          <cell r="L1279">
            <v>0</v>
          </cell>
          <cell r="M1279">
            <v>0</v>
          </cell>
          <cell r="N1279">
            <v>0</v>
          </cell>
          <cell r="O1279"/>
          <cell r="P1279"/>
          <cell r="Q1279"/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  <cell r="W1279">
            <v>0</v>
          </cell>
          <cell r="X1279">
            <v>0</v>
          </cell>
          <cell r="Y1279">
            <v>0</v>
          </cell>
          <cell r="Z1279">
            <v>0</v>
          </cell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0</v>
          </cell>
          <cell r="AF1279">
            <v>0</v>
          </cell>
          <cell r="AG1279">
            <v>0</v>
          </cell>
          <cell r="AH1279">
            <v>0</v>
          </cell>
          <cell r="AI1279">
            <v>0</v>
          </cell>
          <cell r="AJ1279">
            <v>0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0</v>
          </cell>
          <cell r="AP1279">
            <v>0</v>
          </cell>
          <cell r="AQ1279">
            <v>0</v>
          </cell>
          <cell r="AR1279">
            <v>0</v>
          </cell>
          <cell r="AS1279">
            <v>0</v>
          </cell>
        </row>
        <row r="1280">
          <cell r="B1280">
            <v>0</v>
          </cell>
          <cell r="C1280"/>
          <cell r="D1280"/>
          <cell r="E1280">
            <v>0</v>
          </cell>
          <cell r="F1280">
            <v>0</v>
          </cell>
          <cell r="G1280"/>
          <cell r="H1280"/>
          <cell r="I1280"/>
          <cell r="J1280"/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/>
          <cell r="P1280"/>
          <cell r="Q1280"/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  <cell r="W1280">
            <v>0</v>
          </cell>
          <cell r="X1280">
            <v>0</v>
          </cell>
          <cell r="Y1280">
            <v>0</v>
          </cell>
          <cell r="Z1280">
            <v>0</v>
          </cell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  <cell r="AF1280">
            <v>0</v>
          </cell>
          <cell r="AG1280">
            <v>0</v>
          </cell>
          <cell r="AH1280">
            <v>0</v>
          </cell>
          <cell r="AI1280">
            <v>0</v>
          </cell>
          <cell r="AJ1280">
            <v>0</v>
          </cell>
          <cell r="AK1280">
            <v>0</v>
          </cell>
          <cell r="AL1280">
            <v>0</v>
          </cell>
          <cell r="AM1280">
            <v>0</v>
          </cell>
          <cell r="AN1280">
            <v>0</v>
          </cell>
          <cell r="AO1280">
            <v>0</v>
          </cell>
          <cell r="AP1280">
            <v>0</v>
          </cell>
          <cell r="AQ1280">
            <v>0</v>
          </cell>
          <cell r="AR1280">
            <v>0</v>
          </cell>
          <cell r="AS1280">
            <v>0</v>
          </cell>
        </row>
        <row r="1281">
          <cell r="B1281">
            <v>0</v>
          </cell>
          <cell r="C1281"/>
          <cell r="D1281"/>
          <cell r="E1281">
            <v>0</v>
          </cell>
          <cell r="F1281">
            <v>0</v>
          </cell>
          <cell r="G1281"/>
          <cell r="H1281"/>
          <cell r="I1281"/>
          <cell r="J1281"/>
          <cell r="K1281">
            <v>0</v>
          </cell>
          <cell r="L1281">
            <v>0</v>
          </cell>
          <cell r="M1281">
            <v>0</v>
          </cell>
          <cell r="N1281">
            <v>0</v>
          </cell>
          <cell r="O1281"/>
          <cell r="P1281"/>
          <cell r="Q1281"/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  <cell r="W1281">
            <v>0</v>
          </cell>
          <cell r="X1281">
            <v>0</v>
          </cell>
          <cell r="Y1281">
            <v>0</v>
          </cell>
          <cell r="Z1281">
            <v>0</v>
          </cell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0</v>
          </cell>
          <cell r="AF1281">
            <v>0</v>
          </cell>
          <cell r="AG1281">
            <v>0</v>
          </cell>
          <cell r="AH1281">
            <v>0</v>
          </cell>
          <cell r="AI1281">
            <v>0</v>
          </cell>
          <cell r="AJ1281">
            <v>0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  <cell r="AQ1281">
            <v>0</v>
          </cell>
          <cell r="AR1281">
            <v>0</v>
          </cell>
          <cell r="AS1281">
            <v>0</v>
          </cell>
        </row>
        <row r="1282"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 t="str">
            <v>SUB-TOTAL</v>
          </cell>
          <cell r="L1282">
            <v>23032.090909090908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  <cell r="X1282">
            <v>0</v>
          </cell>
          <cell r="Y1282">
            <v>0</v>
          </cell>
          <cell r="Z1282">
            <v>0</v>
          </cell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  <cell r="AF1282">
            <v>0</v>
          </cell>
          <cell r="AG1282">
            <v>0</v>
          </cell>
          <cell r="AH1282">
            <v>0</v>
          </cell>
          <cell r="AI1282">
            <v>0</v>
          </cell>
          <cell r="AJ1282">
            <v>0</v>
          </cell>
          <cell r="AK1282">
            <v>0</v>
          </cell>
          <cell r="AL1282">
            <v>0</v>
          </cell>
          <cell r="AM1282">
            <v>0</v>
          </cell>
          <cell r="AN1282">
            <v>0</v>
          </cell>
          <cell r="AO1282">
            <v>0</v>
          </cell>
          <cell r="AP1282">
            <v>0</v>
          </cell>
          <cell r="AQ1282">
            <v>0</v>
          </cell>
          <cell r="AR1282">
            <v>0</v>
          </cell>
          <cell r="AS1282">
            <v>0</v>
          </cell>
        </row>
        <row r="1283">
          <cell r="B1283">
            <v>0</v>
          </cell>
          <cell r="C1283">
            <v>0</v>
          </cell>
          <cell r="D1283" t="str">
            <v>II-MATERIALES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0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  <cell r="P1283">
            <v>0</v>
          </cell>
          <cell r="Q1283">
            <v>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0</v>
          </cell>
          <cell r="W1283">
            <v>0</v>
          </cell>
          <cell r="X1283">
            <v>0</v>
          </cell>
          <cell r="Y1283">
            <v>0</v>
          </cell>
          <cell r="Z1283">
            <v>0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0</v>
          </cell>
          <cell r="AP1283">
            <v>0</v>
          </cell>
          <cell r="AQ1283">
            <v>0</v>
          </cell>
          <cell r="AR1283">
            <v>0</v>
          </cell>
          <cell r="AS1283">
            <v>0</v>
          </cell>
        </row>
        <row r="1284">
          <cell r="B1284">
            <v>0</v>
          </cell>
          <cell r="C1284" t="str">
            <v>COD.</v>
          </cell>
          <cell r="D1284" t="str">
            <v xml:space="preserve">DESCRIPCION </v>
          </cell>
          <cell r="E1284">
            <v>0</v>
          </cell>
          <cell r="F1284">
            <v>0</v>
          </cell>
          <cell r="G1284" t="str">
            <v>unidad</v>
          </cell>
          <cell r="H1284" t="str">
            <v>precio-unit</v>
          </cell>
          <cell r="I1284" t="str">
            <v>cantidad</v>
          </cell>
          <cell r="J1284">
            <v>0</v>
          </cell>
          <cell r="K1284" t="str">
            <v>vr.unit</v>
          </cell>
          <cell r="L1284" t="str">
            <v>UND</v>
          </cell>
          <cell r="M1284">
            <v>0</v>
          </cell>
          <cell r="N1284">
            <v>0</v>
          </cell>
          <cell r="O1284" t="str">
            <v>CANTIDAD</v>
          </cell>
          <cell r="P1284" t="str">
            <v>CANTIDAD TOTAL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>
            <v>0</v>
          </cell>
          <cell r="AQ1284">
            <v>0</v>
          </cell>
          <cell r="AR1284">
            <v>0</v>
          </cell>
          <cell r="AS1284">
            <v>0</v>
          </cell>
        </row>
        <row r="1285">
          <cell r="B1285">
            <v>0</v>
          </cell>
          <cell r="C1285">
            <v>0</v>
          </cell>
          <cell r="D1285" t="str">
            <v>CEMENTO GRIS</v>
          </cell>
          <cell r="E1285">
            <v>0</v>
          </cell>
          <cell r="F1285">
            <v>0</v>
          </cell>
          <cell r="G1285" t="str">
            <v>KG</v>
          </cell>
          <cell r="H1285">
            <v>550</v>
          </cell>
          <cell r="I1285">
            <v>220</v>
          </cell>
          <cell r="J1285">
            <v>244.99999999999997</v>
          </cell>
          <cell r="K1285">
            <v>121000</v>
          </cell>
          <cell r="L1285">
            <v>0</v>
          </cell>
          <cell r="M1285">
            <v>0</v>
          </cell>
          <cell r="N1285">
            <v>0</v>
          </cell>
          <cell r="O1285">
            <v>19</v>
          </cell>
          <cell r="P1285">
            <v>19</v>
          </cell>
          <cell r="Q1285">
            <v>4370000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>
            <v>0</v>
          </cell>
          <cell r="AQ1285">
            <v>0</v>
          </cell>
          <cell r="AR1285">
            <v>0</v>
          </cell>
          <cell r="AS1285">
            <v>0</v>
          </cell>
        </row>
        <row r="1286">
          <cell r="B1286">
            <v>0</v>
          </cell>
          <cell r="C1286"/>
          <cell r="D1286" t="str">
            <v>ARENA</v>
          </cell>
          <cell r="E1286">
            <v>0</v>
          </cell>
          <cell r="F1286">
            <v>0</v>
          </cell>
          <cell r="G1286" t="str">
            <v>M3</v>
          </cell>
          <cell r="H1286">
            <v>68000</v>
          </cell>
          <cell r="I1286">
            <v>0.378</v>
          </cell>
          <cell r="J1286">
            <v>0.42</v>
          </cell>
          <cell r="K1286">
            <v>25704</v>
          </cell>
          <cell r="L1286">
            <v>0</v>
          </cell>
          <cell r="M1286">
            <v>0</v>
          </cell>
          <cell r="N1286">
            <v>0</v>
          </cell>
          <cell r="O1286"/>
          <cell r="P1286"/>
          <cell r="Q1286"/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X1286">
            <v>0</v>
          </cell>
          <cell r="Y1286">
            <v>0</v>
          </cell>
          <cell r="Z1286">
            <v>0</v>
          </cell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  <cell r="AF1286">
            <v>0</v>
          </cell>
          <cell r="AG1286">
            <v>0</v>
          </cell>
          <cell r="AH1286">
            <v>0</v>
          </cell>
          <cell r="AI1286">
            <v>0</v>
          </cell>
          <cell r="AJ1286">
            <v>0</v>
          </cell>
          <cell r="AK1286">
            <v>0</v>
          </cell>
          <cell r="AL1286">
            <v>0</v>
          </cell>
          <cell r="AM1286">
            <v>0</v>
          </cell>
          <cell r="AN1286">
            <v>0</v>
          </cell>
          <cell r="AO1286">
            <v>0</v>
          </cell>
          <cell r="AP1286">
            <v>0</v>
          </cell>
          <cell r="AQ1286">
            <v>0</v>
          </cell>
          <cell r="AR1286">
            <v>0</v>
          </cell>
          <cell r="AS1286">
            <v>0</v>
          </cell>
        </row>
        <row r="1287">
          <cell r="B1287">
            <v>0</v>
          </cell>
          <cell r="C1287"/>
          <cell r="D1287" t="str">
            <v>TRITURADO</v>
          </cell>
          <cell r="E1287">
            <v>0</v>
          </cell>
          <cell r="F1287">
            <v>0</v>
          </cell>
          <cell r="G1287" t="str">
            <v>M3</v>
          </cell>
          <cell r="H1287">
            <v>76000</v>
          </cell>
          <cell r="I1287">
            <v>0.54179999999999995</v>
          </cell>
          <cell r="J1287">
            <v>0.60199999999999998</v>
          </cell>
          <cell r="K1287">
            <v>41176.799999999996</v>
          </cell>
          <cell r="L1287">
            <v>0</v>
          </cell>
          <cell r="M1287">
            <v>0</v>
          </cell>
          <cell r="N1287">
            <v>0</v>
          </cell>
          <cell r="O1287"/>
          <cell r="P1287"/>
          <cell r="Q1287"/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  <cell r="AF1287">
            <v>0</v>
          </cell>
          <cell r="AG1287">
            <v>0</v>
          </cell>
          <cell r="AH1287">
            <v>0</v>
          </cell>
          <cell r="AI1287">
            <v>0</v>
          </cell>
          <cell r="AJ1287">
            <v>0</v>
          </cell>
          <cell r="AK1287">
            <v>0</v>
          </cell>
          <cell r="AL1287">
            <v>0</v>
          </cell>
          <cell r="AM1287">
            <v>0</v>
          </cell>
          <cell r="AN1287">
            <v>0</v>
          </cell>
          <cell r="AO1287">
            <v>0</v>
          </cell>
          <cell r="AP1287">
            <v>0</v>
          </cell>
          <cell r="AQ1287">
            <v>0</v>
          </cell>
          <cell r="AR1287">
            <v>0</v>
          </cell>
          <cell r="AS1287">
            <v>0</v>
          </cell>
        </row>
        <row r="1288">
          <cell r="B1288">
            <v>0</v>
          </cell>
          <cell r="C1288"/>
          <cell r="D1288" t="str">
            <v>AGUA</v>
          </cell>
          <cell r="E1288">
            <v>0</v>
          </cell>
          <cell r="F1288">
            <v>0</v>
          </cell>
          <cell r="G1288" t="str">
            <v>LITRO</v>
          </cell>
          <cell r="H1288">
            <v>70</v>
          </cell>
          <cell r="I1288">
            <v>126</v>
          </cell>
          <cell r="J1288">
            <v>140</v>
          </cell>
          <cell r="K1288">
            <v>8820</v>
          </cell>
          <cell r="L1288">
            <v>0</v>
          </cell>
          <cell r="M1288">
            <v>0</v>
          </cell>
          <cell r="N1288">
            <v>0</v>
          </cell>
          <cell r="O1288"/>
          <cell r="P1288"/>
          <cell r="Q1288"/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  <cell r="W1288">
            <v>0</v>
          </cell>
          <cell r="X1288">
            <v>0</v>
          </cell>
          <cell r="Y1288">
            <v>0</v>
          </cell>
          <cell r="Z1288">
            <v>0</v>
          </cell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  <cell r="AF1288">
            <v>0</v>
          </cell>
          <cell r="AG1288">
            <v>0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0</v>
          </cell>
          <cell r="AM1288">
            <v>0</v>
          </cell>
          <cell r="AN1288">
            <v>0</v>
          </cell>
          <cell r="AO1288">
            <v>0</v>
          </cell>
          <cell r="AP1288">
            <v>0</v>
          </cell>
          <cell r="AQ1288">
            <v>0</v>
          </cell>
          <cell r="AR1288">
            <v>0</v>
          </cell>
          <cell r="AS1288">
            <v>0</v>
          </cell>
        </row>
        <row r="1289">
          <cell r="B1289">
            <v>0</v>
          </cell>
          <cell r="C1289"/>
          <cell r="D1289" t="str">
            <v>Acero 60.000 psi, incluye figurada</v>
          </cell>
          <cell r="E1289">
            <v>0</v>
          </cell>
          <cell r="F1289">
            <v>0</v>
          </cell>
          <cell r="G1289" t="str">
            <v>KG</v>
          </cell>
          <cell r="H1289">
            <v>3200</v>
          </cell>
          <cell r="I1289">
            <v>12</v>
          </cell>
          <cell r="J1289">
            <v>14</v>
          </cell>
          <cell r="K1289">
            <v>38400</v>
          </cell>
          <cell r="L1289">
            <v>0</v>
          </cell>
          <cell r="M1289">
            <v>0</v>
          </cell>
          <cell r="N1289">
            <v>0</v>
          </cell>
          <cell r="O1289"/>
          <cell r="P1289"/>
          <cell r="Q1289"/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  <cell r="W1289">
            <v>0</v>
          </cell>
          <cell r="X1289">
            <v>0</v>
          </cell>
          <cell r="Y1289">
            <v>0</v>
          </cell>
          <cell r="Z1289">
            <v>0</v>
          </cell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  <cell r="AF1289">
            <v>0</v>
          </cell>
          <cell r="AG1289">
            <v>0</v>
          </cell>
          <cell r="AH1289">
            <v>0</v>
          </cell>
          <cell r="AI1289">
            <v>0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  <cell r="AQ1289">
            <v>0</v>
          </cell>
          <cell r="AR1289">
            <v>0</v>
          </cell>
          <cell r="AS1289">
            <v>0</v>
          </cell>
        </row>
        <row r="1290">
          <cell r="B1290">
            <v>0</v>
          </cell>
          <cell r="C1290"/>
          <cell r="D1290" t="str">
            <v>ALAMBRE NEGRO</v>
          </cell>
          <cell r="E1290">
            <v>0</v>
          </cell>
          <cell r="F1290">
            <v>0</v>
          </cell>
          <cell r="G1290" t="str">
            <v>KG</v>
          </cell>
          <cell r="H1290">
            <v>4100</v>
          </cell>
          <cell r="I1290">
            <v>0.05</v>
          </cell>
          <cell r="J1290">
            <v>0</v>
          </cell>
          <cell r="K1290">
            <v>205</v>
          </cell>
          <cell r="L1290">
            <v>0</v>
          </cell>
          <cell r="M1290">
            <v>0</v>
          </cell>
          <cell r="N1290">
            <v>0</v>
          </cell>
          <cell r="O1290"/>
          <cell r="P1290"/>
          <cell r="Q1290"/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0</v>
          </cell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0</v>
          </cell>
          <cell r="AF1290">
            <v>0</v>
          </cell>
          <cell r="AG1290">
            <v>0</v>
          </cell>
          <cell r="AH1290">
            <v>0</v>
          </cell>
          <cell r="AI1290">
            <v>0</v>
          </cell>
          <cell r="AJ1290">
            <v>0</v>
          </cell>
          <cell r="AK1290">
            <v>0</v>
          </cell>
          <cell r="AL1290">
            <v>0</v>
          </cell>
          <cell r="AM1290">
            <v>0</v>
          </cell>
          <cell r="AN1290">
            <v>0</v>
          </cell>
          <cell r="AO1290">
            <v>0</v>
          </cell>
          <cell r="AP1290">
            <v>0</v>
          </cell>
          <cell r="AQ1290">
            <v>0</v>
          </cell>
          <cell r="AR1290">
            <v>0</v>
          </cell>
          <cell r="AS1290">
            <v>0</v>
          </cell>
        </row>
        <row r="1291">
          <cell r="B1291">
            <v>0</v>
          </cell>
          <cell r="C1291"/>
          <cell r="D1291" t="str">
            <v>LADRILLO TOLETE 6x12x20cm</v>
          </cell>
          <cell r="E1291">
            <v>0</v>
          </cell>
          <cell r="F1291">
            <v>0</v>
          </cell>
          <cell r="G1291" t="str">
            <v>UND</v>
          </cell>
          <cell r="H1291">
            <v>850</v>
          </cell>
          <cell r="I1291">
            <v>100</v>
          </cell>
          <cell r="J1291">
            <v>0</v>
          </cell>
          <cell r="K1291">
            <v>85000</v>
          </cell>
          <cell r="L1291">
            <v>0</v>
          </cell>
          <cell r="M1291">
            <v>0</v>
          </cell>
          <cell r="N1291">
            <v>0</v>
          </cell>
          <cell r="O1291"/>
          <cell r="P1291"/>
          <cell r="Q1291"/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  <cell r="W1291">
            <v>0</v>
          </cell>
          <cell r="X1291">
            <v>0</v>
          </cell>
          <cell r="Y1291">
            <v>0</v>
          </cell>
          <cell r="Z1291">
            <v>0</v>
          </cell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  <cell r="AF1291">
            <v>0</v>
          </cell>
          <cell r="AG1291">
            <v>0</v>
          </cell>
          <cell r="AH1291">
            <v>0</v>
          </cell>
          <cell r="AI1291">
            <v>0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  <cell r="AQ1291">
            <v>0</v>
          </cell>
          <cell r="AR1291">
            <v>0</v>
          </cell>
          <cell r="AS1291">
            <v>0</v>
          </cell>
        </row>
        <row r="1292">
          <cell r="B1292">
            <v>0</v>
          </cell>
          <cell r="C1292"/>
          <cell r="D1292"/>
          <cell r="E1292">
            <v>0</v>
          </cell>
          <cell r="F1292">
            <v>0</v>
          </cell>
          <cell r="G1292"/>
          <cell r="H1292"/>
          <cell r="I1292"/>
          <cell r="J1292">
            <v>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/>
          <cell r="P1292"/>
          <cell r="Q1292"/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  <cell r="W1292">
            <v>0</v>
          </cell>
          <cell r="X1292">
            <v>0</v>
          </cell>
          <cell r="Y1292">
            <v>0</v>
          </cell>
          <cell r="Z1292">
            <v>0</v>
          </cell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  <cell r="AF1292">
            <v>0</v>
          </cell>
          <cell r="AG1292">
            <v>0</v>
          </cell>
          <cell r="AH1292">
            <v>0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0</v>
          </cell>
          <cell r="AP1292">
            <v>0</v>
          </cell>
          <cell r="AQ1292">
            <v>0</v>
          </cell>
          <cell r="AR1292">
            <v>0</v>
          </cell>
          <cell r="AS1292">
            <v>0</v>
          </cell>
        </row>
        <row r="1293">
          <cell r="B1293">
            <v>0</v>
          </cell>
          <cell r="C1293"/>
          <cell r="D1293"/>
          <cell r="E1293">
            <v>0</v>
          </cell>
          <cell r="F1293">
            <v>0</v>
          </cell>
          <cell r="G1293"/>
          <cell r="H1293"/>
          <cell r="I1293"/>
          <cell r="J1293">
            <v>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/>
          <cell r="P1293"/>
          <cell r="Q1293"/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  <cell r="W1293">
            <v>0</v>
          </cell>
          <cell r="X1293">
            <v>0</v>
          </cell>
          <cell r="Y1293">
            <v>0</v>
          </cell>
          <cell r="Z1293">
            <v>0</v>
          </cell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0</v>
          </cell>
          <cell r="AF1293">
            <v>0</v>
          </cell>
          <cell r="AG1293">
            <v>0</v>
          </cell>
          <cell r="AH1293">
            <v>0</v>
          </cell>
          <cell r="AI1293">
            <v>0</v>
          </cell>
          <cell r="AJ1293">
            <v>0</v>
          </cell>
          <cell r="AK1293">
            <v>0</v>
          </cell>
          <cell r="AL1293">
            <v>0</v>
          </cell>
          <cell r="AM1293">
            <v>0</v>
          </cell>
          <cell r="AN1293">
            <v>0</v>
          </cell>
          <cell r="AO1293">
            <v>0</v>
          </cell>
          <cell r="AP1293">
            <v>0</v>
          </cell>
          <cell r="AQ1293">
            <v>0</v>
          </cell>
          <cell r="AR1293">
            <v>0</v>
          </cell>
          <cell r="AS1293">
            <v>0</v>
          </cell>
        </row>
        <row r="1294">
          <cell r="B1294">
            <v>0</v>
          </cell>
          <cell r="C1294"/>
          <cell r="D1294"/>
          <cell r="E1294">
            <v>0</v>
          </cell>
          <cell r="F1294">
            <v>0</v>
          </cell>
          <cell r="G1294"/>
          <cell r="H1294"/>
          <cell r="I1294"/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/>
          <cell r="P1294"/>
          <cell r="Q1294"/>
          <cell r="R1294">
            <v>0</v>
          </cell>
          <cell r="S1294">
            <v>0</v>
          </cell>
          <cell r="T1294">
            <v>0</v>
          </cell>
          <cell r="U1294">
            <v>0</v>
          </cell>
          <cell r="V1294">
            <v>0</v>
          </cell>
          <cell r="W1294">
            <v>0</v>
          </cell>
          <cell r="X1294">
            <v>0</v>
          </cell>
          <cell r="Y1294">
            <v>0</v>
          </cell>
          <cell r="Z1294">
            <v>0</v>
          </cell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0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0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0</v>
          </cell>
          <cell r="AP1294">
            <v>0</v>
          </cell>
          <cell r="AQ1294">
            <v>0</v>
          </cell>
          <cell r="AR1294">
            <v>0</v>
          </cell>
          <cell r="AS1294">
            <v>0</v>
          </cell>
        </row>
        <row r="1295">
          <cell r="B1295">
            <v>0</v>
          </cell>
          <cell r="C1295"/>
          <cell r="D1295"/>
          <cell r="E1295">
            <v>0</v>
          </cell>
          <cell r="F1295">
            <v>0</v>
          </cell>
          <cell r="G1295"/>
          <cell r="H1295"/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/>
          <cell r="P1295"/>
          <cell r="Q1295"/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X1295">
            <v>0</v>
          </cell>
          <cell r="Y1295">
            <v>0</v>
          </cell>
          <cell r="Z1295">
            <v>0</v>
          </cell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  <cell r="AF1295">
            <v>0</v>
          </cell>
          <cell r="AG1295">
            <v>0</v>
          </cell>
          <cell r="AH1295">
            <v>0</v>
          </cell>
          <cell r="AI1295">
            <v>0</v>
          </cell>
          <cell r="AJ1295">
            <v>0</v>
          </cell>
          <cell r="AK1295">
            <v>0</v>
          </cell>
          <cell r="AL1295">
            <v>0</v>
          </cell>
          <cell r="AM1295">
            <v>0</v>
          </cell>
          <cell r="AN1295">
            <v>0</v>
          </cell>
          <cell r="AO1295">
            <v>0</v>
          </cell>
          <cell r="AP1295">
            <v>0</v>
          </cell>
          <cell r="AQ1295">
            <v>0</v>
          </cell>
          <cell r="AR1295">
            <v>0</v>
          </cell>
          <cell r="AS1295">
            <v>0</v>
          </cell>
        </row>
        <row r="1296">
          <cell r="B1296">
            <v>0</v>
          </cell>
          <cell r="C1296"/>
          <cell r="D1296"/>
          <cell r="E1296">
            <v>0</v>
          </cell>
          <cell r="F1296">
            <v>0</v>
          </cell>
          <cell r="G1296"/>
          <cell r="H1296"/>
          <cell r="I1296"/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/>
          <cell r="P1296"/>
          <cell r="Q1296"/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  <cell r="X1296">
            <v>0</v>
          </cell>
          <cell r="Y1296">
            <v>0</v>
          </cell>
          <cell r="Z1296">
            <v>0</v>
          </cell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  <cell r="AF1296">
            <v>0</v>
          </cell>
          <cell r="AG1296">
            <v>0</v>
          </cell>
          <cell r="AH1296">
            <v>0</v>
          </cell>
          <cell r="AI1296">
            <v>0</v>
          </cell>
          <cell r="AJ1296">
            <v>0</v>
          </cell>
          <cell r="AK1296">
            <v>0</v>
          </cell>
          <cell r="AL1296">
            <v>0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  <cell r="AQ1296">
            <v>0</v>
          </cell>
          <cell r="AR1296">
            <v>0</v>
          </cell>
          <cell r="AS1296">
            <v>0</v>
          </cell>
        </row>
        <row r="1297">
          <cell r="B1297">
            <v>0</v>
          </cell>
          <cell r="C1297"/>
          <cell r="D1297"/>
          <cell r="E1297">
            <v>0</v>
          </cell>
          <cell r="F1297">
            <v>0</v>
          </cell>
          <cell r="G1297"/>
          <cell r="H1297"/>
          <cell r="I1297"/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/>
          <cell r="P1297"/>
          <cell r="Q1297"/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  <cell r="AQ1297">
            <v>0</v>
          </cell>
          <cell r="AR1297">
            <v>0</v>
          </cell>
          <cell r="AS1297">
            <v>0</v>
          </cell>
        </row>
        <row r="1298">
          <cell r="B1298">
            <v>0</v>
          </cell>
          <cell r="C1298"/>
          <cell r="D1298"/>
          <cell r="E1298">
            <v>0</v>
          </cell>
          <cell r="F1298">
            <v>0</v>
          </cell>
          <cell r="G1298"/>
          <cell r="H1298"/>
          <cell r="I1298"/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/>
          <cell r="P1298"/>
          <cell r="Q1298"/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X1298">
            <v>0</v>
          </cell>
          <cell r="Y1298">
            <v>0</v>
          </cell>
          <cell r="Z1298">
            <v>0</v>
          </cell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  <cell r="AF1298">
            <v>0</v>
          </cell>
          <cell r="AG1298">
            <v>0</v>
          </cell>
          <cell r="AH1298">
            <v>0</v>
          </cell>
          <cell r="AI1298">
            <v>0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  <cell r="AQ1298">
            <v>0</v>
          </cell>
          <cell r="AR1298">
            <v>0</v>
          </cell>
          <cell r="AS1298">
            <v>0</v>
          </cell>
        </row>
        <row r="1299">
          <cell r="B1299">
            <v>0</v>
          </cell>
          <cell r="C1299"/>
          <cell r="D1299"/>
          <cell r="E1299">
            <v>0</v>
          </cell>
          <cell r="F1299">
            <v>0</v>
          </cell>
          <cell r="G1299"/>
          <cell r="H1299"/>
          <cell r="I1299"/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/>
          <cell r="P1299"/>
          <cell r="Q1299"/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  <cell r="X1299">
            <v>0</v>
          </cell>
          <cell r="Y1299">
            <v>0</v>
          </cell>
          <cell r="Z1299">
            <v>0</v>
          </cell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  <cell r="AF1299">
            <v>0</v>
          </cell>
          <cell r="AG1299">
            <v>0</v>
          </cell>
          <cell r="AH1299">
            <v>0</v>
          </cell>
          <cell r="AI1299">
            <v>0</v>
          </cell>
          <cell r="AJ1299">
            <v>0</v>
          </cell>
          <cell r="AK1299">
            <v>0</v>
          </cell>
          <cell r="AL1299">
            <v>0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  <cell r="AQ1299">
            <v>0</v>
          </cell>
          <cell r="AR1299">
            <v>0</v>
          </cell>
          <cell r="AS1299">
            <v>0</v>
          </cell>
        </row>
        <row r="1300">
          <cell r="B1300">
            <v>0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 t="str">
            <v>SUB-TOTAL</v>
          </cell>
          <cell r="L1300">
            <v>320305.8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  <cell r="X1300">
            <v>0</v>
          </cell>
          <cell r="Y1300">
            <v>0</v>
          </cell>
          <cell r="Z1300">
            <v>0</v>
          </cell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  <cell r="AF1300">
            <v>0</v>
          </cell>
          <cell r="AG1300">
            <v>0</v>
          </cell>
          <cell r="AH1300">
            <v>0</v>
          </cell>
          <cell r="AI1300">
            <v>0</v>
          </cell>
          <cell r="AJ1300">
            <v>0</v>
          </cell>
          <cell r="AK1300">
            <v>0</v>
          </cell>
          <cell r="AL1300">
            <v>0</v>
          </cell>
          <cell r="AM1300">
            <v>0</v>
          </cell>
          <cell r="AN1300">
            <v>0</v>
          </cell>
          <cell r="AO1300">
            <v>0</v>
          </cell>
          <cell r="AP1300">
            <v>0</v>
          </cell>
          <cell r="AQ1300">
            <v>0</v>
          </cell>
          <cell r="AR1300">
            <v>0</v>
          </cell>
          <cell r="AS1300">
            <v>0</v>
          </cell>
        </row>
        <row r="1301">
          <cell r="B1301">
            <v>0</v>
          </cell>
          <cell r="C1301">
            <v>0</v>
          </cell>
          <cell r="D1301" t="str">
            <v>III-TRANSPORTES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  <cell r="X1301">
            <v>0</v>
          </cell>
          <cell r="Y1301">
            <v>0</v>
          </cell>
          <cell r="Z1301">
            <v>0</v>
          </cell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  <cell r="AF1301">
            <v>0</v>
          </cell>
          <cell r="AG1301">
            <v>0</v>
          </cell>
          <cell r="AH1301">
            <v>0</v>
          </cell>
          <cell r="AI1301">
            <v>0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  <cell r="AQ1301">
            <v>0</v>
          </cell>
          <cell r="AR1301">
            <v>0</v>
          </cell>
          <cell r="AS1301">
            <v>0</v>
          </cell>
        </row>
        <row r="1302">
          <cell r="B1302">
            <v>0</v>
          </cell>
          <cell r="C1302" t="str">
            <v>COD.</v>
          </cell>
          <cell r="D1302" t="str">
            <v>MATERIAL</v>
          </cell>
          <cell r="E1302">
            <v>0</v>
          </cell>
          <cell r="F1302" t="str">
            <v>vol-peso 
ó cant</v>
          </cell>
          <cell r="G1302" t="str">
            <v>Distancia</v>
          </cell>
          <cell r="H1302" t="str">
            <v>M3 o ton*Km</v>
          </cell>
          <cell r="I1302" t="str">
            <v>tarifa</v>
          </cell>
          <cell r="J1302">
            <v>0</v>
          </cell>
          <cell r="K1302" t="str">
            <v>vr.unit</v>
          </cell>
          <cell r="L1302" t="str">
            <v>UND</v>
          </cell>
          <cell r="M1302">
            <v>0</v>
          </cell>
          <cell r="N1302">
            <v>0</v>
          </cell>
          <cell r="O1302" t="str">
            <v>CANTIDAD</v>
          </cell>
          <cell r="P1302" t="str">
            <v>CANTIDAD TOTAL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  <cell r="X1302">
            <v>0</v>
          </cell>
          <cell r="Y1302">
            <v>0</v>
          </cell>
          <cell r="Z1302">
            <v>0</v>
          </cell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  <cell r="AF1302">
            <v>0</v>
          </cell>
          <cell r="AG1302">
            <v>0</v>
          </cell>
          <cell r="AH1302">
            <v>0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  <cell r="AQ1302">
            <v>0</v>
          </cell>
          <cell r="AR1302">
            <v>0</v>
          </cell>
          <cell r="AS1302">
            <v>0</v>
          </cell>
        </row>
        <row r="1303">
          <cell r="B1303">
            <v>0</v>
          </cell>
          <cell r="C1303"/>
          <cell r="D1303" t="str">
            <v>TRANSP.  M3/km SAN GIL</v>
          </cell>
          <cell r="E1303">
            <v>0</v>
          </cell>
          <cell r="F1303">
            <v>1</v>
          </cell>
          <cell r="G1303">
            <v>15</v>
          </cell>
          <cell r="H1303">
            <v>15</v>
          </cell>
          <cell r="I1303">
            <v>1270</v>
          </cell>
          <cell r="J1303">
            <v>0</v>
          </cell>
          <cell r="K1303">
            <v>19050</v>
          </cell>
          <cell r="L1303">
            <v>0</v>
          </cell>
          <cell r="M1303">
            <v>0</v>
          </cell>
          <cell r="N1303">
            <v>0</v>
          </cell>
          <cell r="O1303"/>
          <cell r="P1303"/>
          <cell r="Q1303"/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  <cell r="W1303">
            <v>0</v>
          </cell>
          <cell r="X1303">
            <v>0</v>
          </cell>
          <cell r="Y1303">
            <v>0</v>
          </cell>
          <cell r="Z1303">
            <v>0</v>
          </cell>
          <cell r="AA1303">
            <v>0</v>
          </cell>
          <cell r="AB1303">
            <v>0</v>
          </cell>
          <cell r="AC1303">
            <v>0</v>
          </cell>
          <cell r="AD1303">
            <v>0</v>
          </cell>
          <cell r="AE1303">
            <v>0</v>
          </cell>
          <cell r="AF1303">
            <v>0</v>
          </cell>
          <cell r="AG1303">
            <v>0</v>
          </cell>
          <cell r="AH1303">
            <v>0</v>
          </cell>
          <cell r="AI1303">
            <v>0</v>
          </cell>
          <cell r="AJ1303">
            <v>0</v>
          </cell>
          <cell r="AK1303">
            <v>0</v>
          </cell>
          <cell r="AL1303">
            <v>0</v>
          </cell>
          <cell r="AM1303">
            <v>0</v>
          </cell>
          <cell r="AN1303">
            <v>0</v>
          </cell>
          <cell r="AO1303">
            <v>0</v>
          </cell>
          <cell r="AP1303">
            <v>0</v>
          </cell>
          <cell r="AQ1303">
            <v>0</v>
          </cell>
          <cell r="AR1303">
            <v>0</v>
          </cell>
          <cell r="AS1303">
            <v>0</v>
          </cell>
        </row>
        <row r="1304">
          <cell r="B1304">
            <v>0</v>
          </cell>
          <cell r="C1304"/>
          <cell r="D1304"/>
          <cell r="E1304">
            <v>0</v>
          </cell>
          <cell r="F1304"/>
          <cell r="G1304"/>
          <cell r="H1304"/>
          <cell r="I1304"/>
          <cell r="J1304">
            <v>0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/>
          <cell r="P1304"/>
          <cell r="Q1304"/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  <cell r="W1304">
            <v>0</v>
          </cell>
          <cell r="X1304">
            <v>0</v>
          </cell>
          <cell r="Y1304">
            <v>0</v>
          </cell>
          <cell r="Z1304">
            <v>0</v>
          </cell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0</v>
          </cell>
          <cell r="AF1304">
            <v>0</v>
          </cell>
          <cell r="AG1304">
            <v>0</v>
          </cell>
          <cell r="AH1304">
            <v>0</v>
          </cell>
          <cell r="AI1304">
            <v>0</v>
          </cell>
          <cell r="AJ1304">
            <v>0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0</v>
          </cell>
          <cell r="AP1304">
            <v>0</v>
          </cell>
          <cell r="AQ1304">
            <v>0</v>
          </cell>
          <cell r="AR1304">
            <v>0</v>
          </cell>
          <cell r="AS1304">
            <v>0</v>
          </cell>
        </row>
        <row r="1305">
          <cell r="B1305">
            <v>0</v>
          </cell>
          <cell r="C1305"/>
          <cell r="D1305"/>
          <cell r="E1305">
            <v>0</v>
          </cell>
          <cell r="F1305"/>
          <cell r="G1305"/>
          <cell r="H1305"/>
          <cell r="I1305"/>
          <cell r="J1305">
            <v>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/>
          <cell r="P1305"/>
          <cell r="Q1305"/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0</v>
          </cell>
          <cell r="W1305">
            <v>0</v>
          </cell>
          <cell r="X1305">
            <v>0</v>
          </cell>
          <cell r="Y1305">
            <v>0</v>
          </cell>
          <cell r="Z1305">
            <v>0</v>
          </cell>
          <cell r="AA1305">
            <v>0</v>
          </cell>
          <cell r="AB1305">
            <v>0</v>
          </cell>
          <cell r="AC1305">
            <v>0</v>
          </cell>
          <cell r="AD1305">
            <v>0</v>
          </cell>
          <cell r="AE1305">
            <v>0</v>
          </cell>
          <cell r="AF1305">
            <v>0</v>
          </cell>
          <cell r="AG1305">
            <v>0</v>
          </cell>
          <cell r="AH1305">
            <v>0</v>
          </cell>
          <cell r="AI1305">
            <v>0</v>
          </cell>
          <cell r="AJ1305">
            <v>0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0</v>
          </cell>
          <cell r="AP1305">
            <v>0</v>
          </cell>
          <cell r="AQ1305">
            <v>0</v>
          </cell>
          <cell r="AR1305">
            <v>0</v>
          </cell>
          <cell r="AS1305">
            <v>0</v>
          </cell>
        </row>
        <row r="1306">
          <cell r="B1306">
            <v>0</v>
          </cell>
          <cell r="C1306"/>
          <cell r="D1306"/>
          <cell r="E1306">
            <v>0</v>
          </cell>
          <cell r="F1306"/>
          <cell r="G1306"/>
          <cell r="H1306"/>
          <cell r="I1306"/>
          <cell r="J1306">
            <v>0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/>
          <cell r="P1306"/>
          <cell r="Q1306"/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  <cell r="X1306">
            <v>0</v>
          </cell>
          <cell r="Y1306">
            <v>0</v>
          </cell>
          <cell r="Z1306">
            <v>0</v>
          </cell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0</v>
          </cell>
          <cell r="AF1306">
            <v>0</v>
          </cell>
          <cell r="AG1306">
            <v>0</v>
          </cell>
          <cell r="AH1306">
            <v>0</v>
          </cell>
          <cell r="AI1306">
            <v>0</v>
          </cell>
          <cell r="AJ1306">
            <v>0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  <cell r="AQ1306">
            <v>0</v>
          </cell>
          <cell r="AR1306">
            <v>0</v>
          </cell>
          <cell r="AS1306">
            <v>0</v>
          </cell>
        </row>
        <row r="1307">
          <cell r="B1307">
            <v>0</v>
          </cell>
          <cell r="C1307"/>
          <cell r="D1307"/>
          <cell r="E1307">
            <v>0</v>
          </cell>
          <cell r="F1307"/>
          <cell r="G1307"/>
          <cell r="H1307"/>
          <cell r="I1307"/>
          <cell r="J1307">
            <v>0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/>
          <cell r="P1307"/>
          <cell r="Q1307"/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  <cell r="W1307">
            <v>0</v>
          </cell>
          <cell r="X1307">
            <v>0</v>
          </cell>
          <cell r="Y1307">
            <v>0</v>
          </cell>
          <cell r="Z1307">
            <v>0</v>
          </cell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0</v>
          </cell>
          <cell r="AF1307">
            <v>0</v>
          </cell>
          <cell r="AG1307">
            <v>0</v>
          </cell>
          <cell r="AH1307">
            <v>0</v>
          </cell>
          <cell r="AI1307">
            <v>0</v>
          </cell>
          <cell r="AJ1307">
            <v>0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0</v>
          </cell>
          <cell r="AP1307">
            <v>0</v>
          </cell>
          <cell r="AQ1307">
            <v>0</v>
          </cell>
          <cell r="AR1307">
            <v>0</v>
          </cell>
          <cell r="AS1307">
            <v>0</v>
          </cell>
        </row>
        <row r="1308">
          <cell r="B1308">
            <v>0</v>
          </cell>
          <cell r="C1308"/>
          <cell r="D1308"/>
          <cell r="E1308">
            <v>0</v>
          </cell>
          <cell r="F1308"/>
          <cell r="G1308"/>
          <cell r="H1308"/>
          <cell r="I1308"/>
          <cell r="J1308">
            <v>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/>
          <cell r="P1308"/>
          <cell r="Q1308"/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  <cell r="W1308">
            <v>0</v>
          </cell>
          <cell r="X1308">
            <v>0</v>
          </cell>
          <cell r="Y1308">
            <v>0</v>
          </cell>
          <cell r="Z1308">
            <v>0</v>
          </cell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  <cell r="AF1308">
            <v>0</v>
          </cell>
          <cell r="AG1308">
            <v>0</v>
          </cell>
          <cell r="AH1308">
            <v>0</v>
          </cell>
          <cell r="AI1308">
            <v>0</v>
          </cell>
          <cell r="AJ1308">
            <v>0</v>
          </cell>
          <cell r="AK1308">
            <v>0</v>
          </cell>
          <cell r="AL1308">
            <v>0</v>
          </cell>
          <cell r="AM1308">
            <v>0</v>
          </cell>
          <cell r="AN1308">
            <v>0</v>
          </cell>
          <cell r="AO1308">
            <v>0</v>
          </cell>
          <cell r="AP1308">
            <v>0</v>
          </cell>
          <cell r="AQ1308">
            <v>0</v>
          </cell>
          <cell r="AR1308">
            <v>0</v>
          </cell>
          <cell r="AS1308">
            <v>0</v>
          </cell>
        </row>
        <row r="1309">
          <cell r="B1309">
            <v>0</v>
          </cell>
          <cell r="C1309"/>
          <cell r="D1309"/>
          <cell r="E1309">
            <v>0</v>
          </cell>
          <cell r="F1309"/>
          <cell r="G1309"/>
          <cell r="H1309"/>
          <cell r="I1309"/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/>
          <cell r="P1309"/>
          <cell r="Q1309"/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0</v>
          </cell>
          <cell r="W1309">
            <v>0</v>
          </cell>
          <cell r="X1309">
            <v>0</v>
          </cell>
          <cell r="Y1309">
            <v>0</v>
          </cell>
          <cell r="Z1309">
            <v>0</v>
          </cell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0</v>
          </cell>
          <cell r="AF1309">
            <v>0</v>
          </cell>
          <cell r="AG1309">
            <v>0</v>
          </cell>
          <cell r="AH1309">
            <v>0</v>
          </cell>
          <cell r="AI1309">
            <v>0</v>
          </cell>
          <cell r="AJ1309">
            <v>0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  <cell r="AQ1309">
            <v>0</v>
          </cell>
          <cell r="AR1309">
            <v>0</v>
          </cell>
          <cell r="AS1309">
            <v>0</v>
          </cell>
        </row>
        <row r="1310">
          <cell r="B1310">
            <v>0</v>
          </cell>
          <cell r="C1310"/>
          <cell r="D1310"/>
          <cell r="E1310">
            <v>0</v>
          </cell>
          <cell r="F1310"/>
          <cell r="G1310"/>
          <cell r="H1310"/>
          <cell r="I1310"/>
          <cell r="J1310">
            <v>0</v>
          </cell>
          <cell r="K1310">
            <v>0</v>
          </cell>
          <cell r="L1310">
            <v>0</v>
          </cell>
          <cell r="M1310">
            <v>0</v>
          </cell>
          <cell r="N1310">
            <v>0</v>
          </cell>
          <cell r="O1310"/>
          <cell r="P1310"/>
          <cell r="Q1310"/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0</v>
          </cell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0</v>
          </cell>
          <cell r="AF1310">
            <v>0</v>
          </cell>
          <cell r="AG1310">
            <v>0</v>
          </cell>
          <cell r="AH1310">
            <v>0</v>
          </cell>
          <cell r="AI1310">
            <v>0</v>
          </cell>
          <cell r="AJ1310">
            <v>0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0</v>
          </cell>
          <cell r="AP1310">
            <v>0</v>
          </cell>
          <cell r="AQ1310">
            <v>0</v>
          </cell>
          <cell r="AR1310">
            <v>0</v>
          </cell>
          <cell r="AS1310">
            <v>0</v>
          </cell>
        </row>
        <row r="1311">
          <cell r="B1311">
            <v>0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 t="str">
            <v>SUB-TOTAL</v>
          </cell>
          <cell r="L1311">
            <v>19050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  <cell r="W1311">
            <v>0</v>
          </cell>
          <cell r="X1311">
            <v>0</v>
          </cell>
          <cell r="Y1311">
            <v>0</v>
          </cell>
          <cell r="Z1311">
            <v>0</v>
          </cell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  <cell r="AQ1311">
            <v>0</v>
          </cell>
          <cell r="AR1311">
            <v>0</v>
          </cell>
          <cell r="AS1311">
            <v>0</v>
          </cell>
        </row>
        <row r="1312">
          <cell r="B1312">
            <v>0</v>
          </cell>
          <cell r="C1312">
            <v>0</v>
          </cell>
          <cell r="D1312" t="str">
            <v>IV-MANO DE OBRA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  <cell r="X1312">
            <v>0</v>
          </cell>
          <cell r="Y1312">
            <v>0</v>
          </cell>
          <cell r="Z1312">
            <v>0</v>
          </cell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  <cell r="AF1312">
            <v>0</v>
          </cell>
          <cell r="AG1312">
            <v>0</v>
          </cell>
          <cell r="AH1312">
            <v>0</v>
          </cell>
          <cell r="AI1312">
            <v>0</v>
          </cell>
          <cell r="AJ1312">
            <v>0</v>
          </cell>
          <cell r="AK1312">
            <v>0</v>
          </cell>
          <cell r="AL1312">
            <v>0</v>
          </cell>
          <cell r="AM1312">
            <v>0</v>
          </cell>
          <cell r="AN1312">
            <v>0</v>
          </cell>
          <cell r="AO1312">
            <v>0</v>
          </cell>
          <cell r="AP1312">
            <v>0</v>
          </cell>
          <cell r="AQ1312">
            <v>0</v>
          </cell>
          <cell r="AR1312">
            <v>0</v>
          </cell>
          <cell r="AS1312">
            <v>0</v>
          </cell>
        </row>
        <row r="1313">
          <cell r="B1313">
            <v>0</v>
          </cell>
          <cell r="C1313" t="str">
            <v>COD.</v>
          </cell>
          <cell r="D1313" t="str">
            <v>TRABAJADOR</v>
          </cell>
          <cell r="E1313" t="str">
            <v>Cantidad</v>
          </cell>
          <cell r="F1313" t="str">
            <v>jornal</v>
          </cell>
          <cell r="G1313" t="str">
            <v>prestaciones</v>
          </cell>
          <cell r="H1313" t="str">
            <v>jornal total</v>
          </cell>
          <cell r="I1313" t="str">
            <v>rendimiento</v>
          </cell>
          <cell r="J1313">
            <v>0</v>
          </cell>
          <cell r="K1313" t="str">
            <v>vr.unit</v>
          </cell>
          <cell r="L1313" t="str">
            <v>UND</v>
          </cell>
          <cell r="M1313">
            <v>0</v>
          </cell>
          <cell r="N1313">
            <v>0</v>
          </cell>
          <cell r="O1313" t="str">
            <v>CANTIDAD</v>
          </cell>
          <cell r="P1313" t="str">
            <v>JORNALES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  <cell r="AQ1313">
            <v>0</v>
          </cell>
          <cell r="AR1313">
            <v>0</v>
          </cell>
          <cell r="AS1313">
            <v>0</v>
          </cell>
        </row>
        <row r="1314">
          <cell r="B1314">
            <v>0</v>
          </cell>
          <cell r="C1314">
            <v>0</v>
          </cell>
          <cell r="D1314" t="str">
            <v>OFICIAL</v>
          </cell>
          <cell r="E1314">
            <v>1</v>
          </cell>
          <cell r="F1314">
            <v>52082.820199999995</v>
          </cell>
          <cell r="G1314">
            <v>1.85</v>
          </cell>
          <cell r="H1314">
            <v>96353</v>
          </cell>
          <cell r="I1314">
            <v>1.1000000000000001</v>
          </cell>
          <cell r="J1314" t="str">
            <v>UND/DÍA</v>
          </cell>
          <cell r="K1314">
            <v>87593.636363636353</v>
          </cell>
          <cell r="L1314">
            <v>0</v>
          </cell>
          <cell r="M1314">
            <v>0</v>
          </cell>
          <cell r="N1314">
            <v>0</v>
          </cell>
          <cell r="O1314">
            <v>19</v>
          </cell>
          <cell r="P1314">
            <v>19</v>
          </cell>
          <cell r="Q1314">
            <v>1337600</v>
          </cell>
          <cell r="R1314">
            <v>0</v>
          </cell>
          <cell r="S1314">
            <v>0</v>
          </cell>
          <cell r="T1314">
            <v>0.16000000000000003</v>
          </cell>
          <cell r="U1314">
            <v>0</v>
          </cell>
          <cell r="V1314">
            <v>0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  <cell r="AF1314">
            <v>0</v>
          </cell>
          <cell r="AG1314">
            <v>0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  <cell r="AQ1314">
            <v>0</v>
          </cell>
          <cell r="AR1314">
            <v>0</v>
          </cell>
          <cell r="AS1314">
            <v>0</v>
          </cell>
        </row>
        <row r="1315">
          <cell r="B1315">
            <v>0</v>
          </cell>
          <cell r="C1315">
            <v>0</v>
          </cell>
          <cell r="D1315" t="str">
            <v>AYUDANTE</v>
          </cell>
          <cell r="E1315">
            <v>2</v>
          </cell>
          <cell r="F1315">
            <v>35000</v>
          </cell>
          <cell r="G1315">
            <v>1.85</v>
          </cell>
          <cell r="H1315">
            <v>129500</v>
          </cell>
          <cell r="I1315">
            <v>1.1000000000000001</v>
          </cell>
          <cell r="J1315" t="str">
            <v>UND/DÍA</v>
          </cell>
          <cell r="K1315">
            <v>117727.27272727272</v>
          </cell>
          <cell r="L1315">
            <v>0</v>
          </cell>
          <cell r="M1315">
            <v>0</v>
          </cell>
          <cell r="N1315">
            <v>0</v>
          </cell>
          <cell r="O1315">
            <v>19</v>
          </cell>
          <cell r="P1315">
            <v>19</v>
          </cell>
          <cell r="Q1315">
            <v>836000</v>
          </cell>
          <cell r="R1315">
            <v>0</v>
          </cell>
          <cell r="S1315">
            <v>0</v>
          </cell>
          <cell r="T1315">
            <v>6.2499999999999991</v>
          </cell>
          <cell r="U1315">
            <v>0</v>
          </cell>
          <cell r="V1315">
            <v>0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  <cell r="AG1315">
            <v>0</v>
          </cell>
          <cell r="AH1315">
            <v>0</v>
          </cell>
          <cell r="AI1315">
            <v>0</v>
          </cell>
          <cell r="AJ1315">
            <v>0</v>
          </cell>
          <cell r="AK1315">
            <v>0</v>
          </cell>
          <cell r="AL1315">
            <v>0</v>
          </cell>
          <cell r="AM1315">
            <v>0</v>
          </cell>
          <cell r="AN1315">
            <v>0</v>
          </cell>
          <cell r="AO1315">
            <v>0</v>
          </cell>
          <cell r="AP1315">
            <v>0</v>
          </cell>
          <cell r="AQ1315">
            <v>0</v>
          </cell>
          <cell r="AR1315">
            <v>0</v>
          </cell>
          <cell r="AS1315">
            <v>0</v>
          </cell>
        </row>
        <row r="1316">
          <cell r="B1316">
            <v>0</v>
          </cell>
          <cell r="C1316"/>
          <cell r="D1316"/>
          <cell r="E1316"/>
          <cell r="F1316"/>
          <cell r="G1316"/>
          <cell r="H1316"/>
          <cell r="I1316"/>
          <cell r="J1316"/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/>
          <cell r="P1316"/>
          <cell r="Q1316"/>
          <cell r="R1316">
            <v>0</v>
          </cell>
          <cell r="S1316">
            <v>0</v>
          </cell>
          <cell r="T1316">
            <v>714999.99999999988</v>
          </cell>
          <cell r="U1316">
            <v>0</v>
          </cell>
          <cell r="V1316">
            <v>0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  <cell r="AF1316">
            <v>0</v>
          </cell>
          <cell r="AG1316">
            <v>0</v>
          </cell>
          <cell r="AH1316">
            <v>0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  <cell r="AQ1316">
            <v>0</v>
          </cell>
          <cell r="AR1316">
            <v>0</v>
          </cell>
          <cell r="AS1316">
            <v>0</v>
          </cell>
        </row>
        <row r="1317">
          <cell r="B1317">
            <v>0</v>
          </cell>
          <cell r="C1317"/>
          <cell r="D1317"/>
          <cell r="E1317"/>
          <cell r="F1317"/>
          <cell r="G1317"/>
          <cell r="H1317"/>
          <cell r="I1317"/>
          <cell r="J1317"/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/>
          <cell r="P1317"/>
          <cell r="Q1317"/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  <cell r="AQ1317">
            <v>0</v>
          </cell>
          <cell r="AR1317">
            <v>0</v>
          </cell>
          <cell r="AS1317">
            <v>0</v>
          </cell>
        </row>
        <row r="1318">
          <cell r="B1318">
            <v>0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 t="str">
            <v>SUB-TOTAL</v>
          </cell>
          <cell r="L1318">
            <v>205320.90909090906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  <cell r="X1318">
            <v>0</v>
          </cell>
          <cell r="Y1318">
            <v>0</v>
          </cell>
          <cell r="Z1318">
            <v>0</v>
          </cell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  <cell r="AF1318">
            <v>0</v>
          </cell>
          <cell r="AG1318">
            <v>0</v>
          </cell>
          <cell r="AH1318">
            <v>0</v>
          </cell>
          <cell r="AI1318">
            <v>0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  <cell r="AQ1318">
            <v>0</v>
          </cell>
          <cell r="AR1318">
            <v>0</v>
          </cell>
          <cell r="AS1318">
            <v>0</v>
          </cell>
        </row>
        <row r="1319">
          <cell r="B1319">
            <v>0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  <cell r="AG1319">
            <v>0</v>
          </cell>
          <cell r="AH1319">
            <v>0</v>
          </cell>
          <cell r="AI1319">
            <v>0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  <cell r="AQ1319">
            <v>0</v>
          </cell>
          <cell r="AR1319">
            <v>0</v>
          </cell>
          <cell r="AS1319">
            <v>0</v>
          </cell>
        </row>
        <row r="1320">
          <cell r="B1320">
            <v>0</v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  <cell r="I1320" t="str">
            <v>TOTAL COSTO DIRECTO</v>
          </cell>
          <cell r="J1320">
            <v>0</v>
          </cell>
          <cell r="K1320">
            <v>0</v>
          </cell>
          <cell r="L1320">
            <v>567709</v>
          </cell>
          <cell r="M1320">
            <v>0</v>
          </cell>
          <cell r="N1320">
            <v>0</v>
          </cell>
          <cell r="O1320">
            <v>0</v>
          </cell>
          <cell r="P1320">
            <v>0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  <cell r="W1320">
            <v>0</v>
          </cell>
          <cell r="X1320">
            <v>0</v>
          </cell>
          <cell r="Y1320">
            <v>0</v>
          </cell>
          <cell r="Z1320">
            <v>0</v>
          </cell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  <cell r="AF1320">
            <v>0</v>
          </cell>
          <cell r="AG1320">
            <v>0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  <cell r="AQ1320">
            <v>0</v>
          </cell>
          <cell r="AR1320">
            <v>0</v>
          </cell>
          <cell r="AS1320">
            <v>0</v>
          </cell>
        </row>
        <row r="1321">
          <cell r="B1321">
            <v>0</v>
          </cell>
          <cell r="C1321">
            <v>0</v>
          </cell>
          <cell r="D1321" t="str">
            <v>V- COSTOS INDIRECTOS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  <cell r="X1321">
            <v>0</v>
          </cell>
          <cell r="Y1321">
            <v>0</v>
          </cell>
          <cell r="Z1321">
            <v>0</v>
          </cell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  <cell r="AF1321">
            <v>0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0</v>
          </cell>
          <cell r="AL1321">
            <v>0</v>
          </cell>
          <cell r="AM1321">
            <v>0</v>
          </cell>
          <cell r="AN1321">
            <v>0</v>
          </cell>
          <cell r="AO1321">
            <v>0</v>
          </cell>
          <cell r="AP1321">
            <v>0</v>
          </cell>
          <cell r="AQ1321">
            <v>0</v>
          </cell>
          <cell r="AR1321">
            <v>0</v>
          </cell>
          <cell r="AS1321">
            <v>0</v>
          </cell>
        </row>
        <row r="1322">
          <cell r="B1322">
            <v>0</v>
          </cell>
          <cell r="C1322">
            <v>0</v>
          </cell>
          <cell r="D1322" t="str">
            <v>Descripción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 t="str">
            <v>Porcentaje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  <cell r="AQ1322">
            <v>0</v>
          </cell>
          <cell r="AR1322">
            <v>0</v>
          </cell>
          <cell r="AS1322">
            <v>0</v>
          </cell>
        </row>
        <row r="1323">
          <cell r="B1323">
            <v>0</v>
          </cell>
          <cell r="C1323">
            <v>0</v>
          </cell>
          <cell r="D1323" t="str">
            <v>A.I.U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0.35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  <cell r="X1323">
            <v>0</v>
          </cell>
          <cell r="Y1323">
            <v>0</v>
          </cell>
          <cell r="Z1323">
            <v>0</v>
          </cell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  <cell r="AQ1323">
            <v>0</v>
          </cell>
          <cell r="AR1323">
            <v>0</v>
          </cell>
          <cell r="AS1323">
            <v>0</v>
          </cell>
        </row>
        <row r="1324"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 t="str">
            <v xml:space="preserve">PRECIO UNITARIO TOTAL </v>
          </cell>
          <cell r="K1324">
            <v>0</v>
          </cell>
          <cell r="L1324">
            <v>766407.15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  <cell r="AF1324">
            <v>0</v>
          </cell>
          <cell r="AG1324">
            <v>0</v>
          </cell>
          <cell r="AH1324">
            <v>0</v>
          </cell>
          <cell r="AI1324">
            <v>0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  <cell r="AQ1324">
            <v>0</v>
          </cell>
          <cell r="AR1324">
            <v>0</v>
          </cell>
          <cell r="AS1324">
            <v>0</v>
          </cell>
        </row>
        <row r="1325"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  <cell r="AF1325">
            <v>0</v>
          </cell>
          <cell r="AG1325">
            <v>0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  <cell r="AQ1325">
            <v>0</v>
          </cell>
          <cell r="AR1325">
            <v>0</v>
          </cell>
          <cell r="AS1325">
            <v>0</v>
          </cell>
        </row>
        <row r="1326">
          <cell r="B1326">
            <v>0</v>
          </cell>
          <cell r="C1326" t="str">
            <v>Elaboró: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  <cell r="I1326" t="str">
            <v xml:space="preserve">Reviso: 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  <cell r="AF1326">
            <v>0</v>
          </cell>
          <cell r="AG1326">
            <v>0</v>
          </cell>
          <cell r="AH1326">
            <v>0</v>
          </cell>
          <cell r="AI1326">
            <v>0</v>
          </cell>
          <cell r="AJ1326">
            <v>0</v>
          </cell>
          <cell r="AK1326">
            <v>0</v>
          </cell>
          <cell r="AL1326">
            <v>0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  <cell r="AQ1326">
            <v>0</v>
          </cell>
          <cell r="AR1326">
            <v>0</v>
          </cell>
          <cell r="AS1326">
            <v>0</v>
          </cell>
        </row>
        <row r="1327">
          <cell r="B1327">
            <v>0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  <cell r="W1327">
            <v>0</v>
          </cell>
          <cell r="X1327">
            <v>0</v>
          </cell>
          <cell r="Y1327">
            <v>0</v>
          </cell>
          <cell r="Z1327">
            <v>0</v>
          </cell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  <cell r="AF1327">
            <v>0</v>
          </cell>
          <cell r="AG1327">
            <v>0</v>
          </cell>
          <cell r="AH1327">
            <v>0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  <cell r="AQ1327">
            <v>0</v>
          </cell>
          <cell r="AR1327">
            <v>0</v>
          </cell>
          <cell r="AS1327">
            <v>0</v>
          </cell>
        </row>
        <row r="1328">
          <cell r="B1328">
            <v>0</v>
          </cell>
          <cell r="C1328" t="str">
            <v>ING EDWIN ANTONIO ORTIZ HIGUERA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  <cell r="I1328" t="str">
            <v>FREEDIE ANDRES SANDOVAL HERRERA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  <cell r="X1328">
            <v>0</v>
          </cell>
          <cell r="Y1328">
            <v>0</v>
          </cell>
          <cell r="Z1328">
            <v>0</v>
          </cell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  <cell r="AF1328">
            <v>0</v>
          </cell>
          <cell r="AG1328">
            <v>0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  <cell r="AQ1328">
            <v>0</v>
          </cell>
          <cell r="AR1328">
            <v>0</v>
          </cell>
          <cell r="AS1328">
            <v>0</v>
          </cell>
        </row>
        <row r="1329">
          <cell r="B1329">
            <v>0</v>
          </cell>
          <cell r="C1329" t="str">
            <v>Ingeniero Civil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  <cell r="I1329" t="str">
            <v>Secretario De Planeación Municipal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  <cell r="X1329">
            <v>0</v>
          </cell>
          <cell r="Y1329">
            <v>0</v>
          </cell>
          <cell r="Z1329">
            <v>0</v>
          </cell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  <cell r="AF1329">
            <v>0</v>
          </cell>
          <cell r="AG1329">
            <v>0</v>
          </cell>
          <cell r="AH1329">
            <v>0</v>
          </cell>
          <cell r="AI1329">
            <v>0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  <cell r="AQ1329">
            <v>0</v>
          </cell>
          <cell r="AR1329">
            <v>0</v>
          </cell>
          <cell r="AS1329">
            <v>0</v>
          </cell>
        </row>
        <row r="1330">
          <cell r="B1330">
            <v>0</v>
          </cell>
          <cell r="C1330" t="str">
            <v>MP 68202-096275 STD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  <cell r="I1330" t="str">
            <v>M.P. 68202-300697 STD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  <cell r="AQ1330">
            <v>0</v>
          </cell>
          <cell r="AR1330">
            <v>0</v>
          </cell>
          <cell r="AS1330">
            <v>0</v>
          </cell>
        </row>
        <row r="1331"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  <cell r="X1331">
            <v>0</v>
          </cell>
          <cell r="Y1331">
            <v>0</v>
          </cell>
          <cell r="Z1331">
            <v>0</v>
          </cell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  <cell r="AG1331">
            <v>0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  <cell r="AQ1331">
            <v>0</v>
          </cell>
          <cell r="AR1331">
            <v>0</v>
          </cell>
          <cell r="AS1331">
            <v>0</v>
          </cell>
        </row>
        <row r="1332"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  <cell r="AF1332">
            <v>0</v>
          </cell>
          <cell r="AG1332">
            <v>0</v>
          </cell>
          <cell r="AH1332">
            <v>0</v>
          </cell>
          <cell r="AI1332">
            <v>0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  <cell r="AQ1332">
            <v>0</v>
          </cell>
          <cell r="AR1332">
            <v>0</v>
          </cell>
          <cell r="AS1332">
            <v>0</v>
          </cell>
        </row>
        <row r="1333"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  <cell r="X1333">
            <v>0</v>
          </cell>
          <cell r="Y1333">
            <v>0</v>
          </cell>
          <cell r="Z1333">
            <v>0</v>
          </cell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  <cell r="AF1333">
            <v>0</v>
          </cell>
          <cell r="AG1333">
            <v>0</v>
          </cell>
          <cell r="AH1333">
            <v>0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0</v>
          </cell>
          <cell r="AQ1333">
            <v>0</v>
          </cell>
          <cell r="AR1333">
            <v>0</v>
          </cell>
          <cell r="AS1333">
            <v>0</v>
          </cell>
        </row>
        <row r="1334">
          <cell r="B1334">
            <v>0</v>
          </cell>
          <cell r="C1334" t="str">
            <v>MUNICIPIO DE VALLE DE SAN JOSE</v>
          </cell>
          <cell r="D1334">
            <v>0</v>
          </cell>
          <cell r="E1334">
            <v>0</v>
          </cell>
          <cell r="F1334">
            <v>0</v>
          </cell>
          <cell r="G1334" t="str">
            <v xml:space="preserve">ANALISIS DE PRECIOS UNITARIOS 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  <cell r="X1334">
            <v>0</v>
          </cell>
          <cell r="Y1334">
            <v>0</v>
          </cell>
          <cell r="Z1334">
            <v>0</v>
          </cell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  <cell r="AF1334">
            <v>0</v>
          </cell>
          <cell r="AG1334">
            <v>0</v>
          </cell>
          <cell r="AH1334">
            <v>0</v>
          </cell>
          <cell r="AI1334">
            <v>0</v>
          </cell>
          <cell r="AJ1334">
            <v>0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  <cell r="AQ1334">
            <v>0</v>
          </cell>
          <cell r="AR1334">
            <v>0</v>
          </cell>
          <cell r="AS1334">
            <v>0</v>
          </cell>
        </row>
        <row r="1335">
          <cell r="B1335">
            <v>0</v>
          </cell>
          <cell r="C1335" t="str">
            <v>DEPARTAMENTO:</v>
          </cell>
          <cell r="D1335">
            <v>0</v>
          </cell>
          <cell r="E1335" t="str">
            <v>SANTANDER</v>
          </cell>
          <cell r="F1335">
            <v>0</v>
          </cell>
          <cell r="G1335">
            <v>0</v>
          </cell>
          <cell r="H1335" t="str">
            <v>MUNICIPIO:</v>
          </cell>
          <cell r="I1335" t="str">
            <v>VALLE DE SAN JOSE</v>
          </cell>
          <cell r="J1335">
            <v>0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0</v>
          </cell>
          <cell r="P1335">
            <v>0</v>
          </cell>
          <cell r="Q1335">
            <v>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  <cell r="W1335">
            <v>0</v>
          </cell>
          <cell r="X1335">
            <v>0</v>
          </cell>
          <cell r="Y1335">
            <v>0</v>
          </cell>
          <cell r="Z1335">
            <v>0</v>
          </cell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0</v>
          </cell>
          <cell r="AF1335">
            <v>0</v>
          </cell>
          <cell r="AG1335">
            <v>0</v>
          </cell>
          <cell r="AH1335">
            <v>0</v>
          </cell>
          <cell r="AI1335">
            <v>0</v>
          </cell>
          <cell r="AJ1335">
            <v>0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  <cell r="AQ1335">
            <v>0</v>
          </cell>
          <cell r="AR1335">
            <v>0</v>
          </cell>
          <cell r="AS1335">
            <v>0</v>
          </cell>
        </row>
        <row r="1336">
          <cell r="A1336">
            <v>0</v>
          </cell>
          <cell r="B1336">
            <v>0</v>
          </cell>
          <cell r="C1336" t="str">
            <v xml:space="preserve">ITEM  :    </v>
          </cell>
          <cell r="D1336">
            <v>5.03</v>
          </cell>
          <cell r="E1336" t="str">
            <v>Anden en concreto de 2500 psi, e=0.1 m (Incluye Malla electrosoldada), incluye rampas de acceso según diseño</v>
          </cell>
          <cell r="F1336">
            <v>0</v>
          </cell>
          <cell r="G1336">
            <v>0</v>
          </cell>
          <cell r="H1336">
            <v>0</v>
          </cell>
          <cell r="I1336" t="str">
            <v xml:space="preserve">Fecha: </v>
          </cell>
          <cell r="J1336" t="str">
            <v>DICIEMBRE DE 2019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 t="str">
            <v>1,9,4</v>
          </cell>
          <cell r="P1336">
            <v>0</v>
          </cell>
          <cell r="T1336">
            <v>50290.51</v>
          </cell>
          <cell r="U1336">
            <v>4779.75</v>
          </cell>
          <cell r="V1336">
            <v>24100.13</v>
          </cell>
          <cell r="W1336">
            <v>5815.6900000000005</v>
          </cell>
          <cell r="X1336">
            <v>15594.939999999999</v>
          </cell>
          <cell r="Y1336">
            <v>0</v>
          </cell>
          <cell r="Z1336">
            <v>0</v>
          </cell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0</v>
          </cell>
          <cell r="AF1336">
            <v>0</v>
          </cell>
          <cell r="AG1336">
            <v>0</v>
          </cell>
          <cell r="AH1336">
            <v>0</v>
          </cell>
          <cell r="AI1336">
            <v>0</v>
          </cell>
          <cell r="AJ1336">
            <v>0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  <cell r="AQ1336">
            <v>0</v>
          </cell>
          <cell r="AR1336">
            <v>0</v>
          </cell>
          <cell r="AS1336">
            <v>0</v>
          </cell>
        </row>
        <row r="1337">
          <cell r="B1337">
            <v>0</v>
          </cell>
          <cell r="C1337">
            <v>0</v>
          </cell>
          <cell r="D1337" t="str">
            <v>I-EQUIPO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0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0</v>
          </cell>
          <cell r="P1337">
            <v>0</v>
          </cell>
          <cell r="Q1337">
            <v>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  <cell r="W1337">
            <v>0</v>
          </cell>
          <cell r="X1337">
            <v>0</v>
          </cell>
          <cell r="Y1337">
            <v>0</v>
          </cell>
          <cell r="Z1337">
            <v>0</v>
          </cell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  <cell r="AF1337">
            <v>0</v>
          </cell>
          <cell r="AG1337">
            <v>0</v>
          </cell>
          <cell r="AH1337">
            <v>0</v>
          </cell>
          <cell r="AI1337">
            <v>0</v>
          </cell>
          <cell r="AJ1337">
            <v>0</v>
          </cell>
          <cell r="AK1337">
            <v>0</v>
          </cell>
          <cell r="AL1337">
            <v>0</v>
          </cell>
          <cell r="AM1337">
            <v>0</v>
          </cell>
          <cell r="AN1337">
            <v>0</v>
          </cell>
          <cell r="AO1337">
            <v>0</v>
          </cell>
          <cell r="AP1337">
            <v>0</v>
          </cell>
          <cell r="AQ1337">
            <v>0</v>
          </cell>
          <cell r="AR1337">
            <v>0</v>
          </cell>
          <cell r="AS1337">
            <v>0</v>
          </cell>
        </row>
        <row r="1338">
          <cell r="B1338">
            <v>0</v>
          </cell>
          <cell r="C1338" t="str">
            <v>COD.</v>
          </cell>
          <cell r="D1338" t="str">
            <v xml:space="preserve">DESCRIPCION </v>
          </cell>
          <cell r="E1338">
            <v>0</v>
          </cell>
          <cell r="F1338">
            <v>0</v>
          </cell>
          <cell r="G1338" t="str">
            <v>tipo</v>
          </cell>
          <cell r="H1338" t="str">
            <v>tarifa</v>
          </cell>
          <cell r="I1338" t="str">
            <v>rendimiento</v>
          </cell>
          <cell r="J1338">
            <v>0</v>
          </cell>
          <cell r="K1338" t="str">
            <v>vr.unit</v>
          </cell>
          <cell r="L1338" t="str">
            <v>M2</v>
          </cell>
          <cell r="M1338">
            <v>0</v>
          </cell>
          <cell r="N1338">
            <v>0</v>
          </cell>
          <cell r="O1338" t="str">
            <v>CANTIDAD</v>
          </cell>
          <cell r="P1338" t="str">
            <v>DIA</v>
          </cell>
          <cell r="Q1338">
            <v>0</v>
          </cell>
          <cell r="R1338">
            <v>0</v>
          </cell>
          <cell r="S1338">
            <v>0</v>
          </cell>
          <cell r="T1338">
            <v>0</v>
          </cell>
          <cell r="U1338">
            <v>0</v>
          </cell>
          <cell r="V1338">
            <v>0</v>
          </cell>
          <cell r="W1338">
            <v>0</v>
          </cell>
          <cell r="X1338">
            <v>0</v>
          </cell>
          <cell r="Y1338">
            <v>0</v>
          </cell>
          <cell r="Z1338">
            <v>0</v>
          </cell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0</v>
          </cell>
          <cell r="AF1338">
            <v>0</v>
          </cell>
          <cell r="AG1338">
            <v>0</v>
          </cell>
          <cell r="AH1338">
            <v>0</v>
          </cell>
          <cell r="AI1338">
            <v>0</v>
          </cell>
          <cell r="AJ1338">
            <v>0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  <cell r="AQ1338">
            <v>0</v>
          </cell>
          <cell r="AR1338">
            <v>0</v>
          </cell>
          <cell r="AS1338">
            <v>0</v>
          </cell>
        </row>
        <row r="1339">
          <cell r="B1339">
            <v>0</v>
          </cell>
          <cell r="C1339">
            <v>0</v>
          </cell>
          <cell r="D1339" t="str">
            <v>HERRAMIENTA MENOR</v>
          </cell>
          <cell r="E1339">
            <v>0</v>
          </cell>
          <cell r="F1339">
            <v>0</v>
          </cell>
          <cell r="G1339"/>
          <cell r="H1339">
            <v>1366.7423076923078</v>
          </cell>
          <cell r="I1339">
            <v>1</v>
          </cell>
          <cell r="J1339"/>
          <cell r="K1339">
            <v>1366.7423076923078</v>
          </cell>
          <cell r="L1339">
            <v>0</v>
          </cell>
          <cell r="M1339">
            <v>0</v>
          </cell>
          <cell r="N1339">
            <v>0</v>
          </cell>
          <cell r="O1339">
            <v>654.24</v>
          </cell>
          <cell r="P1339">
            <v>510143.64</v>
          </cell>
          <cell r="Q1339">
            <v>510143.64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V1339">
            <v>0</v>
          </cell>
          <cell r="W1339">
            <v>0</v>
          </cell>
          <cell r="X1339">
            <v>0</v>
          </cell>
          <cell r="Y1339">
            <v>0</v>
          </cell>
          <cell r="Z1339">
            <v>0</v>
          </cell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0</v>
          </cell>
          <cell r="AF1339">
            <v>0</v>
          </cell>
          <cell r="AG1339">
            <v>0</v>
          </cell>
          <cell r="AH1339">
            <v>0</v>
          </cell>
          <cell r="AI1339">
            <v>0</v>
          </cell>
          <cell r="AJ1339">
            <v>0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  <cell r="AQ1339">
            <v>0</v>
          </cell>
          <cell r="AR1339">
            <v>0</v>
          </cell>
          <cell r="AS1339">
            <v>0</v>
          </cell>
        </row>
        <row r="1340">
          <cell r="B1340">
            <v>0</v>
          </cell>
          <cell r="C1340">
            <v>0</v>
          </cell>
          <cell r="D1340" t="str">
            <v>FORMALETA</v>
          </cell>
          <cell r="E1340">
            <v>0</v>
          </cell>
          <cell r="F1340">
            <v>0</v>
          </cell>
          <cell r="G1340" t="str">
            <v>GBL</v>
          </cell>
          <cell r="H1340">
            <v>2500</v>
          </cell>
          <cell r="I1340">
            <v>1</v>
          </cell>
          <cell r="J1340"/>
          <cell r="K1340">
            <v>2500</v>
          </cell>
          <cell r="L1340">
            <v>0</v>
          </cell>
          <cell r="M1340">
            <v>0</v>
          </cell>
          <cell r="N1340">
            <v>0</v>
          </cell>
          <cell r="O1340">
            <v>654.24</v>
          </cell>
          <cell r="P1340">
            <v>6542.4</v>
          </cell>
          <cell r="Q1340">
            <v>2616960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0</v>
          </cell>
          <cell r="W1340">
            <v>0</v>
          </cell>
          <cell r="X1340">
            <v>0</v>
          </cell>
          <cell r="Y1340">
            <v>0</v>
          </cell>
          <cell r="Z1340">
            <v>0</v>
          </cell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  <cell r="AF1340">
            <v>0</v>
          </cell>
          <cell r="AG1340">
            <v>0</v>
          </cell>
          <cell r="AH1340">
            <v>0</v>
          </cell>
          <cell r="AI1340">
            <v>0</v>
          </cell>
          <cell r="AJ1340">
            <v>0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  <cell r="AQ1340">
            <v>0</v>
          </cell>
          <cell r="AR1340">
            <v>0</v>
          </cell>
          <cell r="AS1340">
            <v>0</v>
          </cell>
        </row>
        <row r="1341">
          <cell r="B1341">
            <v>0</v>
          </cell>
          <cell r="C1341"/>
          <cell r="D1341" t="str">
            <v>MEZCLADORA</v>
          </cell>
          <cell r="E1341">
            <v>0</v>
          </cell>
          <cell r="F1341">
            <v>0</v>
          </cell>
          <cell r="G1341" t="str">
            <v>DIA</v>
          </cell>
          <cell r="H1341">
            <v>25000</v>
          </cell>
          <cell r="I1341">
            <v>30</v>
          </cell>
          <cell r="J1341"/>
          <cell r="K1341">
            <v>833.33333333333337</v>
          </cell>
          <cell r="L1341">
            <v>0</v>
          </cell>
          <cell r="M1341">
            <v>0</v>
          </cell>
          <cell r="N1341">
            <v>0</v>
          </cell>
          <cell r="O1341"/>
          <cell r="P1341"/>
          <cell r="Q1341"/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>
            <v>0</v>
          </cell>
          <cell r="Y1341">
            <v>0</v>
          </cell>
          <cell r="Z1341">
            <v>0</v>
          </cell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  <cell r="AF1341">
            <v>0</v>
          </cell>
          <cell r="AG1341">
            <v>0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  <cell r="AQ1341">
            <v>0</v>
          </cell>
          <cell r="AR1341">
            <v>0</v>
          </cell>
          <cell r="AS1341">
            <v>0</v>
          </cell>
        </row>
        <row r="1342">
          <cell r="B1342">
            <v>0</v>
          </cell>
          <cell r="C1342"/>
          <cell r="D1342" t="str">
            <v>VIBRADOR DE CONCRETO</v>
          </cell>
          <cell r="E1342">
            <v>0</v>
          </cell>
          <cell r="F1342">
            <v>0</v>
          </cell>
          <cell r="G1342" t="str">
            <v>HORA</v>
          </cell>
          <cell r="H1342">
            <v>3830</v>
          </cell>
          <cell r="I1342">
            <v>30</v>
          </cell>
          <cell r="J1342"/>
          <cell r="K1342">
            <v>127.66666666666667</v>
          </cell>
          <cell r="L1342">
            <v>0</v>
          </cell>
          <cell r="M1342">
            <v>0</v>
          </cell>
          <cell r="N1342">
            <v>0</v>
          </cell>
          <cell r="O1342"/>
          <cell r="P1342"/>
          <cell r="Q1342"/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  <cell r="X1342">
            <v>0</v>
          </cell>
          <cell r="Y1342">
            <v>0</v>
          </cell>
          <cell r="Z1342">
            <v>0</v>
          </cell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  <cell r="AF1342">
            <v>0</v>
          </cell>
          <cell r="AG1342">
            <v>0</v>
          </cell>
          <cell r="AH1342">
            <v>0</v>
          </cell>
          <cell r="AI1342">
            <v>0</v>
          </cell>
          <cell r="AJ1342">
            <v>0</v>
          </cell>
          <cell r="AK1342">
            <v>0</v>
          </cell>
          <cell r="AL1342">
            <v>0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  <cell r="AQ1342">
            <v>0</v>
          </cell>
          <cell r="AR1342">
            <v>0</v>
          </cell>
          <cell r="AS1342">
            <v>0</v>
          </cell>
        </row>
        <row r="1343">
          <cell r="B1343">
            <v>0</v>
          </cell>
          <cell r="C1343"/>
          <cell r="D1343"/>
          <cell r="E1343">
            <v>0</v>
          </cell>
          <cell r="F1343">
            <v>0</v>
          </cell>
          <cell r="G1343"/>
          <cell r="H1343"/>
          <cell r="I1343"/>
          <cell r="J1343"/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/>
          <cell r="P1343"/>
          <cell r="Q1343"/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X1343">
            <v>0</v>
          </cell>
          <cell r="Y1343">
            <v>0</v>
          </cell>
          <cell r="Z1343">
            <v>0</v>
          </cell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  <cell r="AF1343">
            <v>0</v>
          </cell>
          <cell r="AG1343">
            <v>0</v>
          </cell>
          <cell r="AH1343">
            <v>0</v>
          </cell>
          <cell r="AI1343">
            <v>0</v>
          </cell>
          <cell r="AJ1343">
            <v>0</v>
          </cell>
          <cell r="AK1343">
            <v>0</v>
          </cell>
          <cell r="AL1343">
            <v>0</v>
          </cell>
          <cell r="AM1343">
            <v>0</v>
          </cell>
          <cell r="AN1343">
            <v>0</v>
          </cell>
          <cell r="AO1343">
            <v>0</v>
          </cell>
          <cell r="AP1343">
            <v>0</v>
          </cell>
          <cell r="AQ1343">
            <v>0</v>
          </cell>
          <cell r="AR1343">
            <v>0</v>
          </cell>
          <cell r="AS1343">
            <v>0</v>
          </cell>
        </row>
        <row r="1344">
          <cell r="B1344">
            <v>0</v>
          </cell>
          <cell r="C1344"/>
          <cell r="D1344"/>
          <cell r="E1344">
            <v>0</v>
          </cell>
          <cell r="F1344">
            <v>0</v>
          </cell>
          <cell r="G1344"/>
          <cell r="H1344"/>
          <cell r="I1344"/>
          <cell r="J1344"/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/>
          <cell r="P1344"/>
          <cell r="Q1344"/>
          <cell r="R1344">
            <v>0</v>
          </cell>
          <cell r="S1344">
            <v>0</v>
          </cell>
          <cell r="T1344">
            <v>0</v>
          </cell>
          <cell r="U1344">
            <v>0</v>
          </cell>
          <cell r="V1344">
            <v>0</v>
          </cell>
          <cell r="W1344">
            <v>0</v>
          </cell>
          <cell r="X1344">
            <v>0</v>
          </cell>
          <cell r="Y1344">
            <v>0</v>
          </cell>
          <cell r="Z1344">
            <v>0</v>
          </cell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  <cell r="AF1344">
            <v>0</v>
          </cell>
          <cell r="AG1344">
            <v>0</v>
          </cell>
          <cell r="AH1344">
            <v>0</v>
          </cell>
          <cell r="AI1344">
            <v>0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  <cell r="AQ1344">
            <v>0</v>
          </cell>
          <cell r="AR1344">
            <v>0</v>
          </cell>
          <cell r="AS1344">
            <v>0</v>
          </cell>
        </row>
        <row r="1345">
          <cell r="B1345">
            <v>0</v>
          </cell>
          <cell r="C1345"/>
          <cell r="D1345"/>
          <cell r="E1345">
            <v>0</v>
          </cell>
          <cell r="F1345">
            <v>0</v>
          </cell>
          <cell r="G1345"/>
          <cell r="H1345"/>
          <cell r="I1345"/>
          <cell r="J1345"/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/>
          <cell r="P1345"/>
          <cell r="Q1345"/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X1345">
            <v>0</v>
          </cell>
          <cell r="Y1345">
            <v>0</v>
          </cell>
          <cell r="Z1345">
            <v>0</v>
          </cell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0</v>
          </cell>
          <cell r="AP1345">
            <v>0</v>
          </cell>
          <cell r="AQ1345">
            <v>0</v>
          </cell>
          <cell r="AR1345">
            <v>0</v>
          </cell>
          <cell r="AS1345">
            <v>0</v>
          </cell>
        </row>
        <row r="1346">
          <cell r="B1346">
            <v>0</v>
          </cell>
          <cell r="C1346"/>
          <cell r="D1346"/>
          <cell r="E1346">
            <v>0</v>
          </cell>
          <cell r="F1346">
            <v>0</v>
          </cell>
          <cell r="G1346"/>
          <cell r="H1346"/>
          <cell r="I1346"/>
          <cell r="J1346"/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/>
          <cell r="P1346"/>
          <cell r="Q1346"/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  <cell r="AF1346">
            <v>0</v>
          </cell>
          <cell r="AG1346">
            <v>0</v>
          </cell>
          <cell r="AH1346">
            <v>0</v>
          </cell>
          <cell r="AI1346">
            <v>0</v>
          </cell>
          <cell r="AJ1346">
            <v>0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  <cell r="AQ1346">
            <v>0</v>
          </cell>
          <cell r="AR1346">
            <v>0</v>
          </cell>
          <cell r="AS1346">
            <v>0</v>
          </cell>
        </row>
        <row r="1347">
          <cell r="B1347">
            <v>0</v>
          </cell>
          <cell r="C1347"/>
          <cell r="D1347"/>
          <cell r="E1347">
            <v>0</v>
          </cell>
          <cell r="F1347">
            <v>0</v>
          </cell>
          <cell r="G1347"/>
          <cell r="H1347"/>
          <cell r="I1347"/>
          <cell r="J1347"/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/>
          <cell r="P1347"/>
          <cell r="Q1347"/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0</v>
          </cell>
          <cell r="Y1347">
            <v>0</v>
          </cell>
          <cell r="Z1347">
            <v>0</v>
          </cell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  <cell r="AF1347">
            <v>0</v>
          </cell>
          <cell r="AG1347">
            <v>0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  <cell r="AQ1347">
            <v>0</v>
          </cell>
          <cell r="AR1347">
            <v>0</v>
          </cell>
          <cell r="AS1347">
            <v>0</v>
          </cell>
        </row>
        <row r="1348">
          <cell r="B1348">
            <v>0</v>
          </cell>
          <cell r="C1348"/>
          <cell r="D1348"/>
          <cell r="E1348">
            <v>0</v>
          </cell>
          <cell r="F1348">
            <v>0</v>
          </cell>
          <cell r="G1348"/>
          <cell r="H1348"/>
          <cell r="I1348"/>
          <cell r="J1348"/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/>
          <cell r="P1348"/>
          <cell r="Q1348"/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  <cell r="X1348">
            <v>0</v>
          </cell>
          <cell r="Y1348">
            <v>0</v>
          </cell>
          <cell r="Z1348">
            <v>0</v>
          </cell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  <cell r="AF1348">
            <v>0</v>
          </cell>
          <cell r="AG1348">
            <v>0</v>
          </cell>
          <cell r="AH1348">
            <v>0</v>
          </cell>
          <cell r="AI1348">
            <v>0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0</v>
          </cell>
          <cell r="AP1348">
            <v>0</v>
          </cell>
          <cell r="AQ1348">
            <v>0</v>
          </cell>
          <cell r="AR1348">
            <v>0</v>
          </cell>
          <cell r="AS1348">
            <v>0</v>
          </cell>
        </row>
        <row r="1349"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 t="str">
            <v>SUB-TOTAL</v>
          </cell>
          <cell r="L1349">
            <v>4827.7423076923078</v>
          </cell>
          <cell r="M1349">
            <v>0</v>
          </cell>
          <cell r="N1349">
            <v>0</v>
          </cell>
          <cell r="O1349">
            <v>0</v>
          </cell>
          <cell r="P1349">
            <v>0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  <cell r="W1349">
            <v>0</v>
          </cell>
          <cell r="X1349">
            <v>0</v>
          </cell>
          <cell r="Y1349">
            <v>0</v>
          </cell>
          <cell r="Z1349">
            <v>0</v>
          </cell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  <cell r="AF1349">
            <v>0</v>
          </cell>
          <cell r="AG1349">
            <v>0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0</v>
          </cell>
          <cell r="AQ1349">
            <v>0</v>
          </cell>
          <cell r="AR1349">
            <v>0</v>
          </cell>
          <cell r="AS1349">
            <v>0</v>
          </cell>
        </row>
        <row r="1350">
          <cell r="B1350">
            <v>0</v>
          </cell>
          <cell r="C1350">
            <v>0</v>
          </cell>
          <cell r="D1350" t="str">
            <v>II-MATERIALES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  <cell r="AF1350">
            <v>0</v>
          </cell>
          <cell r="AG1350">
            <v>0</v>
          </cell>
          <cell r="AH1350">
            <v>0</v>
          </cell>
          <cell r="AI1350">
            <v>0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  <cell r="AQ1350">
            <v>0</v>
          </cell>
          <cell r="AR1350">
            <v>0</v>
          </cell>
          <cell r="AS1350">
            <v>0</v>
          </cell>
        </row>
        <row r="1351">
          <cell r="B1351">
            <v>0</v>
          </cell>
          <cell r="C1351" t="str">
            <v>COD.</v>
          </cell>
          <cell r="D1351" t="str">
            <v xml:space="preserve">DESCRIPCION </v>
          </cell>
          <cell r="E1351">
            <v>0</v>
          </cell>
          <cell r="F1351">
            <v>0</v>
          </cell>
          <cell r="G1351" t="str">
            <v>unidad</v>
          </cell>
          <cell r="H1351" t="str">
            <v>precio-unit</v>
          </cell>
          <cell r="I1351" t="str">
            <v>cantidad</v>
          </cell>
          <cell r="J1351">
            <v>0</v>
          </cell>
          <cell r="K1351" t="str">
            <v>vr.unit</v>
          </cell>
          <cell r="L1351" t="str">
            <v>M2</v>
          </cell>
          <cell r="M1351">
            <v>0</v>
          </cell>
          <cell r="N1351">
            <v>0</v>
          </cell>
          <cell r="O1351" t="str">
            <v>CANTIDAD</v>
          </cell>
          <cell r="P1351" t="str">
            <v>CANTIDAD TOTAL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  <cell r="X1351">
            <v>0</v>
          </cell>
          <cell r="Y1351">
            <v>0</v>
          </cell>
          <cell r="Z1351">
            <v>0</v>
          </cell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  <cell r="AQ1351">
            <v>0</v>
          </cell>
          <cell r="AR1351">
            <v>0</v>
          </cell>
          <cell r="AS1351">
            <v>0</v>
          </cell>
        </row>
        <row r="1352">
          <cell r="B1352">
            <v>0</v>
          </cell>
          <cell r="C1352">
            <v>0</v>
          </cell>
          <cell r="D1352" t="str">
            <v>CEMENTO GRIS</v>
          </cell>
          <cell r="E1352">
            <v>0</v>
          </cell>
          <cell r="F1352">
            <v>0</v>
          </cell>
          <cell r="G1352" t="str">
            <v>KG</v>
          </cell>
          <cell r="H1352">
            <v>550</v>
          </cell>
          <cell r="I1352">
            <v>30</v>
          </cell>
          <cell r="J1352">
            <v>0</v>
          </cell>
          <cell r="K1352">
            <v>16500</v>
          </cell>
          <cell r="L1352">
            <v>0</v>
          </cell>
          <cell r="M1352">
            <v>0</v>
          </cell>
          <cell r="N1352">
            <v>0</v>
          </cell>
          <cell r="O1352">
            <v>654.24</v>
          </cell>
          <cell r="P1352">
            <v>17173.8</v>
          </cell>
          <cell r="Q1352">
            <v>9789066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>
            <v>0</v>
          </cell>
          <cell r="Y1352">
            <v>0</v>
          </cell>
          <cell r="Z1352">
            <v>0</v>
          </cell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  <cell r="AF1352">
            <v>0</v>
          </cell>
          <cell r="AG1352">
            <v>0</v>
          </cell>
          <cell r="AH1352">
            <v>0</v>
          </cell>
          <cell r="AI1352">
            <v>0</v>
          </cell>
          <cell r="AJ1352">
            <v>0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  <cell r="AQ1352">
            <v>0</v>
          </cell>
          <cell r="AR1352">
            <v>0</v>
          </cell>
          <cell r="AS1352">
            <v>0</v>
          </cell>
        </row>
        <row r="1353">
          <cell r="B1353">
            <v>0</v>
          </cell>
          <cell r="C1353">
            <v>0</v>
          </cell>
          <cell r="D1353" t="str">
            <v>ARENA</v>
          </cell>
          <cell r="E1353">
            <v>0</v>
          </cell>
          <cell r="F1353">
            <v>0</v>
          </cell>
          <cell r="G1353" t="str">
            <v>M3</v>
          </cell>
          <cell r="H1353">
            <v>68000</v>
          </cell>
          <cell r="I1353">
            <v>7.1999999999999995E-2</v>
          </cell>
          <cell r="J1353">
            <v>0</v>
          </cell>
          <cell r="K1353">
            <v>4896</v>
          </cell>
          <cell r="L1353">
            <v>0</v>
          </cell>
          <cell r="M1353">
            <v>0</v>
          </cell>
          <cell r="N1353">
            <v>0</v>
          </cell>
          <cell r="O1353">
            <v>654.24</v>
          </cell>
          <cell r="P1353">
            <v>27.478080000000002</v>
          </cell>
          <cell r="Q1353">
            <v>1099123.2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  <cell r="X1353">
            <v>0</v>
          </cell>
          <cell r="Y1353">
            <v>0</v>
          </cell>
          <cell r="Z1353">
            <v>0</v>
          </cell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  <cell r="AF1353">
            <v>0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0</v>
          </cell>
          <cell r="AL1353">
            <v>0</v>
          </cell>
          <cell r="AM1353">
            <v>0</v>
          </cell>
          <cell r="AN1353">
            <v>0</v>
          </cell>
          <cell r="AO1353">
            <v>0</v>
          </cell>
          <cell r="AP1353">
            <v>0</v>
          </cell>
          <cell r="AQ1353">
            <v>0</v>
          </cell>
          <cell r="AR1353">
            <v>0</v>
          </cell>
          <cell r="AS1353">
            <v>0</v>
          </cell>
        </row>
        <row r="1354">
          <cell r="B1354">
            <v>0</v>
          </cell>
          <cell r="C1354">
            <v>0</v>
          </cell>
          <cell r="D1354" t="str">
            <v>TRITURADO</v>
          </cell>
          <cell r="E1354">
            <v>0</v>
          </cell>
          <cell r="F1354">
            <v>0</v>
          </cell>
          <cell r="G1354" t="str">
            <v>M3</v>
          </cell>
          <cell r="H1354">
            <v>76000</v>
          </cell>
          <cell r="I1354">
            <v>7.1999999999999995E-2</v>
          </cell>
          <cell r="J1354">
            <v>0</v>
          </cell>
          <cell r="K1354">
            <v>5472</v>
          </cell>
          <cell r="L1354">
            <v>0</v>
          </cell>
          <cell r="M1354">
            <v>0</v>
          </cell>
          <cell r="N1354">
            <v>0</v>
          </cell>
          <cell r="O1354">
            <v>654.24</v>
          </cell>
          <cell r="P1354">
            <v>41.217120000000001</v>
          </cell>
          <cell r="Q1354">
            <v>2885198.4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  <cell r="X1354">
            <v>0</v>
          </cell>
          <cell r="Y1354">
            <v>0</v>
          </cell>
          <cell r="Z1354">
            <v>0</v>
          </cell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  <cell r="AF1354">
            <v>0</v>
          </cell>
          <cell r="AG1354">
            <v>0</v>
          </cell>
          <cell r="AH1354">
            <v>0</v>
          </cell>
          <cell r="AI1354">
            <v>0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  <cell r="AQ1354">
            <v>0</v>
          </cell>
          <cell r="AR1354">
            <v>0</v>
          </cell>
          <cell r="AS1354">
            <v>0</v>
          </cell>
        </row>
        <row r="1355">
          <cell r="B1355">
            <v>0</v>
          </cell>
          <cell r="C1355">
            <v>0</v>
          </cell>
          <cell r="D1355" t="str">
            <v>AGUA</v>
          </cell>
          <cell r="E1355">
            <v>0</v>
          </cell>
          <cell r="F1355">
            <v>0</v>
          </cell>
          <cell r="G1355" t="str">
            <v>LITRO</v>
          </cell>
          <cell r="H1355">
            <v>70</v>
          </cell>
          <cell r="I1355">
            <v>17</v>
          </cell>
          <cell r="J1355">
            <v>0</v>
          </cell>
          <cell r="K1355">
            <v>1190</v>
          </cell>
          <cell r="L1355">
            <v>0</v>
          </cell>
          <cell r="M1355">
            <v>0</v>
          </cell>
          <cell r="N1355">
            <v>0</v>
          </cell>
          <cell r="O1355">
            <v>654.24</v>
          </cell>
          <cell r="P1355">
            <v>9813.6</v>
          </cell>
          <cell r="Q1355">
            <v>490680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X1355">
            <v>0</v>
          </cell>
          <cell r="Y1355">
            <v>0</v>
          </cell>
          <cell r="Z1355">
            <v>0</v>
          </cell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  <cell r="AF1355">
            <v>0</v>
          </cell>
          <cell r="AG1355">
            <v>0</v>
          </cell>
          <cell r="AH1355">
            <v>0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  <cell r="AQ1355">
            <v>0</v>
          </cell>
          <cell r="AR1355">
            <v>0</v>
          </cell>
          <cell r="AS1355">
            <v>0</v>
          </cell>
        </row>
        <row r="1356">
          <cell r="B1356">
            <v>0</v>
          </cell>
          <cell r="C1356">
            <v>0</v>
          </cell>
          <cell r="D1356" t="str">
            <v>MALLA ELECTROSOLDADA</v>
          </cell>
          <cell r="E1356">
            <v>0</v>
          </cell>
          <cell r="F1356">
            <v>0</v>
          </cell>
          <cell r="G1356" t="str">
            <v>KG</v>
          </cell>
          <cell r="H1356">
            <v>2850</v>
          </cell>
          <cell r="I1356">
            <v>1</v>
          </cell>
          <cell r="J1356">
            <v>0</v>
          </cell>
          <cell r="K1356">
            <v>2850</v>
          </cell>
          <cell r="L1356">
            <v>0</v>
          </cell>
          <cell r="M1356">
            <v>0</v>
          </cell>
          <cell r="N1356">
            <v>0</v>
          </cell>
          <cell r="O1356">
            <v>654.24</v>
          </cell>
          <cell r="P1356">
            <v>130.84800000000001</v>
          </cell>
          <cell r="Q1356">
            <v>497222.40000000002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  <cell r="X1356">
            <v>0</v>
          </cell>
          <cell r="Y1356">
            <v>0</v>
          </cell>
          <cell r="Z1356">
            <v>0</v>
          </cell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0</v>
          </cell>
          <cell r="AF1356">
            <v>0</v>
          </cell>
          <cell r="AG1356">
            <v>0</v>
          </cell>
          <cell r="AH1356">
            <v>0</v>
          </cell>
          <cell r="AI1356">
            <v>0</v>
          </cell>
          <cell r="AJ1356">
            <v>0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0</v>
          </cell>
          <cell r="AP1356">
            <v>0</v>
          </cell>
          <cell r="AQ1356">
            <v>0</v>
          </cell>
          <cell r="AR1356">
            <v>0</v>
          </cell>
          <cell r="AS1356">
            <v>0</v>
          </cell>
        </row>
        <row r="1357">
          <cell r="B1357">
            <v>0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  <cell r="M1357">
            <v>0</v>
          </cell>
          <cell r="N1357">
            <v>0</v>
          </cell>
          <cell r="O1357">
            <v>654.24</v>
          </cell>
          <cell r="P1357">
            <v>98.135999999999996</v>
          </cell>
          <cell r="Q1357">
            <v>255153.6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  <cell r="X1357">
            <v>0</v>
          </cell>
          <cell r="Y1357">
            <v>0</v>
          </cell>
          <cell r="Z1357">
            <v>0</v>
          </cell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0</v>
          </cell>
          <cell r="AF1357">
            <v>0</v>
          </cell>
          <cell r="AG1357">
            <v>0</v>
          </cell>
          <cell r="AH1357">
            <v>0</v>
          </cell>
          <cell r="AI1357">
            <v>0</v>
          </cell>
          <cell r="AJ1357">
            <v>0</v>
          </cell>
          <cell r="AK1357">
            <v>0</v>
          </cell>
          <cell r="AL1357">
            <v>0</v>
          </cell>
          <cell r="AM1357">
            <v>0</v>
          </cell>
          <cell r="AN1357">
            <v>0</v>
          </cell>
          <cell r="AO1357">
            <v>0</v>
          </cell>
          <cell r="AP1357">
            <v>0</v>
          </cell>
          <cell r="AQ1357">
            <v>0</v>
          </cell>
          <cell r="AR1357">
            <v>0</v>
          </cell>
          <cell r="AS1357">
            <v>0</v>
          </cell>
        </row>
        <row r="1358">
          <cell r="B1358">
            <v>0</v>
          </cell>
          <cell r="C1358">
            <v>0</v>
          </cell>
          <cell r="D1358" t="str">
            <v>DESPERDICIO 3%</v>
          </cell>
          <cell r="E1358">
            <v>0</v>
          </cell>
          <cell r="F1358">
            <v>0</v>
          </cell>
          <cell r="G1358"/>
          <cell r="H1358">
            <v>0</v>
          </cell>
          <cell r="I1358">
            <v>0</v>
          </cell>
          <cell r="J1358">
            <v>0</v>
          </cell>
          <cell r="K1358">
            <v>927.24</v>
          </cell>
          <cell r="L1358">
            <v>0</v>
          </cell>
          <cell r="M1358">
            <v>0</v>
          </cell>
          <cell r="N1358">
            <v>0</v>
          </cell>
          <cell r="O1358">
            <v>654.24</v>
          </cell>
          <cell r="P1358">
            <v>750825.45</v>
          </cell>
          <cell r="Q1358">
            <v>750825.45120000013</v>
          </cell>
          <cell r="R1358">
            <v>0</v>
          </cell>
          <cell r="S1358">
            <v>0</v>
          </cell>
          <cell r="T1358">
            <v>0</v>
          </cell>
          <cell r="U1358">
            <v>0</v>
          </cell>
          <cell r="V1358">
            <v>0</v>
          </cell>
          <cell r="W1358">
            <v>0</v>
          </cell>
          <cell r="X1358">
            <v>0</v>
          </cell>
          <cell r="Y1358">
            <v>0</v>
          </cell>
          <cell r="Z1358">
            <v>0</v>
          </cell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  <cell r="AF1358">
            <v>0</v>
          </cell>
          <cell r="AG1358">
            <v>0</v>
          </cell>
          <cell r="AH1358">
            <v>0</v>
          </cell>
          <cell r="AI1358">
            <v>0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0</v>
          </cell>
          <cell r="AQ1358">
            <v>0</v>
          </cell>
          <cell r="AR1358">
            <v>0</v>
          </cell>
          <cell r="AS1358">
            <v>0</v>
          </cell>
        </row>
        <row r="1359">
          <cell r="B1359">
            <v>0</v>
          </cell>
          <cell r="C1359"/>
          <cell r="D1359"/>
          <cell r="E1359">
            <v>0</v>
          </cell>
          <cell r="F1359">
            <v>0</v>
          </cell>
          <cell r="G1359"/>
          <cell r="H1359"/>
          <cell r="I1359"/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/>
          <cell r="P1359"/>
          <cell r="Q1359"/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  <cell r="X1359">
            <v>0</v>
          </cell>
          <cell r="Y1359">
            <v>0</v>
          </cell>
          <cell r="Z1359">
            <v>0</v>
          </cell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0</v>
          </cell>
          <cell r="AF1359">
            <v>0</v>
          </cell>
          <cell r="AG1359">
            <v>0</v>
          </cell>
          <cell r="AH1359">
            <v>0</v>
          </cell>
          <cell r="AI1359">
            <v>0</v>
          </cell>
          <cell r="AJ1359">
            <v>0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>
            <v>0</v>
          </cell>
          <cell r="AQ1359">
            <v>0</v>
          </cell>
          <cell r="AR1359">
            <v>0</v>
          </cell>
          <cell r="AS1359">
            <v>0</v>
          </cell>
        </row>
        <row r="1360">
          <cell r="B1360">
            <v>0</v>
          </cell>
          <cell r="C1360"/>
          <cell r="D1360"/>
          <cell r="E1360">
            <v>0</v>
          </cell>
          <cell r="F1360">
            <v>0</v>
          </cell>
          <cell r="G1360"/>
          <cell r="H1360"/>
          <cell r="I1360"/>
          <cell r="J1360">
            <v>0</v>
          </cell>
          <cell r="K1360">
            <v>0</v>
          </cell>
          <cell r="L1360">
            <v>0</v>
          </cell>
          <cell r="M1360">
            <v>0</v>
          </cell>
          <cell r="N1360">
            <v>0</v>
          </cell>
          <cell r="O1360"/>
          <cell r="P1360"/>
          <cell r="Q1360"/>
          <cell r="R1360">
            <v>0</v>
          </cell>
          <cell r="S1360">
            <v>0</v>
          </cell>
          <cell r="T1360">
            <v>0</v>
          </cell>
          <cell r="U1360">
            <v>0</v>
          </cell>
          <cell r="V1360">
            <v>0</v>
          </cell>
          <cell r="W1360">
            <v>0</v>
          </cell>
          <cell r="X1360">
            <v>0</v>
          </cell>
          <cell r="Y1360">
            <v>0</v>
          </cell>
          <cell r="Z1360">
            <v>0</v>
          </cell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0</v>
          </cell>
          <cell r="AF1360">
            <v>0</v>
          </cell>
          <cell r="AG1360">
            <v>0</v>
          </cell>
          <cell r="AH1360">
            <v>0</v>
          </cell>
          <cell r="AI1360">
            <v>0</v>
          </cell>
          <cell r="AJ1360">
            <v>0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0</v>
          </cell>
          <cell r="AP1360">
            <v>0</v>
          </cell>
          <cell r="AQ1360">
            <v>0</v>
          </cell>
          <cell r="AR1360">
            <v>0</v>
          </cell>
          <cell r="AS1360">
            <v>0</v>
          </cell>
        </row>
        <row r="1361">
          <cell r="B1361">
            <v>0</v>
          </cell>
          <cell r="C1361"/>
          <cell r="D1361"/>
          <cell r="E1361">
            <v>0</v>
          </cell>
          <cell r="F1361">
            <v>0</v>
          </cell>
          <cell r="G1361"/>
          <cell r="H1361"/>
          <cell r="I1361"/>
          <cell r="J1361">
            <v>0</v>
          </cell>
          <cell r="K1361">
            <v>0</v>
          </cell>
          <cell r="L1361">
            <v>0</v>
          </cell>
          <cell r="M1361">
            <v>0</v>
          </cell>
          <cell r="N1361">
            <v>0</v>
          </cell>
          <cell r="O1361"/>
          <cell r="P1361"/>
          <cell r="Q1361"/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  <cell r="X1361">
            <v>0</v>
          </cell>
          <cell r="Y1361">
            <v>0</v>
          </cell>
          <cell r="Z1361">
            <v>0</v>
          </cell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  <cell r="AF1361">
            <v>0</v>
          </cell>
          <cell r="AG1361">
            <v>0</v>
          </cell>
          <cell r="AH1361">
            <v>0</v>
          </cell>
          <cell r="AI1361">
            <v>0</v>
          </cell>
          <cell r="AJ1361">
            <v>0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0</v>
          </cell>
          <cell r="AP1361">
            <v>0</v>
          </cell>
          <cell r="AQ1361">
            <v>0</v>
          </cell>
          <cell r="AR1361">
            <v>0</v>
          </cell>
          <cell r="AS1361">
            <v>0</v>
          </cell>
        </row>
        <row r="1362">
          <cell r="B1362">
            <v>0</v>
          </cell>
          <cell r="C1362"/>
          <cell r="D1362"/>
          <cell r="E1362">
            <v>0</v>
          </cell>
          <cell r="F1362">
            <v>0</v>
          </cell>
          <cell r="G1362"/>
          <cell r="H1362"/>
          <cell r="I1362"/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/>
          <cell r="P1362"/>
          <cell r="Q1362"/>
          <cell r="R1362">
            <v>0</v>
          </cell>
          <cell r="S1362">
            <v>0</v>
          </cell>
          <cell r="T1362">
            <v>0</v>
          </cell>
          <cell r="U1362">
            <v>0</v>
          </cell>
          <cell r="V1362">
            <v>0</v>
          </cell>
          <cell r="W1362">
            <v>0</v>
          </cell>
          <cell r="X1362">
            <v>0</v>
          </cell>
          <cell r="Y1362">
            <v>0</v>
          </cell>
          <cell r="Z1362">
            <v>0</v>
          </cell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0</v>
          </cell>
          <cell r="AF1362">
            <v>0</v>
          </cell>
          <cell r="AG1362">
            <v>0</v>
          </cell>
          <cell r="AH1362">
            <v>0</v>
          </cell>
          <cell r="AI1362">
            <v>0</v>
          </cell>
          <cell r="AJ1362">
            <v>0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0</v>
          </cell>
          <cell r="AP1362">
            <v>0</v>
          </cell>
          <cell r="AQ1362">
            <v>0</v>
          </cell>
          <cell r="AR1362">
            <v>0</v>
          </cell>
          <cell r="AS1362">
            <v>0</v>
          </cell>
        </row>
        <row r="1363">
          <cell r="B1363">
            <v>0</v>
          </cell>
          <cell r="C1363"/>
          <cell r="D1363"/>
          <cell r="E1363">
            <v>0</v>
          </cell>
          <cell r="F1363">
            <v>0</v>
          </cell>
          <cell r="G1363"/>
          <cell r="H1363"/>
          <cell r="I1363"/>
          <cell r="J1363">
            <v>0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/>
          <cell r="P1363"/>
          <cell r="Q1363"/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  <cell r="X1363">
            <v>0</v>
          </cell>
          <cell r="Y1363">
            <v>0</v>
          </cell>
          <cell r="Z1363">
            <v>0</v>
          </cell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  <cell r="AF1363">
            <v>0</v>
          </cell>
          <cell r="AG1363">
            <v>0</v>
          </cell>
          <cell r="AH1363">
            <v>0</v>
          </cell>
          <cell r="AI1363">
            <v>0</v>
          </cell>
          <cell r="AJ1363">
            <v>0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  <cell r="AQ1363">
            <v>0</v>
          </cell>
          <cell r="AR1363">
            <v>0</v>
          </cell>
          <cell r="AS1363">
            <v>0</v>
          </cell>
        </row>
        <row r="1364">
          <cell r="B1364">
            <v>0</v>
          </cell>
          <cell r="C1364"/>
          <cell r="D1364"/>
          <cell r="E1364">
            <v>0</v>
          </cell>
          <cell r="F1364">
            <v>0</v>
          </cell>
          <cell r="G1364"/>
          <cell r="H1364"/>
          <cell r="I1364"/>
          <cell r="J1364">
            <v>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/>
          <cell r="P1364"/>
          <cell r="Q1364"/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0</v>
          </cell>
          <cell r="W1364">
            <v>0</v>
          </cell>
          <cell r="X1364">
            <v>0</v>
          </cell>
          <cell r="Y1364">
            <v>0</v>
          </cell>
          <cell r="Z1364">
            <v>0</v>
          </cell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0</v>
          </cell>
          <cell r="AF1364">
            <v>0</v>
          </cell>
          <cell r="AG1364">
            <v>0</v>
          </cell>
          <cell r="AH1364">
            <v>0</v>
          </cell>
          <cell r="AI1364">
            <v>0</v>
          </cell>
          <cell r="AJ1364">
            <v>0</v>
          </cell>
          <cell r="AK1364">
            <v>0</v>
          </cell>
          <cell r="AL1364">
            <v>0</v>
          </cell>
          <cell r="AM1364">
            <v>0</v>
          </cell>
          <cell r="AN1364">
            <v>0</v>
          </cell>
          <cell r="AO1364">
            <v>0</v>
          </cell>
          <cell r="AP1364">
            <v>0</v>
          </cell>
          <cell r="AQ1364">
            <v>0</v>
          </cell>
          <cell r="AR1364">
            <v>0</v>
          </cell>
          <cell r="AS1364">
            <v>0</v>
          </cell>
        </row>
        <row r="1365">
          <cell r="B1365">
            <v>0</v>
          </cell>
          <cell r="C1365"/>
          <cell r="D1365"/>
          <cell r="E1365">
            <v>0</v>
          </cell>
          <cell r="F1365">
            <v>0</v>
          </cell>
          <cell r="G1365"/>
          <cell r="H1365"/>
          <cell r="I1365"/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/>
          <cell r="P1365"/>
          <cell r="Q1365"/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  <cell r="AQ1365">
            <v>0</v>
          </cell>
          <cell r="AR1365">
            <v>0</v>
          </cell>
          <cell r="AS1365">
            <v>0</v>
          </cell>
        </row>
        <row r="1366">
          <cell r="B1366">
            <v>0</v>
          </cell>
          <cell r="C1366"/>
          <cell r="D1366"/>
          <cell r="E1366">
            <v>0</v>
          </cell>
          <cell r="F1366">
            <v>0</v>
          </cell>
          <cell r="G1366"/>
          <cell r="H1366"/>
          <cell r="I1366"/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/>
          <cell r="P1366"/>
          <cell r="Q1366"/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>
            <v>0</v>
          </cell>
          <cell r="AQ1366">
            <v>0</v>
          </cell>
          <cell r="AR1366">
            <v>0</v>
          </cell>
          <cell r="AS1366">
            <v>0</v>
          </cell>
        </row>
        <row r="1367"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 t="str">
            <v>SUB-TOTAL</v>
          </cell>
          <cell r="L1367">
            <v>31835.24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>
            <v>0</v>
          </cell>
          <cell r="AQ1367">
            <v>0</v>
          </cell>
          <cell r="AR1367">
            <v>0</v>
          </cell>
          <cell r="AS1367">
            <v>0</v>
          </cell>
        </row>
        <row r="1368">
          <cell r="B1368">
            <v>0</v>
          </cell>
          <cell r="C1368">
            <v>0</v>
          </cell>
          <cell r="D1368" t="str">
            <v>III-TRANSPORTES</v>
          </cell>
          <cell r="E1368">
            <v>0</v>
          </cell>
          <cell r="F1368">
            <v>0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>
            <v>0</v>
          </cell>
          <cell r="AQ1368">
            <v>0</v>
          </cell>
          <cell r="AR1368">
            <v>0</v>
          </cell>
          <cell r="AS1368">
            <v>0</v>
          </cell>
        </row>
        <row r="1369">
          <cell r="B1369">
            <v>0</v>
          </cell>
          <cell r="C1369" t="str">
            <v>COD.</v>
          </cell>
          <cell r="D1369" t="str">
            <v>MATERIAL</v>
          </cell>
          <cell r="E1369">
            <v>0</v>
          </cell>
          <cell r="F1369" t="str">
            <v>vol-peso 
ó cant</v>
          </cell>
          <cell r="G1369" t="str">
            <v>Distancia</v>
          </cell>
          <cell r="H1369" t="str">
            <v>M3 o ton*Km</v>
          </cell>
          <cell r="I1369" t="str">
            <v>tarifa</v>
          </cell>
          <cell r="J1369">
            <v>0</v>
          </cell>
          <cell r="K1369" t="str">
            <v>vr.unit</v>
          </cell>
          <cell r="L1369" t="str">
            <v>M2</v>
          </cell>
          <cell r="M1369">
            <v>0</v>
          </cell>
          <cell r="N1369">
            <v>0</v>
          </cell>
          <cell r="O1369" t="str">
            <v>CANTIDAD</v>
          </cell>
          <cell r="P1369" t="str">
            <v>CANTIDAD TOTAL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>
            <v>0</v>
          </cell>
          <cell r="AQ1369">
            <v>0</v>
          </cell>
          <cell r="AR1369">
            <v>0</v>
          </cell>
          <cell r="AS1369">
            <v>0</v>
          </cell>
        </row>
        <row r="1370">
          <cell r="B1370">
            <v>0</v>
          </cell>
          <cell r="C1370">
            <v>0</v>
          </cell>
          <cell r="D1370" t="str">
            <v>TRANSP.  M3/km SAN GIL</v>
          </cell>
          <cell r="E1370">
            <v>0</v>
          </cell>
          <cell r="F1370">
            <v>0.16</v>
          </cell>
          <cell r="G1370">
            <v>15</v>
          </cell>
          <cell r="H1370">
            <v>2.4</v>
          </cell>
          <cell r="I1370">
            <v>1270</v>
          </cell>
          <cell r="J1370">
            <v>0</v>
          </cell>
          <cell r="K1370">
            <v>3048</v>
          </cell>
          <cell r="L1370">
            <v>0</v>
          </cell>
          <cell r="M1370">
            <v>0</v>
          </cell>
          <cell r="N1370">
            <v>0</v>
          </cell>
          <cell r="O1370">
            <v>654.24</v>
          </cell>
          <cell r="P1370">
            <v>51522.961904761905</v>
          </cell>
          <cell r="Q1370">
            <v>54099.11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  <cell r="AQ1370">
            <v>0</v>
          </cell>
          <cell r="AR1370">
            <v>0</v>
          </cell>
          <cell r="AS1370">
            <v>0</v>
          </cell>
        </row>
        <row r="1371"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654.24</v>
          </cell>
          <cell r="P1371">
            <v>1426.2432000000001</v>
          </cell>
          <cell r="Q1371">
            <v>1497555.36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0</v>
          </cell>
          <cell r="AQ1371">
            <v>0</v>
          </cell>
          <cell r="AR1371">
            <v>0</v>
          </cell>
          <cell r="AS1371">
            <v>0</v>
          </cell>
        </row>
        <row r="1372"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654.24</v>
          </cell>
          <cell r="P1372">
            <v>2145.9072000000001</v>
          </cell>
          <cell r="Q1372">
            <v>2253202.56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0</v>
          </cell>
          <cell r="AQ1372">
            <v>0</v>
          </cell>
          <cell r="AR1372">
            <v>0</v>
          </cell>
          <cell r="AS1372">
            <v>0</v>
          </cell>
        </row>
        <row r="1373">
          <cell r="B1373">
            <v>0</v>
          </cell>
          <cell r="C1373"/>
          <cell r="D1373"/>
          <cell r="E1373">
            <v>0</v>
          </cell>
          <cell r="F1373"/>
          <cell r="G1373"/>
          <cell r="H1373"/>
          <cell r="I1373"/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/>
          <cell r="P1373"/>
          <cell r="Q1373"/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  <cell r="AQ1373">
            <v>0</v>
          </cell>
          <cell r="AR1373">
            <v>0</v>
          </cell>
          <cell r="AS1373">
            <v>0</v>
          </cell>
        </row>
        <row r="1374">
          <cell r="B1374">
            <v>0</v>
          </cell>
          <cell r="C1374"/>
          <cell r="D1374"/>
          <cell r="E1374">
            <v>0</v>
          </cell>
          <cell r="F1374"/>
          <cell r="G1374"/>
          <cell r="H1374"/>
          <cell r="I1374"/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/>
          <cell r="P1374"/>
          <cell r="Q1374"/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>
            <v>0</v>
          </cell>
          <cell r="AQ1374">
            <v>0</v>
          </cell>
          <cell r="AR1374">
            <v>0</v>
          </cell>
          <cell r="AS1374">
            <v>0</v>
          </cell>
        </row>
        <row r="1375">
          <cell r="B1375">
            <v>0</v>
          </cell>
          <cell r="C1375"/>
          <cell r="D1375"/>
          <cell r="E1375">
            <v>0</v>
          </cell>
          <cell r="F1375"/>
          <cell r="G1375"/>
          <cell r="H1375"/>
          <cell r="I1375"/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/>
          <cell r="P1375"/>
          <cell r="Q1375"/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  <cell r="AF1375">
            <v>0</v>
          </cell>
          <cell r="AG1375">
            <v>0</v>
          </cell>
          <cell r="AH1375">
            <v>0</v>
          </cell>
          <cell r="AI1375">
            <v>0</v>
          </cell>
          <cell r="AJ1375">
            <v>0</v>
          </cell>
          <cell r="AK1375">
            <v>0</v>
          </cell>
          <cell r="AL1375">
            <v>0</v>
          </cell>
          <cell r="AM1375">
            <v>0</v>
          </cell>
          <cell r="AN1375">
            <v>0</v>
          </cell>
          <cell r="AO1375">
            <v>0</v>
          </cell>
          <cell r="AP1375">
            <v>0</v>
          </cell>
          <cell r="AQ1375">
            <v>0</v>
          </cell>
          <cell r="AR1375">
            <v>0</v>
          </cell>
          <cell r="AS1375">
            <v>0</v>
          </cell>
        </row>
        <row r="1376">
          <cell r="B1376">
            <v>0</v>
          </cell>
          <cell r="C1376"/>
          <cell r="D1376"/>
          <cell r="E1376">
            <v>0</v>
          </cell>
          <cell r="F1376"/>
          <cell r="G1376"/>
          <cell r="H1376"/>
          <cell r="I1376"/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/>
          <cell r="P1376"/>
          <cell r="Q1376"/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  <cell r="AF1376">
            <v>0</v>
          </cell>
          <cell r="AG1376">
            <v>0</v>
          </cell>
          <cell r="AH1376">
            <v>0</v>
          </cell>
          <cell r="AI1376">
            <v>0</v>
          </cell>
          <cell r="AJ1376">
            <v>0</v>
          </cell>
          <cell r="AK1376">
            <v>0</v>
          </cell>
          <cell r="AL1376">
            <v>0</v>
          </cell>
          <cell r="AM1376">
            <v>0</v>
          </cell>
          <cell r="AN1376">
            <v>0</v>
          </cell>
          <cell r="AO1376">
            <v>0</v>
          </cell>
          <cell r="AP1376">
            <v>0</v>
          </cell>
          <cell r="AQ1376">
            <v>0</v>
          </cell>
          <cell r="AR1376">
            <v>0</v>
          </cell>
          <cell r="AS1376">
            <v>0</v>
          </cell>
        </row>
        <row r="1377">
          <cell r="B1377">
            <v>0</v>
          </cell>
          <cell r="C1377"/>
          <cell r="D1377"/>
          <cell r="E1377">
            <v>0</v>
          </cell>
          <cell r="F1377"/>
          <cell r="G1377"/>
          <cell r="H1377"/>
          <cell r="I1377"/>
          <cell r="J1377">
            <v>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/>
          <cell r="P1377"/>
          <cell r="Q1377"/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  <cell r="X1377">
            <v>0</v>
          </cell>
          <cell r="Y1377">
            <v>0</v>
          </cell>
          <cell r="Z1377">
            <v>0</v>
          </cell>
          <cell r="AA1377">
            <v>0</v>
          </cell>
          <cell r="AB1377">
            <v>0</v>
          </cell>
          <cell r="AC1377">
            <v>0</v>
          </cell>
          <cell r="AD1377">
            <v>0</v>
          </cell>
          <cell r="AE1377">
            <v>0</v>
          </cell>
          <cell r="AF1377">
            <v>0</v>
          </cell>
          <cell r="AG1377">
            <v>0</v>
          </cell>
          <cell r="AH1377">
            <v>0</v>
          </cell>
          <cell r="AI1377">
            <v>0</v>
          </cell>
          <cell r="AJ1377">
            <v>0</v>
          </cell>
          <cell r="AK1377">
            <v>0</v>
          </cell>
          <cell r="AL1377">
            <v>0</v>
          </cell>
          <cell r="AM1377">
            <v>0</v>
          </cell>
          <cell r="AN1377">
            <v>0</v>
          </cell>
          <cell r="AO1377">
            <v>0</v>
          </cell>
          <cell r="AP1377">
            <v>0</v>
          </cell>
          <cell r="AQ1377">
            <v>0</v>
          </cell>
          <cell r="AR1377">
            <v>0</v>
          </cell>
          <cell r="AS1377">
            <v>0</v>
          </cell>
        </row>
        <row r="1378"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  <cell r="I1378">
            <v>0</v>
          </cell>
          <cell r="J1378">
            <v>0</v>
          </cell>
          <cell r="K1378" t="str">
            <v>SUB-TOTAL</v>
          </cell>
          <cell r="L1378">
            <v>3048</v>
          </cell>
          <cell r="M1378">
            <v>0</v>
          </cell>
          <cell r="N1378">
            <v>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  <cell r="X1378">
            <v>0</v>
          </cell>
          <cell r="Y1378">
            <v>0</v>
          </cell>
          <cell r="Z1378">
            <v>0</v>
          </cell>
          <cell r="AA1378">
            <v>0</v>
          </cell>
          <cell r="AB1378">
            <v>0</v>
          </cell>
          <cell r="AC1378">
            <v>0</v>
          </cell>
          <cell r="AD1378">
            <v>0</v>
          </cell>
          <cell r="AE1378">
            <v>0</v>
          </cell>
          <cell r="AF1378">
            <v>0</v>
          </cell>
          <cell r="AG1378">
            <v>0</v>
          </cell>
          <cell r="AH1378">
            <v>0</v>
          </cell>
          <cell r="AI1378">
            <v>0</v>
          </cell>
          <cell r="AJ1378">
            <v>0</v>
          </cell>
          <cell r="AK1378">
            <v>0</v>
          </cell>
          <cell r="AL1378">
            <v>0</v>
          </cell>
          <cell r="AM1378">
            <v>0</v>
          </cell>
          <cell r="AN1378">
            <v>0</v>
          </cell>
          <cell r="AO1378">
            <v>0</v>
          </cell>
          <cell r="AP1378">
            <v>0</v>
          </cell>
          <cell r="AQ1378">
            <v>0</v>
          </cell>
          <cell r="AR1378">
            <v>0</v>
          </cell>
          <cell r="AS1378">
            <v>0</v>
          </cell>
        </row>
        <row r="1379">
          <cell r="B1379">
            <v>0</v>
          </cell>
          <cell r="C1379">
            <v>0</v>
          </cell>
          <cell r="D1379" t="str">
            <v>IV-MANO DE OBRA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0</v>
          </cell>
          <cell r="P1379">
            <v>0</v>
          </cell>
          <cell r="Q1379">
            <v>0</v>
          </cell>
          <cell r="R1379">
            <v>0</v>
          </cell>
          <cell r="S1379">
            <v>0</v>
          </cell>
          <cell r="T1379">
            <v>0</v>
          </cell>
          <cell r="U1379">
            <v>0</v>
          </cell>
          <cell r="V1379">
            <v>0</v>
          </cell>
          <cell r="W1379">
            <v>0</v>
          </cell>
          <cell r="X1379">
            <v>0</v>
          </cell>
          <cell r="Y1379">
            <v>0</v>
          </cell>
          <cell r="Z1379">
            <v>0</v>
          </cell>
          <cell r="AA1379">
            <v>0</v>
          </cell>
          <cell r="AB1379">
            <v>0</v>
          </cell>
          <cell r="AC1379">
            <v>0</v>
          </cell>
          <cell r="AD1379">
            <v>0</v>
          </cell>
          <cell r="AE1379">
            <v>0</v>
          </cell>
          <cell r="AF1379">
            <v>0</v>
          </cell>
          <cell r="AG1379">
            <v>0</v>
          </cell>
          <cell r="AH1379">
            <v>0</v>
          </cell>
          <cell r="AI1379">
            <v>0</v>
          </cell>
          <cell r="AJ1379">
            <v>0</v>
          </cell>
          <cell r="AK1379">
            <v>0</v>
          </cell>
          <cell r="AL1379">
            <v>0</v>
          </cell>
          <cell r="AM1379">
            <v>0</v>
          </cell>
          <cell r="AN1379">
            <v>0</v>
          </cell>
          <cell r="AO1379">
            <v>0</v>
          </cell>
          <cell r="AP1379">
            <v>0</v>
          </cell>
          <cell r="AQ1379">
            <v>0</v>
          </cell>
          <cell r="AR1379">
            <v>0</v>
          </cell>
          <cell r="AS1379">
            <v>0</v>
          </cell>
        </row>
        <row r="1380">
          <cell r="B1380">
            <v>0</v>
          </cell>
          <cell r="C1380" t="str">
            <v>COD.</v>
          </cell>
          <cell r="D1380" t="str">
            <v>TRABAJADOR</v>
          </cell>
          <cell r="E1380" t="str">
            <v>Cantidad</v>
          </cell>
          <cell r="F1380" t="str">
            <v>jornal</v>
          </cell>
          <cell r="G1380" t="str">
            <v>prestaciones</v>
          </cell>
          <cell r="H1380" t="str">
            <v>jornal total</v>
          </cell>
          <cell r="I1380" t="str">
            <v>rendimiento</v>
          </cell>
          <cell r="J1380">
            <v>0</v>
          </cell>
          <cell r="K1380" t="str">
            <v>vr.unit</v>
          </cell>
          <cell r="L1380" t="str">
            <v>M2</v>
          </cell>
          <cell r="M1380">
            <v>0</v>
          </cell>
          <cell r="N1380">
            <v>0</v>
          </cell>
          <cell r="O1380" t="str">
            <v>CANTIDAD</v>
          </cell>
          <cell r="P1380" t="str">
            <v>JORNALES</v>
          </cell>
          <cell r="Q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  <cell r="X1380">
            <v>0</v>
          </cell>
          <cell r="Y1380">
            <v>0</v>
          </cell>
          <cell r="Z1380">
            <v>0</v>
          </cell>
          <cell r="AA1380">
            <v>0</v>
          </cell>
          <cell r="AB1380">
            <v>0</v>
          </cell>
          <cell r="AC1380">
            <v>0</v>
          </cell>
          <cell r="AD1380">
            <v>0</v>
          </cell>
          <cell r="AE1380">
            <v>0</v>
          </cell>
          <cell r="AF1380">
            <v>0</v>
          </cell>
          <cell r="AG1380">
            <v>0</v>
          </cell>
          <cell r="AH1380">
            <v>0</v>
          </cell>
          <cell r="AI1380">
            <v>0</v>
          </cell>
          <cell r="AJ1380">
            <v>0</v>
          </cell>
          <cell r="AK1380">
            <v>0</v>
          </cell>
          <cell r="AL1380">
            <v>0</v>
          </cell>
          <cell r="AM1380">
            <v>0</v>
          </cell>
          <cell r="AN1380">
            <v>0</v>
          </cell>
          <cell r="AO1380">
            <v>0</v>
          </cell>
          <cell r="AP1380">
            <v>0</v>
          </cell>
          <cell r="AQ1380">
            <v>0</v>
          </cell>
          <cell r="AR1380">
            <v>0</v>
          </cell>
          <cell r="AS1380">
            <v>0</v>
          </cell>
        </row>
        <row r="1381">
          <cell r="B1381">
            <v>0</v>
          </cell>
          <cell r="C1381">
            <v>0</v>
          </cell>
          <cell r="D1381" t="str">
            <v>OFICIAL</v>
          </cell>
          <cell r="E1381">
            <v>1</v>
          </cell>
          <cell r="F1381">
            <v>52082.820199999995</v>
          </cell>
          <cell r="G1381">
            <v>1.85</v>
          </cell>
          <cell r="H1381">
            <v>96353</v>
          </cell>
          <cell r="I1381">
            <v>26</v>
          </cell>
          <cell r="J1381" t="str">
            <v>M2/DÍA</v>
          </cell>
          <cell r="K1381">
            <v>3705.8846153846152</v>
          </cell>
          <cell r="L1381">
            <v>0</v>
          </cell>
          <cell r="M1381">
            <v>0</v>
          </cell>
          <cell r="N1381">
            <v>0</v>
          </cell>
          <cell r="O1381">
            <v>654.24</v>
          </cell>
          <cell r="P1381">
            <v>41.407630255681816</v>
          </cell>
          <cell r="Q1381">
            <v>2915097.17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  <cell r="X1381">
            <v>0</v>
          </cell>
          <cell r="Y1381">
            <v>0</v>
          </cell>
          <cell r="Z1381">
            <v>0</v>
          </cell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0</v>
          </cell>
          <cell r="AF1381">
            <v>0</v>
          </cell>
          <cell r="AG1381">
            <v>0</v>
          </cell>
          <cell r="AH1381">
            <v>0</v>
          </cell>
          <cell r="AI1381">
            <v>0</v>
          </cell>
          <cell r="AJ1381">
            <v>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0</v>
          </cell>
          <cell r="AP1381">
            <v>0</v>
          </cell>
          <cell r="AQ1381">
            <v>0</v>
          </cell>
          <cell r="AR1381">
            <v>0</v>
          </cell>
          <cell r="AS1381">
            <v>0</v>
          </cell>
        </row>
        <row r="1382">
          <cell r="B1382">
            <v>0</v>
          </cell>
          <cell r="C1382">
            <v>0</v>
          </cell>
          <cell r="D1382" t="str">
            <v>AYUDANTE</v>
          </cell>
          <cell r="E1382">
            <v>4</v>
          </cell>
          <cell r="F1382">
            <v>35000</v>
          </cell>
          <cell r="G1382">
            <v>1.85</v>
          </cell>
          <cell r="H1382">
            <v>259000</v>
          </cell>
          <cell r="I1382">
            <v>26</v>
          </cell>
          <cell r="J1382" t="str">
            <v>M2/DÍA</v>
          </cell>
          <cell r="K1382">
            <v>9961.538461538461</v>
          </cell>
          <cell r="L1382">
            <v>0</v>
          </cell>
          <cell r="M1382">
            <v>0</v>
          </cell>
          <cell r="N1382">
            <v>0</v>
          </cell>
          <cell r="O1382">
            <v>654.24</v>
          </cell>
          <cell r="P1382">
            <v>165.63037227272727</v>
          </cell>
          <cell r="Q1382">
            <v>7287736.3799999999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0</v>
          </cell>
          <cell r="W1382">
            <v>0</v>
          </cell>
          <cell r="X1382">
            <v>0</v>
          </cell>
          <cell r="Y1382">
            <v>0</v>
          </cell>
          <cell r="Z1382">
            <v>0</v>
          </cell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0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0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0</v>
          </cell>
          <cell r="AP1382">
            <v>0</v>
          </cell>
          <cell r="AQ1382">
            <v>0</v>
          </cell>
          <cell r="AR1382">
            <v>0</v>
          </cell>
          <cell r="AS1382">
            <v>0</v>
          </cell>
        </row>
        <row r="1383">
          <cell r="B1383">
            <v>0</v>
          </cell>
          <cell r="C1383"/>
          <cell r="D1383"/>
          <cell r="E1383"/>
          <cell r="F1383"/>
          <cell r="G1383"/>
          <cell r="H1383"/>
          <cell r="I1383"/>
          <cell r="J1383"/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/>
          <cell r="P1383"/>
          <cell r="Q1383"/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  <cell r="X1383">
            <v>0</v>
          </cell>
          <cell r="Y1383">
            <v>0</v>
          </cell>
          <cell r="Z1383">
            <v>0</v>
          </cell>
          <cell r="AA1383">
            <v>0</v>
          </cell>
          <cell r="AB1383">
            <v>0</v>
          </cell>
          <cell r="AC1383">
            <v>0</v>
          </cell>
          <cell r="AD1383">
            <v>0</v>
          </cell>
          <cell r="AE1383">
            <v>0</v>
          </cell>
          <cell r="AF1383">
            <v>0</v>
          </cell>
          <cell r="AG1383">
            <v>0</v>
          </cell>
          <cell r="AH1383">
            <v>0</v>
          </cell>
          <cell r="AI1383">
            <v>0</v>
          </cell>
          <cell r="AJ1383">
            <v>0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0</v>
          </cell>
          <cell r="AP1383">
            <v>0</v>
          </cell>
          <cell r="AQ1383">
            <v>0</v>
          </cell>
          <cell r="AR1383">
            <v>0</v>
          </cell>
          <cell r="AS1383">
            <v>0</v>
          </cell>
        </row>
        <row r="1384">
          <cell r="B1384">
            <v>0</v>
          </cell>
          <cell r="C1384"/>
          <cell r="D1384"/>
          <cell r="E1384"/>
          <cell r="F1384"/>
          <cell r="G1384"/>
          <cell r="H1384"/>
          <cell r="I1384"/>
          <cell r="J1384"/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/>
          <cell r="P1384"/>
          <cell r="Q1384"/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0</v>
          </cell>
          <cell r="W1384">
            <v>0</v>
          </cell>
          <cell r="X1384">
            <v>0</v>
          </cell>
          <cell r="Y1384">
            <v>0</v>
          </cell>
          <cell r="Z1384">
            <v>0</v>
          </cell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0</v>
          </cell>
          <cell r="AF1384">
            <v>0</v>
          </cell>
          <cell r="AG1384">
            <v>0</v>
          </cell>
          <cell r="AH1384">
            <v>0</v>
          </cell>
          <cell r="AI1384">
            <v>0</v>
          </cell>
          <cell r="AJ1384">
            <v>0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0</v>
          </cell>
          <cell r="AP1384">
            <v>0</v>
          </cell>
          <cell r="AQ1384">
            <v>0</v>
          </cell>
          <cell r="AR1384">
            <v>0</v>
          </cell>
          <cell r="AS1384">
            <v>0</v>
          </cell>
        </row>
        <row r="1385"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  <cell r="I1385">
            <v>0</v>
          </cell>
          <cell r="J1385">
            <v>0</v>
          </cell>
          <cell r="K1385" t="str">
            <v>SUB-TOTAL</v>
          </cell>
          <cell r="L1385">
            <v>13667.423076923076</v>
          </cell>
          <cell r="M1385">
            <v>0</v>
          </cell>
          <cell r="N1385">
            <v>0</v>
          </cell>
          <cell r="O1385">
            <v>0</v>
          </cell>
          <cell r="P1385">
            <v>0</v>
          </cell>
          <cell r="Q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0</v>
          </cell>
          <cell r="W1385">
            <v>0</v>
          </cell>
          <cell r="X1385">
            <v>0</v>
          </cell>
          <cell r="Y1385">
            <v>0</v>
          </cell>
          <cell r="Z1385">
            <v>0</v>
          </cell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0</v>
          </cell>
          <cell r="AF1385">
            <v>0</v>
          </cell>
          <cell r="AG1385">
            <v>0</v>
          </cell>
          <cell r="AH1385">
            <v>0</v>
          </cell>
          <cell r="AI1385">
            <v>0</v>
          </cell>
          <cell r="AJ1385">
            <v>0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0</v>
          </cell>
          <cell r="AP1385">
            <v>0</v>
          </cell>
          <cell r="AQ1385">
            <v>0</v>
          </cell>
          <cell r="AR1385">
            <v>0</v>
          </cell>
          <cell r="AS1385">
            <v>0</v>
          </cell>
        </row>
        <row r="1386"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0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0</v>
          </cell>
          <cell r="V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0</v>
          </cell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  <cell r="AF1386">
            <v>0</v>
          </cell>
          <cell r="AG1386">
            <v>0</v>
          </cell>
          <cell r="AH1386">
            <v>0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  <cell r="AQ1386">
            <v>0</v>
          </cell>
          <cell r="AR1386">
            <v>0</v>
          </cell>
          <cell r="AS1386">
            <v>0</v>
          </cell>
        </row>
        <row r="1387"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  <cell r="I1387" t="str">
            <v>TOTAL COSTO DIRECTO</v>
          </cell>
          <cell r="J1387">
            <v>0</v>
          </cell>
          <cell r="K1387">
            <v>0</v>
          </cell>
          <cell r="L1387">
            <v>53378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0</v>
          </cell>
          <cell r="V1387">
            <v>0</v>
          </cell>
          <cell r="W1387">
            <v>0</v>
          </cell>
          <cell r="X1387">
            <v>0</v>
          </cell>
          <cell r="Y1387">
            <v>0</v>
          </cell>
          <cell r="Z1387">
            <v>0</v>
          </cell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0</v>
          </cell>
          <cell r="AF1387">
            <v>0</v>
          </cell>
          <cell r="AG1387">
            <v>0</v>
          </cell>
          <cell r="AH1387">
            <v>0</v>
          </cell>
          <cell r="AI1387">
            <v>0</v>
          </cell>
          <cell r="AJ1387">
            <v>0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  <cell r="AQ1387">
            <v>0</v>
          </cell>
          <cell r="AR1387">
            <v>0</v>
          </cell>
          <cell r="AS1387">
            <v>0</v>
          </cell>
        </row>
        <row r="1388">
          <cell r="B1388">
            <v>0</v>
          </cell>
          <cell r="C1388">
            <v>0</v>
          </cell>
          <cell r="D1388" t="str">
            <v>V- COSTOS INDIRECTOS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0</v>
          </cell>
          <cell r="Q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  <cell r="X1388">
            <v>0</v>
          </cell>
          <cell r="Y1388">
            <v>0</v>
          </cell>
          <cell r="Z1388">
            <v>0</v>
          </cell>
          <cell r="AA1388">
            <v>0</v>
          </cell>
          <cell r="AB1388">
            <v>0</v>
          </cell>
          <cell r="AC1388">
            <v>0</v>
          </cell>
          <cell r="AD1388">
            <v>0</v>
          </cell>
          <cell r="AE1388">
            <v>0</v>
          </cell>
          <cell r="AF1388">
            <v>0</v>
          </cell>
          <cell r="AG1388">
            <v>0</v>
          </cell>
          <cell r="AH1388">
            <v>0</v>
          </cell>
          <cell r="AI1388">
            <v>0</v>
          </cell>
          <cell r="AJ1388">
            <v>0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0</v>
          </cell>
          <cell r="AP1388">
            <v>0</v>
          </cell>
          <cell r="AQ1388">
            <v>0</v>
          </cell>
          <cell r="AR1388">
            <v>0</v>
          </cell>
          <cell r="AS1388">
            <v>0</v>
          </cell>
        </row>
        <row r="1389">
          <cell r="B1389">
            <v>0</v>
          </cell>
          <cell r="C1389">
            <v>0</v>
          </cell>
          <cell r="D1389" t="str">
            <v>Descripción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  <cell r="I1389">
            <v>0</v>
          </cell>
          <cell r="J1389" t="str">
            <v>Porcentaje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0</v>
          </cell>
          <cell r="Q1389">
            <v>0</v>
          </cell>
          <cell r="R1389">
            <v>0</v>
          </cell>
          <cell r="S1389">
            <v>0</v>
          </cell>
          <cell r="T1389">
            <v>0</v>
          </cell>
          <cell r="U1389">
            <v>0</v>
          </cell>
          <cell r="V1389">
            <v>0</v>
          </cell>
          <cell r="W1389">
            <v>0</v>
          </cell>
          <cell r="X1389">
            <v>0</v>
          </cell>
          <cell r="Y1389">
            <v>0</v>
          </cell>
          <cell r="Z1389">
            <v>0</v>
          </cell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0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0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0</v>
          </cell>
          <cell r="AP1389">
            <v>0</v>
          </cell>
          <cell r="AQ1389">
            <v>0</v>
          </cell>
          <cell r="AR1389">
            <v>0</v>
          </cell>
          <cell r="AS1389">
            <v>0</v>
          </cell>
        </row>
        <row r="1390">
          <cell r="B1390">
            <v>0</v>
          </cell>
          <cell r="C1390">
            <v>0</v>
          </cell>
          <cell r="D1390" t="str">
            <v>A.I.U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0.35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0</v>
          </cell>
          <cell r="P1390">
            <v>0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0</v>
          </cell>
          <cell r="V1390">
            <v>0</v>
          </cell>
          <cell r="W1390">
            <v>0</v>
          </cell>
          <cell r="X1390">
            <v>0</v>
          </cell>
          <cell r="Y1390">
            <v>0</v>
          </cell>
          <cell r="Z1390">
            <v>0</v>
          </cell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0</v>
          </cell>
          <cell r="AF1390">
            <v>0</v>
          </cell>
          <cell r="AG1390">
            <v>0</v>
          </cell>
          <cell r="AH1390">
            <v>0</v>
          </cell>
          <cell r="AI1390">
            <v>0</v>
          </cell>
          <cell r="AJ1390">
            <v>0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  <cell r="AQ1390">
            <v>0</v>
          </cell>
          <cell r="AR1390">
            <v>0</v>
          </cell>
          <cell r="AS1390">
            <v>0</v>
          </cell>
        </row>
        <row r="1391">
          <cell r="B1391">
            <v>0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 t="str">
            <v xml:space="preserve">PRECIO UNITARIO TOTAL </v>
          </cell>
          <cell r="K1391">
            <v>0</v>
          </cell>
          <cell r="L1391">
            <v>72060.3</v>
          </cell>
          <cell r="M1391">
            <v>0</v>
          </cell>
          <cell r="N1391">
            <v>0</v>
          </cell>
          <cell r="O1391">
            <v>0</v>
          </cell>
          <cell r="P1391">
            <v>0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0</v>
          </cell>
          <cell r="V1391">
            <v>0</v>
          </cell>
          <cell r="W1391">
            <v>0</v>
          </cell>
          <cell r="X1391">
            <v>0</v>
          </cell>
          <cell r="Y1391">
            <v>0</v>
          </cell>
          <cell r="Z1391">
            <v>0</v>
          </cell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  <cell r="AF1391">
            <v>0</v>
          </cell>
          <cell r="AG1391">
            <v>0</v>
          </cell>
          <cell r="AH1391">
            <v>0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  <cell r="AQ1391">
            <v>0</v>
          </cell>
          <cell r="AR1391">
            <v>0</v>
          </cell>
          <cell r="AS1391">
            <v>0</v>
          </cell>
        </row>
        <row r="1392"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0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0</v>
          </cell>
          <cell r="W1392">
            <v>0</v>
          </cell>
          <cell r="X1392">
            <v>0</v>
          </cell>
          <cell r="Y1392">
            <v>0</v>
          </cell>
          <cell r="Z1392">
            <v>0</v>
          </cell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  <cell r="AF1392">
            <v>0</v>
          </cell>
          <cell r="AG1392">
            <v>0</v>
          </cell>
          <cell r="AH1392">
            <v>0</v>
          </cell>
          <cell r="AI1392">
            <v>0</v>
          </cell>
          <cell r="AJ1392">
            <v>0</v>
          </cell>
          <cell r="AK1392">
            <v>0</v>
          </cell>
          <cell r="AL1392">
            <v>0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  <cell r="AQ1392">
            <v>0</v>
          </cell>
          <cell r="AR1392">
            <v>0</v>
          </cell>
          <cell r="AS1392">
            <v>0</v>
          </cell>
        </row>
        <row r="1393">
          <cell r="B1393">
            <v>0</v>
          </cell>
          <cell r="C1393" t="str">
            <v>Elaboró: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  <cell r="I1393" t="str">
            <v xml:space="preserve">Reviso: </v>
          </cell>
          <cell r="J1393">
            <v>0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0</v>
          </cell>
          <cell r="Q1393">
            <v>0</v>
          </cell>
          <cell r="R1393">
            <v>0</v>
          </cell>
          <cell r="S1393">
            <v>0</v>
          </cell>
          <cell r="T1393">
            <v>0</v>
          </cell>
          <cell r="U1393">
            <v>0</v>
          </cell>
          <cell r="V1393">
            <v>0</v>
          </cell>
          <cell r="W1393">
            <v>0</v>
          </cell>
          <cell r="X1393">
            <v>0</v>
          </cell>
          <cell r="Y1393">
            <v>0</v>
          </cell>
          <cell r="Z1393">
            <v>0</v>
          </cell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  <cell r="AF1393">
            <v>0</v>
          </cell>
          <cell r="AG1393">
            <v>0</v>
          </cell>
          <cell r="AH1393">
            <v>0</v>
          </cell>
          <cell r="AI1393">
            <v>0</v>
          </cell>
          <cell r="AJ1393">
            <v>0</v>
          </cell>
          <cell r="AK1393">
            <v>0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  <cell r="AQ1393">
            <v>0</v>
          </cell>
          <cell r="AR1393">
            <v>0</v>
          </cell>
          <cell r="AS1393">
            <v>0</v>
          </cell>
        </row>
        <row r="1394">
          <cell r="B1394">
            <v>0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0</v>
          </cell>
          <cell r="Q1394">
            <v>0</v>
          </cell>
          <cell r="R1394">
            <v>0</v>
          </cell>
          <cell r="S1394">
            <v>0</v>
          </cell>
          <cell r="T1394">
            <v>0</v>
          </cell>
          <cell r="U1394">
            <v>0</v>
          </cell>
          <cell r="V1394">
            <v>0</v>
          </cell>
          <cell r="W1394">
            <v>0</v>
          </cell>
          <cell r="X1394">
            <v>0</v>
          </cell>
          <cell r="Y1394">
            <v>0</v>
          </cell>
          <cell r="Z1394">
            <v>0</v>
          </cell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0</v>
          </cell>
          <cell r="AF1394">
            <v>0</v>
          </cell>
          <cell r="AG1394">
            <v>0</v>
          </cell>
          <cell r="AH1394">
            <v>0</v>
          </cell>
          <cell r="AI1394">
            <v>0</v>
          </cell>
          <cell r="AJ1394">
            <v>0</v>
          </cell>
          <cell r="AK1394">
            <v>0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  <cell r="AQ1394">
            <v>0</v>
          </cell>
          <cell r="AR1394">
            <v>0</v>
          </cell>
          <cell r="AS1394">
            <v>0</v>
          </cell>
        </row>
        <row r="1395">
          <cell r="B1395">
            <v>0</v>
          </cell>
          <cell r="C1395" t="str">
            <v>ING EDWIN ANTONIO ORTIZ HIGUERA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  <cell r="I1395" t="str">
            <v>FREEDIE ANDRES SANDOVAL HERRERA</v>
          </cell>
          <cell r="J1395">
            <v>0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0</v>
          </cell>
          <cell r="W1395">
            <v>0</v>
          </cell>
          <cell r="X1395">
            <v>0</v>
          </cell>
          <cell r="Y1395">
            <v>0</v>
          </cell>
          <cell r="Z1395">
            <v>0</v>
          </cell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  <cell r="AF1395">
            <v>0</v>
          </cell>
          <cell r="AG1395">
            <v>0</v>
          </cell>
          <cell r="AH1395">
            <v>0</v>
          </cell>
          <cell r="AI1395">
            <v>0</v>
          </cell>
          <cell r="AJ1395">
            <v>0</v>
          </cell>
          <cell r="AK1395">
            <v>0</v>
          </cell>
          <cell r="AL1395">
            <v>0</v>
          </cell>
          <cell r="AM1395">
            <v>0</v>
          </cell>
          <cell r="AN1395">
            <v>0</v>
          </cell>
          <cell r="AO1395">
            <v>0</v>
          </cell>
          <cell r="AP1395">
            <v>0</v>
          </cell>
          <cell r="AQ1395">
            <v>0</v>
          </cell>
          <cell r="AR1395">
            <v>0</v>
          </cell>
          <cell r="AS1395">
            <v>0</v>
          </cell>
        </row>
        <row r="1396">
          <cell r="B1396">
            <v>0</v>
          </cell>
          <cell r="C1396" t="str">
            <v>Ingeniero Civil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  <cell r="I1396" t="str">
            <v>Secretario De Planeación Municipal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  <cell r="X1396">
            <v>0</v>
          </cell>
          <cell r="Y1396">
            <v>0</v>
          </cell>
          <cell r="Z1396">
            <v>0</v>
          </cell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  <cell r="AF1396">
            <v>0</v>
          </cell>
          <cell r="AG1396">
            <v>0</v>
          </cell>
          <cell r="AH1396">
            <v>0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  <cell r="AQ1396">
            <v>0</v>
          </cell>
          <cell r="AR1396">
            <v>0</v>
          </cell>
          <cell r="AS1396">
            <v>0</v>
          </cell>
        </row>
        <row r="1397">
          <cell r="B1397">
            <v>0</v>
          </cell>
          <cell r="C1397" t="str">
            <v>MP 68202-096275 STD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  <cell r="I1397" t="str">
            <v>M.P. 68202-300697 STD</v>
          </cell>
          <cell r="J1397">
            <v>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  <cell r="W1397">
            <v>0</v>
          </cell>
          <cell r="X1397">
            <v>0</v>
          </cell>
          <cell r="Y1397">
            <v>0</v>
          </cell>
          <cell r="Z1397">
            <v>0</v>
          </cell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  <cell r="AF1397">
            <v>0</v>
          </cell>
          <cell r="AG1397">
            <v>0</v>
          </cell>
          <cell r="AH1397">
            <v>0</v>
          </cell>
          <cell r="AI1397">
            <v>0</v>
          </cell>
          <cell r="AJ1397">
            <v>0</v>
          </cell>
          <cell r="AK1397">
            <v>0</v>
          </cell>
          <cell r="AL1397">
            <v>0</v>
          </cell>
          <cell r="AM1397">
            <v>0</v>
          </cell>
          <cell r="AN1397">
            <v>0</v>
          </cell>
          <cell r="AO1397">
            <v>0</v>
          </cell>
          <cell r="AP1397">
            <v>0</v>
          </cell>
          <cell r="AQ1397">
            <v>0</v>
          </cell>
          <cell r="AR1397">
            <v>0</v>
          </cell>
          <cell r="AS1397">
            <v>0</v>
          </cell>
        </row>
        <row r="1398"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  <cell r="AF1398">
            <v>0</v>
          </cell>
          <cell r="AG1398">
            <v>0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  <cell r="AQ1398">
            <v>0</v>
          </cell>
          <cell r="AR1398">
            <v>0</v>
          </cell>
          <cell r="AS1398">
            <v>0</v>
          </cell>
        </row>
        <row r="1399"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  <cell r="X1399">
            <v>0</v>
          </cell>
          <cell r="Y1399">
            <v>0</v>
          </cell>
          <cell r="Z1399">
            <v>0</v>
          </cell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  <cell r="AF1399">
            <v>0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  <cell r="AQ1399">
            <v>0</v>
          </cell>
          <cell r="AR1399">
            <v>0</v>
          </cell>
          <cell r="AS1399">
            <v>0</v>
          </cell>
        </row>
        <row r="1400"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>
            <v>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  <cell r="W1400">
            <v>0</v>
          </cell>
          <cell r="X1400">
            <v>0</v>
          </cell>
          <cell r="Y1400">
            <v>0</v>
          </cell>
          <cell r="Z1400">
            <v>0</v>
          </cell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0</v>
          </cell>
          <cell r="AF1400">
            <v>0</v>
          </cell>
          <cell r="AG1400">
            <v>0</v>
          </cell>
          <cell r="AH1400">
            <v>0</v>
          </cell>
          <cell r="AI1400">
            <v>0</v>
          </cell>
          <cell r="AJ1400">
            <v>0</v>
          </cell>
          <cell r="AK1400">
            <v>0</v>
          </cell>
          <cell r="AL1400">
            <v>0</v>
          </cell>
          <cell r="AM1400">
            <v>0</v>
          </cell>
          <cell r="AN1400">
            <v>0</v>
          </cell>
          <cell r="AO1400">
            <v>0</v>
          </cell>
          <cell r="AP1400">
            <v>0</v>
          </cell>
          <cell r="AQ1400">
            <v>0</v>
          </cell>
          <cell r="AR1400">
            <v>0</v>
          </cell>
          <cell r="AS1400">
            <v>0</v>
          </cell>
        </row>
        <row r="1401">
          <cell r="B1401">
            <v>0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  <cell r="X1401">
            <v>0</v>
          </cell>
          <cell r="Y1401">
            <v>0</v>
          </cell>
          <cell r="Z1401">
            <v>0</v>
          </cell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  <cell r="AF1401">
            <v>0</v>
          </cell>
          <cell r="AG1401">
            <v>0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  <cell r="AQ1401">
            <v>0</v>
          </cell>
          <cell r="AR1401">
            <v>0</v>
          </cell>
          <cell r="AS1401">
            <v>0</v>
          </cell>
        </row>
        <row r="1402">
          <cell r="B1402">
            <v>0</v>
          </cell>
          <cell r="C1402" t="str">
            <v>MUNICIPIO DE VALLE DE SAN JOSE</v>
          </cell>
          <cell r="D1402">
            <v>0</v>
          </cell>
          <cell r="E1402">
            <v>0</v>
          </cell>
          <cell r="F1402">
            <v>0</v>
          </cell>
          <cell r="G1402" t="str">
            <v xml:space="preserve">ANALISIS DE PRECIOS UNITARIOS 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X1402">
            <v>0</v>
          </cell>
          <cell r="Y1402">
            <v>0</v>
          </cell>
          <cell r="Z1402">
            <v>0</v>
          </cell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  <cell r="AF1402">
            <v>0</v>
          </cell>
          <cell r="AG1402">
            <v>0</v>
          </cell>
          <cell r="AH1402">
            <v>0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  <cell r="AQ1402">
            <v>0</v>
          </cell>
          <cell r="AR1402">
            <v>0</v>
          </cell>
          <cell r="AS1402">
            <v>0</v>
          </cell>
        </row>
        <row r="1403">
          <cell r="B1403">
            <v>0</v>
          </cell>
          <cell r="C1403" t="str">
            <v>DEPARTAMENTO:</v>
          </cell>
          <cell r="D1403">
            <v>0</v>
          </cell>
          <cell r="E1403" t="str">
            <v>SANTANDER</v>
          </cell>
          <cell r="F1403">
            <v>0</v>
          </cell>
          <cell r="G1403">
            <v>0</v>
          </cell>
          <cell r="H1403" t="str">
            <v>MUNICIPIO:</v>
          </cell>
          <cell r="I1403" t="str">
            <v>VALLE DE SAN JOSE</v>
          </cell>
          <cell r="J1403">
            <v>0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0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  <cell r="X1403">
            <v>0</v>
          </cell>
          <cell r="Y1403">
            <v>0</v>
          </cell>
          <cell r="Z1403">
            <v>0</v>
          </cell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0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0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  <cell r="AQ1403">
            <v>0</v>
          </cell>
          <cell r="AR1403">
            <v>0</v>
          </cell>
          <cell r="AS1403">
            <v>0</v>
          </cell>
        </row>
        <row r="1404">
          <cell r="A1404">
            <v>0</v>
          </cell>
          <cell r="B1404">
            <v>0</v>
          </cell>
          <cell r="C1404" t="str">
            <v xml:space="preserve">ITEM  :    </v>
          </cell>
          <cell r="D1404">
            <v>5.04</v>
          </cell>
          <cell r="E1404" t="str">
            <v>Estampado loseta táctil guías para invidentes 40 x 40 cm y loseta táctil alerta para invidentes 40 x 40 cm</v>
          </cell>
          <cell r="F1404">
            <v>0</v>
          </cell>
          <cell r="G1404">
            <v>0</v>
          </cell>
          <cell r="H1404">
            <v>0</v>
          </cell>
          <cell r="I1404" t="str">
            <v xml:space="preserve">Fecha: </v>
          </cell>
          <cell r="J1404" t="str">
            <v>DICIEMBRE DE 2019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0</v>
          </cell>
          <cell r="Q1404">
            <v>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  <cell r="W1404">
            <v>0</v>
          </cell>
          <cell r="X1404">
            <v>0</v>
          </cell>
          <cell r="Y1404">
            <v>0</v>
          </cell>
          <cell r="Z1404">
            <v>0</v>
          </cell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0</v>
          </cell>
          <cell r="AF1404">
            <v>0</v>
          </cell>
          <cell r="AG1404">
            <v>0</v>
          </cell>
          <cell r="AH1404">
            <v>0</v>
          </cell>
          <cell r="AI1404">
            <v>0</v>
          </cell>
          <cell r="AJ1404">
            <v>0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  <cell r="AQ1404">
            <v>0</v>
          </cell>
          <cell r="AR1404">
            <v>0</v>
          </cell>
          <cell r="AS1404">
            <v>0</v>
          </cell>
        </row>
        <row r="1405">
          <cell r="B1405">
            <v>0</v>
          </cell>
          <cell r="C1405">
            <v>0</v>
          </cell>
          <cell r="D1405" t="str">
            <v>I-EQUIPO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  <cell r="W1405">
            <v>0</v>
          </cell>
          <cell r="X1405">
            <v>0</v>
          </cell>
          <cell r="Y1405">
            <v>0</v>
          </cell>
          <cell r="Z1405">
            <v>0</v>
          </cell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  <cell r="AF1405">
            <v>0</v>
          </cell>
          <cell r="AG1405">
            <v>0</v>
          </cell>
          <cell r="AH1405">
            <v>0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  <cell r="AQ1405">
            <v>0</v>
          </cell>
          <cell r="AR1405">
            <v>0</v>
          </cell>
          <cell r="AS1405">
            <v>0</v>
          </cell>
        </row>
        <row r="1406">
          <cell r="B1406">
            <v>0</v>
          </cell>
          <cell r="C1406" t="str">
            <v>COD.</v>
          </cell>
          <cell r="D1406" t="str">
            <v xml:space="preserve">DESCRIPCION </v>
          </cell>
          <cell r="E1406">
            <v>0</v>
          </cell>
          <cell r="F1406">
            <v>0</v>
          </cell>
          <cell r="G1406" t="str">
            <v>tipo</v>
          </cell>
          <cell r="H1406" t="str">
            <v>tarifa</v>
          </cell>
          <cell r="I1406" t="str">
            <v>rendimiento</v>
          </cell>
          <cell r="J1406">
            <v>0</v>
          </cell>
          <cell r="K1406" t="str">
            <v>vr.unit</v>
          </cell>
          <cell r="L1406" t="str">
            <v>M2</v>
          </cell>
          <cell r="M1406">
            <v>0</v>
          </cell>
          <cell r="N1406">
            <v>0</v>
          </cell>
          <cell r="O1406">
            <v>0</v>
          </cell>
          <cell r="P1406">
            <v>0</v>
          </cell>
          <cell r="Q1406">
            <v>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  <cell r="W1406">
            <v>0</v>
          </cell>
          <cell r="X1406">
            <v>0</v>
          </cell>
          <cell r="Y1406">
            <v>0</v>
          </cell>
          <cell r="Z1406">
            <v>0</v>
          </cell>
          <cell r="AA1406">
            <v>0</v>
          </cell>
          <cell r="AB1406">
            <v>0</v>
          </cell>
          <cell r="AC1406">
            <v>0</v>
          </cell>
          <cell r="AD1406">
            <v>0</v>
          </cell>
          <cell r="AE1406">
            <v>0</v>
          </cell>
          <cell r="AF1406">
            <v>0</v>
          </cell>
          <cell r="AG1406">
            <v>0</v>
          </cell>
          <cell r="AH1406">
            <v>0</v>
          </cell>
          <cell r="AI1406">
            <v>0</v>
          </cell>
          <cell r="AJ1406">
            <v>0</v>
          </cell>
          <cell r="AK1406">
            <v>0</v>
          </cell>
          <cell r="AL1406">
            <v>0</v>
          </cell>
          <cell r="AM1406">
            <v>0</v>
          </cell>
          <cell r="AN1406">
            <v>0</v>
          </cell>
          <cell r="AO1406">
            <v>0</v>
          </cell>
          <cell r="AP1406">
            <v>0</v>
          </cell>
          <cell r="AQ1406">
            <v>0</v>
          </cell>
          <cell r="AR1406">
            <v>0</v>
          </cell>
          <cell r="AS1406">
            <v>0</v>
          </cell>
        </row>
        <row r="1407">
          <cell r="B1407">
            <v>0</v>
          </cell>
          <cell r="C1407">
            <v>0</v>
          </cell>
          <cell r="D1407" t="str">
            <v>HERRAMIENTA MENOR</v>
          </cell>
          <cell r="E1407">
            <v>0</v>
          </cell>
          <cell r="F1407">
            <v>0</v>
          </cell>
          <cell r="G1407"/>
          <cell r="H1407">
            <v>225.46750000000003</v>
          </cell>
          <cell r="I1407">
            <v>1</v>
          </cell>
          <cell r="J1407"/>
          <cell r="K1407">
            <v>225.46750000000003</v>
          </cell>
          <cell r="L1407">
            <v>0</v>
          </cell>
          <cell r="M1407">
            <v>0</v>
          </cell>
          <cell r="N1407">
            <v>0</v>
          </cell>
          <cell r="O1407">
            <v>0</v>
          </cell>
          <cell r="P1407">
            <v>0</v>
          </cell>
          <cell r="Q1407">
            <v>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  <cell r="W1407">
            <v>0</v>
          </cell>
          <cell r="X1407">
            <v>0</v>
          </cell>
          <cell r="Y1407">
            <v>0</v>
          </cell>
          <cell r="Z1407">
            <v>0</v>
          </cell>
          <cell r="AA1407">
            <v>0</v>
          </cell>
          <cell r="AB1407">
            <v>0</v>
          </cell>
          <cell r="AC1407">
            <v>0</v>
          </cell>
          <cell r="AD1407">
            <v>0</v>
          </cell>
          <cell r="AE1407">
            <v>0</v>
          </cell>
          <cell r="AF1407">
            <v>0</v>
          </cell>
          <cell r="AG1407">
            <v>0</v>
          </cell>
          <cell r="AH1407">
            <v>0</v>
          </cell>
          <cell r="AI1407">
            <v>0</v>
          </cell>
          <cell r="AJ1407">
            <v>0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0</v>
          </cell>
          <cell r="AP1407">
            <v>0</v>
          </cell>
          <cell r="AQ1407">
            <v>0</v>
          </cell>
          <cell r="AR1407">
            <v>0</v>
          </cell>
          <cell r="AS1407">
            <v>0</v>
          </cell>
        </row>
        <row r="1408">
          <cell r="B1408">
            <v>0</v>
          </cell>
          <cell r="C1408">
            <v>0</v>
          </cell>
          <cell r="D1408" t="str">
            <v>FORMALETA MOLDE PARA ESTAMPADO GUÍA Y ALERTA INVIDENTES</v>
          </cell>
          <cell r="E1408">
            <v>0</v>
          </cell>
          <cell r="F1408">
            <v>0</v>
          </cell>
          <cell r="G1408" t="str">
            <v>M2/DÍA</v>
          </cell>
          <cell r="H1408">
            <v>90000</v>
          </cell>
          <cell r="I1408">
            <v>80</v>
          </cell>
          <cell r="J1408" t="str">
            <v>M2/DÍA</v>
          </cell>
          <cell r="K1408">
            <v>1125</v>
          </cell>
          <cell r="L1408">
            <v>0</v>
          </cell>
          <cell r="M1408">
            <v>0</v>
          </cell>
          <cell r="N1408">
            <v>0</v>
          </cell>
          <cell r="O1408">
            <v>0</v>
          </cell>
          <cell r="P1408">
            <v>0</v>
          </cell>
          <cell r="Q1408">
            <v>0</v>
          </cell>
          <cell r="R1408">
            <v>0</v>
          </cell>
          <cell r="S1408">
            <v>0</v>
          </cell>
          <cell r="T1408">
            <v>0</v>
          </cell>
          <cell r="U1408">
            <v>0</v>
          </cell>
          <cell r="V1408">
            <v>0</v>
          </cell>
          <cell r="W1408">
            <v>0</v>
          </cell>
          <cell r="X1408">
            <v>0</v>
          </cell>
          <cell r="Y1408">
            <v>0</v>
          </cell>
          <cell r="Z1408">
            <v>0</v>
          </cell>
          <cell r="AA1408">
            <v>0</v>
          </cell>
          <cell r="AB1408">
            <v>0.32000000000000006</v>
          </cell>
          <cell r="AC1408">
            <v>0</v>
          </cell>
          <cell r="AD1408">
            <v>0</v>
          </cell>
          <cell r="AE1408">
            <v>0</v>
          </cell>
          <cell r="AF1408">
            <v>0</v>
          </cell>
          <cell r="AG1408">
            <v>0</v>
          </cell>
          <cell r="AH1408">
            <v>0</v>
          </cell>
          <cell r="AI1408">
            <v>0</v>
          </cell>
          <cell r="AJ1408">
            <v>0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0</v>
          </cell>
          <cell r="AP1408">
            <v>0</v>
          </cell>
          <cell r="AQ1408">
            <v>0</v>
          </cell>
          <cell r="AR1408">
            <v>0</v>
          </cell>
          <cell r="AS1408">
            <v>0</v>
          </cell>
        </row>
        <row r="1409">
          <cell r="B1409">
            <v>0</v>
          </cell>
          <cell r="C1409"/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0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  <cell r="W1409">
            <v>0</v>
          </cell>
          <cell r="X1409">
            <v>0</v>
          </cell>
          <cell r="Y1409">
            <v>0</v>
          </cell>
          <cell r="Z1409">
            <v>0</v>
          </cell>
          <cell r="AA1409">
            <v>0</v>
          </cell>
          <cell r="AB1409">
            <v>1.2800000000000002</v>
          </cell>
          <cell r="AC1409">
            <v>0</v>
          </cell>
          <cell r="AD1409">
            <v>0</v>
          </cell>
          <cell r="AE1409">
            <v>0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0</v>
          </cell>
          <cell r="AP1409">
            <v>0</v>
          </cell>
          <cell r="AQ1409">
            <v>0</v>
          </cell>
          <cell r="AR1409">
            <v>0</v>
          </cell>
          <cell r="AS1409">
            <v>0</v>
          </cell>
        </row>
        <row r="1410">
          <cell r="B1410">
            <v>0</v>
          </cell>
          <cell r="C1410"/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0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0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0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>
            <v>0</v>
          </cell>
          <cell r="AQ1410">
            <v>0</v>
          </cell>
          <cell r="AR1410">
            <v>0</v>
          </cell>
          <cell r="AS1410">
            <v>0</v>
          </cell>
        </row>
        <row r="1411">
          <cell r="B1411">
            <v>0</v>
          </cell>
          <cell r="C1411"/>
          <cell r="D1411"/>
          <cell r="E1411">
            <v>0</v>
          </cell>
          <cell r="F1411">
            <v>0</v>
          </cell>
          <cell r="G1411"/>
          <cell r="H1411"/>
          <cell r="I1411"/>
          <cell r="J1411"/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Q1411">
            <v>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  <cell r="W1411">
            <v>0</v>
          </cell>
          <cell r="X1411">
            <v>0</v>
          </cell>
          <cell r="Y1411">
            <v>0</v>
          </cell>
          <cell r="Z1411">
            <v>0</v>
          </cell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  <cell r="AF1411">
            <v>0</v>
          </cell>
          <cell r="AG1411">
            <v>0</v>
          </cell>
          <cell r="AH1411">
            <v>0</v>
          </cell>
          <cell r="AI1411">
            <v>0</v>
          </cell>
          <cell r="AJ1411">
            <v>0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0</v>
          </cell>
          <cell r="AP1411">
            <v>0</v>
          </cell>
          <cell r="AQ1411">
            <v>0</v>
          </cell>
          <cell r="AR1411">
            <v>0</v>
          </cell>
          <cell r="AS1411">
            <v>0</v>
          </cell>
        </row>
        <row r="1412">
          <cell r="B1412">
            <v>0</v>
          </cell>
          <cell r="C1412"/>
          <cell r="D1412"/>
          <cell r="E1412">
            <v>0</v>
          </cell>
          <cell r="F1412">
            <v>0</v>
          </cell>
          <cell r="G1412"/>
          <cell r="H1412"/>
          <cell r="I1412"/>
          <cell r="J1412"/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Q1412">
            <v>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  <cell r="W1412">
            <v>0</v>
          </cell>
          <cell r="X1412">
            <v>0</v>
          </cell>
          <cell r="Y1412">
            <v>0</v>
          </cell>
          <cell r="Z1412">
            <v>0</v>
          </cell>
          <cell r="AA1412">
            <v>0</v>
          </cell>
          <cell r="AB1412">
            <v>3.1249999999999996</v>
          </cell>
          <cell r="AC1412">
            <v>0</v>
          </cell>
          <cell r="AD1412">
            <v>0</v>
          </cell>
          <cell r="AE1412">
            <v>0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0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0</v>
          </cell>
          <cell r="AP1412">
            <v>0</v>
          </cell>
          <cell r="AQ1412">
            <v>0</v>
          </cell>
          <cell r="AR1412">
            <v>0</v>
          </cell>
          <cell r="AS1412">
            <v>0</v>
          </cell>
        </row>
        <row r="1413">
          <cell r="B1413">
            <v>0</v>
          </cell>
          <cell r="C1413"/>
          <cell r="D1413"/>
          <cell r="E1413">
            <v>0</v>
          </cell>
          <cell r="F1413">
            <v>0</v>
          </cell>
          <cell r="G1413"/>
          <cell r="H1413"/>
          <cell r="I1413"/>
          <cell r="J1413"/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Q1413">
            <v>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  <cell r="W1413">
            <v>0</v>
          </cell>
          <cell r="X1413">
            <v>0</v>
          </cell>
          <cell r="Y1413">
            <v>0</v>
          </cell>
          <cell r="Z1413">
            <v>0</v>
          </cell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  <cell r="AF1413">
            <v>0</v>
          </cell>
          <cell r="AG1413">
            <v>0</v>
          </cell>
          <cell r="AH1413">
            <v>0</v>
          </cell>
          <cell r="AI1413">
            <v>0</v>
          </cell>
          <cell r="AJ1413">
            <v>0</v>
          </cell>
          <cell r="AK1413">
            <v>0</v>
          </cell>
          <cell r="AL1413">
            <v>0</v>
          </cell>
          <cell r="AM1413">
            <v>0</v>
          </cell>
          <cell r="AN1413">
            <v>0</v>
          </cell>
          <cell r="AO1413">
            <v>0</v>
          </cell>
          <cell r="AP1413">
            <v>0</v>
          </cell>
          <cell r="AQ1413">
            <v>0</v>
          </cell>
          <cell r="AR1413">
            <v>0</v>
          </cell>
          <cell r="AS1413">
            <v>0</v>
          </cell>
        </row>
        <row r="1414">
          <cell r="B1414">
            <v>0</v>
          </cell>
          <cell r="C1414"/>
          <cell r="D1414"/>
          <cell r="E1414">
            <v>0</v>
          </cell>
          <cell r="F1414">
            <v>0</v>
          </cell>
          <cell r="G1414"/>
          <cell r="H1414"/>
          <cell r="I1414"/>
          <cell r="J1414"/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0</v>
          </cell>
          <cell r="P1414">
            <v>0</v>
          </cell>
          <cell r="Q1414">
            <v>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  <cell r="W1414">
            <v>0</v>
          </cell>
          <cell r="X1414">
            <v>0</v>
          </cell>
          <cell r="Y1414">
            <v>0</v>
          </cell>
          <cell r="Z1414">
            <v>0</v>
          </cell>
          <cell r="AA1414">
            <v>0</v>
          </cell>
          <cell r="AB1414">
            <v>0</v>
          </cell>
          <cell r="AC1414">
            <v>0</v>
          </cell>
          <cell r="AD1414">
            <v>0</v>
          </cell>
          <cell r="AE1414">
            <v>0</v>
          </cell>
          <cell r="AF1414">
            <v>0</v>
          </cell>
          <cell r="AG1414">
            <v>0</v>
          </cell>
          <cell r="AH1414">
            <v>0</v>
          </cell>
          <cell r="AI1414">
            <v>0</v>
          </cell>
          <cell r="AJ1414">
            <v>0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0</v>
          </cell>
          <cell r="AP1414">
            <v>0</v>
          </cell>
          <cell r="AQ1414">
            <v>0</v>
          </cell>
          <cell r="AR1414">
            <v>0</v>
          </cell>
          <cell r="AS1414">
            <v>0</v>
          </cell>
        </row>
        <row r="1415">
          <cell r="B1415">
            <v>0</v>
          </cell>
          <cell r="C1415"/>
          <cell r="D1415"/>
          <cell r="E1415">
            <v>0</v>
          </cell>
          <cell r="F1415">
            <v>0</v>
          </cell>
          <cell r="G1415"/>
          <cell r="H1415"/>
          <cell r="I1415"/>
          <cell r="J1415"/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0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  <cell r="W1415">
            <v>0</v>
          </cell>
          <cell r="X1415">
            <v>0</v>
          </cell>
          <cell r="Y1415">
            <v>0</v>
          </cell>
          <cell r="Z1415">
            <v>0</v>
          </cell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0</v>
          </cell>
          <cell r="AF1415">
            <v>0</v>
          </cell>
          <cell r="AG1415">
            <v>0</v>
          </cell>
          <cell r="AH1415">
            <v>0</v>
          </cell>
          <cell r="AI1415">
            <v>0</v>
          </cell>
          <cell r="AJ1415">
            <v>0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  <cell r="AQ1415">
            <v>0</v>
          </cell>
          <cell r="AR1415">
            <v>0</v>
          </cell>
          <cell r="AS1415">
            <v>0</v>
          </cell>
        </row>
        <row r="1416">
          <cell r="B1416">
            <v>0</v>
          </cell>
          <cell r="C1416"/>
          <cell r="D1416"/>
          <cell r="E1416">
            <v>0</v>
          </cell>
          <cell r="F1416">
            <v>0</v>
          </cell>
          <cell r="G1416"/>
          <cell r="H1416"/>
          <cell r="I1416"/>
          <cell r="J1416"/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  <cell r="W1416">
            <v>0</v>
          </cell>
          <cell r="X1416">
            <v>0</v>
          </cell>
          <cell r="Y1416">
            <v>0</v>
          </cell>
          <cell r="Z1416">
            <v>0</v>
          </cell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0</v>
          </cell>
          <cell r="AF1416">
            <v>0</v>
          </cell>
          <cell r="AG1416">
            <v>0</v>
          </cell>
          <cell r="AH1416">
            <v>0</v>
          </cell>
          <cell r="AI1416">
            <v>0</v>
          </cell>
          <cell r="AJ1416">
            <v>0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  <cell r="AQ1416">
            <v>0</v>
          </cell>
          <cell r="AR1416">
            <v>0</v>
          </cell>
          <cell r="AS1416">
            <v>0</v>
          </cell>
        </row>
        <row r="1417"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 t="str">
            <v>SUB-TOTAL</v>
          </cell>
          <cell r="L1417">
            <v>1350.4675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  <cell r="W1417">
            <v>0</v>
          </cell>
          <cell r="X1417">
            <v>0</v>
          </cell>
          <cell r="Y1417">
            <v>0</v>
          </cell>
          <cell r="Z1417">
            <v>0</v>
          </cell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0</v>
          </cell>
          <cell r="AF1417">
            <v>0</v>
          </cell>
          <cell r="AG1417">
            <v>0</v>
          </cell>
          <cell r="AH1417">
            <v>0</v>
          </cell>
          <cell r="AI1417">
            <v>0</v>
          </cell>
          <cell r="AJ1417">
            <v>0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  <cell r="AQ1417">
            <v>0</v>
          </cell>
          <cell r="AR1417">
            <v>0</v>
          </cell>
          <cell r="AS1417">
            <v>0</v>
          </cell>
        </row>
        <row r="1418">
          <cell r="B1418">
            <v>0</v>
          </cell>
          <cell r="C1418">
            <v>0</v>
          </cell>
          <cell r="D1418" t="str">
            <v>II-MATERIALES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  <cell r="W1418">
            <v>0</v>
          </cell>
          <cell r="X1418">
            <v>0</v>
          </cell>
          <cell r="Y1418">
            <v>0</v>
          </cell>
          <cell r="Z1418">
            <v>0</v>
          </cell>
          <cell r="AA1418">
            <v>0</v>
          </cell>
          <cell r="AB1418">
            <v>0</v>
          </cell>
          <cell r="AC1418">
            <v>0</v>
          </cell>
          <cell r="AD1418">
            <v>0</v>
          </cell>
          <cell r="AE1418">
            <v>0</v>
          </cell>
          <cell r="AF1418">
            <v>0</v>
          </cell>
          <cell r="AG1418">
            <v>0</v>
          </cell>
          <cell r="AH1418">
            <v>0</v>
          </cell>
          <cell r="AI1418">
            <v>0</v>
          </cell>
          <cell r="AJ1418">
            <v>0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  <cell r="AQ1418">
            <v>0</v>
          </cell>
          <cell r="AR1418">
            <v>0</v>
          </cell>
          <cell r="AS1418">
            <v>0</v>
          </cell>
        </row>
        <row r="1419">
          <cell r="B1419">
            <v>0</v>
          </cell>
          <cell r="C1419" t="str">
            <v>COD.</v>
          </cell>
          <cell r="D1419" t="str">
            <v xml:space="preserve">DESCRIPCION </v>
          </cell>
          <cell r="E1419">
            <v>0</v>
          </cell>
          <cell r="F1419">
            <v>0</v>
          </cell>
          <cell r="G1419" t="str">
            <v>unidad</v>
          </cell>
          <cell r="H1419" t="str">
            <v>precio-unit</v>
          </cell>
          <cell r="I1419" t="str">
            <v>cantidad</v>
          </cell>
          <cell r="J1419">
            <v>0</v>
          </cell>
          <cell r="K1419" t="str">
            <v>vr.unit</v>
          </cell>
          <cell r="L1419" t="str">
            <v>M2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V1419">
            <v>0</v>
          </cell>
          <cell r="W1419">
            <v>0</v>
          </cell>
          <cell r="X1419">
            <v>0</v>
          </cell>
          <cell r="Y1419">
            <v>0</v>
          </cell>
          <cell r="Z1419">
            <v>0</v>
          </cell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0</v>
          </cell>
          <cell r="AF1419">
            <v>0</v>
          </cell>
          <cell r="AG1419">
            <v>0</v>
          </cell>
          <cell r="AH1419">
            <v>0</v>
          </cell>
          <cell r="AI1419">
            <v>0</v>
          </cell>
          <cell r="AJ1419">
            <v>0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  <cell r="AQ1419">
            <v>0</v>
          </cell>
          <cell r="AR1419">
            <v>0</v>
          </cell>
          <cell r="AS1419">
            <v>0</v>
          </cell>
        </row>
        <row r="1420">
          <cell r="B1420">
            <v>0</v>
          </cell>
          <cell r="C1420">
            <v>0</v>
          </cell>
          <cell r="D1420" t="str">
            <v>ENDURECEDOR DE CONCRETO</v>
          </cell>
          <cell r="E1420">
            <v>0</v>
          </cell>
          <cell r="F1420">
            <v>0</v>
          </cell>
          <cell r="G1420" t="str">
            <v>KG</v>
          </cell>
          <cell r="H1420">
            <v>1300</v>
          </cell>
          <cell r="I1420">
            <v>4</v>
          </cell>
          <cell r="J1420">
            <v>0</v>
          </cell>
          <cell r="K1420">
            <v>5200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  <cell r="W1420">
            <v>0</v>
          </cell>
          <cell r="X1420">
            <v>0</v>
          </cell>
          <cell r="Y1420">
            <v>0</v>
          </cell>
          <cell r="Z1420">
            <v>0</v>
          </cell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0</v>
          </cell>
          <cell r="AF1420">
            <v>0</v>
          </cell>
          <cell r="AG1420">
            <v>0</v>
          </cell>
          <cell r="AH1420">
            <v>0</v>
          </cell>
          <cell r="AI1420">
            <v>0</v>
          </cell>
          <cell r="AJ1420">
            <v>0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  <cell r="AQ1420">
            <v>0</v>
          </cell>
          <cell r="AR1420">
            <v>0</v>
          </cell>
          <cell r="AS1420">
            <v>0</v>
          </cell>
        </row>
        <row r="1421">
          <cell r="B1421">
            <v>0</v>
          </cell>
          <cell r="C1421">
            <v>0</v>
          </cell>
          <cell r="D1421" t="str">
            <v>DESMOLDANTE EN POLVO</v>
          </cell>
          <cell r="E1421">
            <v>0</v>
          </cell>
          <cell r="F1421">
            <v>0</v>
          </cell>
          <cell r="G1421" t="str">
            <v>KG</v>
          </cell>
          <cell r="H1421">
            <v>11900</v>
          </cell>
          <cell r="I1421">
            <v>0.3</v>
          </cell>
          <cell r="J1421">
            <v>0</v>
          </cell>
          <cell r="K1421">
            <v>3570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  <cell r="W1421">
            <v>0</v>
          </cell>
          <cell r="X1421">
            <v>0</v>
          </cell>
          <cell r="Y1421">
            <v>0</v>
          </cell>
          <cell r="Z1421">
            <v>0</v>
          </cell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  <cell r="AF1421">
            <v>0</v>
          </cell>
          <cell r="AG1421">
            <v>0</v>
          </cell>
          <cell r="AH1421">
            <v>0</v>
          </cell>
          <cell r="AI1421">
            <v>0</v>
          </cell>
          <cell r="AJ1421">
            <v>0</v>
          </cell>
          <cell r="AK1421">
            <v>0</v>
          </cell>
          <cell r="AL1421">
            <v>0</v>
          </cell>
          <cell r="AM1421">
            <v>0</v>
          </cell>
          <cell r="AN1421">
            <v>0</v>
          </cell>
          <cell r="AO1421">
            <v>0</v>
          </cell>
          <cell r="AP1421">
            <v>0</v>
          </cell>
          <cell r="AQ1421">
            <v>0</v>
          </cell>
          <cell r="AR1421">
            <v>0</v>
          </cell>
          <cell r="AS1421">
            <v>0</v>
          </cell>
        </row>
        <row r="1422">
          <cell r="B1422">
            <v>0</v>
          </cell>
          <cell r="C1422">
            <v>0</v>
          </cell>
          <cell r="D1422" t="str">
            <v>SELLANTE PARA SUPERFICIES EN CONCRETO</v>
          </cell>
          <cell r="E1422">
            <v>0</v>
          </cell>
          <cell r="F1422">
            <v>0</v>
          </cell>
          <cell r="G1422" t="str">
            <v>LT</v>
          </cell>
          <cell r="H1422">
            <v>26200</v>
          </cell>
          <cell r="I1422">
            <v>0.3</v>
          </cell>
          <cell r="J1422">
            <v>0</v>
          </cell>
          <cell r="K1422">
            <v>7860</v>
          </cell>
          <cell r="L1422">
            <v>0</v>
          </cell>
          <cell r="M1422">
            <v>0</v>
          </cell>
          <cell r="N1422">
            <v>0</v>
          </cell>
          <cell r="O1422">
            <v>0</v>
          </cell>
          <cell r="P1422">
            <v>0</v>
          </cell>
          <cell r="Q1422">
            <v>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  <cell r="W1422">
            <v>0</v>
          </cell>
          <cell r="X1422">
            <v>0</v>
          </cell>
          <cell r="Y1422">
            <v>0</v>
          </cell>
          <cell r="Z1422">
            <v>0</v>
          </cell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  <cell r="AF1422">
            <v>0</v>
          </cell>
          <cell r="AG1422">
            <v>0</v>
          </cell>
          <cell r="AH1422">
            <v>0</v>
          </cell>
          <cell r="AI1422">
            <v>0</v>
          </cell>
          <cell r="AJ1422">
            <v>0</v>
          </cell>
          <cell r="AK1422">
            <v>0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  <cell r="AQ1422">
            <v>0</v>
          </cell>
          <cell r="AR1422">
            <v>0</v>
          </cell>
          <cell r="AS1422">
            <v>0</v>
          </cell>
        </row>
        <row r="1423"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  <cell r="W1423">
            <v>0</v>
          </cell>
          <cell r="X1423">
            <v>0</v>
          </cell>
          <cell r="Y1423">
            <v>0</v>
          </cell>
          <cell r="Z1423">
            <v>0</v>
          </cell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0</v>
          </cell>
          <cell r="AF1423">
            <v>0</v>
          </cell>
          <cell r="AG1423">
            <v>0</v>
          </cell>
          <cell r="AH1423">
            <v>0</v>
          </cell>
          <cell r="AI1423">
            <v>0</v>
          </cell>
          <cell r="AJ1423">
            <v>0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  <cell r="AQ1423">
            <v>0</v>
          </cell>
          <cell r="AR1423">
            <v>0</v>
          </cell>
          <cell r="AS1423">
            <v>0</v>
          </cell>
        </row>
        <row r="1424"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0</v>
          </cell>
          <cell r="AF1424">
            <v>0</v>
          </cell>
          <cell r="AG1424">
            <v>0</v>
          </cell>
          <cell r="AH1424">
            <v>0</v>
          </cell>
          <cell r="AI1424">
            <v>0</v>
          </cell>
          <cell r="AJ1424">
            <v>0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  <cell r="AQ1424">
            <v>0</v>
          </cell>
          <cell r="AR1424">
            <v>0</v>
          </cell>
          <cell r="AS1424">
            <v>0</v>
          </cell>
        </row>
        <row r="1425"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0</v>
          </cell>
          <cell r="AF1425">
            <v>0</v>
          </cell>
          <cell r="AG1425">
            <v>0</v>
          </cell>
          <cell r="AH1425">
            <v>0</v>
          </cell>
          <cell r="AI1425">
            <v>0</v>
          </cell>
          <cell r="AJ1425">
            <v>0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  <cell r="AQ1425">
            <v>0</v>
          </cell>
          <cell r="AR1425">
            <v>0</v>
          </cell>
          <cell r="AS1425">
            <v>0</v>
          </cell>
        </row>
        <row r="1426">
          <cell r="B1426">
            <v>0</v>
          </cell>
          <cell r="C1426">
            <v>0</v>
          </cell>
          <cell r="D1426" t="str">
            <v>DESPERDICIO 2%</v>
          </cell>
          <cell r="E1426">
            <v>0</v>
          </cell>
          <cell r="F1426">
            <v>0</v>
          </cell>
          <cell r="G1426"/>
          <cell r="H1426">
            <v>0</v>
          </cell>
          <cell r="I1426">
            <v>0</v>
          </cell>
          <cell r="J1426">
            <v>0</v>
          </cell>
          <cell r="K1426">
            <v>332.6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0</v>
          </cell>
          <cell r="V1426">
            <v>0</v>
          </cell>
          <cell r="W1426">
            <v>0</v>
          </cell>
          <cell r="X1426">
            <v>0</v>
          </cell>
          <cell r="Y1426">
            <v>0</v>
          </cell>
          <cell r="Z1426">
            <v>0</v>
          </cell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0</v>
          </cell>
          <cell r="AF1426">
            <v>0</v>
          </cell>
          <cell r="AG1426">
            <v>0</v>
          </cell>
          <cell r="AH1426">
            <v>0</v>
          </cell>
          <cell r="AI1426">
            <v>0</v>
          </cell>
          <cell r="AJ1426">
            <v>0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  <cell r="AQ1426">
            <v>0</v>
          </cell>
          <cell r="AR1426">
            <v>0</v>
          </cell>
          <cell r="AS1426">
            <v>0</v>
          </cell>
        </row>
        <row r="1427">
          <cell r="B1427">
            <v>0</v>
          </cell>
          <cell r="C1427"/>
          <cell r="D1427"/>
          <cell r="E1427">
            <v>0</v>
          </cell>
          <cell r="F1427">
            <v>0</v>
          </cell>
          <cell r="G1427"/>
          <cell r="H1427"/>
          <cell r="I1427"/>
          <cell r="J1427">
            <v>0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  <cell r="W1427">
            <v>0</v>
          </cell>
          <cell r="X1427">
            <v>0</v>
          </cell>
          <cell r="Y1427">
            <v>0</v>
          </cell>
          <cell r="Z1427">
            <v>0</v>
          </cell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  <cell r="AF1427">
            <v>0</v>
          </cell>
          <cell r="AG1427">
            <v>0</v>
          </cell>
          <cell r="AH1427">
            <v>0</v>
          </cell>
          <cell r="AI1427">
            <v>0</v>
          </cell>
          <cell r="AJ1427">
            <v>0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  <cell r="AQ1427">
            <v>0</v>
          </cell>
          <cell r="AR1427">
            <v>0</v>
          </cell>
          <cell r="AS1427">
            <v>0</v>
          </cell>
        </row>
        <row r="1428">
          <cell r="B1428">
            <v>0</v>
          </cell>
          <cell r="C1428"/>
          <cell r="D1428"/>
          <cell r="E1428">
            <v>0</v>
          </cell>
          <cell r="F1428">
            <v>0</v>
          </cell>
          <cell r="G1428"/>
          <cell r="H1428"/>
          <cell r="I1428"/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  <cell r="X1428">
            <v>0</v>
          </cell>
          <cell r="Y1428">
            <v>0</v>
          </cell>
          <cell r="Z1428">
            <v>0</v>
          </cell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  <cell r="AG1428">
            <v>0</v>
          </cell>
          <cell r="AH1428">
            <v>0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  <cell r="AQ1428">
            <v>0</v>
          </cell>
          <cell r="AR1428">
            <v>0</v>
          </cell>
          <cell r="AS1428">
            <v>0</v>
          </cell>
        </row>
        <row r="1429">
          <cell r="B1429">
            <v>0</v>
          </cell>
          <cell r="C1429"/>
          <cell r="D1429"/>
          <cell r="E1429">
            <v>0</v>
          </cell>
          <cell r="F1429">
            <v>0</v>
          </cell>
          <cell r="G1429"/>
          <cell r="H1429"/>
          <cell r="I1429"/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  <cell r="W1429">
            <v>0</v>
          </cell>
          <cell r="X1429">
            <v>0</v>
          </cell>
          <cell r="Y1429">
            <v>0</v>
          </cell>
          <cell r="Z1429">
            <v>0</v>
          </cell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  <cell r="AF1429">
            <v>0</v>
          </cell>
          <cell r="AG1429">
            <v>0</v>
          </cell>
          <cell r="AH1429">
            <v>0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  <cell r="AQ1429">
            <v>0</v>
          </cell>
          <cell r="AR1429">
            <v>0</v>
          </cell>
          <cell r="AS1429">
            <v>0</v>
          </cell>
        </row>
        <row r="1430">
          <cell r="B1430">
            <v>0</v>
          </cell>
          <cell r="C1430"/>
          <cell r="D1430"/>
          <cell r="E1430">
            <v>0</v>
          </cell>
          <cell r="F1430">
            <v>0</v>
          </cell>
          <cell r="G1430"/>
          <cell r="H1430"/>
          <cell r="I1430"/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  <cell r="AF1430">
            <v>0</v>
          </cell>
          <cell r="AG1430">
            <v>0</v>
          </cell>
          <cell r="AH1430">
            <v>0</v>
          </cell>
          <cell r="AI1430">
            <v>0</v>
          </cell>
          <cell r="AJ1430">
            <v>0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  <cell r="AQ1430">
            <v>0</v>
          </cell>
          <cell r="AR1430">
            <v>0</v>
          </cell>
          <cell r="AS1430">
            <v>0</v>
          </cell>
        </row>
        <row r="1431">
          <cell r="B1431">
            <v>0</v>
          </cell>
          <cell r="C1431"/>
          <cell r="D1431"/>
          <cell r="E1431">
            <v>0</v>
          </cell>
          <cell r="F1431">
            <v>0</v>
          </cell>
          <cell r="G1431"/>
          <cell r="H1431"/>
          <cell r="I1431"/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  <cell r="W1431">
            <v>0</v>
          </cell>
          <cell r="X1431">
            <v>0</v>
          </cell>
          <cell r="Y1431">
            <v>0</v>
          </cell>
          <cell r="Z1431">
            <v>0</v>
          </cell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  <cell r="AF1431">
            <v>0</v>
          </cell>
          <cell r="AG1431">
            <v>0</v>
          </cell>
          <cell r="AH1431">
            <v>0</v>
          </cell>
          <cell r="AI1431">
            <v>0</v>
          </cell>
          <cell r="AJ1431">
            <v>0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0</v>
          </cell>
          <cell r="AP1431">
            <v>0</v>
          </cell>
          <cell r="AQ1431">
            <v>0</v>
          </cell>
          <cell r="AR1431">
            <v>0</v>
          </cell>
          <cell r="AS1431">
            <v>0</v>
          </cell>
        </row>
        <row r="1432">
          <cell r="B1432">
            <v>0</v>
          </cell>
          <cell r="C1432"/>
          <cell r="D1432"/>
          <cell r="E1432">
            <v>0</v>
          </cell>
          <cell r="F1432">
            <v>0</v>
          </cell>
          <cell r="G1432"/>
          <cell r="H1432"/>
          <cell r="I1432"/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  <cell r="W1432">
            <v>0</v>
          </cell>
          <cell r="X1432">
            <v>0</v>
          </cell>
          <cell r="Y1432">
            <v>0</v>
          </cell>
          <cell r="Z1432">
            <v>0</v>
          </cell>
          <cell r="AA1432">
            <v>0</v>
          </cell>
          <cell r="AB1432">
            <v>0</v>
          </cell>
          <cell r="AC1432">
            <v>0</v>
          </cell>
          <cell r="AD1432">
            <v>0</v>
          </cell>
          <cell r="AE1432">
            <v>0</v>
          </cell>
          <cell r="AF1432">
            <v>0</v>
          </cell>
          <cell r="AG1432">
            <v>0</v>
          </cell>
          <cell r="AH1432">
            <v>0</v>
          </cell>
          <cell r="AI1432">
            <v>0</v>
          </cell>
          <cell r="AJ1432">
            <v>0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0</v>
          </cell>
          <cell r="AP1432">
            <v>0</v>
          </cell>
          <cell r="AQ1432">
            <v>0</v>
          </cell>
          <cell r="AR1432">
            <v>0</v>
          </cell>
          <cell r="AS1432">
            <v>0</v>
          </cell>
        </row>
        <row r="1433">
          <cell r="B1433">
            <v>0</v>
          </cell>
          <cell r="C1433"/>
          <cell r="D1433"/>
          <cell r="E1433">
            <v>0</v>
          </cell>
          <cell r="F1433">
            <v>0</v>
          </cell>
          <cell r="G1433"/>
          <cell r="H1433"/>
          <cell r="I1433"/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  <cell r="X1433">
            <v>0</v>
          </cell>
          <cell r="Y1433">
            <v>0</v>
          </cell>
          <cell r="Z1433">
            <v>0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  <cell r="AF1433">
            <v>0</v>
          </cell>
          <cell r="AG1433">
            <v>0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  <cell r="AQ1433">
            <v>0</v>
          </cell>
          <cell r="AR1433">
            <v>0</v>
          </cell>
          <cell r="AS1433">
            <v>0</v>
          </cell>
        </row>
        <row r="1434">
          <cell r="B1434">
            <v>0</v>
          </cell>
          <cell r="C1434"/>
          <cell r="D1434"/>
          <cell r="E1434">
            <v>0</v>
          </cell>
          <cell r="F1434">
            <v>0</v>
          </cell>
          <cell r="G1434"/>
          <cell r="H1434"/>
          <cell r="I1434"/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  <cell r="O1434">
            <v>0</v>
          </cell>
          <cell r="P1434">
            <v>0</v>
          </cell>
          <cell r="Q1434">
            <v>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  <cell r="W1434">
            <v>0</v>
          </cell>
          <cell r="X1434">
            <v>0</v>
          </cell>
          <cell r="Y1434">
            <v>0</v>
          </cell>
          <cell r="Z1434">
            <v>0</v>
          </cell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0</v>
          </cell>
          <cell r="AF1434">
            <v>0</v>
          </cell>
          <cell r="AG1434">
            <v>0</v>
          </cell>
          <cell r="AH1434">
            <v>0</v>
          </cell>
          <cell r="AI1434">
            <v>0</v>
          </cell>
          <cell r="AJ1434">
            <v>0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  <cell r="AQ1434">
            <v>0</v>
          </cell>
          <cell r="AR1434">
            <v>0</v>
          </cell>
          <cell r="AS1434">
            <v>0</v>
          </cell>
        </row>
        <row r="1435">
          <cell r="B1435">
            <v>0</v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 t="str">
            <v>SUB-TOTAL</v>
          </cell>
          <cell r="L1435">
            <v>16962.599999999999</v>
          </cell>
          <cell r="M1435">
            <v>0</v>
          </cell>
          <cell r="N1435">
            <v>0</v>
          </cell>
          <cell r="O1435">
            <v>0</v>
          </cell>
          <cell r="P1435">
            <v>0</v>
          </cell>
          <cell r="Q1435">
            <v>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  <cell r="W1435">
            <v>0</v>
          </cell>
          <cell r="X1435">
            <v>0</v>
          </cell>
          <cell r="Y1435">
            <v>0</v>
          </cell>
          <cell r="Z1435">
            <v>0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0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>
            <v>0</v>
          </cell>
          <cell r="AQ1435">
            <v>0</v>
          </cell>
          <cell r="AR1435">
            <v>0</v>
          </cell>
          <cell r="AS1435">
            <v>0</v>
          </cell>
        </row>
        <row r="1436">
          <cell r="B1436">
            <v>0</v>
          </cell>
          <cell r="C1436">
            <v>0</v>
          </cell>
          <cell r="D1436" t="str">
            <v>III-TRANSPORTES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0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  <cell r="W1436">
            <v>0</v>
          </cell>
          <cell r="X1436">
            <v>0</v>
          </cell>
          <cell r="Y1436">
            <v>0</v>
          </cell>
          <cell r="Z1436">
            <v>0</v>
          </cell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0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  <cell r="AQ1436">
            <v>0</v>
          </cell>
          <cell r="AR1436">
            <v>0</v>
          </cell>
          <cell r="AS1436">
            <v>0</v>
          </cell>
        </row>
        <row r="1437">
          <cell r="B1437">
            <v>0</v>
          </cell>
          <cell r="C1437" t="str">
            <v>COD.</v>
          </cell>
          <cell r="D1437" t="str">
            <v>MATERIAL</v>
          </cell>
          <cell r="E1437">
            <v>0</v>
          </cell>
          <cell r="F1437" t="str">
            <v>vol-peso 
ó cant</v>
          </cell>
          <cell r="G1437" t="str">
            <v>Distancia</v>
          </cell>
          <cell r="H1437" t="str">
            <v>M3 o ton*Km</v>
          </cell>
          <cell r="I1437" t="str">
            <v>tarifa</v>
          </cell>
          <cell r="J1437">
            <v>0</v>
          </cell>
          <cell r="K1437" t="str">
            <v>vr.unit</v>
          </cell>
          <cell r="L1437" t="str">
            <v>M2</v>
          </cell>
          <cell r="M1437">
            <v>0</v>
          </cell>
          <cell r="N1437">
            <v>0</v>
          </cell>
          <cell r="O1437">
            <v>0</v>
          </cell>
          <cell r="P1437">
            <v>0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  <cell r="W1437">
            <v>0</v>
          </cell>
          <cell r="X1437">
            <v>0</v>
          </cell>
          <cell r="Y1437">
            <v>0</v>
          </cell>
          <cell r="Z1437">
            <v>0</v>
          </cell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0</v>
          </cell>
          <cell r="AF1437">
            <v>0</v>
          </cell>
          <cell r="AG1437">
            <v>0</v>
          </cell>
          <cell r="AH1437">
            <v>0</v>
          </cell>
          <cell r="AI1437">
            <v>0</v>
          </cell>
          <cell r="AJ1437">
            <v>0</v>
          </cell>
          <cell r="AK1437">
            <v>0</v>
          </cell>
          <cell r="AL1437">
            <v>0</v>
          </cell>
          <cell r="AM1437">
            <v>0</v>
          </cell>
          <cell r="AN1437">
            <v>0</v>
          </cell>
          <cell r="AO1437">
            <v>0</v>
          </cell>
          <cell r="AP1437">
            <v>0</v>
          </cell>
          <cell r="AQ1437">
            <v>0</v>
          </cell>
          <cell r="AR1437">
            <v>0</v>
          </cell>
          <cell r="AS1437">
            <v>0</v>
          </cell>
        </row>
        <row r="1438"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0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  <cell r="X1438">
            <v>0</v>
          </cell>
          <cell r="Y1438">
            <v>0</v>
          </cell>
          <cell r="Z1438">
            <v>0</v>
          </cell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0</v>
          </cell>
          <cell r="AF1438">
            <v>0</v>
          </cell>
          <cell r="AG1438">
            <v>0</v>
          </cell>
          <cell r="AH1438">
            <v>0</v>
          </cell>
          <cell r="AI1438">
            <v>0</v>
          </cell>
          <cell r="AJ1438">
            <v>0</v>
          </cell>
          <cell r="AK1438">
            <v>0</v>
          </cell>
          <cell r="AL1438">
            <v>0</v>
          </cell>
          <cell r="AM1438">
            <v>0</v>
          </cell>
          <cell r="AN1438">
            <v>0</v>
          </cell>
          <cell r="AO1438">
            <v>0</v>
          </cell>
          <cell r="AP1438">
            <v>0</v>
          </cell>
          <cell r="AQ1438">
            <v>0</v>
          </cell>
          <cell r="AR1438">
            <v>0</v>
          </cell>
          <cell r="AS1438">
            <v>0</v>
          </cell>
        </row>
        <row r="1439">
          <cell r="B1439">
            <v>0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0</v>
          </cell>
          <cell r="Q1439">
            <v>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  <cell r="W1439">
            <v>0</v>
          </cell>
          <cell r="X1439">
            <v>0</v>
          </cell>
          <cell r="Y1439">
            <v>0</v>
          </cell>
          <cell r="Z1439">
            <v>0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  <cell r="AQ1439">
            <v>0</v>
          </cell>
          <cell r="AR1439">
            <v>0</v>
          </cell>
          <cell r="AS1439">
            <v>0</v>
          </cell>
        </row>
        <row r="1440"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0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0</v>
          </cell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0</v>
          </cell>
          <cell r="AF1440">
            <v>0</v>
          </cell>
          <cell r="AG1440">
            <v>0</v>
          </cell>
          <cell r="AH1440">
            <v>0</v>
          </cell>
          <cell r="AI1440">
            <v>0</v>
          </cell>
          <cell r="AJ1440">
            <v>0</v>
          </cell>
          <cell r="AK1440">
            <v>0</v>
          </cell>
          <cell r="AL1440">
            <v>0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  <cell r="AQ1440">
            <v>0</v>
          </cell>
          <cell r="AR1440">
            <v>0</v>
          </cell>
          <cell r="AS1440">
            <v>0</v>
          </cell>
        </row>
        <row r="1441">
          <cell r="B1441">
            <v>0</v>
          </cell>
          <cell r="C1441"/>
          <cell r="D1441"/>
          <cell r="E1441">
            <v>0</v>
          </cell>
          <cell r="F1441"/>
          <cell r="G1441"/>
          <cell r="H1441"/>
          <cell r="I1441"/>
          <cell r="J1441">
            <v>0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  <cell r="W1441">
            <v>0</v>
          </cell>
          <cell r="X1441">
            <v>0</v>
          </cell>
          <cell r="Y1441">
            <v>0</v>
          </cell>
          <cell r="Z1441">
            <v>0</v>
          </cell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  <cell r="AG1441">
            <v>0</v>
          </cell>
          <cell r="AH1441">
            <v>0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  <cell r="AQ1441">
            <v>0</v>
          </cell>
          <cell r="AR1441">
            <v>0</v>
          </cell>
          <cell r="AS1441">
            <v>0</v>
          </cell>
        </row>
        <row r="1442">
          <cell r="B1442">
            <v>0</v>
          </cell>
          <cell r="C1442"/>
          <cell r="D1442"/>
          <cell r="E1442">
            <v>0</v>
          </cell>
          <cell r="F1442"/>
          <cell r="G1442"/>
          <cell r="H1442"/>
          <cell r="I1442"/>
          <cell r="J1442">
            <v>0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  <cell r="AQ1442">
            <v>0</v>
          </cell>
          <cell r="AR1442">
            <v>0</v>
          </cell>
          <cell r="AS1442">
            <v>0</v>
          </cell>
        </row>
        <row r="1443">
          <cell r="B1443">
            <v>0</v>
          </cell>
          <cell r="C1443"/>
          <cell r="D1443"/>
          <cell r="E1443">
            <v>0</v>
          </cell>
          <cell r="F1443"/>
          <cell r="G1443"/>
          <cell r="H1443"/>
          <cell r="I1443"/>
          <cell r="J1443">
            <v>0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  <cell r="W1443">
            <v>0</v>
          </cell>
          <cell r="X1443">
            <v>0</v>
          </cell>
          <cell r="Y1443">
            <v>0</v>
          </cell>
          <cell r="Z1443">
            <v>0</v>
          </cell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0</v>
          </cell>
          <cell r="AF1443">
            <v>0</v>
          </cell>
          <cell r="AG1443">
            <v>0</v>
          </cell>
          <cell r="AH1443">
            <v>0</v>
          </cell>
          <cell r="AI1443">
            <v>0</v>
          </cell>
          <cell r="AJ1443">
            <v>0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  <cell r="AQ1443">
            <v>0</v>
          </cell>
          <cell r="AR1443">
            <v>0</v>
          </cell>
          <cell r="AS1443">
            <v>0</v>
          </cell>
        </row>
        <row r="1444">
          <cell r="B1444">
            <v>0</v>
          </cell>
          <cell r="C1444"/>
          <cell r="D1444"/>
          <cell r="E1444">
            <v>0</v>
          </cell>
          <cell r="F1444"/>
          <cell r="G1444"/>
          <cell r="H1444"/>
          <cell r="I1444"/>
          <cell r="J1444">
            <v>0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  <cell r="X1444">
            <v>0</v>
          </cell>
          <cell r="Y1444">
            <v>0</v>
          </cell>
          <cell r="Z1444">
            <v>0</v>
          </cell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  <cell r="AF1444">
            <v>0</v>
          </cell>
          <cell r="AG1444">
            <v>0</v>
          </cell>
          <cell r="AH1444">
            <v>0</v>
          </cell>
          <cell r="AI1444">
            <v>0</v>
          </cell>
          <cell r="AJ1444">
            <v>0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  <cell r="AQ1444">
            <v>0</v>
          </cell>
          <cell r="AR1444">
            <v>0</v>
          </cell>
          <cell r="AS1444">
            <v>0</v>
          </cell>
        </row>
        <row r="1445">
          <cell r="B1445">
            <v>0</v>
          </cell>
          <cell r="C1445"/>
          <cell r="D1445"/>
          <cell r="E1445">
            <v>0</v>
          </cell>
          <cell r="F1445"/>
          <cell r="G1445"/>
          <cell r="H1445"/>
          <cell r="I1445"/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P1445">
            <v>0</v>
          </cell>
          <cell r="Q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  <cell r="X1445">
            <v>0</v>
          </cell>
          <cell r="Y1445">
            <v>0</v>
          </cell>
          <cell r="Z1445">
            <v>0</v>
          </cell>
          <cell r="AA1445">
            <v>0</v>
          </cell>
          <cell r="AB1445">
            <v>0</v>
          </cell>
          <cell r="AC1445">
            <v>0</v>
          </cell>
          <cell r="AD1445">
            <v>0</v>
          </cell>
          <cell r="AE1445">
            <v>0</v>
          </cell>
          <cell r="AF1445">
            <v>0</v>
          </cell>
          <cell r="AG1445">
            <v>0</v>
          </cell>
          <cell r="AH1445">
            <v>0</v>
          </cell>
          <cell r="AI1445">
            <v>0</v>
          </cell>
          <cell r="AJ1445">
            <v>0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  <cell r="AQ1445">
            <v>0</v>
          </cell>
          <cell r="AR1445">
            <v>0</v>
          </cell>
          <cell r="AS1445">
            <v>0</v>
          </cell>
        </row>
        <row r="1446"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 t="str">
            <v>SUB-TOTAL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  <cell r="AQ1446">
            <v>0</v>
          </cell>
          <cell r="AR1446">
            <v>0</v>
          </cell>
          <cell r="AS1446">
            <v>0</v>
          </cell>
        </row>
        <row r="1447">
          <cell r="B1447">
            <v>0</v>
          </cell>
          <cell r="C1447">
            <v>0</v>
          </cell>
          <cell r="D1447" t="str">
            <v>IV-MANO DE OBRA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0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0</v>
          </cell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  <cell r="AG1447">
            <v>0</v>
          </cell>
          <cell r="AH1447">
            <v>0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  <cell r="AQ1447">
            <v>0</v>
          </cell>
          <cell r="AR1447">
            <v>0</v>
          </cell>
          <cell r="AS1447">
            <v>0</v>
          </cell>
        </row>
        <row r="1448">
          <cell r="B1448">
            <v>0</v>
          </cell>
          <cell r="C1448" t="str">
            <v>COD.</v>
          </cell>
          <cell r="D1448" t="str">
            <v>TRABAJADOR</v>
          </cell>
          <cell r="E1448" t="str">
            <v>Cantidad</v>
          </cell>
          <cell r="F1448" t="str">
            <v>jornal</v>
          </cell>
          <cell r="G1448" t="str">
            <v>prestaciones</v>
          </cell>
          <cell r="H1448" t="str">
            <v>jornal total</v>
          </cell>
          <cell r="I1448" t="str">
            <v>rendimiento</v>
          </cell>
          <cell r="J1448">
            <v>0</v>
          </cell>
          <cell r="K1448" t="str">
            <v>vr.unit</v>
          </cell>
          <cell r="L1448" t="str">
            <v>M2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  <cell r="AF1448">
            <v>0</v>
          </cell>
          <cell r="AG1448">
            <v>0</v>
          </cell>
          <cell r="AH1448">
            <v>0</v>
          </cell>
          <cell r="AI1448">
            <v>0</v>
          </cell>
          <cell r="AJ1448">
            <v>0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  <cell r="AQ1448">
            <v>0</v>
          </cell>
          <cell r="AR1448">
            <v>0</v>
          </cell>
          <cell r="AS1448">
            <v>0</v>
          </cell>
        </row>
        <row r="1449">
          <cell r="B1449">
            <v>0</v>
          </cell>
          <cell r="C1449">
            <v>0</v>
          </cell>
          <cell r="D1449" t="str">
            <v>OFICIAL</v>
          </cell>
          <cell r="E1449">
            <v>1</v>
          </cell>
          <cell r="F1449">
            <v>62499.384239999985</v>
          </cell>
          <cell r="G1449">
            <v>1.85</v>
          </cell>
          <cell r="H1449">
            <v>115624</v>
          </cell>
          <cell r="I1449">
            <v>80</v>
          </cell>
          <cell r="J1449" t="str">
            <v>M2/DÍA</v>
          </cell>
          <cell r="K1449">
            <v>1445.3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0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0</v>
          </cell>
          <cell r="V1449">
            <v>0</v>
          </cell>
          <cell r="W1449">
            <v>0</v>
          </cell>
          <cell r="X1449">
            <v>0</v>
          </cell>
          <cell r="Y1449">
            <v>0</v>
          </cell>
          <cell r="Z1449">
            <v>0</v>
          </cell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  <cell r="AF1449">
            <v>0</v>
          </cell>
          <cell r="AG1449">
            <v>0</v>
          </cell>
          <cell r="AH1449">
            <v>0</v>
          </cell>
          <cell r="AI1449">
            <v>0</v>
          </cell>
          <cell r="AJ1449">
            <v>0</v>
          </cell>
          <cell r="AK1449">
            <v>0</v>
          </cell>
          <cell r="AL1449">
            <v>0</v>
          </cell>
          <cell r="AM1449">
            <v>0</v>
          </cell>
          <cell r="AN1449">
            <v>0</v>
          </cell>
          <cell r="AO1449">
            <v>0</v>
          </cell>
          <cell r="AP1449">
            <v>0</v>
          </cell>
          <cell r="AQ1449">
            <v>0</v>
          </cell>
          <cell r="AR1449">
            <v>0</v>
          </cell>
          <cell r="AS1449">
            <v>0</v>
          </cell>
        </row>
        <row r="1450">
          <cell r="B1450">
            <v>0</v>
          </cell>
          <cell r="C1450">
            <v>0</v>
          </cell>
          <cell r="D1450" t="str">
            <v>AYUDANTE</v>
          </cell>
          <cell r="E1450">
            <v>1</v>
          </cell>
          <cell r="F1450">
            <v>35000</v>
          </cell>
          <cell r="G1450">
            <v>1.85</v>
          </cell>
          <cell r="H1450">
            <v>64750</v>
          </cell>
          <cell r="I1450">
            <v>80</v>
          </cell>
          <cell r="J1450" t="str">
            <v>M2/DÍA</v>
          </cell>
          <cell r="K1450">
            <v>809.375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0</v>
          </cell>
          <cell r="Q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  <cell r="W1450">
            <v>0</v>
          </cell>
          <cell r="X1450">
            <v>0</v>
          </cell>
          <cell r="Y1450">
            <v>0</v>
          </cell>
          <cell r="Z1450">
            <v>0</v>
          </cell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  <cell r="AF1450">
            <v>0</v>
          </cell>
          <cell r="AG1450">
            <v>0</v>
          </cell>
          <cell r="AH1450">
            <v>0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0</v>
          </cell>
          <cell r="AP1450">
            <v>0</v>
          </cell>
          <cell r="AQ1450">
            <v>0</v>
          </cell>
          <cell r="AR1450">
            <v>0</v>
          </cell>
          <cell r="AS1450">
            <v>0</v>
          </cell>
        </row>
        <row r="1451">
          <cell r="B1451">
            <v>0</v>
          </cell>
          <cell r="C1451"/>
          <cell r="D1451"/>
          <cell r="E1451"/>
          <cell r="F1451"/>
          <cell r="G1451"/>
          <cell r="H1451"/>
          <cell r="I1451"/>
          <cell r="J1451"/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  <cell r="X1451">
            <v>0</v>
          </cell>
          <cell r="Y1451">
            <v>0</v>
          </cell>
          <cell r="Z1451">
            <v>0</v>
          </cell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  <cell r="AF1451">
            <v>0</v>
          </cell>
          <cell r="AG1451">
            <v>0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  <cell r="AQ1451">
            <v>0</v>
          </cell>
          <cell r="AR1451">
            <v>0</v>
          </cell>
          <cell r="AS1451">
            <v>0</v>
          </cell>
        </row>
        <row r="1452">
          <cell r="B1452">
            <v>0</v>
          </cell>
          <cell r="C1452"/>
          <cell r="D1452"/>
          <cell r="E1452"/>
          <cell r="F1452"/>
          <cell r="G1452"/>
          <cell r="H1452"/>
          <cell r="I1452"/>
          <cell r="J1452"/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P1452">
            <v>0</v>
          </cell>
          <cell r="Q1452">
            <v>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  <cell r="W1452">
            <v>0</v>
          </cell>
          <cell r="X1452">
            <v>0</v>
          </cell>
          <cell r="Y1452">
            <v>0</v>
          </cell>
          <cell r="Z1452">
            <v>0</v>
          </cell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0</v>
          </cell>
          <cell r="AF1452">
            <v>0</v>
          </cell>
          <cell r="AG1452">
            <v>0</v>
          </cell>
          <cell r="AH1452">
            <v>0</v>
          </cell>
          <cell r="AI1452">
            <v>0</v>
          </cell>
          <cell r="AJ1452">
            <v>0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0</v>
          </cell>
          <cell r="AP1452">
            <v>0</v>
          </cell>
          <cell r="AQ1452">
            <v>0</v>
          </cell>
          <cell r="AR1452">
            <v>0</v>
          </cell>
          <cell r="AS1452">
            <v>0</v>
          </cell>
        </row>
        <row r="1453">
          <cell r="B1453">
            <v>0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0</v>
          </cell>
          <cell r="K1453" t="str">
            <v>SUB-TOTAL</v>
          </cell>
          <cell r="L1453">
            <v>2254.6750000000002</v>
          </cell>
          <cell r="M1453">
            <v>0</v>
          </cell>
          <cell r="N1453">
            <v>0</v>
          </cell>
          <cell r="O1453">
            <v>0</v>
          </cell>
          <cell r="P1453">
            <v>0</v>
          </cell>
          <cell r="Q1453">
            <v>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  <cell r="W1453">
            <v>0</v>
          </cell>
          <cell r="X1453">
            <v>0</v>
          </cell>
          <cell r="Y1453">
            <v>0</v>
          </cell>
          <cell r="Z1453">
            <v>0</v>
          </cell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0</v>
          </cell>
          <cell r="AF1453">
            <v>0</v>
          </cell>
          <cell r="AG1453">
            <v>0</v>
          </cell>
          <cell r="AH1453">
            <v>0</v>
          </cell>
          <cell r="AI1453">
            <v>0</v>
          </cell>
          <cell r="AJ1453">
            <v>0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0</v>
          </cell>
          <cell r="AP1453">
            <v>0</v>
          </cell>
          <cell r="AQ1453">
            <v>0</v>
          </cell>
          <cell r="AR1453">
            <v>0</v>
          </cell>
          <cell r="AS1453">
            <v>0</v>
          </cell>
        </row>
        <row r="1454"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  <cell r="P1454">
            <v>0</v>
          </cell>
          <cell r="Q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  <cell r="X1454">
            <v>0</v>
          </cell>
          <cell r="Y1454">
            <v>0</v>
          </cell>
          <cell r="Z1454">
            <v>0</v>
          </cell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0</v>
          </cell>
          <cell r="AF1454">
            <v>0</v>
          </cell>
          <cell r="AG1454">
            <v>0</v>
          </cell>
          <cell r="AH1454">
            <v>0</v>
          </cell>
          <cell r="AI1454">
            <v>0</v>
          </cell>
          <cell r="AJ1454">
            <v>0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0</v>
          </cell>
          <cell r="AP1454">
            <v>0</v>
          </cell>
          <cell r="AQ1454">
            <v>0</v>
          </cell>
          <cell r="AR1454">
            <v>0</v>
          </cell>
          <cell r="AS1454">
            <v>0</v>
          </cell>
        </row>
        <row r="1455"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  <cell r="I1455" t="str">
            <v>TOTAL COSTO DIRECTO</v>
          </cell>
          <cell r="J1455">
            <v>0</v>
          </cell>
          <cell r="K1455">
            <v>0</v>
          </cell>
          <cell r="L1455">
            <v>20568</v>
          </cell>
          <cell r="M1455">
            <v>0</v>
          </cell>
          <cell r="N1455">
            <v>0</v>
          </cell>
          <cell r="O1455">
            <v>0</v>
          </cell>
          <cell r="P1455">
            <v>0</v>
          </cell>
          <cell r="Q1455">
            <v>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  <cell r="W1455">
            <v>0</v>
          </cell>
          <cell r="X1455">
            <v>0</v>
          </cell>
          <cell r="Y1455">
            <v>0</v>
          </cell>
          <cell r="Z1455">
            <v>0</v>
          </cell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  <cell r="AF1455">
            <v>0</v>
          </cell>
          <cell r="AG1455">
            <v>0</v>
          </cell>
          <cell r="AH1455">
            <v>0</v>
          </cell>
          <cell r="AI1455">
            <v>0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  <cell r="AQ1455">
            <v>0</v>
          </cell>
          <cell r="AR1455">
            <v>0</v>
          </cell>
          <cell r="AS1455">
            <v>0</v>
          </cell>
        </row>
        <row r="1456">
          <cell r="B1456">
            <v>0</v>
          </cell>
          <cell r="C1456">
            <v>0</v>
          </cell>
          <cell r="D1456" t="str">
            <v>V- COSTOS INDIRECTOS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0</v>
          </cell>
          <cell r="Q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  <cell r="X1456">
            <v>0</v>
          </cell>
          <cell r="Y1456">
            <v>0</v>
          </cell>
          <cell r="Z1456">
            <v>0</v>
          </cell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0</v>
          </cell>
          <cell r="AF1456">
            <v>0</v>
          </cell>
          <cell r="AG1456">
            <v>0</v>
          </cell>
          <cell r="AH1456">
            <v>0</v>
          </cell>
          <cell r="AI1456">
            <v>0</v>
          </cell>
          <cell r="AJ1456">
            <v>0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0</v>
          </cell>
          <cell r="AP1456">
            <v>0</v>
          </cell>
          <cell r="AQ1456">
            <v>0</v>
          </cell>
          <cell r="AR1456">
            <v>0</v>
          </cell>
          <cell r="AS1456">
            <v>0</v>
          </cell>
        </row>
        <row r="1457">
          <cell r="B1457">
            <v>0</v>
          </cell>
          <cell r="C1457">
            <v>0</v>
          </cell>
          <cell r="D1457" t="str">
            <v>Descripción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 t="str">
            <v>Porcentaje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  <cell r="P1457">
            <v>0</v>
          </cell>
          <cell r="Q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  <cell r="X1457">
            <v>0</v>
          </cell>
          <cell r="Y1457">
            <v>0</v>
          </cell>
          <cell r="Z1457">
            <v>0</v>
          </cell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0</v>
          </cell>
          <cell r="AF1457">
            <v>0</v>
          </cell>
          <cell r="AG1457">
            <v>0</v>
          </cell>
          <cell r="AH1457">
            <v>0</v>
          </cell>
          <cell r="AI1457">
            <v>0</v>
          </cell>
          <cell r="AJ1457">
            <v>0</v>
          </cell>
          <cell r="AK1457">
            <v>0</v>
          </cell>
          <cell r="AL1457">
            <v>0</v>
          </cell>
          <cell r="AM1457">
            <v>0</v>
          </cell>
          <cell r="AN1457">
            <v>0</v>
          </cell>
          <cell r="AO1457">
            <v>0</v>
          </cell>
          <cell r="AP1457">
            <v>0</v>
          </cell>
          <cell r="AQ1457">
            <v>0</v>
          </cell>
          <cell r="AR1457">
            <v>0</v>
          </cell>
          <cell r="AS1457">
            <v>0</v>
          </cell>
        </row>
        <row r="1458">
          <cell r="B1458">
            <v>0</v>
          </cell>
          <cell r="C1458">
            <v>0</v>
          </cell>
          <cell r="D1458" t="str">
            <v>A.I.U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0.35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P1458">
            <v>0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  <cell r="W1458">
            <v>0</v>
          </cell>
          <cell r="X1458">
            <v>0</v>
          </cell>
          <cell r="Y1458">
            <v>0</v>
          </cell>
          <cell r="Z1458">
            <v>0</v>
          </cell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0</v>
          </cell>
          <cell r="AF1458">
            <v>0</v>
          </cell>
          <cell r="AG1458">
            <v>0</v>
          </cell>
          <cell r="AH1458">
            <v>0</v>
          </cell>
          <cell r="AI1458">
            <v>0</v>
          </cell>
          <cell r="AJ1458">
            <v>0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0</v>
          </cell>
          <cell r="AP1458">
            <v>0</v>
          </cell>
          <cell r="AQ1458">
            <v>0</v>
          </cell>
          <cell r="AR1458">
            <v>0</v>
          </cell>
          <cell r="AS1458">
            <v>0</v>
          </cell>
        </row>
        <row r="1459"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 t="str">
            <v xml:space="preserve">PRECIO UNITARIO TOTAL </v>
          </cell>
          <cell r="K1459">
            <v>0</v>
          </cell>
          <cell r="L1459">
            <v>27766.799999999999</v>
          </cell>
          <cell r="M1459">
            <v>0</v>
          </cell>
          <cell r="N1459">
            <v>0</v>
          </cell>
          <cell r="O1459">
            <v>0</v>
          </cell>
          <cell r="P1459">
            <v>0</v>
          </cell>
          <cell r="Q1459">
            <v>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  <cell r="W1459">
            <v>0</v>
          </cell>
          <cell r="X1459">
            <v>0</v>
          </cell>
          <cell r="Y1459">
            <v>0</v>
          </cell>
          <cell r="Z1459">
            <v>0</v>
          </cell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0</v>
          </cell>
          <cell r="AF1459">
            <v>0</v>
          </cell>
          <cell r="AG1459">
            <v>0</v>
          </cell>
          <cell r="AH1459">
            <v>0</v>
          </cell>
          <cell r="AI1459">
            <v>0</v>
          </cell>
          <cell r="AJ1459">
            <v>0</v>
          </cell>
          <cell r="AK1459">
            <v>0</v>
          </cell>
          <cell r="AL1459">
            <v>0</v>
          </cell>
          <cell r="AM1459">
            <v>0</v>
          </cell>
          <cell r="AN1459">
            <v>0</v>
          </cell>
          <cell r="AO1459">
            <v>0</v>
          </cell>
          <cell r="AP1459">
            <v>0</v>
          </cell>
          <cell r="AQ1459">
            <v>0</v>
          </cell>
          <cell r="AR1459">
            <v>0</v>
          </cell>
          <cell r="AS1459">
            <v>0</v>
          </cell>
        </row>
        <row r="1460"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0</v>
          </cell>
          <cell r="AH1460">
            <v>0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0</v>
          </cell>
        </row>
        <row r="1461">
          <cell r="B1461">
            <v>0</v>
          </cell>
          <cell r="C1461" t="str">
            <v>Elaboró: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 t="str">
            <v xml:space="preserve">Reviso: 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  <cell r="X1461">
            <v>0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0</v>
          </cell>
          <cell r="AH1461">
            <v>0</v>
          </cell>
          <cell r="AI1461">
            <v>0</v>
          </cell>
          <cell r="AJ1461">
            <v>0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0</v>
          </cell>
        </row>
        <row r="1462"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0</v>
          </cell>
          <cell r="Y1462">
            <v>0</v>
          </cell>
          <cell r="Z1462">
            <v>0</v>
          </cell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</row>
        <row r="1463">
          <cell r="B1463">
            <v>0</v>
          </cell>
          <cell r="C1463" t="str">
            <v>ING EDWIN ANTONIO ORTIZ HIGUERA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  <cell r="I1463" t="str">
            <v>FREEDIE ANDRES SANDOVAL HERRERA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0</v>
          </cell>
          <cell r="Y1463">
            <v>0</v>
          </cell>
          <cell r="Z1463">
            <v>0</v>
          </cell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</row>
        <row r="1464">
          <cell r="B1464">
            <v>0</v>
          </cell>
          <cell r="C1464" t="str">
            <v>Ingeniero Civil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  <cell r="I1464" t="str">
            <v>Secretario De Planeación Municipal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  <cell r="X1464">
            <v>0</v>
          </cell>
          <cell r="Y1464">
            <v>0</v>
          </cell>
          <cell r="Z1464">
            <v>0</v>
          </cell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  <cell r="AF1464">
            <v>0</v>
          </cell>
          <cell r="AG1464">
            <v>0</v>
          </cell>
          <cell r="AH1464">
            <v>0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  <cell r="AQ1464">
            <v>0</v>
          </cell>
          <cell r="AR1464">
            <v>0</v>
          </cell>
          <cell r="AS1464">
            <v>0</v>
          </cell>
        </row>
        <row r="1465">
          <cell r="B1465">
            <v>0</v>
          </cell>
          <cell r="C1465" t="str">
            <v>MP 68202-096275 STD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  <cell r="I1465" t="str">
            <v>M.P. 68202-300697 STD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0</v>
          </cell>
          <cell r="V1465">
            <v>0</v>
          </cell>
          <cell r="W1465">
            <v>0</v>
          </cell>
          <cell r="X1465">
            <v>0</v>
          </cell>
          <cell r="Y1465">
            <v>0</v>
          </cell>
          <cell r="Z1465">
            <v>0</v>
          </cell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  <cell r="AF1465">
            <v>0</v>
          </cell>
          <cell r="AG1465">
            <v>0</v>
          </cell>
          <cell r="AH1465">
            <v>0</v>
          </cell>
          <cell r="AI1465">
            <v>0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  <cell r="AQ1465">
            <v>0</v>
          </cell>
          <cell r="AR1465">
            <v>0</v>
          </cell>
          <cell r="AS1465">
            <v>0</v>
          </cell>
        </row>
        <row r="1466"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  <cell r="AF1466">
            <v>0</v>
          </cell>
          <cell r="AG1466">
            <v>0</v>
          </cell>
          <cell r="AH1466">
            <v>0</v>
          </cell>
          <cell r="AI1466">
            <v>0</v>
          </cell>
          <cell r="AJ1466">
            <v>0</v>
          </cell>
          <cell r="AK1466">
            <v>0</v>
          </cell>
          <cell r="AL1466">
            <v>0</v>
          </cell>
          <cell r="AM1466">
            <v>0</v>
          </cell>
          <cell r="AN1466">
            <v>0</v>
          </cell>
          <cell r="AO1466">
            <v>0</v>
          </cell>
          <cell r="AP1466">
            <v>0</v>
          </cell>
          <cell r="AQ1466">
            <v>0</v>
          </cell>
          <cell r="AR1466">
            <v>0</v>
          </cell>
          <cell r="AS1466">
            <v>0</v>
          </cell>
        </row>
        <row r="1467"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X1467">
            <v>0</v>
          </cell>
          <cell r="Y1467">
            <v>0</v>
          </cell>
          <cell r="Z1467">
            <v>0</v>
          </cell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  <cell r="AF1467">
            <v>0</v>
          </cell>
          <cell r="AG1467">
            <v>0</v>
          </cell>
          <cell r="AH1467">
            <v>0</v>
          </cell>
          <cell r="AI1467">
            <v>0</v>
          </cell>
          <cell r="AJ1467">
            <v>0</v>
          </cell>
          <cell r="AK1467">
            <v>0</v>
          </cell>
          <cell r="AL1467">
            <v>0</v>
          </cell>
          <cell r="AM1467">
            <v>0</v>
          </cell>
          <cell r="AN1467">
            <v>0</v>
          </cell>
          <cell r="AO1467">
            <v>0</v>
          </cell>
          <cell r="AP1467">
            <v>0</v>
          </cell>
          <cell r="AQ1467">
            <v>0</v>
          </cell>
          <cell r="AR1467">
            <v>0</v>
          </cell>
          <cell r="AS1467">
            <v>0</v>
          </cell>
        </row>
        <row r="1468"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</row>
        <row r="1469"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  <cell r="X1469">
            <v>0</v>
          </cell>
          <cell r="Y1469">
            <v>0</v>
          </cell>
          <cell r="Z1469">
            <v>0</v>
          </cell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  <cell r="AF1469">
            <v>0</v>
          </cell>
          <cell r="AG1469">
            <v>0</v>
          </cell>
          <cell r="AH1469">
            <v>0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  <cell r="AQ1469">
            <v>0</v>
          </cell>
          <cell r="AR1469">
            <v>0</v>
          </cell>
          <cell r="AS1469">
            <v>0</v>
          </cell>
        </row>
        <row r="1470"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  <cell r="AF1470">
            <v>0</v>
          </cell>
          <cell r="AG1470">
            <v>0</v>
          </cell>
          <cell r="AH1470">
            <v>0</v>
          </cell>
          <cell r="AI1470">
            <v>0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  <cell r="AQ1470">
            <v>0</v>
          </cell>
          <cell r="AR1470">
            <v>0</v>
          </cell>
          <cell r="AS1470">
            <v>0</v>
          </cell>
        </row>
        <row r="1471">
          <cell r="B1471">
            <v>0</v>
          </cell>
          <cell r="C1471">
            <v>0</v>
          </cell>
          <cell r="D1471" t="str">
            <v>MUNICIPIO DE VALLE DE SAN JOSE</v>
          </cell>
          <cell r="E1471">
            <v>0</v>
          </cell>
          <cell r="F1471">
            <v>0</v>
          </cell>
          <cell r="G1471">
            <v>0</v>
          </cell>
          <cell r="H1471" t="str">
            <v xml:space="preserve">ANALISIS DE PRECIOS UNITARIOS </v>
          </cell>
          <cell r="I1471">
            <v>0</v>
          </cell>
          <cell r="J1471">
            <v>0</v>
          </cell>
          <cell r="K1471">
            <v>0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0</v>
          </cell>
          <cell r="Q1471">
            <v>0</v>
          </cell>
          <cell r="R1471">
            <v>0</v>
          </cell>
          <cell r="S1471">
            <v>0</v>
          </cell>
          <cell r="T1471">
            <v>0</v>
          </cell>
          <cell r="U1471">
            <v>0</v>
          </cell>
          <cell r="V1471">
            <v>0</v>
          </cell>
          <cell r="W1471">
            <v>0</v>
          </cell>
          <cell r="X1471">
            <v>0</v>
          </cell>
          <cell r="Y1471">
            <v>0</v>
          </cell>
          <cell r="Z1471">
            <v>0</v>
          </cell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  <cell r="AF1471">
            <v>0</v>
          </cell>
          <cell r="AG1471">
            <v>0</v>
          </cell>
          <cell r="AH1471">
            <v>0</v>
          </cell>
          <cell r="AI1471">
            <v>0</v>
          </cell>
          <cell r="AJ1471">
            <v>0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  <cell r="AQ1471">
            <v>0</v>
          </cell>
          <cell r="AR1471">
            <v>0</v>
          </cell>
          <cell r="AS1471">
            <v>0</v>
          </cell>
        </row>
        <row r="1472">
          <cell r="B1472">
            <v>0</v>
          </cell>
          <cell r="C1472" t="str">
            <v>DEPARTAMENTO:</v>
          </cell>
          <cell r="D1472">
            <v>0</v>
          </cell>
          <cell r="E1472" t="str">
            <v>SANTANDER</v>
          </cell>
          <cell r="F1472">
            <v>0</v>
          </cell>
          <cell r="G1472">
            <v>0</v>
          </cell>
          <cell r="H1472" t="str">
            <v>MUNICIPIO:</v>
          </cell>
          <cell r="I1472" t="str">
            <v>VALLE DE SAN JOSE</v>
          </cell>
          <cell r="J1472">
            <v>0</v>
          </cell>
          <cell r="K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0</v>
          </cell>
          <cell r="Q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  <cell r="W1472">
            <v>0</v>
          </cell>
          <cell r="X1472">
            <v>0</v>
          </cell>
          <cell r="Y1472">
            <v>0</v>
          </cell>
          <cell r="Z1472">
            <v>0</v>
          </cell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0</v>
          </cell>
          <cell r="AF1472">
            <v>0</v>
          </cell>
          <cell r="AG1472">
            <v>0</v>
          </cell>
          <cell r="AH1472">
            <v>0</v>
          </cell>
          <cell r="AI1472">
            <v>0</v>
          </cell>
          <cell r="AJ1472">
            <v>0</v>
          </cell>
          <cell r="AK1472">
            <v>0</v>
          </cell>
          <cell r="AL1472">
            <v>0</v>
          </cell>
          <cell r="AM1472">
            <v>0</v>
          </cell>
          <cell r="AN1472">
            <v>0</v>
          </cell>
          <cell r="AO1472">
            <v>0</v>
          </cell>
          <cell r="AP1472">
            <v>0</v>
          </cell>
          <cell r="AQ1472">
            <v>0</v>
          </cell>
          <cell r="AR1472">
            <v>0</v>
          </cell>
          <cell r="AS1472">
            <v>0</v>
          </cell>
        </row>
        <row r="1473">
          <cell r="A1473">
            <v>0</v>
          </cell>
          <cell r="B1473">
            <v>0</v>
          </cell>
          <cell r="C1473" t="str">
            <v xml:space="preserve">ITEM  :    </v>
          </cell>
          <cell r="D1473">
            <v>5.05</v>
          </cell>
          <cell r="E1473" t="str">
            <v>Construcción de pozo de inspección alcantarillado</v>
          </cell>
          <cell r="F1473">
            <v>0</v>
          </cell>
          <cell r="G1473">
            <v>0</v>
          </cell>
          <cell r="H1473">
            <v>0</v>
          </cell>
          <cell r="I1473" t="str">
            <v xml:space="preserve">Fecha: </v>
          </cell>
          <cell r="J1473" t="str">
            <v>DICIEMBRE DE 2019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 t="str">
            <v>1,9,35</v>
          </cell>
          <cell r="P1473">
            <v>0</v>
          </cell>
          <cell r="T1473">
            <v>350120</v>
          </cell>
          <cell r="U1473">
            <v>5720</v>
          </cell>
          <cell r="V1473">
            <v>230000</v>
          </cell>
          <cell r="W1473">
            <v>0</v>
          </cell>
          <cell r="X1473">
            <v>114400</v>
          </cell>
          <cell r="Y1473">
            <v>0</v>
          </cell>
          <cell r="Z1473">
            <v>0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0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0</v>
          </cell>
          <cell r="AP1473">
            <v>0</v>
          </cell>
          <cell r="AQ1473">
            <v>0</v>
          </cell>
          <cell r="AR1473">
            <v>0</v>
          </cell>
          <cell r="AS1473">
            <v>0</v>
          </cell>
        </row>
        <row r="1474">
          <cell r="B1474">
            <v>0</v>
          </cell>
          <cell r="C1474">
            <v>0</v>
          </cell>
          <cell r="D1474" t="str">
            <v>I-EQUIPO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  <cell r="X1474">
            <v>0</v>
          </cell>
          <cell r="Y1474">
            <v>0</v>
          </cell>
          <cell r="Z1474">
            <v>0</v>
          </cell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0</v>
          </cell>
          <cell r="AF1474">
            <v>0</v>
          </cell>
          <cell r="AG1474">
            <v>0</v>
          </cell>
          <cell r="AH1474">
            <v>0</v>
          </cell>
          <cell r="AI1474">
            <v>0</v>
          </cell>
          <cell r="AJ1474">
            <v>0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  <cell r="AQ1474">
            <v>0</v>
          </cell>
          <cell r="AR1474">
            <v>0</v>
          </cell>
          <cell r="AS1474">
            <v>0</v>
          </cell>
        </row>
        <row r="1475">
          <cell r="B1475">
            <v>0</v>
          </cell>
          <cell r="C1475" t="str">
            <v>COD.</v>
          </cell>
          <cell r="D1475" t="str">
            <v xml:space="preserve">DESCRIPCION </v>
          </cell>
          <cell r="E1475">
            <v>0</v>
          </cell>
          <cell r="F1475">
            <v>0</v>
          </cell>
          <cell r="G1475" t="str">
            <v>tipo</v>
          </cell>
          <cell r="H1475" t="str">
            <v>tarifa</v>
          </cell>
          <cell r="I1475" t="str">
            <v>rendimiento</v>
          </cell>
          <cell r="J1475">
            <v>0</v>
          </cell>
          <cell r="K1475" t="str">
            <v>vr.unit</v>
          </cell>
          <cell r="L1475" t="str">
            <v>UND</v>
          </cell>
          <cell r="M1475">
            <v>0</v>
          </cell>
          <cell r="N1475">
            <v>0</v>
          </cell>
          <cell r="O1475" t="str">
            <v>CANTIDAD</v>
          </cell>
          <cell r="P1475" t="str">
            <v>DIA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  <cell r="AF1475">
            <v>0</v>
          </cell>
          <cell r="AG1475">
            <v>0</v>
          </cell>
          <cell r="AH1475">
            <v>0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</row>
        <row r="1476">
          <cell r="B1476">
            <v>0</v>
          </cell>
          <cell r="C1476">
            <v>0</v>
          </cell>
          <cell r="D1476" t="str">
            <v>HERRAMIENTA MENOR</v>
          </cell>
          <cell r="E1476">
            <v>0</v>
          </cell>
          <cell r="F1476">
            <v>0</v>
          </cell>
          <cell r="G1476"/>
          <cell r="H1476">
            <v>71070.600000000006</v>
          </cell>
          <cell r="I1476">
            <v>1</v>
          </cell>
          <cell r="J1476"/>
          <cell r="K1476">
            <v>71070.600000000006</v>
          </cell>
          <cell r="L1476">
            <v>0</v>
          </cell>
          <cell r="M1476">
            <v>0</v>
          </cell>
          <cell r="N1476">
            <v>0</v>
          </cell>
          <cell r="O1476">
            <v>19</v>
          </cell>
          <cell r="P1476">
            <v>108680</v>
          </cell>
          <cell r="Q1476">
            <v>108680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  <cell r="X1476">
            <v>0</v>
          </cell>
          <cell r="Y1476">
            <v>0</v>
          </cell>
          <cell r="Z1476">
            <v>0</v>
          </cell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  <cell r="AF1476">
            <v>0</v>
          </cell>
          <cell r="AG1476">
            <v>0</v>
          </cell>
          <cell r="AH1476">
            <v>0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  <cell r="AQ1476">
            <v>0</v>
          </cell>
          <cell r="AR1476">
            <v>0</v>
          </cell>
          <cell r="AS1476">
            <v>0</v>
          </cell>
        </row>
        <row r="1477">
          <cell r="B1477">
            <v>0</v>
          </cell>
          <cell r="C1477"/>
          <cell r="D1477" t="str">
            <v>FORMALETA</v>
          </cell>
          <cell r="E1477">
            <v>0</v>
          </cell>
          <cell r="F1477">
            <v>0</v>
          </cell>
          <cell r="G1477" t="str">
            <v>GBL</v>
          </cell>
          <cell r="H1477">
            <v>2500</v>
          </cell>
          <cell r="I1477">
            <v>0.1</v>
          </cell>
          <cell r="J1477"/>
          <cell r="K1477">
            <v>25000</v>
          </cell>
          <cell r="L1477">
            <v>0</v>
          </cell>
          <cell r="M1477">
            <v>0</v>
          </cell>
          <cell r="N1477">
            <v>0</v>
          </cell>
          <cell r="O1477"/>
          <cell r="P1477"/>
          <cell r="Q1477"/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  <cell r="AQ1477">
            <v>0</v>
          </cell>
          <cell r="AR1477">
            <v>0</v>
          </cell>
          <cell r="AS1477">
            <v>0</v>
          </cell>
        </row>
        <row r="1478">
          <cell r="B1478">
            <v>0</v>
          </cell>
          <cell r="C1478"/>
          <cell r="D1478"/>
          <cell r="E1478">
            <v>0</v>
          </cell>
          <cell r="F1478">
            <v>0</v>
          </cell>
          <cell r="G1478"/>
          <cell r="H1478"/>
          <cell r="I1478"/>
          <cell r="J1478"/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/>
          <cell r="P1478"/>
          <cell r="Q1478"/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  <cell r="W1478">
            <v>0</v>
          </cell>
          <cell r="X1478">
            <v>0</v>
          </cell>
          <cell r="Y1478">
            <v>0</v>
          </cell>
          <cell r="Z1478">
            <v>0</v>
          </cell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  <cell r="AF1478">
            <v>0</v>
          </cell>
          <cell r="AG1478">
            <v>0</v>
          </cell>
          <cell r="AH1478">
            <v>0</v>
          </cell>
          <cell r="AI1478">
            <v>0</v>
          </cell>
          <cell r="AJ1478">
            <v>0</v>
          </cell>
          <cell r="AK1478">
            <v>0</v>
          </cell>
          <cell r="AL1478">
            <v>0</v>
          </cell>
          <cell r="AM1478">
            <v>0</v>
          </cell>
          <cell r="AN1478">
            <v>0</v>
          </cell>
          <cell r="AO1478">
            <v>0</v>
          </cell>
          <cell r="AP1478">
            <v>0</v>
          </cell>
          <cell r="AQ1478">
            <v>0</v>
          </cell>
          <cell r="AR1478">
            <v>0</v>
          </cell>
          <cell r="AS1478">
            <v>0</v>
          </cell>
        </row>
        <row r="1479">
          <cell r="B1479">
            <v>0</v>
          </cell>
          <cell r="C1479"/>
          <cell r="D1479"/>
          <cell r="E1479">
            <v>0</v>
          </cell>
          <cell r="F1479">
            <v>0</v>
          </cell>
          <cell r="G1479"/>
          <cell r="H1479"/>
          <cell r="I1479"/>
          <cell r="J1479"/>
          <cell r="K1479">
            <v>0</v>
          </cell>
          <cell r="L1479">
            <v>0</v>
          </cell>
          <cell r="M1479">
            <v>0</v>
          </cell>
          <cell r="N1479">
            <v>0</v>
          </cell>
          <cell r="O1479"/>
          <cell r="P1479"/>
          <cell r="Q1479"/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  <cell r="X1479">
            <v>0</v>
          </cell>
          <cell r="Y1479">
            <v>0</v>
          </cell>
          <cell r="Z1479">
            <v>0</v>
          </cell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  <cell r="AF1479">
            <v>0</v>
          </cell>
          <cell r="AG1479">
            <v>0</v>
          </cell>
          <cell r="AH1479">
            <v>0</v>
          </cell>
          <cell r="AI1479">
            <v>0</v>
          </cell>
          <cell r="AJ1479">
            <v>0</v>
          </cell>
          <cell r="AK1479">
            <v>0</v>
          </cell>
          <cell r="AL1479">
            <v>0</v>
          </cell>
          <cell r="AM1479">
            <v>0</v>
          </cell>
          <cell r="AN1479">
            <v>0</v>
          </cell>
          <cell r="AO1479">
            <v>0</v>
          </cell>
          <cell r="AP1479">
            <v>0</v>
          </cell>
          <cell r="AQ1479">
            <v>0</v>
          </cell>
          <cell r="AR1479">
            <v>0</v>
          </cell>
          <cell r="AS1479">
            <v>0</v>
          </cell>
        </row>
        <row r="1480">
          <cell r="B1480">
            <v>0</v>
          </cell>
          <cell r="C1480"/>
          <cell r="D1480"/>
          <cell r="E1480">
            <v>0</v>
          </cell>
          <cell r="F1480">
            <v>0</v>
          </cell>
          <cell r="G1480"/>
          <cell r="H1480"/>
          <cell r="I1480"/>
          <cell r="J1480"/>
          <cell r="K1480">
            <v>0</v>
          </cell>
          <cell r="L1480">
            <v>0</v>
          </cell>
          <cell r="M1480">
            <v>0</v>
          </cell>
          <cell r="N1480">
            <v>0</v>
          </cell>
          <cell r="O1480"/>
          <cell r="P1480"/>
          <cell r="Q1480"/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  <cell r="X1480">
            <v>0</v>
          </cell>
          <cell r="Y1480">
            <v>0</v>
          </cell>
          <cell r="Z1480">
            <v>0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0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0</v>
          </cell>
          <cell r="AP1480">
            <v>0</v>
          </cell>
          <cell r="AQ1480">
            <v>0</v>
          </cell>
          <cell r="AR1480">
            <v>0</v>
          </cell>
          <cell r="AS1480">
            <v>0</v>
          </cell>
        </row>
        <row r="1481">
          <cell r="B1481">
            <v>0</v>
          </cell>
          <cell r="C1481"/>
          <cell r="D1481"/>
          <cell r="E1481">
            <v>0</v>
          </cell>
          <cell r="F1481">
            <v>0</v>
          </cell>
          <cell r="G1481"/>
          <cell r="H1481"/>
          <cell r="I1481"/>
          <cell r="J1481"/>
          <cell r="K1481">
            <v>0</v>
          </cell>
          <cell r="L1481">
            <v>0</v>
          </cell>
          <cell r="M1481">
            <v>0</v>
          </cell>
          <cell r="N1481">
            <v>0</v>
          </cell>
          <cell r="O1481"/>
          <cell r="P1481"/>
          <cell r="Q1481"/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  <cell r="X1481">
            <v>0</v>
          </cell>
          <cell r="Y1481">
            <v>0</v>
          </cell>
          <cell r="Z1481">
            <v>0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0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0</v>
          </cell>
          <cell r="AP1481">
            <v>0</v>
          </cell>
          <cell r="AQ1481">
            <v>0</v>
          </cell>
          <cell r="AR1481">
            <v>0</v>
          </cell>
          <cell r="AS1481">
            <v>0</v>
          </cell>
        </row>
        <row r="1482">
          <cell r="B1482">
            <v>0</v>
          </cell>
          <cell r="C1482"/>
          <cell r="D1482"/>
          <cell r="E1482">
            <v>0</v>
          </cell>
          <cell r="F1482">
            <v>0</v>
          </cell>
          <cell r="G1482"/>
          <cell r="H1482"/>
          <cell r="I1482"/>
          <cell r="J1482"/>
          <cell r="K1482">
            <v>0</v>
          </cell>
          <cell r="L1482">
            <v>0</v>
          </cell>
          <cell r="M1482">
            <v>0</v>
          </cell>
          <cell r="N1482">
            <v>0</v>
          </cell>
          <cell r="O1482"/>
          <cell r="P1482"/>
          <cell r="Q1482"/>
          <cell r="R1482">
            <v>0</v>
          </cell>
          <cell r="S1482">
            <v>0</v>
          </cell>
          <cell r="T1482">
            <v>0</v>
          </cell>
          <cell r="U1482">
            <v>0</v>
          </cell>
          <cell r="V1482">
            <v>0</v>
          </cell>
          <cell r="W1482">
            <v>0</v>
          </cell>
          <cell r="X1482">
            <v>0</v>
          </cell>
          <cell r="Y1482">
            <v>0</v>
          </cell>
          <cell r="Z1482">
            <v>0</v>
          </cell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  <cell r="AF1482">
            <v>0</v>
          </cell>
          <cell r="AG1482">
            <v>0</v>
          </cell>
          <cell r="AH1482">
            <v>0</v>
          </cell>
          <cell r="AI1482">
            <v>0</v>
          </cell>
          <cell r="AJ1482">
            <v>0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0</v>
          </cell>
          <cell r="AP1482">
            <v>0</v>
          </cell>
          <cell r="AQ1482">
            <v>0</v>
          </cell>
          <cell r="AR1482">
            <v>0</v>
          </cell>
          <cell r="AS1482">
            <v>0</v>
          </cell>
        </row>
        <row r="1483">
          <cell r="B1483">
            <v>0</v>
          </cell>
          <cell r="C1483"/>
          <cell r="D1483"/>
          <cell r="E1483">
            <v>0</v>
          </cell>
          <cell r="F1483">
            <v>0</v>
          </cell>
          <cell r="G1483"/>
          <cell r="H1483"/>
          <cell r="I1483"/>
          <cell r="J1483"/>
          <cell r="K1483">
            <v>0</v>
          </cell>
          <cell r="L1483">
            <v>0</v>
          </cell>
          <cell r="M1483">
            <v>0</v>
          </cell>
          <cell r="N1483">
            <v>0</v>
          </cell>
          <cell r="O1483"/>
          <cell r="P1483"/>
          <cell r="Q1483"/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  <cell r="X1483">
            <v>0</v>
          </cell>
          <cell r="Y1483">
            <v>0</v>
          </cell>
          <cell r="Z1483">
            <v>0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0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0</v>
          </cell>
          <cell r="AP1483">
            <v>0</v>
          </cell>
          <cell r="AQ1483">
            <v>0</v>
          </cell>
          <cell r="AR1483">
            <v>0</v>
          </cell>
          <cell r="AS1483">
            <v>0</v>
          </cell>
        </row>
        <row r="1484">
          <cell r="B1484">
            <v>0</v>
          </cell>
          <cell r="C1484"/>
          <cell r="D1484"/>
          <cell r="E1484">
            <v>0</v>
          </cell>
          <cell r="F1484">
            <v>0</v>
          </cell>
          <cell r="G1484"/>
          <cell r="H1484"/>
          <cell r="I1484"/>
          <cell r="J1484"/>
          <cell r="K1484">
            <v>0</v>
          </cell>
          <cell r="L1484">
            <v>0</v>
          </cell>
          <cell r="M1484">
            <v>0</v>
          </cell>
          <cell r="N1484">
            <v>0</v>
          </cell>
          <cell r="O1484"/>
          <cell r="P1484"/>
          <cell r="Q1484"/>
          <cell r="R1484">
            <v>0</v>
          </cell>
          <cell r="S1484">
            <v>0</v>
          </cell>
          <cell r="T1484">
            <v>0</v>
          </cell>
          <cell r="U1484">
            <v>0</v>
          </cell>
          <cell r="V1484">
            <v>0</v>
          </cell>
          <cell r="W1484">
            <v>0</v>
          </cell>
          <cell r="X1484">
            <v>0</v>
          </cell>
          <cell r="Y1484">
            <v>0</v>
          </cell>
          <cell r="Z1484">
            <v>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0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0</v>
          </cell>
          <cell r="AP1484">
            <v>0</v>
          </cell>
          <cell r="AQ1484">
            <v>0</v>
          </cell>
          <cell r="AR1484">
            <v>0</v>
          </cell>
          <cell r="AS1484">
            <v>0</v>
          </cell>
        </row>
        <row r="1485">
          <cell r="B1485">
            <v>0</v>
          </cell>
          <cell r="C1485"/>
          <cell r="D1485"/>
          <cell r="E1485">
            <v>0</v>
          </cell>
          <cell r="F1485">
            <v>0</v>
          </cell>
          <cell r="G1485"/>
          <cell r="H1485"/>
          <cell r="I1485"/>
          <cell r="J1485"/>
          <cell r="K1485">
            <v>0</v>
          </cell>
          <cell r="L1485">
            <v>0</v>
          </cell>
          <cell r="M1485">
            <v>0</v>
          </cell>
          <cell r="N1485">
            <v>0</v>
          </cell>
          <cell r="O1485"/>
          <cell r="P1485"/>
          <cell r="Q1485"/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V1485">
            <v>0</v>
          </cell>
          <cell r="W1485">
            <v>0</v>
          </cell>
          <cell r="X1485">
            <v>0</v>
          </cell>
          <cell r="Y1485">
            <v>0</v>
          </cell>
          <cell r="Z1485">
            <v>0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0</v>
          </cell>
          <cell r="AP1485">
            <v>0</v>
          </cell>
          <cell r="AQ1485">
            <v>0</v>
          </cell>
          <cell r="AR1485">
            <v>0</v>
          </cell>
          <cell r="AS1485">
            <v>0</v>
          </cell>
        </row>
        <row r="1486">
          <cell r="B1486">
            <v>0</v>
          </cell>
          <cell r="C1486">
            <v>0</v>
          </cell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  <cell r="I1486">
            <v>0</v>
          </cell>
          <cell r="J1486">
            <v>0</v>
          </cell>
          <cell r="K1486" t="str">
            <v>SUB-TOTAL</v>
          </cell>
          <cell r="L1486">
            <v>96070.6</v>
          </cell>
          <cell r="M1486">
            <v>0</v>
          </cell>
          <cell r="N1486">
            <v>0</v>
          </cell>
          <cell r="O1486">
            <v>0</v>
          </cell>
          <cell r="P1486">
            <v>0</v>
          </cell>
          <cell r="Q1486">
            <v>0</v>
          </cell>
          <cell r="R1486">
            <v>0</v>
          </cell>
          <cell r="S1486">
            <v>0</v>
          </cell>
          <cell r="T1486">
            <v>0</v>
          </cell>
          <cell r="U1486">
            <v>0</v>
          </cell>
          <cell r="V1486">
            <v>0</v>
          </cell>
          <cell r="W1486">
            <v>0</v>
          </cell>
          <cell r="X1486">
            <v>0</v>
          </cell>
          <cell r="Y1486">
            <v>0</v>
          </cell>
          <cell r="Z1486">
            <v>0</v>
          </cell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  <cell r="AF1486">
            <v>0</v>
          </cell>
          <cell r="AG1486">
            <v>0</v>
          </cell>
          <cell r="AH1486">
            <v>0</v>
          </cell>
          <cell r="AI1486">
            <v>0</v>
          </cell>
          <cell r="AJ1486">
            <v>0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  <cell r="AQ1486">
            <v>0</v>
          </cell>
          <cell r="AR1486">
            <v>0</v>
          </cell>
          <cell r="AS1486">
            <v>0</v>
          </cell>
        </row>
        <row r="1487">
          <cell r="B1487">
            <v>0</v>
          </cell>
          <cell r="C1487">
            <v>0</v>
          </cell>
          <cell r="D1487" t="str">
            <v>II-MATERIALES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0</v>
          </cell>
          <cell r="P1487">
            <v>0</v>
          </cell>
          <cell r="Q1487">
            <v>0</v>
          </cell>
          <cell r="R1487">
            <v>0</v>
          </cell>
          <cell r="S1487">
            <v>0</v>
          </cell>
          <cell r="T1487">
            <v>0</v>
          </cell>
          <cell r="U1487">
            <v>0</v>
          </cell>
          <cell r="V1487">
            <v>0</v>
          </cell>
          <cell r="W1487">
            <v>0</v>
          </cell>
          <cell r="X1487">
            <v>0</v>
          </cell>
          <cell r="Y1487">
            <v>0</v>
          </cell>
          <cell r="Z1487">
            <v>0</v>
          </cell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  <cell r="AF1487">
            <v>0</v>
          </cell>
          <cell r="AG1487">
            <v>0</v>
          </cell>
          <cell r="AH1487">
            <v>0</v>
          </cell>
          <cell r="AI1487">
            <v>0</v>
          </cell>
          <cell r="AJ1487">
            <v>0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  <cell r="AQ1487">
            <v>0</v>
          </cell>
          <cell r="AR1487">
            <v>0</v>
          </cell>
          <cell r="AS1487">
            <v>0</v>
          </cell>
        </row>
        <row r="1488">
          <cell r="B1488">
            <v>0</v>
          </cell>
          <cell r="C1488" t="str">
            <v>COD.</v>
          </cell>
          <cell r="D1488" t="str">
            <v xml:space="preserve">DESCRIPCION </v>
          </cell>
          <cell r="E1488">
            <v>0</v>
          </cell>
          <cell r="F1488">
            <v>0</v>
          </cell>
          <cell r="G1488" t="str">
            <v>unidad</v>
          </cell>
          <cell r="H1488" t="str">
            <v>precio-unit</v>
          </cell>
          <cell r="I1488" t="str">
            <v>cantidad</v>
          </cell>
          <cell r="J1488">
            <v>0</v>
          </cell>
          <cell r="K1488" t="str">
            <v>vr.unit</v>
          </cell>
          <cell r="L1488" t="str">
            <v>UND</v>
          </cell>
          <cell r="M1488">
            <v>0</v>
          </cell>
          <cell r="N1488">
            <v>0</v>
          </cell>
          <cell r="O1488" t="str">
            <v>CANTIDAD</v>
          </cell>
          <cell r="P1488" t="str">
            <v>CANTIDAD TOTAL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  <cell r="AQ1488">
            <v>0</v>
          </cell>
          <cell r="AR1488">
            <v>0</v>
          </cell>
          <cell r="AS1488">
            <v>0</v>
          </cell>
        </row>
        <row r="1489">
          <cell r="B1489">
            <v>0</v>
          </cell>
          <cell r="C1489"/>
          <cell r="D1489" t="str">
            <v>Acero 60.000 psi, incluye figurada</v>
          </cell>
          <cell r="E1489">
            <v>0</v>
          </cell>
          <cell r="F1489">
            <v>0</v>
          </cell>
          <cell r="G1489" t="str">
            <v>KG</v>
          </cell>
          <cell r="H1489">
            <v>3200</v>
          </cell>
          <cell r="I1489">
            <v>50</v>
          </cell>
          <cell r="J1489">
            <v>0</v>
          </cell>
          <cell r="K1489">
            <v>160000</v>
          </cell>
          <cell r="L1489">
            <v>0</v>
          </cell>
          <cell r="M1489">
            <v>0</v>
          </cell>
          <cell r="N1489">
            <v>0</v>
          </cell>
          <cell r="O1489"/>
          <cell r="P1489"/>
          <cell r="Q1489"/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>
            <v>0</v>
          </cell>
          <cell r="AQ1489">
            <v>0</v>
          </cell>
          <cell r="AR1489">
            <v>0</v>
          </cell>
          <cell r="AS1489">
            <v>0</v>
          </cell>
        </row>
        <row r="1490">
          <cell r="B1490">
            <v>0</v>
          </cell>
          <cell r="C1490"/>
          <cell r="D1490" t="str">
            <v>IMPERMEHABILIZANTE PARA MORTERO</v>
          </cell>
          <cell r="E1490">
            <v>0</v>
          </cell>
          <cell r="F1490">
            <v>0</v>
          </cell>
          <cell r="G1490" t="str">
            <v>KG</v>
          </cell>
          <cell r="H1490">
            <v>10850</v>
          </cell>
          <cell r="I1490">
            <v>10</v>
          </cell>
          <cell r="J1490">
            <v>0</v>
          </cell>
          <cell r="K1490">
            <v>108500</v>
          </cell>
          <cell r="L1490">
            <v>0</v>
          </cell>
          <cell r="M1490">
            <v>0</v>
          </cell>
          <cell r="N1490">
            <v>0</v>
          </cell>
          <cell r="O1490"/>
          <cell r="P1490"/>
          <cell r="Q1490"/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0</v>
          </cell>
          <cell r="AP1490">
            <v>0</v>
          </cell>
          <cell r="AQ1490">
            <v>0</v>
          </cell>
          <cell r="AR1490">
            <v>0</v>
          </cell>
          <cell r="AS1490">
            <v>0</v>
          </cell>
        </row>
        <row r="1491">
          <cell r="B1491">
            <v>0</v>
          </cell>
          <cell r="C1491"/>
          <cell r="D1491" t="str">
            <v>CONCRETO 3000 PS</v>
          </cell>
          <cell r="E1491">
            <v>0</v>
          </cell>
          <cell r="F1491">
            <v>0</v>
          </cell>
          <cell r="G1491" t="str">
            <v>M3</v>
          </cell>
          <cell r="H1491">
            <v>310270</v>
          </cell>
          <cell r="I1491">
            <v>0.89999999999999991</v>
          </cell>
          <cell r="J1491">
            <v>0</v>
          </cell>
          <cell r="K1491">
            <v>279243</v>
          </cell>
          <cell r="L1491">
            <v>0</v>
          </cell>
          <cell r="M1491">
            <v>0</v>
          </cell>
          <cell r="N1491">
            <v>0</v>
          </cell>
          <cell r="O1491"/>
          <cell r="P1491"/>
          <cell r="Q1491"/>
          <cell r="R1491">
            <v>0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0</v>
          </cell>
          <cell r="Y1491">
            <v>0</v>
          </cell>
          <cell r="Z1491">
            <v>0</v>
          </cell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0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>
            <v>0</v>
          </cell>
          <cell r="AQ1491">
            <v>0</v>
          </cell>
          <cell r="AR1491">
            <v>0</v>
          </cell>
          <cell r="AS1491">
            <v>0</v>
          </cell>
        </row>
        <row r="1492">
          <cell r="B1492">
            <v>0</v>
          </cell>
          <cell r="C1492"/>
          <cell r="D1492" t="str">
            <v>MORTERO 1:3</v>
          </cell>
          <cell r="E1492">
            <v>0</v>
          </cell>
          <cell r="F1492">
            <v>0</v>
          </cell>
          <cell r="G1492" t="str">
            <v>M3</v>
          </cell>
          <cell r="H1492">
            <v>340620</v>
          </cell>
          <cell r="I1492">
            <v>1.24</v>
          </cell>
          <cell r="J1492">
            <v>0</v>
          </cell>
          <cell r="K1492">
            <v>422368.8</v>
          </cell>
          <cell r="L1492">
            <v>0</v>
          </cell>
          <cell r="M1492">
            <v>0</v>
          </cell>
          <cell r="N1492">
            <v>0</v>
          </cell>
          <cell r="O1492"/>
          <cell r="P1492"/>
          <cell r="Q1492"/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  <cell r="X1492">
            <v>0</v>
          </cell>
          <cell r="Y1492">
            <v>0</v>
          </cell>
          <cell r="Z1492">
            <v>0</v>
          </cell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  <cell r="AF1492">
            <v>0</v>
          </cell>
          <cell r="AG1492">
            <v>0</v>
          </cell>
          <cell r="AH1492">
            <v>0</v>
          </cell>
          <cell r="AI1492">
            <v>0</v>
          </cell>
          <cell r="AJ1492">
            <v>0</v>
          </cell>
          <cell r="AK1492">
            <v>0</v>
          </cell>
          <cell r="AL1492">
            <v>0</v>
          </cell>
          <cell r="AM1492">
            <v>0</v>
          </cell>
          <cell r="AN1492">
            <v>0</v>
          </cell>
          <cell r="AO1492">
            <v>0</v>
          </cell>
          <cell r="AP1492">
            <v>0</v>
          </cell>
          <cell r="AQ1492">
            <v>0</v>
          </cell>
          <cell r="AR1492">
            <v>0</v>
          </cell>
          <cell r="AS1492">
            <v>0</v>
          </cell>
        </row>
        <row r="1493">
          <cell r="B1493">
            <v>0</v>
          </cell>
          <cell r="C1493"/>
          <cell r="D1493" t="str">
            <v>LADRILLO TOLETE 6x12x20cm</v>
          </cell>
          <cell r="E1493">
            <v>0</v>
          </cell>
          <cell r="F1493">
            <v>0</v>
          </cell>
          <cell r="G1493" t="str">
            <v>UND</v>
          </cell>
          <cell r="H1493">
            <v>850</v>
          </cell>
          <cell r="I1493">
            <v>540</v>
          </cell>
          <cell r="J1493">
            <v>0</v>
          </cell>
          <cell r="K1493">
            <v>459000</v>
          </cell>
          <cell r="L1493">
            <v>0</v>
          </cell>
          <cell r="M1493">
            <v>0</v>
          </cell>
          <cell r="N1493">
            <v>0</v>
          </cell>
          <cell r="O1493"/>
          <cell r="P1493"/>
          <cell r="Q1493"/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  <cell r="AQ1493">
            <v>0</v>
          </cell>
          <cell r="AR1493">
            <v>0</v>
          </cell>
          <cell r="AS1493">
            <v>0</v>
          </cell>
        </row>
        <row r="1494">
          <cell r="B1494">
            <v>0</v>
          </cell>
          <cell r="C1494"/>
          <cell r="D1494" t="str">
            <v>Alambre negro no. 18</v>
          </cell>
          <cell r="E1494">
            <v>0</v>
          </cell>
          <cell r="F1494">
            <v>0</v>
          </cell>
          <cell r="G1494" t="str">
            <v>KG</v>
          </cell>
          <cell r="H1494">
            <v>4100</v>
          </cell>
          <cell r="I1494">
            <v>2</v>
          </cell>
          <cell r="J1494">
            <v>0</v>
          </cell>
          <cell r="K1494">
            <v>8200</v>
          </cell>
          <cell r="L1494">
            <v>0</v>
          </cell>
          <cell r="M1494">
            <v>0</v>
          </cell>
          <cell r="N1494">
            <v>0</v>
          </cell>
          <cell r="O1494"/>
          <cell r="P1494"/>
          <cell r="Q1494"/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0</v>
          </cell>
          <cell r="AQ1494">
            <v>0</v>
          </cell>
          <cell r="AR1494">
            <v>0</v>
          </cell>
          <cell r="AS1494">
            <v>0</v>
          </cell>
        </row>
        <row r="1495">
          <cell r="B1495">
            <v>0</v>
          </cell>
          <cell r="C1495"/>
          <cell r="D1495" t="str">
            <v>TAPA CON ANILLO</v>
          </cell>
          <cell r="E1495">
            <v>0</v>
          </cell>
          <cell r="F1495">
            <v>0</v>
          </cell>
          <cell r="G1495" t="str">
            <v>UND</v>
          </cell>
          <cell r="H1495">
            <v>250000</v>
          </cell>
          <cell r="I1495">
            <v>1</v>
          </cell>
          <cell r="J1495">
            <v>0</v>
          </cell>
          <cell r="K1495">
            <v>250000</v>
          </cell>
          <cell r="L1495">
            <v>0</v>
          </cell>
          <cell r="M1495">
            <v>0</v>
          </cell>
          <cell r="N1495">
            <v>0</v>
          </cell>
          <cell r="O1495"/>
          <cell r="P1495"/>
          <cell r="Q1495"/>
          <cell r="R1495">
            <v>0</v>
          </cell>
          <cell r="S1495">
            <v>0</v>
          </cell>
          <cell r="T1495">
            <v>0</v>
          </cell>
          <cell r="U1495">
            <v>0</v>
          </cell>
          <cell r="V1495">
            <v>0</v>
          </cell>
          <cell r="W1495">
            <v>0</v>
          </cell>
          <cell r="X1495">
            <v>0</v>
          </cell>
          <cell r="Y1495">
            <v>0</v>
          </cell>
          <cell r="Z1495">
            <v>0</v>
          </cell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  <cell r="AF1495">
            <v>0</v>
          </cell>
          <cell r="AG1495">
            <v>0</v>
          </cell>
          <cell r="AH1495">
            <v>0</v>
          </cell>
          <cell r="AI1495">
            <v>0</v>
          </cell>
          <cell r="AJ1495">
            <v>0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  <cell r="AQ1495">
            <v>0</v>
          </cell>
          <cell r="AR1495">
            <v>0</v>
          </cell>
          <cell r="AS1495">
            <v>0</v>
          </cell>
        </row>
        <row r="1496">
          <cell r="B1496">
            <v>0</v>
          </cell>
          <cell r="C1496"/>
          <cell r="D1496"/>
          <cell r="E1496">
            <v>0</v>
          </cell>
          <cell r="F1496">
            <v>0</v>
          </cell>
          <cell r="G1496"/>
          <cell r="H1496"/>
          <cell r="I1496"/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/>
          <cell r="P1496"/>
          <cell r="Q1496"/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  <cell r="AQ1496">
            <v>0</v>
          </cell>
          <cell r="AR1496">
            <v>0</v>
          </cell>
          <cell r="AS1496">
            <v>0</v>
          </cell>
        </row>
        <row r="1497">
          <cell r="B1497">
            <v>0</v>
          </cell>
          <cell r="C1497"/>
          <cell r="D1497"/>
          <cell r="E1497">
            <v>0</v>
          </cell>
          <cell r="F1497">
            <v>0</v>
          </cell>
          <cell r="G1497"/>
          <cell r="H1497"/>
          <cell r="I1497">
            <v>0</v>
          </cell>
          <cell r="J1497">
            <v>0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/>
          <cell r="P1497"/>
          <cell r="Q1497"/>
          <cell r="R1497">
            <v>0</v>
          </cell>
          <cell r="S1497">
            <v>0</v>
          </cell>
          <cell r="T1497">
            <v>0</v>
          </cell>
          <cell r="U1497">
            <v>0</v>
          </cell>
          <cell r="V1497">
            <v>0</v>
          </cell>
          <cell r="W1497">
            <v>0</v>
          </cell>
          <cell r="X1497">
            <v>0</v>
          </cell>
          <cell r="Y1497">
            <v>0</v>
          </cell>
          <cell r="Z1497">
            <v>0</v>
          </cell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  <cell r="AF1497">
            <v>0</v>
          </cell>
          <cell r="AG1497">
            <v>0</v>
          </cell>
          <cell r="AH1497">
            <v>0</v>
          </cell>
          <cell r="AI1497">
            <v>0</v>
          </cell>
          <cell r="AJ1497">
            <v>0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0</v>
          </cell>
          <cell r="AP1497">
            <v>0</v>
          </cell>
          <cell r="AQ1497">
            <v>0</v>
          </cell>
          <cell r="AR1497">
            <v>0</v>
          </cell>
          <cell r="AS1497">
            <v>0</v>
          </cell>
        </row>
        <row r="1498">
          <cell r="B1498">
            <v>0</v>
          </cell>
          <cell r="C1498"/>
          <cell r="D1498"/>
          <cell r="E1498">
            <v>0</v>
          </cell>
          <cell r="F1498">
            <v>0</v>
          </cell>
          <cell r="G1498"/>
          <cell r="H1498"/>
          <cell r="I1498"/>
          <cell r="J1498">
            <v>0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/>
          <cell r="P1498"/>
          <cell r="Q1498"/>
          <cell r="R1498">
            <v>0</v>
          </cell>
          <cell r="S1498">
            <v>0</v>
          </cell>
          <cell r="T1498">
            <v>0</v>
          </cell>
          <cell r="U1498">
            <v>0</v>
          </cell>
          <cell r="V1498">
            <v>0</v>
          </cell>
          <cell r="W1498">
            <v>0</v>
          </cell>
          <cell r="X1498">
            <v>0</v>
          </cell>
          <cell r="Y1498">
            <v>0</v>
          </cell>
          <cell r="Z1498">
            <v>0</v>
          </cell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  <cell r="AF1498">
            <v>0</v>
          </cell>
          <cell r="AG1498">
            <v>0</v>
          </cell>
          <cell r="AH1498">
            <v>0</v>
          </cell>
          <cell r="AI1498">
            <v>0</v>
          </cell>
          <cell r="AJ1498">
            <v>0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0</v>
          </cell>
          <cell r="AP1498">
            <v>0</v>
          </cell>
          <cell r="AQ1498">
            <v>0</v>
          </cell>
          <cell r="AR1498">
            <v>0</v>
          </cell>
          <cell r="AS1498">
            <v>0</v>
          </cell>
        </row>
        <row r="1499">
          <cell r="B1499">
            <v>0</v>
          </cell>
          <cell r="C1499"/>
          <cell r="D1499"/>
          <cell r="E1499">
            <v>0</v>
          </cell>
          <cell r="F1499">
            <v>0</v>
          </cell>
          <cell r="G1499"/>
          <cell r="H1499"/>
          <cell r="I1499"/>
          <cell r="J1499">
            <v>0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/>
          <cell r="P1499"/>
          <cell r="Q1499"/>
          <cell r="R1499">
            <v>0</v>
          </cell>
          <cell r="S1499">
            <v>0</v>
          </cell>
          <cell r="T1499">
            <v>0</v>
          </cell>
          <cell r="U1499">
            <v>0</v>
          </cell>
          <cell r="V1499">
            <v>0</v>
          </cell>
          <cell r="W1499">
            <v>0</v>
          </cell>
          <cell r="X1499">
            <v>0</v>
          </cell>
          <cell r="Y1499">
            <v>0</v>
          </cell>
          <cell r="Z1499">
            <v>0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0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0</v>
          </cell>
          <cell r="AP1499">
            <v>0</v>
          </cell>
          <cell r="AQ1499">
            <v>0</v>
          </cell>
          <cell r="AR1499">
            <v>0</v>
          </cell>
          <cell r="AS1499">
            <v>0</v>
          </cell>
        </row>
        <row r="1500">
          <cell r="B1500">
            <v>0</v>
          </cell>
          <cell r="C1500"/>
          <cell r="D1500"/>
          <cell r="E1500">
            <v>0</v>
          </cell>
          <cell r="F1500">
            <v>0</v>
          </cell>
          <cell r="G1500"/>
          <cell r="H1500"/>
          <cell r="I1500"/>
          <cell r="J1500">
            <v>0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/>
          <cell r="P1500"/>
          <cell r="Q1500"/>
          <cell r="R1500">
            <v>0</v>
          </cell>
          <cell r="S1500">
            <v>0</v>
          </cell>
          <cell r="T1500">
            <v>0</v>
          </cell>
          <cell r="U1500">
            <v>0</v>
          </cell>
          <cell r="V1500">
            <v>0</v>
          </cell>
          <cell r="W1500">
            <v>0</v>
          </cell>
          <cell r="X1500">
            <v>0</v>
          </cell>
          <cell r="Y1500">
            <v>0</v>
          </cell>
          <cell r="Z1500">
            <v>0</v>
          </cell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  <cell r="AF1500">
            <v>0</v>
          </cell>
          <cell r="AG1500">
            <v>0</v>
          </cell>
          <cell r="AH1500">
            <v>0</v>
          </cell>
          <cell r="AI1500">
            <v>0</v>
          </cell>
          <cell r="AJ1500">
            <v>0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0</v>
          </cell>
          <cell r="AP1500">
            <v>0</v>
          </cell>
          <cell r="AQ1500">
            <v>0</v>
          </cell>
          <cell r="AR1500">
            <v>0</v>
          </cell>
          <cell r="AS1500">
            <v>0</v>
          </cell>
        </row>
        <row r="1501">
          <cell r="B1501">
            <v>0</v>
          </cell>
          <cell r="C1501"/>
          <cell r="D1501"/>
          <cell r="E1501">
            <v>0</v>
          </cell>
          <cell r="F1501">
            <v>0</v>
          </cell>
          <cell r="G1501"/>
          <cell r="H1501"/>
          <cell r="I1501"/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/>
          <cell r="P1501"/>
          <cell r="Q1501"/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0</v>
          </cell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  <cell r="AQ1501">
            <v>0</v>
          </cell>
          <cell r="AR1501">
            <v>0</v>
          </cell>
          <cell r="AS1501">
            <v>0</v>
          </cell>
        </row>
        <row r="1502"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 t="str">
            <v>SUB-TOTAL</v>
          </cell>
          <cell r="L1502">
            <v>1687311.8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  <cell r="AQ1502">
            <v>0</v>
          </cell>
          <cell r="AR1502">
            <v>0</v>
          </cell>
          <cell r="AS1502">
            <v>0</v>
          </cell>
        </row>
        <row r="1503">
          <cell r="B1503">
            <v>0</v>
          </cell>
          <cell r="C1503">
            <v>0</v>
          </cell>
          <cell r="D1503" t="str">
            <v>III-TRANSPORTES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0</v>
          </cell>
          <cell r="Q1503">
            <v>0</v>
          </cell>
          <cell r="R1503">
            <v>0</v>
          </cell>
          <cell r="S1503">
            <v>0</v>
          </cell>
          <cell r="T1503">
            <v>0</v>
          </cell>
          <cell r="U1503">
            <v>0</v>
          </cell>
          <cell r="V1503">
            <v>0</v>
          </cell>
          <cell r="W1503">
            <v>0</v>
          </cell>
          <cell r="X1503">
            <v>0</v>
          </cell>
          <cell r="Y1503">
            <v>0</v>
          </cell>
          <cell r="Z1503">
            <v>0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  <cell r="AQ1503">
            <v>0</v>
          </cell>
          <cell r="AR1503">
            <v>0</v>
          </cell>
          <cell r="AS1503">
            <v>0</v>
          </cell>
        </row>
        <row r="1504">
          <cell r="B1504">
            <v>0</v>
          </cell>
          <cell r="C1504" t="str">
            <v>COD.</v>
          </cell>
          <cell r="D1504" t="str">
            <v>MATERIAL</v>
          </cell>
          <cell r="E1504">
            <v>0</v>
          </cell>
          <cell r="F1504" t="str">
            <v>vol-peso 
ó cant</v>
          </cell>
          <cell r="G1504" t="str">
            <v>Distancia</v>
          </cell>
          <cell r="H1504" t="str">
            <v>M3 o ton*Km</v>
          </cell>
          <cell r="I1504" t="str">
            <v>tarifa</v>
          </cell>
          <cell r="J1504">
            <v>0</v>
          </cell>
          <cell r="K1504" t="str">
            <v>vr.unit</v>
          </cell>
          <cell r="L1504" t="str">
            <v>UND</v>
          </cell>
          <cell r="M1504">
            <v>0</v>
          </cell>
          <cell r="N1504">
            <v>0</v>
          </cell>
          <cell r="O1504" t="str">
            <v>CANTIDAD</v>
          </cell>
          <cell r="P1504" t="str">
            <v>CANTIDAD TOTAL</v>
          </cell>
          <cell r="Q1504">
            <v>0</v>
          </cell>
          <cell r="R1504">
            <v>0</v>
          </cell>
          <cell r="S1504">
            <v>0</v>
          </cell>
          <cell r="T1504">
            <v>0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0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</row>
        <row r="1505">
          <cell r="B1505">
            <v>0</v>
          </cell>
          <cell r="C1505"/>
          <cell r="D1505" t="str">
            <v>TRANSP.  M3/km   SAN GIL</v>
          </cell>
          <cell r="E1505">
            <v>0</v>
          </cell>
          <cell r="F1505">
            <v>3</v>
          </cell>
          <cell r="G1505">
            <v>15</v>
          </cell>
          <cell r="H1505">
            <v>45</v>
          </cell>
          <cell r="I1505">
            <v>1270</v>
          </cell>
          <cell r="J1505">
            <v>0</v>
          </cell>
          <cell r="K1505">
            <v>57150</v>
          </cell>
          <cell r="L1505">
            <v>0</v>
          </cell>
          <cell r="M1505">
            <v>0</v>
          </cell>
          <cell r="N1505">
            <v>0</v>
          </cell>
          <cell r="O1505"/>
          <cell r="P1505"/>
          <cell r="Q1505"/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0</v>
          </cell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</row>
        <row r="1506">
          <cell r="B1506">
            <v>0</v>
          </cell>
          <cell r="C1506"/>
          <cell r="D1506"/>
          <cell r="E1506">
            <v>0</v>
          </cell>
          <cell r="F1506"/>
          <cell r="G1506"/>
          <cell r="H1506"/>
          <cell r="I1506"/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/>
          <cell r="P1506"/>
          <cell r="Q1506"/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0</v>
          </cell>
          <cell r="AS1506">
            <v>0</v>
          </cell>
        </row>
        <row r="1507">
          <cell r="B1507">
            <v>0</v>
          </cell>
          <cell r="C1507"/>
          <cell r="D1507"/>
          <cell r="E1507">
            <v>0</v>
          </cell>
          <cell r="F1507"/>
          <cell r="G1507"/>
          <cell r="H1507"/>
          <cell r="I1507"/>
          <cell r="J1507">
            <v>0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/>
          <cell r="P1507"/>
          <cell r="Q1507"/>
          <cell r="R1507">
            <v>0</v>
          </cell>
          <cell r="S1507">
            <v>0</v>
          </cell>
          <cell r="T1507">
            <v>0</v>
          </cell>
          <cell r="U1507">
            <v>0</v>
          </cell>
          <cell r="V1507">
            <v>0</v>
          </cell>
          <cell r="W1507">
            <v>0</v>
          </cell>
          <cell r="X1507">
            <v>0</v>
          </cell>
          <cell r="Y1507">
            <v>0</v>
          </cell>
          <cell r="Z1507">
            <v>0</v>
          </cell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0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0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0</v>
          </cell>
          <cell r="AP1507">
            <v>0</v>
          </cell>
          <cell r="AQ1507">
            <v>0</v>
          </cell>
          <cell r="AR1507">
            <v>0</v>
          </cell>
          <cell r="AS1507">
            <v>0</v>
          </cell>
        </row>
        <row r="1508">
          <cell r="B1508">
            <v>0</v>
          </cell>
          <cell r="C1508"/>
          <cell r="D1508"/>
          <cell r="E1508">
            <v>0</v>
          </cell>
          <cell r="F1508"/>
          <cell r="G1508"/>
          <cell r="H1508"/>
          <cell r="I1508"/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/>
          <cell r="P1508"/>
          <cell r="Q1508"/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  <cell r="X1508">
            <v>0</v>
          </cell>
          <cell r="Y1508">
            <v>0</v>
          </cell>
          <cell r="Z1508">
            <v>0</v>
          </cell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  <cell r="AF1508">
            <v>0</v>
          </cell>
          <cell r="AG1508">
            <v>0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  <cell r="AQ1508">
            <v>0</v>
          </cell>
          <cell r="AR1508">
            <v>0</v>
          </cell>
          <cell r="AS1508">
            <v>0</v>
          </cell>
        </row>
        <row r="1509">
          <cell r="B1509">
            <v>0</v>
          </cell>
          <cell r="C1509"/>
          <cell r="D1509"/>
          <cell r="E1509">
            <v>0</v>
          </cell>
          <cell r="F1509"/>
          <cell r="G1509"/>
          <cell r="H1509"/>
          <cell r="I1509"/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/>
          <cell r="P1509"/>
          <cell r="Q1509"/>
          <cell r="R1509">
            <v>0</v>
          </cell>
          <cell r="S1509">
            <v>0</v>
          </cell>
          <cell r="T1509">
            <v>0</v>
          </cell>
          <cell r="U1509">
            <v>0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0</v>
          </cell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0</v>
          </cell>
          <cell r="AF1509">
            <v>0</v>
          </cell>
          <cell r="AG1509">
            <v>0</v>
          </cell>
          <cell r="AH1509">
            <v>0</v>
          </cell>
          <cell r="AI1509">
            <v>0</v>
          </cell>
          <cell r="AJ1509">
            <v>0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  <cell r="AQ1509">
            <v>0</v>
          </cell>
          <cell r="AR1509">
            <v>0</v>
          </cell>
          <cell r="AS1509">
            <v>0</v>
          </cell>
        </row>
        <row r="1510">
          <cell r="B1510">
            <v>0</v>
          </cell>
          <cell r="C1510"/>
          <cell r="D1510"/>
          <cell r="E1510">
            <v>0</v>
          </cell>
          <cell r="F1510"/>
          <cell r="G1510"/>
          <cell r="H1510"/>
          <cell r="I1510"/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/>
          <cell r="P1510"/>
          <cell r="Q1510"/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  <cell r="AF1510">
            <v>0</v>
          </cell>
          <cell r="AG1510">
            <v>0</v>
          </cell>
          <cell r="AH1510">
            <v>0</v>
          </cell>
          <cell r="AI1510">
            <v>0</v>
          </cell>
          <cell r="AJ1510">
            <v>0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0</v>
          </cell>
          <cell r="AQ1510">
            <v>0</v>
          </cell>
          <cell r="AR1510">
            <v>0</v>
          </cell>
          <cell r="AS1510">
            <v>0</v>
          </cell>
        </row>
        <row r="1511">
          <cell r="B1511">
            <v>0</v>
          </cell>
          <cell r="C1511"/>
          <cell r="D1511"/>
          <cell r="E1511">
            <v>0</v>
          </cell>
          <cell r="F1511"/>
          <cell r="G1511"/>
          <cell r="H1511"/>
          <cell r="I1511"/>
          <cell r="J1511">
            <v>0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/>
          <cell r="P1511"/>
          <cell r="Q1511"/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  <cell r="AF1511">
            <v>0</v>
          </cell>
          <cell r="AG1511">
            <v>0</v>
          </cell>
          <cell r="AH1511">
            <v>0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  <cell r="AQ1511">
            <v>0</v>
          </cell>
          <cell r="AR1511">
            <v>0</v>
          </cell>
          <cell r="AS1511">
            <v>0</v>
          </cell>
        </row>
        <row r="1512">
          <cell r="B1512">
            <v>0</v>
          </cell>
          <cell r="C1512"/>
          <cell r="D1512"/>
          <cell r="E1512">
            <v>0</v>
          </cell>
          <cell r="F1512"/>
          <cell r="G1512"/>
          <cell r="H1512"/>
          <cell r="I1512"/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/>
          <cell r="P1512"/>
          <cell r="Q1512"/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0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0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  <cell r="AQ1512">
            <v>0</v>
          </cell>
          <cell r="AR1512">
            <v>0</v>
          </cell>
          <cell r="AS1512">
            <v>0</v>
          </cell>
        </row>
        <row r="1513"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 t="str">
            <v>SUB-TOTAL</v>
          </cell>
          <cell r="L1513">
            <v>57150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0</v>
          </cell>
          <cell r="AQ1513">
            <v>0</v>
          </cell>
          <cell r="AR1513">
            <v>0</v>
          </cell>
          <cell r="AS1513">
            <v>0</v>
          </cell>
        </row>
        <row r="1514">
          <cell r="B1514">
            <v>0</v>
          </cell>
          <cell r="C1514">
            <v>0</v>
          </cell>
          <cell r="D1514" t="str">
            <v>IV-MANO DE OBRA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</row>
        <row r="1515">
          <cell r="B1515">
            <v>0</v>
          </cell>
          <cell r="C1515" t="str">
            <v>COD.</v>
          </cell>
          <cell r="D1515" t="str">
            <v>TRABAJADOR</v>
          </cell>
          <cell r="E1515" t="str">
            <v>Cantidad</v>
          </cell>
          <cell r="F1515" t="str">
            <v>jornal</v>
          </cell>
          <cell r="G1515" t="str">
            <v>prestaciones</v>
          </cell>
          <cell r="H1515" t="str">
            <v>jornal total</v>
          </cell>
          <cell r="I1515" t="str">
            <v>rendimiento</v>
          </cell>
          <cell r="J1515">
            <v>0</v>
          </cell>
          <cell r="K1515" t="str">
            <v>vr.unit</v>
          </cell>
          <cell r="L1515" t="str">
            <v>UND</v>
          </cell>
          <cell r="M1515">
            <v>0</v>
          </cell>
          <cell r="N1515">
            <v>0</v>
          </cell>
          <cell r="O1515" t="str">
            <v>CANTIDAD</v>
          </cell>
          <cell r="P1515" t="str">
            <v>JORNALES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</row>
        <row r="1516">
          <cell r="B1516">
            <v>0</v>
          </cell>
          <cell r="C1516">
            <v>0</v>
          </cell>
          <cell r="D1516" t="str">
            <v>OFICIAL</v>
          </cell>
          <cell r="E1516">
            <v>1</v>
          </cell>
          <cell r="F1516">
            <v>52082.820199999995</v>
          </cell>
          <cell r="G1516">
            <v>1.85</v>
          </cell>
          <cell r="H1516">
            <v>96353</v>
          </cell>
          <cell r="I1516">
            <v>0.5</v>
          </cell>
          <cell r="J1516" t="str">
            <v>UND/DÍA</v>
          </cell>
          <cell r="K1516">
            <v>192706</v>
          </cell>
          <cell r="L1516">
            <v>0</v>
          </cell>
          <cell r="M1516">
            <v>0</v>
          </cell>
          <cell r="N1516">
            <v>0</v>
          </cell>
          <cell r="O1516">
            <v>19</v>
          </cell>
          <cell r="P1516">
            <v>19</v>
          </cell>
          <cell r="Q1516">
            <v>1337600</v>
          </cell>
          <cell r="R1516">
            <v>0</v>
          </cell>
          <cell r="S1516">
            <v>0</v>
          </cell>
          <cell r="T1516">
            <v>0.16000000000000003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  <cell r="AQ1516">
            <v>0</v>
          </cell>
          <cell r="AR1516">
            <v>0</v>
          </cell>
          <cell r="AS1516">
            <v>0</v>
          </cell>
        </row>
        <row r="1517">
          <cell r="B1517">
            <v>0</v>
          </cell>
          <cell r="C1517">
            <v>0</v>
          </cell>
          <cell r="D1517" t="str">
            <v>AYUDANTE</v>
          </cell>
          <cell r="E1517">
            <v>4</v>
          </cell>
          <cell r="F1517">
            <v>35000</v>
          </cell>
          <cell r="G1517">
            <v>1.85</v>
          </cell>
          <cell r="H1517">
            <v>259000</v>
          </cell>
          <cell r="I1517">
            <v>0.5</v>
          </cell>
          <cell r="J1517" t="str">
            <v>UND/DÍA</v>
          </cell>
          <cell r="K1517">
            <v>518000</v>
          </cell>
          <cell r="L1517">
            <v>0</v>
          </cell>
          <cell r="M1517">
            <v>0</v>
          </cell>
          <cell r="N1517">
            <v>0</v>
          </cell>
          <cell r="O1517">
            <v>19</v>
          </cell>
          <cell r="P1517">
            <v>19</v>
          </cell>
          <cell r="Q1517">
            <v>836000</v>
          </cell>
          <cell r="R1517">
            <v>0</v>
          </cell>
          <cell r="S1517">
            <v>0</v>
          </cell>
          <cell r="T1517">
            <v>6.2499999999999991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  <cell r="AQ1517">
            <v>0</v>
          </cell>
          <cell r="AR1517">
            <v>0</v>
          </cell>
          <cell r="AS1517">
            <v>0</v>
          </cell>
        </row>
        <row r="1518">
          <cell r="B1518">
            <v>0</v>
          </cell>
          <cell r="C1518"/>
          <cell r="D1518"/>
          <cell r="E1518"/>
          <cell r="F1518"/>
          <cell r="G1518"/>
          <cell r="H1518"/>
          <cell r="I1518"/>
          <cell r="J1518"/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/>
          <cell r="P1518"/>
          <cell r="Q1518"/>
          <cell r="R1518">
            <v>0</v>
          </cell>
          <cell r="S1518">
            <v>0</v>
          </cell>
          <cell r="T1518">
            <v>714999.99999999988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  <cell r="AQ1518">
            <v>0</v>
          </cell>
          <cell r="AR1518">
            <v>0</v>
          </cell>
          <cell r="AS1518">
            <v>0</v>
          </cell>
        </row>
        <row r="1519">
          <cell r="B1519">
            <v>0</v>
          </cell>
          <cell r="C1519"/>
          <cell r="D1519"/>
          <cell r="E1519"/>
          <cell r="F1519"/>
          <cell r="G1519"/>
          <cell r="H1519"/>
          <cell r="I1519"/>
          <cell r="J1519"/>
          <cell r="K1519">
            <v>0</v>
          </cell>
          <cell r="L1519">
            <v>0</v>
          </cell>
          <cell r="M1519">
            <v>0</v>
          </cell>
          <cell r="N1519">
            <v>0</v>
          </cell>
          <cell r="O1519"/>
          <cell r="P1519"/>
          <cell r="Q1519"/>
          <cell r="R1519">
            <v>0</v>
          </cell>
          <cell r="S1519">
            <v>0</v>
          </cell>
          <cell r="T1519">
            <v>0</v>
          </cell>
          <cell r="U1519">
            <v>0</v>
          </cell>
          <cell r="V1519">
            <v>0</v>
          </cell>
          <cell r="W1519">
            <v>0</v>
          </cell>
          <cell r="X1519">
            <v>0</v>
          </cell>
          <cell r="Y1519">
            <v>0</v>
          </cell>
          <cell r="Z1519">
            <v>0</v>
          </cell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0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0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0</v>
          </cell>
          <cell r="AP1519">
            <v>0</v>
          </cell>
          <cell r="AQ1519">
            <v>0</v>
          </cell>
          <cell r="AR1519">
            <v>0</v>
          </cell>
          <cell r="AS1519">
            <v>0</v>
          </cell>
        </row>
        <row r="1520"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 t="str">
            <v>SUB-TOTAL</v>
          </cell>
          <cell r="L1520">
            <v>710706</v>
          </cell>
          <cell r="M1520">
            <v>0</v>
          </cell>
          <cell r="N1520">
            <v>0</v>
          </cell>
          <cell r="O1520">
            <v>0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  <cell r="X1520">
            <v>0</v>
          </cell>
          <cell r="Y1520">
            <v>0</v>
          </cell>
          <cell r="Z1520">
            <v>0</v>
          </cell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0</v>
          </cell>
          <cell r="AP1520">
            <v>0</v>
          </cell>
          <cell r="AQ1520">
            <v>0</v>
          </cell>
          <cell r="AR1520">
            <v>0</v>
          </cell>
          <cell r="AS1520">
            <v>0</v>
          </cell>
        </row>
        <row r="1521">
          <cell r="B1521">
            <v>0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0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  <cell r="AQ1521">
            <v>0</v>
          </cell>
          <cell r="AR1521">
            <v>0</v>
          </cell>
          <cell r="AS1521">
            <v>0</v>
          </cell>
        </row>
        <row r="1522"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  <cell r="I1522" t="str">
            <v>TOTAL COSTO DIRECTO</v>
          </cell>
          <cell r="J1522">
            <v>0</v>
          </cell>
          <cell r="K1522">
            <v>0</v>
          </cell>
          <cell r="L1522">
            <v>2551238.4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  <cell r="W1522">
            <v>0</v>
          </cell>
          <cell r="X1522">
            <v>0</v>
          </cell>
          <cell r="Y1522">
            <v>0</v>
          </cell>
          <cell r="Z1522">
            <v>0</v>
          </cell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0</v>
          </cell>
          <cell r="AJ1522">
            <v>0</v>
          </cell>
          <cell r="AK1522">
            <v>0</v>
          </cell>
          <cell r="AL1522">
            <v>0</v>
          </cell>
          <cell r="AM1522">
            <v>0</v>
          </cell>
          <cell r="AN1522">
            <v>0</v>
          </cell>
          <cell r="AO1522">
            <v>0</v>
          </cell>
          <cell r="AP1522">
            <v>0</v>
          </cell>
          <cell r="AQ1522">
            <v>0</v>
          </cell>
          <cell r="AR1522">
            <v>0</v>
          </cell>
          <cell r="AS1522">
            <v>0</v>
          </cell>
        </row>
        <row r="1523">
          <cell r="B1523">
            <v>0</v>
          </cell>
          <cell r="C1523">
            <v>0</v>
          </cell>
          <cell r="D1523" t="str">
            <v>V- COSTOS INDIRECTOS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  <cell r="AQ1523">
            <v>0</v>
          </cell>
          <cell r="AR1523">
            <v>0</v>
          </cell>
          <cell r="AS1523">
            <v>0</v>
          </cell>
        </row>
        <row r="1524">
          <cell r="B1524">
            <v>0</v>
          </cell>
          <cell r="C1524">
            <v>0</v>
          </cell>
          <cell r="D1524" t="str">
            <v>Descripción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 t="str">
            <v>Porcentaje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  <cell r="AQ1524">
            <v>0</v>
          </cell>
          <cell r="AR1524">
            <v>0</v>
          </cell>
          <cell r="AS1524">
            <v>0</v>
          </cell>
        </row>
        <row r="1525">
          <cell r="B1525">
            <v>0</v>
          </cell>
          <cell r="C1525">
            <v>0</v>
          </cell>
          <cell r="D1525" t="str">
            <v>A.I.U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  <cell r="J1525">
            <v>0.35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0</v>
          </cell>
          <cell r="AK1525">
            <v>0</v>
          </cell>
          <cell r="AL1525">
            <v>0</v>
          </cell>
          <cell r="AM1525">
            <v>0</v>
          </cell>
          <cell r="AN1525">
            <v>0</v>
          </cell>
          <cell r="AO1525">
            <v>0</v>
          </cell>
          <cell r="AP1525">
            <v>0</v>
          </cell>
          <cell r="AQ1525">
            <v>0</v>
          </cell>
          <cell r="AR1525">
            <v>0</v>
          </cell>
          <cell r="AS1525">
            <v>0</v>
          </cell>
        </row>
        <row r="1526"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 t="str">
            <v xml:space="preserve">PRECIO UNITARIO TOTAL </v>
          </cell>
          <cell r="K1526">
            <v>0</v>
          </cell>
          <cell r="L1526">
            <v>3444171.84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  <cell r="W1526">
            <v>0</v>
          </cell>
          <cell r="X1526">
            <v>0</v>
          </cell>
          <cell r="Y1526">
            <v>0</v>
          </cell>
          <cell r="Z1526">
            <v>0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0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0</v>
          </cell>
          <cell r="AQ1526">
            <v>0</v>
          </cell>
          <cell r="AR1526">
            <v>0</v>
          </cell>
          <cell r="AS1526">
            <v>0</v>
          </cell>
        </row>
        <row r="1527"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0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  <cell r="AQ1527">
            <v>0</v>
          </cell>
          <cell r="AR1527">
            <v>0</v>
          </cell>
          <cell r="AS1527">
            <v>0</v>
          </cell>
        </row>
        <row r="1528">
          <cell r="B1528">
            <v>0</v>
          </cell>
          <cell r="C1528" t="str">
            <v>Elaboró: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 t="str">
            <v xml:space="preserve">Reviso: 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  <cell r="AQ1528">
            <v>0</v>
          </cell>
          <cell r="AR1528">
            <v>0</v>
          </cell>
          <cell r="AS1528">
            <v>0</v>
          </cell>
        </row>
        <row r="1529"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0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  <cell r="AQ1529">
            <v>0</v>
          </cell>
          <cell r="AR1529">
            <v>0</v>
          </cell>
          <cell r="AS1529">
            <v>0</v>
          </cell>
        </row>
        <row r="1530">
          <cell r="B1530">
            <v>0</v>
          </cell>
          <cell r="C1530" t="str">
            <v>ING EDWIN ANTONIO ORTIZ HIGUERA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 t="str">
            <v>FREEDIE ANDRES SANDOVAL HERRERA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</v>
          </cell>
          <cell r="AJ1530">
            <v>0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  <cell r="AQ1530">
            <v>0</v>
          </cell>
          <cell r="AR1530">
            <v>0</v>
          </cell>
          <cell r="AS1530">
            <v>0</v>
          </cell>
        </row>
        <row r="1531">
          <cell r="B1531">
            <v>0</v>
          </cell>
          <cell r="C1531" t="str">
            <v>Ingeniero Civil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 t="str">
            <v>Secretario De Planeación Municipal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  <cell r="AF1531">
            <v>0</v>
          </cell>
          <cell r="AG1531">
            <v>0</v>
          </cell>
          <cell r="AH1531">
            <v>0</v>
          </cell>
          <cell r="AI1531">
            <v>0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0</v>
          </cell>
        </row>
        <row r="1532">
          <cell r="B1532">
            <v>0</v>
          </cell>
          <cell r="C1532" t="str">
            <v>MP 68202-096275 STD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  <cell r="I1532" t="str">
            <v>M.P. 68202-300697 STD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  <cell r="AF1532">
            <v>0</v>
          </cell>
          <cell r="AG1532">
            <v>0</v>
          </cell>
          <cell r="AH1532">
            <v>0</v>
          </cell>
          <cell r="AI1532">
            <v>0</v>
          </cell>
          <cell r="AJ1532">
            <v>0</v>
          </cell>
          <cell r="AK1532">
            <v>0</v>
          </cell>
          <cell r="AL1532">
            <v>0</v>
          </cell>
          <cell r="AM1532">
            <v>0</v>
          </cell>
          <cell r="AN1532">
            <v>0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0</v>
          </cell>
        </row>
        <row r="1533"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0</v>
          </cell>
        </row>
        <row r="1534"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0</v>
          </cell>
          <cell r="AS1534">
            <v>0</v>
          </cell>
        </row>
        <row r="1535"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  <cell r="AQ1535">
            <v>0</v>
          </cell>
          <cell r="AR1535">
            <v>0</v>
          </cell>
          <cell r="AS1535">
            <v>0</v>
          </cell>
        </row>
        <row r="1536">
          <cell r="B1536">
            <v>0</v>
          </cell>
          <cell r="C1536" t="str">
            <v>MUNICIPIO DE VALLE DE SAN JOSE</v>
          </cell>
          <cell r="D1536">
            <v>0</v>
          </cell>
          <cell r="E1536">
            <v>0</v>
          </cell>
          <cell r="F1536">
            <v>0</v>
          </cell>
          <cell r="G1536" t="str">
            <v xml:space="preserve">ANALISIS DE PRECIOS UNITARIOS 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  <cell r="AQ1536">
            <v>0</v>
          </cell>
          <cell r="AR1536">
            <v>0</v>
          </cell>
          <cell r="AS1536">
            <v>0</v>
          </cell>
        </row>
        <row r="1537">
          <cell r="B1537">
            <v>0</v>
          </cell>
          <cell r="C1537" t="str">
            <v>DEPARTAMENTO:</v>
          </cell>
          <cell r="D1537">
            <v>0</v>
          </cell>
          <cell r="E1537" t="str">
            <v>SANTANDER</v>
          </cell>
          <cell r="F1537">
            <v>0</v>
          </cell>
          <cell r="G1537">
            <v>0</v>
          </cell>
          <cell r="H1537" t="str">
            <v>MUNICIPIO:</v>
          </cell>
          <cell r="I1537" t="str">
            <v>VALLE DE SAN JOSE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</v>
          </cell>
          <cell r="AM1537">
            <v>0</v>
          </cell>
          <cell r="AN1537">
            <v>0</v>
          </cell>
          <cell r="AO1537">
            <v>0</v>
          </cell>
          <cell r="AP1537">
            <v>0</v>
          </cell>
          <cell r="AQ1537">
            <v>0</v>
          </cell>
          <cell r="AR1537">
            <v>0</v>
          </cell>
          <cell r="AS1537">
            <v>0</v>
          </cell>
        </row>
        <row r="1538">
          <cell r="A1538">
            <v>0</v>
          </cell>
          <cell r="B1538">
            <v>0</v>
          </cell>
          <cell r="C1538" t="str">
            <v xml:space="preserve">ITEM  :    </v>
          </cell>
          <cell r="D1538">
            <v>6.01</v>
          </cell>
          <cell r="E1538" t="str">
            <v>Base granular, E=0.20 m</v>
          </cell>
          <cell r="F1538">
            <v>0</v>
          </cell>
          <cell r="G1538">
            <v>0</v>
          </cell>
          <cell r="H1538">
            <v>0</v>
          </cell>
          <cell r="I1538" t="str">
            <v xml:space="preserve">Fecha: </v>
          </cell>
          <cell r="J1538" t="str">
            <v>DICIEMBRE DE 2019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 t="str">
            <v>1,18,3</v>
          </cell>
          <cell r="P1538">
            <v>0</v>
          </cell>
          <cell r="T1538">
            <v>121356.67</v>
          </cell>
          <cell r="U1538">
            <v>11776.67</v>
          </cell>
          <cell r="V1538">
            <v>36400</v>
          </cell>
          <cell r="W1538">
            <v>70980</v>
          </cell>
          <cell r="X1538">
            <v>2200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0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  <cell r="AQ1538">
            <v>0</v>
          </cell>
          <cell r="AR1538">
            <v>0</v>
          </cell>
          <cell r="AS1538">
            <v>0</v>
          </cell>
        </row>
        <row r="1539">
          <cell r="B1539">
            <v>0</v>
          </cell>
          <cell r="C1539">
            <v>0</v>
          </cell>
          <cell r="D1539" t="str">
            <v>I-EQUIPO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</row>
        <row r="1540">
          <cell r="B1540">
            <v>0</v>
          </cell>
          <cell r="C1540" t="str">
            <v>COD.</v>
          </cell>
          <cell r="D1540" t="str">
            <v xml:space="preserve">DESCRIPCION </v>
          </cell>
          <cell r="E1540">
            <v>0</v>
          </cell>
          <cell r="F1540">
            <v>0</v>
          </cell>
          <cell r="G1540" t="str">
            <v>tipo</v>
          </cell>
          <cell r="H1540" t="str">
            <v>tarifa</v>
          </cell>
          <cell r="I1540" t="str">
            <v>rendimiento</v>
          </cell>
          <cell r="J1540">
            <v>0</v>
          </cell>
          <cell r="K1540" t="str">
            <v>vr.unit</v>
          </cell>
          <cell r="L1540" t="str">
            <v>M3</v>
          </cell>
          <cell r="M1540">
            <v>0</v>
          </cell>
          <cell r="N1540">
            <v>0</v>
          </cell>
          <cell r="O1540" t="str">
            <v>CANTIDAD</v>
          </cell>
          <cell r="P1540" t="str">
            <v>DIA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</row>
        <row r="1541">
          <cell r="B1541">
            <v>0</v>
          </cell>
          <cell r="C1541">
            <v>0</v>
          </cell>
          <cell r="D1541" t="str">
            <v>HERRAMIENTA MENOR</v>
          </cell>
          <cell r="E1541">
            <v>0</v>
          </cell>
          <cell r="F1541">
            <v>0</v>
          </cell>
          <cell r="G1541"/>
          <cell r="H1541">
            <v>1695.8210526315791</v>
          </cell>
          <cell r="I1541">
            <v>1</v>
          </cell>
          <cell r="J1541"/>
          <cell r="K1541">
            <v>1695.8210526315791</v>
          </cell>
          <cell r="L1541">
            <v>0</v>
          </cell>
          <cell r="M1541">
            <v>0</v>
          </cell>
          <cell r="N1541">
            <v>0</v>
          </cell>
          <cell r="O1541">
            <v>402.47</v>
          </cell>
          <cell r="P1541">
            <v>44271.7</v>
          </cell>
          <cell r="Q1541">
            <v>44271.7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</row>
        <row r="1542">
          <cell r="B1542">
            <v>0</v>
          </cell>
          <cell r="C1542">
            <v>0</v>
          </cell>
          <cell r="D1542" t="str">
            <v>MOTONIVELADORA</v>
          </cell>
          <cell r="E1542">
            <v>0</v>
          </cell>
          <cell r="F1542">
            <v>0</v>
          </cell>
          <cell r="G1542">
            <v>0</v>
          </cell>
          <cell r="H1542">
            <v>167000</v>
          </cell>
          <cell r="I1542">
            <v>19</v>
          </cell>
          <cell r="J1542" t="str">
            <v>M3/HORA</v>
          </cell>
          <cell r="K1542">
            <v>8789.4736842105267</v>
          </cell>
          <cell r="L1542">
            <v>0</v>
          </cell>
          <cell r="M1542">
            <v>0</v>
          </cell>
          <cell r="N1542">
            <v>0</v>
          </cell>
          <cell r="O1542">
            <v>402.47</v>
          </cell>
          <cell r="P1542">
            <v>13.415666666666668</v>
          </cell>
          <cell r="Q1542">
            <v>2079429.67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0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  <cell r="AQ1542">
            <v>0</v>
          </cell>
          <cell r="AR1542">
            <v>0</v>
          </cell>
          <cell r="AS1542">
            <v>0</v>
          </cell>
        </row>
        <row r="1543">
          <cell r="B1543">
            <v>0</v>
          </cell>
          <cell r="C1543">
            <v>0</v>
          </cell>
          <cell r="D1543" t="str">
            <v>VIBRO</v>
          </cell>
          <cell r="E1543">
            <v>0</v>
          </cell>
          <cell r="F1543">
            <v>0</v>
          </cell>
          <cell r="G1543">
            <v>0</v>
          </cell>
          <cell r="H1543">
            <v>127000</v>
          </cell>
          <cell r="I1543">
            <v>19</v>
          </cell>
          <cell r="J1543" t="str">
            <v>M3/HORA</v>
          </cell>
          <cell r="K1543">
            <v>6684.2105263157891</v>
          </cell>
          <cell r="L1543">
            <v>0</v>
          </cell>
          <cell r="M1543">
            <v>0</v>
          </cell>
          <cell r="N1543">
            <v>0</v>
          </cell>
          <cell r="O1543">
            <v>402.47</v>
          </cell>
          <cell r="P1543">
            <v>13.415666666666668</v>
          </cell>
          <cell r="Q1543">
            <v>1408645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0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0</v>
          </cell>
        </row>
        <row r="1544">
          <cell r="B1544">
            <v>0</v>
          </cell>
          <cell r="C1544">
            <v>0</v>
          </cell>
          <cell r="D1544" t="str">
            <v>CARROTANQUE</v>
          </cell>
          <cell r="E1544">
            <v>0</v>
          </cell>
          <cell r="F1544">
            <v>0</v>
          </cell>
          <cell r="G1544">
            <v>0</v>
          </cell>
          <cell r="H1544">
            <v>65000</v>
          </cell>
          <cell r="I1544">
            <v>19</v>
          </cell>
          <cell r="J1544" t="str">
            <v>M3/HORA</v>
          </cell>
          <cell r="K1544">
            <v>3421.0526315789475</v>
          </cell>
          <cell r="L1544">
            <v>0</v>
          </cell>
          <cell r="M1544">
            <v>0</v>
          </cell>
          <cell r="N1544">
            <v>0</v>
          </cell>
          <cell r="O1544">
            <v>402.47</v>
          </cell>
          <cell r="P1544">
            <v>13.415666666666668</v>
          </cell>
          <cell r="Q1544">
            <v>1207410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</row>
        <row r="1545">
          <cell r="B1545">
            <v>0</v>
          </cell>
          <cell r="C1545"/>
          <cell r="D1545"/>
          <cell r="E1545">
            <v>0</v>
          </cell>
          <cell r="F1545">
            <v>0</v>
          </cell>
          <cell r="G1545"/>
          <cell r="H1545"/>
          <cell r="I1545"/>
          <cell r="J1545"/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/>
          <cell r="P1545"/>
          <cell r="Q1545"/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  <cell r="X1545">
            <v>0</v>
          </cell>
          <cell r="Y1545">
            <v>0</v>
          </cell>
          <cell r="Z1545">
            <v>0</v>
          </cell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  <cell r="AF1545">
            <v>0</v>
          </cell>
          <cell r="AG1545">
            <v>0</v>
          </cell>
          <cell r="AH1545">
            <v>0</v>
          </cell>
          <cell r="AI1545">
            <v>0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  <cell r="AQ1545">
            <v>0</v>
          </cell>
          <cell r="AR1545">
            <v>0</v>
          </cell>
          <cell r="AS1545">
            <v>0</v>
          </cell>
        </row>
        <row r="1546">
          <cell r="B1546">
            <v>0</v>
          </cell>
          <cell r="C1546"/>
          <cell r="D1546"/>
          <cell r="E1546">
            <v>0</v>
          </cell>
          <cell r="F1546">
            <v>0</v>
          </cell>
          <cell r="G1546"/>
          <cell r="H1546"/>
          <cell r="I1546"/>
          <cell r="J1546"/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/>
          <cell r="P1546"/>
          <cell r="Q1546"/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  <cell r="AF1546">
            <v>0</v>
          </cell>
          <cell r="AG1546">
            <v>0</v>
          </cell>
          <cell r="AH1546">
            <v>0</v>
          </cell>
          <cell r="AI1546">
            <v>0</v>
          </cell>
          <cell r="AJ1546">
            <v>0</v>
          </cell>
          <cell r="AK1546">
            <v>0</v>
          </cell>
          <cell r="AL1546">
            <v>0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  <cell r="AQ1546">
            <v>0</v>
          </cell>
          <cell r="AR1546">
            <v>0</v>
          </cell>
          <cell r="AS1546">
            <v>0</v>
          </cell>
        </row>
        <row r="1547">
          <cell r="B1547">
            <v>0</v>
          </cell>
          <cell r="C1547"/>
          <cell r="D1547"/>
          <cell r="E1547">
            <v>0</v>
          </cell>
          <cell r="F1547">
            <v>0</v>
          </cell>
          <cell r="G1547"/>
          <cell r="H1547"/>
          <cell r="I1547"/>
          <cell r="J1547"/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/>
          <cell r="P1547"/>
          <cell r="Q1547"/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  <cell r="X1547">
            <v>0</v>
          </cell>
          <cell r="Y1547">
            <v>0</v>
          </cell>
          <cell r="Z1547">
            <v>0</v>
          </cell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0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0</v>
          </cell>
          <cell r="AQ1547">
            <v>0</v>
          </cell>
          <cell r="AR1547">
            <v>0</v>
          </cell>
          <cell r="AS1547">
            <v>0</v>
          </cell>
        </row>
        <row r="1548">
          <cell r="B1548">
            <v>0</v>
          </cell>
          <cell r="C1548"/>
          <cell r="D1548"/>
          <cell r="E1548">
            <v>0</v>
          </cell>
          <cell r="F1548">
            <v>0</v>
          </cell>
          <cell r="G1548"/>
          <cell r="H1548"/>
          <cell r="I1548"/>
          <cell r="J1548"/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/>
          <cell r="P1548"/>
          <cell r="Q1548"/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  <cell r="AQ1548">
            <v>0</v>
          </cell>
          <cell r="AR1548">
            <v>0</v>
          </cell>
          <cell r="AS1548">
            <v>0</v>
          </cell>
        </row>
        <row r="1549">
          <cell r="B1549">
            <v>0</v>
          </cell>
          <cell r="C1549"/>
          <cell r="D1549"/>
          <cell r="E1549">
            <v>0</v>
          </cell>
          <cell r="F1549">
            <v>0</v>
          </cell>
          <cell r="G1549"/>
          <cell r="H1549"/>
          <cell r="I1549"/>
          <cell r="J1549"/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/>
          <cell r="P1549"/>
          <cell r="Q1549"/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  <cell r="AQ1549">
            <v>0</v>
          </cell>
          <cell r="AR1549">
            <v>0</v>
          </cell>
          <cell r="AS1549">
            <v>0</v>
          </cell>
        </row>
        <row r="1550">
          <cell r="B1550">
            <v>0</v>
          </cell>
          <cell r="C1550"/>
          <cell r="D1550"/>
          <cell r="E1550">
            <v>0</v>
          </cell>
          <cell r="F1550">
            <v>0</v>
          </cell>
          <cell r="G1550"/>
          <cell r="H1550"/>
          <cell r="I1550"/>
          <cell r="J1550"/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/>
          <cell r="P1550"/>
          <cell r="Q1550"/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  <cell r="AQ1550">
            <v>0</v>
          </cell>
          <cell r="AR1550">
            <v>0</v>
          </cell>
          <cell r="AS1550">
            <v>0</v>
          </cell>
        </row>
        <row r="1551"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 t="str">
            <v>SUB-TOTAL</v>
          </cell>
          <cell r="L1551">
            <v>20590.557894736841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0</v>
          </cell>
          <cell r="AQ1551">
            <v>0</v>
          </cell>
          <cell r="AR1551">
            <v>0</v>
          </cell>
          <cell r="AS1551">
            <v>0</v>
          </cell>
        </row>
        <row r="1552">
          <cell r="B1552">
            <v>0</v>
          </cell>
          <cell r="C1552">
            <v>0</v>
          </cell>
          <cell r="D1552" t="str">
            <v>II-MATERIALES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  <cell r="AQ1552">
            <v>0</v>
          </cell>
          <cell r="AR1552">
            <v>0</v>
          </cell>
          <cell r="AS1552">
            <v>0</v>
          </cell>
        </row>
        <row r="1553">
          <cell r="B1553">
            <v>0</v>
          </cell>
          <cell r="C1553" t="str">
            <v>COD.</v>
          </cell>
          <cell r="D1553" t="str">
            <v xml:space="preserve">DESCRIPCION </v>
          </cell>
          <cell r="E1553">
            <v>0</v>
          </cell>
          <cell r="F1553">
            <v>0</v>
          </cell>
          <cell r="G1553" t="str">
            <v>unidad</v>
          </cell>
          <cell r="H1553" t="str">
            <v>precio-unit</v>
          </cell>
          <cell r="I1553" t="str">
            <v>cantidad</v>
          </cell>
          <cell r="J1553">
            <v>0</v>
          </cell>
          <cell r="K1553" t="str">
            <v>vr.unit</v>
          </cell>
          <cell r="L1553" t="str">
            <v>M3</v>
          </cell>
          <cell r="M1553">
            <v>0</v>
          </cell>
          <cell r="N1553">
            <v>0</v>
          </cell>
          <cell r="O1553" t="str">
            <v>CANTIDAD</v>
          </cell>
          <cell r="P1553" t="str">
            <v>CANTIDAD TOTAL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  <cell r="AG1553">
            <v>0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  <cell r="AQ1553">
            <v>0</v>
          </cell>
          <cell r="AR1553">
            <v>0</v>
          </cell>
          <cell r="AS1553">
            <v>0</v>
          </cell>
        </row>
        <row r="1554">
          <cell r="B1554">
            <v>0</v>
          </cell>
          <cell r="C1554">
            <v>0</v>
          </cell>
          <cell r="D1554" t="str">
            <v>BASE GRANULAR</v>
          </cell>
          <cell r="E1554">
            <v>0</v>
          </cell>
          <cell r="F1554">
            <v>0</v>
          </cell>
          <cell r="G1554" t="str">
            <v>M3</v>
          </cell>
          <cell r="H1554">
            <v>50000</v>
          </cell>
          <cell r="I1554">
            <v>1.3</v>
          </cell>
          <cell r="J1554">
            <v>0</v>
          </cell>
          <cell r="K1554">
            <v>65000</v>
          </cell>
          <cell r="L1554">
            <v>0</v>
          </cell>
          <cell r="M1554">
            <v>0</v>
          </cell>
          <cell r="N1554">
            <v>0</v>
          </cell>
          <cell r="O1554">
            <v>402.47</v>
          </cell>
          <cell r="P1554">
            <v>523.21100000000001</v>
          </cell>
          <cell r="Q1554">
            <v>14649908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  <cell r="AG1554">
            <v>0</v>
          </cell>
          <cell r="AH1554">
            <v>0</v>
          </cell>
          <cell r="AI1554">
            <v>0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  <cell r="AQ1554">
            <v>0</v>
          </cell>
          <cell r="AR1554">
            <v>0</v>
          </cell>
          <cell r="AS1554">
            <v>0</v>
          </cell>
        </row>
        <row r="1555">
          <cell r="B1555">
            <v>0</v>
          </cell>
          <cell r="C1555"/>
          <cell r="D1555"/>
          <cell r="E1555">
            <v>0</v>
          </cell>
          <cell r="F1555">
            <v>0</v>
          </cell>
          <cell r="G1555"/>
          <cell r="H1555"/>
          <cell r="I1555"/>
          <cell r="J1555">
            <v>0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/>
          <cell r="P1555"/>
          <cell r="Q1555"/>
          <cell r="R1555">
            <v>0</v>
          </cell>
          <cell r="S1555">
            <v>0</v>
          </cell>
          <cell r="T1555">
            <v>0</v>
          </cell>
          <cell r="U1555">
            <v>0</v>
          </cell>
          <cell r="V1555">
            <v>0</v>
          </cell>
          <cell r="W1555">
            <v>0</v>
          </cell>
          <cell r="X1555">
            <v>0</v>
          </cell>
          <cell r="Y1555">
            <v>0</v>
          </cell>
          <cell r="Z1555">
            <v>0</v>
          </cell>
          <cell r="AA1555">
            <v>0</v>
          </cell>
          <cell r="AB1555">
            <v>0</v>
          </cell>
          <cell r="AC1555">
            <v>0</v>
          </cell>
          <cell r="AD1555">
            <v>0</v>
          </cell>
          <cell r="AE1555">
            <v>0</v>
          </cell>
          <cell r="AF1555">
            <v>0</v>
          </cell>
          <cell r="AG1555">
            <v>0</v>
          </cell>
          <cell r="AH1555">
            <v>0</v>
          </cell>
          <cell r="AI1555">
            <v>0</v>
          </cell>
          <cell r="AJ1555">
            <v>0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0</v>
          </cell>
          <cell r="AP1555">
            <v>0</v>
          </cell>
          <cell r="AQ1555">
            <v>0</v>
          </cell>
          <cell r="AR1555">
            <v>0</v>
          </cell>
          <cell r="AS1555">
            <v>0</v>
          </cell>
        </row>
        <row r="1556">
          <cell r="B1556">
            <v>0</v>
          </cell>
          <cell r="C1556"/>
          <cell r="D1556"/>
          <cell r="E1556">
            <v>0</v>
          </cell>
          <cell r="F1556">
            <v>0</v>
          </cell>
          <cell r="G1556"/>
          <cell r="H1556"/>
          <cell r="I1556"/>
          <cell r="J1556">
            <v>0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/>
          <cell r="P1556"/>
          <cell r="Q1556"/>
          <cell r="R1556">
            <v>0</v>
          </cell>
          <cell r="S1556">
            <v>0</v>
          </cell>
          <cell r="T1556">
            <v>0</v>
          </cell>
          <cell r="U1556">
            <v>0</v>
          </cell>
          <cell r="V1556">
            <v>0</v>
          </cell>
          <cell r="W1556">
            <v>0</v>
          </cell>
          <cell r="X1556">
            <v>0</v>
          </cell>
          <cell r="Y1556">
            <v>0</v>
          </cell>
          <cell r="Z1556">
            <v>0</v>
          </cell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0</v>
          </cell>
          <cell r="AG1556">
            <v>0</v>
          </cell>
          <cell r="AH1556">
            <v>0</v>
          </cell>
          <cell r="AI1556">
            <v>0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0</v>
          </cell>
          <cell r="AQ1556">
            <v>0</v>
          </cell>
          <cell r="AR1556">
            <v>0</v>
          </cell>
          <cell r="AS1556">
            <v>0</v>
          </cell>
        </row>
        <row r="1557">
          <cell r="B1557">
            <v>0</v>
          </cell>
          <cell r="C1557"/>
          <cell r="D1557"/>
          <cell r="E1557">
            <v>0</v>
          </cell>
          <cell r="F1557">
            <v>0</v>
          </cell>
          <cell r="G1557"/>
          <cell r="H1557"/>
          <cell r="I1557"/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/>
          <cell r="P1557"/>
          <cell r="Q1557"/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0</v>
          </cell>
          <cell r="W1557">
            <v>0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0</v>
          </cell>
          <cell r="AC1557">
            <v>0</v>
          </cell>
          <cell r="AD1557">
            <v>0</v>
          </cell>
          <cell r="AE1557">
            <v>0</v>
          </cell>
          <cell r="AF1557">
            <v>0</v>
          </cell>
          <cell r="AG1557">
            <v>0</v>
          </cell>
          <cell r="AH1557">
            <v>0</v>
          </cell>
          <cell r="AI1557">
            <v>0</v>
          </cell>
          <cell r="AJ1557">
            <v>0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  <cell r="AQ1557">
            <v>0</v>
          </cell>
          <cell r="AR1557">
            <v>0</v>
          </cell>
          <cell r="AS1557">
            <v>0</v>
          </cell>
        </row>
        <row r="1558">
          <cell r="B1558">
            <v>0</v>
          </cell>
          <cell r="C1558"/>
          <cell r="D1558"/>
          <cell r="E1558">
            <v>0</v>
          </cell>
          <cell r="F1558">
            <v>0</v>
          </cell>
          <cell r="G1558"/>
          <cell r="H1558"/>
          <cell r="I1558"/>
          <cell r="J1558">
            <v>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/>
          <cell r="P1558"/>
          <cell r="Q1558"/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0</v>
          </cell>
          <cell r="W1558">
            <v>0</v>
          </cell>
          <cell r="X1558">
            <v>0</v>
          </cell>
          <cell r="Y1558">
            <v>0</v>
          </cell>
          <cell r="Z1558">
            <v>0</v>
          </cell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0</v>
          </cell>
          <cell r="AF1558">
            <v>0</v>
          </cell>
          <cell r="AG1558">
            <v>0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0</v>
          </cell>
          <cell r="AP1558">
            <v>0</v>
          </cell>
          <cell r="AQ1558">
            <v>0</v>
          </cell>
          <cell r="AR1558">
            <v>0</v>
          </cell>
          <cell r="AS1558">
            <v>0</v>
          </cell>
        </row>
        <row r="1559">
          <cell r="B1559">
            <v>0</v>
          </cell>
          <cell r="C1559"/>
          <cell r="D1559"/>
          <cell r="E1559">
            <v>0</v>
          </cell>
          <cell r="F1559">
            <v>0</v>
          </cell>
          <cell r="G1559"/>
          <cell r="H1559"/>
          <cell r="I1559"/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/>
          <cell r="P1559"/>
          <cell r="Q1559"/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</row>
        <row r="1560">
          <cell r="B1560">
            <v>0</v>
          </cell>
          <cell r="C1560"/>
          <cell r="D1560"/>
          <cell r="E1560">
            <v>0</v>
          </cell>
          <cell r="F1560">
            <v>0</v>
          </cell>
          <cell r="G1560"/>
          <cell r="H1560"/>
          <cell r="I1560"/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/>
          <cell r="P1560"/>
          <cell r="Q1560"/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  <cell r="W1560">
            <v>0</v>
          </cell>
          <cell r="X1560">
            <v>0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0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0</v>
          </cell>
          <cell r="AP1560">
            <v>0</v>
          </cell>
          <cell r="AQ1560">
            <v>0</v>
          </cell>
          <cell r="AR1560">
            <v>0</v>
          </cell>
          <cell r="AS1560">
            <v>0</v>
          </cell>
        </row>
        <row r="1561">
          <cell r="B1561">
            <v>0</v>
          </cell>
          <cell r="C1561"/>
          <cell r="D1561"/>
          <cell r="E1561">
            <v>0</v>
          </cell>
          <cell r="F1561">
            <v>0</v>
          </cell>
          <cell r="G1561"/>
          <cell r="H1561"/>
          <cell r="I1561"/>
          <cell r="J1561">
            <v>0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/>
          <cell r="P1561"/>
          <cell r="Q1561"/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0</v>
          </cell>
          <cell r="W1561">
            <v>0</v>
          </cell>
          <cell r="X1561">
            <v>0</v>
          </cell>
          <cell r="Y1561">
            <v>0</v>
          </cell>
          <cell r="Z1561">
            <v>0</v>
          </cell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0</v>
          </cell>
          <cell r="AF1561">
            <v>0</v>
          </cell>
          <cell r="AG1561">
            <v>0</v>
          </cell>
          <cell r="AH1561">
            <v>0</v>
          </cell>
          <cell r="AI1561">
            <v>0</v>
          </cell>
          <cell r="AJ1561">
            <v>0</v>
          </cell>
          <cell r="AK1561">
            <v>0</v>
          </cell>
          <cell r="AL1561">
            <v>0</v>
          </cell>
          <cell r="AM1561">
            <v>0</v>
          </cell>
          <cell r="AN1561">
            <v>0</v>
          </cell>
          <cell r="AO1561">
            <v>0</v>
          </cell>
          <cell r="AP1561">
            <v>0</v>
          </cell>
          <cell r="AQ1561">
            <v>0</v>
          </cell>
          <cell r="AR1561">
            <v>0</v>
          </cell>
          <cell r="AS1561">
            <v>0</v>
          </cell>
        </row>
        <row r="1562">
          <cell r="B1562">
            <v>0</v>
          </cell>
          <cell r="C1562"/>
          <cell r="D1562"/>
          <cell r="E1562">
            <v>0</v>
          </cell>
          <cell r="F1562">
            <v>0</v>
          </cell>
          <cell r="G1562"/>
          <cell r="H1562"/>
          <cell r="I1562"/>
          <cell r="J1562">
            <v>0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/>
          <cell r="P1562"/>
          <cell r="Q1562"/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0</v>
          </cell>
          <cell r="W1562">
            <v>0</v>
          </cell>
          <cell r="X1562">
            <v>0</v>
          </cell>
          <cell r="Y1562">
            <v>0</v>
          </cell>
          <cell r="Z1562">
            <v>0</v>
          </cell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0</v>
          </cell>
          <cell r="AQ1562">
            <v>0</v>
          </cell>
          <cell r="AR1562">
            <v>0</v>
          </cell>
          <cell r="AS1562">
            <v>0</v>
          </cell>
        </row>
        <row r="1563">
          <cell r="B1563">
            <v>0</v>
          </cell>
          <cell r="C1563"/>
          <cell r="D1563"/>
          <cell r="E1563">
            <v>0</v>
          </cell>
          <cell r="F1563">
            <v>0</v>
          </cell>
          <cell r="G1563"/>
          <cell r="H1563"/>
          <cell r="I1563"/>
          <cell r="J1563">
            <v>0</v>
          </cell>
          <cell r="K1563">
            <v>0</v>
          </cell>
          <cell r="L1563">
            <v>0</v>
          </cell>
          <cell r="M1563">
            <v>0</v>
          </cell>
          <cell r="N1563">
            <v>0</v>
          </cell>
          <cell r="O1563"/>
          <cell r="P1563"/>
          <cell r="Q1563"/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X1563">
            <v>0</v>
          </cell>
          <cell r="Y1563">
            <v>0</v>
          </cell>
          <cell r="Z1563">
            <v>0</v>
          </cell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0</v>
          </cell>
          <cell r="AF1563">
            <v>0</v>
          </cell>
          <cell r="AG1563">
            <v>0</v>
          </cell>
          <cell r="AH1563">
            <v>0</v>
          </cell>
          <cell r="AI1563">
            <v>0</v>
          </cell>
          <cell r="AJ1563">
            <v>0</v>
          </cell>
          <cell r="AK1563">
            <v>0</v>
          </cell>
          <cell r="AL1563">
            <v>0</v>
          </cell>
          <cell r="AM1563">
            <v>0</v>
          </cell>
          <cell r="AN1563">
            <v>0</v>
          </cell>
          <cell r="AO1563">
            <v>0</v>
          </cell>
          <cell r="AP1563">
            <v>0</v>
          </cell>
          <cell r="AQ1563">
            <v>0</v>
          </cell>
          <cell r="AR1563">
            <v>0</v>
          </cell>
          <cell r="AS1563">
            <v>0</v>
          </cell>
        </row>
        <row r="1564">
          <cell r="B1564">
            <v>0</v>
          </cell>
          <cell r="C1564"/>
          <cell r="D1564"/>
          <cell r="E1564">
            <v>0</v>
          </cell>
          <cell r="F1564">
            <v>0</v>
          </cell>
          <cell r="G1564"/>
          <cell r="H1564"/>
          <cell r="I1564"/>
          <cell r="J1564">
            <v>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/>
          <cell r="P1564"/>
          <cell r="Q1564"/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  <cell r="X1564">
            <v>0</v>
          </cell>
          <cell r="Y1564">
            <v>0</v>
          </cell>
          <cell r="Z1564">
            <v>0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0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0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</row>
        <row r="1565">
          <cell r="B1565">
            <v>0</v>
          </cell>
          <cell r="C1565"/>
          <cell r="D1565"/>
          <cell r="E1565">
            <v>0</v>
          </cell>
          <cell r="F1565">
            <v>0</v>
          </cell>
          <cell r="G1565"/>
          <cell r="H1565"/>
          <cell r="I1565"/>
          <cell r="J1565">
            <v>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/>
          <cell r="P1565"/>
          <cell r="Q1565"/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0</v>
          </cell>
          <cell r="W1565">
            <v>0</v>
          </cell>
          <cell r="X1565">
            <v>0</v>
          </cell>
          <cell r="Y1565">
            <v>0</v>
          </cell>
          <cell r="Z1565">
            <v>0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0</v>
          </cell>
          <cell r="AK1565">
            <v>0</v>
          </cell>
          <cell r="AL1565">
            <v>0</v>
          </cell>
          <cell r="AM1565">
            <v>0</v>
          </cell>
          <cell r="AN1565">
            <v>0</v>
          </cell>
          <cell r="AO1565">
            <v>0</v>
          </cell>
          <cell r="AP1565">
            <v>0</v>
          </cell>
          <cell r="AQ1565">
            <v>0</v>
          </cell>
          <cell r="AR1565">
            <v>0</v>
          </cell>
          <cell r="AS1565">
            <v>0</v>
          </cell>
        </row>
        <row r="1566">
          <cell r="B1566">
            <v>0</v>
          </cell>
          <cell r="C1566"/>
          <cell r="D1566"/>
          <cell r="E1566">
            <v>0</v>
          </cell>
          <cell r="F1566">
            <v>0</v>
          </cell>
          <cell r="G1566"/>
          <cell r="H1566"/>
          <cell r="I1566"/>
          <cell r="J1566">
            <v>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/>
          <cell r="P1566"/>
          <cell r="Q1566"/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>
            <v>0</v>
          </cell>
          <cell r="Z1566">
            <v>0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0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</row>
        <row r="1567">
          <cell r="B1567">
            <v>0</v>
          </cell>
          <cell r="C1567"/>
          <cell r="D1567"/>
          <cell r="E1567">
            <v>0</v>
          </cell>
          <cell r="F1567">
            <v>0</v>
          </cell>
          <cell r="G1567"/>
          <cell r="H1567"/>
          <cell r="I1567"/>
          <cell r="J1567">
            <v>0</v>
          </cell>
          <cell r="K1567">
            <v>0</v>
          </cell>
          <cell r="L1567">
            <v>0</v>
          </cell>
          <cell r="M1567">
            <v>0</v>
          </cell>
          <cell r="N1567">
            <v>0</v>
          </cell>
          <cell r="O1567"/>
          <cell r="P1567"/>
          <cell r="Q1567"/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0</v>
          </cell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  <cell r="AF1567">
            <v>0</v>
          </cell>
          <cell r="AG1567">
            <v>0</v>
          </cell>
          <cell r="AH1567">
            <v>0</v>
          </cell>
          <cell r="AI1567">
            <v>0</v>
          </cell>
          <cell r="AJ1567">
            <v>0</v>
          </cell>
          <cell r="AK1567">
            <v>0</v>
          </cell>
          <cell r="AL1567">
            <v>0</v>
          </cell>
          <cell r="AM1567">
            <v>0</v>
          </cell>
          <cell r="AN1567">
            <v>0</v>
          </cell>
          <cell r="AO1567">
            <v>0</v>
          </cell>
          <cell r="AP1567">
            <v>0</v>
          </cell>
          <cell r="AQ1567">
            <v>0</v>
          </cell>
          <cell r="AR1567">
            <v>0</v>
          </cell>
          <cell r="AS1567">
            <v>0</v>
          </cell>
        </row>
        <row r="1568">
          <cell r="B1568">
            <v>0</v>
          </cell>
          <cell r="C1568"/>
          <cell r="D1568"/>
          <cell r="E1568">
            <v>0</v>
          </cell>
          <cell r="F1568">
            <v>0</v>
          </cell>
          <cell r="G1568"/>
          <cell r="H1568"/>
          <cell r="I1568"/>
          <cell r="J1568">
            <v>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/>
          <cell r="P1568"/>
          <cell r="Q1568"/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  <cell r="X1568">
            <v>0</v>
          </cell>
          <cell r="Y1568">
            <v>0</v>
          </cell>
          <cell r="Z1568">
            <v>0</v>
          </cell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0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0</v>
          </cell>
          <cell r="AP1568">
            <v>0</v>
          </cell>
          <cell r="AQ1568">
            <v>0</v>
          </cell>
          <cell r="AR1568">
            <v>0</v>
          </cell>
          <cell r="AS1568">
            <v>0</v>
          </cell>
        </row>
        <row r="1569"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 t="str">
            <v>SUB-TOTAL</v>
          </cell>
          <cell r="L1569">
            <v>65000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0</v>
          </cell>
          <cell r="X1569">
            <v>0</v>
          </cell>
          <cell r="Y1569">
            <v>0</v>
          </cell>
          <cell r="Z1569">
            <v>0</v>
          </cell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0</v>
          </cell>
          <cell r="AK1569">
            <v>0</v>
          </cell>
          <cell r="AL1569">
            <v>0</v>
          </cell>
          <cell r="AM1569">
            <v>0</v>
          </cell>
          <cell r="AN1569">
            <v>0</v>
          </cell>
          <cell r="AO1569">
            <v>0</v>
          </cell>
          <cell r="AP1569">
            <v>0</v>
          </cell>
          <cell r="AQ1569">
            <v>0</v>
          </cell>
          <cell r="AR1569">
            <v>0</v>
          </cell>
          <cell r="AS1569">
            <v>0</v>
          </cell>
        </row>
        <row r="1570">
          <cell r="B1570">
            <v>0</v>
          </cell>
          <cell r="C1570">
            <v>0</v>
          </cell>
          <cell r="D1570" t="str">
            <v>III-TRANSPORTES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0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0</v>
          </cell>
        </row>
        <row r="1571">
          <cell r="B1571">
            <v>0</v>
          </cell>
          <cell r="C1571" t="str">
            <v>COD.</v>
          </cell>
          <cell r="D1571" t="str">
            <v>MATERIAL</v>
          </cell>
          <cell r="E1571">
            <v>0</v>
          </cell>
          <cell r="F1571" t="str">
            <v>vol-peso 
ó cant</v>
          </cell>
          <cell r="G1571" t="str">
            <v>Distancia</v>
          </cell>
          <cell r="H1571" t="str">
            <v>M3 o ton*Km</v>
          </cell>
          <cell r="I1571" t="str">
            <v>tarifa</v>
          </cell>
          <cell r="J1571">
            <v>0</v>
          </cell>
          <cell r="K1571" t="str">
            <v>vr.unit</v>
          </cell>
          <cell r="L1571" t="str">
            <v>M3</v>
          </cell>
          <cell r="M1571">
            <v>0</v>
          </cell>
          <cell r="N1571">
            <v>0</v>
          </cell>
          <cell r="O1571" t="str">
            <v>CANTIDAD</v>
          </cell>
          <cell r="P1571" t="str">
            <v>CANTIDAD TOTAL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0</v>
          </cell>
          <cell r="AK1571">
            <v>0</v>
          </cell>
          <cell r="AL1571">
            <v>0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  <cell r="AQ1571">
            <v>0</v>
          </cell>
          <cell r="AR1571">
            <v>0</v>
          </cell>
          <cell r="AS1571">
            <v>0</v>
          </cell>
        </row>
        <row r="1572">
          <cell r="B1572">
            <v>0</v>
          </cell>
          <cell r="C1572">
            <v>0</v>
          </cell>
          <cell r="D1572" t="str">
            <v>TRANSP. Base M3/km PIEDRADELSOL</v>
          </cell>
          <cell r="E1572">
            <v>0</v>
          </cell>
          <cell r="F1572">
            <v>1.3</v>
          </cell>
          <cell r="G1572">
            <v>22</v>
          </cell>
          <cell r="H1572">
            <v>28.6</v>
          </cell>
          <cell r="I1572">
            <v>1270</v>
          </cell>
          <cell r="J1572">
            <v>0</v>
          </cell>
          <cell r="K1572">
            <v>36322</v>
          </cell>
          <cell r="L1572">
            <v>0</v>
          </cell>
          <cell r="M1572">
            <v>0</v>
          </cell>
          <cell r="N1572">
            <v>0</v>
          </cell>
          <cell r="O1572">
            <v>402.47</v>
          </cell>
          <cell r="P1572">
            <v>27206.972000000002</v>
          </cell>
          <cell r="Q1572">
            <v>28567320.600000001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0</v>
          </cell>
          <cell r="AP1572">
            <v>0</v>
          </cell>
          <cell r="AQ1572">
            <v>0</v>
          </cell>
          <cell r="AR1572">
            <v>0</v>
          </cell>
          <cell r="AS1572">
            <v>0</v>
          </cell>
        </row>
        <row r="1573">
          <cell r="B1573">
            <v>0</v>
          </cell>
          <cell r="C1573"/>
          <cell r="D1573"/>
          <cell r="E1573">
            <v>0</v>
          </cell>
          <cell r="F1573"/>
          <cell r="G1573"/>
          <cell r="H1573"/>
          <cell r="I1573"/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/>
          <cell r="P1573"/>
          <cell r="Q1573"/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0</v>
          </cell>
        </row>
        <row r="1574">
          <cell r="B1574">
            <v>0</v>
          </cell>
          <cell r="C1574"/>
          <cell r="D1574"/>
          <cell r="E1574">
            <v>0</v>
          </cell>
          <cell r="F1574"/>
          <cell r="G1574"/>
          <cell r="H1574"/>
          <cell r="I1574"/>
          <cell r="J1574">
            <v>0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/>
          <cell r="P1574"/>
          <cell r="Q1574"/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0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0</v>
          </cell>
          <cell r="AP1574">
            <v>0</v>
          </cell>
          <cell r="AQ1574">
            <v>0</v>
          </cell>
          <cell r="AR1574">
            <v>0</v>
          </cell>
          <cell r="AS1574">
            <v>0</v>
          </cell>
        </row>
        <row r="1575">
          <cell r="B1575">
            <v>0</v>
          </cell>
          <cell r="C1575"/>
          <cell r="D1575"/>
          <cell r="E1575">
            <v>0</v>
          </cell>
          <cell r="F1575"/>
          <cell r="G1575"/>
          <cell r="H1575"/>
          <cell r="I1575"/>
          <cell r="J1575">
            <v>0</v>
          </cell>
          <cell r="K1575">
            <v>0</v>
          </cell>
          <cell r="L1575">
            <v>0</v>
          </cell>
          <cell r="M1575">
            <v>0</v>
          </cell>
          <cell r="N1575">
            <v>0</v>
          </cell>
          <cell r="O1575"/>
          <cell r="P1575"/>
          <cell r="Q1575"/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  <cell r="X1575">
            <v>0</v>
          </cell>
          <cell r="Y1575">
            <v>0</v>
          </cell>
          <cell r="Z1575">
            <v>0</v>
          </cell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  <cell r="AG1575">
            <v>0</v>
          </cell>
          <cell r="AH1575">
            <v>0</v>
          </cell>
          <cell r="AI1575">
            <v>0</v>
          </cell>
          <cell r="AJ1575">
            <v>0</v>
          </cell>
          <cell r="AK1575">
            <v>0</v>
          </cell>
          <cell r="AL1575">
            <v>0</v>
          </cell>
          <cell r="AM1575">
            <v>0</v>
          </cell>
          <cell r="AN1575">
            <v>0</v>
          </cell>
          <cell r="AO1575">
            <v>0</v>
          </cell>
          <cell r="AP1575">
            <v>0</v>
          </cell>
          <cell r="AQ1575">
            <v>0</v>
          </cell>
          <cell r="AR1575">
            <v>0</v>
          </cell>
          <cell r="AS1575">
            <v>0</v>
          </cell>
        </row>
        <row r="1576">
          <cell r="B1576">
            <v>0</v>
          </cell>
          <cell r="C1576"/>
          <cell r="D1576"/>
          <cell r="E1576">
            <v>0</v>
          </cell>
          <cell r="F1576"/>
          <cell r="G1576"/>
          <cell r="H1576"/>
          <cell r="I1576"/>
          <cell r="J1576">
            <v>0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/>
          <cell r="P1576"/>
          <cell r="Q1576"/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</row>
        <row r="1577">
          <cell r="B1577">
            <v>0</v>
          </cell>
          <cell r="C1577"/>
          <cell r="D1577"/>
          <cell r="E1577">
            <v>0</v>
          </cell>
          <cell r="F1577"/>
          <cell r="G1577"/>
          <cell r="H1577"/>
          <cell r="I1577"/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/>
          <cell r="P1577"/>
          <cell r="Q1577"/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0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0</v>
          </cell>
          <cell r="AR1577">
            <v>0</v>
          </cell>
          <cell r="AS1577">
            <v>0</v>
          </cell>
        </row>
        <row r="1578">
          <cell r="B1578">
            <v>0</v>
          </cell>
          <cell r="C1578"/>
          <cell r="D1578"/>
          <cell r="E1578">
            <v>0</v>
          </cell>
          <cell r="F1578"/>
          <cell r="G1578"/>
          <cell r="H1578"/>
          <cell r="I1578"/>
          <cell r="J1578">
            <v>0</v>
          </cell>
          <cell r="K1578">
            <v>0</v>
          </cell>
          <cell r="L1578">
            <v>0</v>
          </cell>
          <cell r="M1578">
            <v>0</v>
          </cell>
          <cell r="N1578">
            <v>0</v>
          </cell>
          <cell r="O1578"/>
          <cell r="P1578"/>
          <cell r="Q1578"/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0</v>
          </cell>
          <cell r="W1578">
            <v>0</v>
          </cell>
          <cell r="X1578">
            <v>0</v>
          </cell>
          <cell r="Y1578">
            <v>0</v>
          </cell>
          <cell r="Z1578">
            <v>0</v>
          </cell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0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0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0</v>
          </cell>
          <cell r="AP1578">
            <v>0</v>
          </cell>
          <cell r="AQ1578">
            <v>0</v>
          </cell>
          <cell r="AR1578">
            <v>0</v>
          </cell>
          <cell r="AS1578">
            <v>0</v>
          </cell>
        </row>
        <row r="1579">
          <cell r="B1579">
            <v>0</v>
          </cell>
          <cell r="C1579"/>
          <cell r="D1579"/>
          <cell r="E1579">
            <v>0</v>
          </cell>
          <cell r="F1579"/>
          <cell r="G1579"/>
          <cell r="H1579"/>
          <cell r="I1579"/>
          <cell r="J1579">
            <v>0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/>
          <cell r="P1579"/>
          <cell r="Q1579"/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  <cell r="W1579">
            <v>0</v>
          </cell>
          <cell r="X1579">
            <v>0</v>
          </cell>
          <cell r="Y1579">
            <v>0</v>
          </cell>
          <cell r="Z1579">
            <v>0</v>
          </cell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0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0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0</v>
          </cell>
          <cell r="AP1579">
            <v>0</v>
          </cell>
          <cell r="AQ1579">
            <v>0</v>
          </cell>
          <cell r="AR1579">
            <v>0</v>
          </cell>
          <cell r="AS1579">
            <v>0</v>
          </cell>
        </row>
        <row r="1580">
          <cell r="B1580">
            <v>0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 t="str">
            <v>SUB-TOTAL</v>
          </cell>
          <cell r="L1580">
            <v>36322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  <cell r="X1580">
            <v>0</v>
          </cell>
          <cell r="Y1580">
            <v>0</v>
          </cell>
          <cell r="Z1580">
            <v>0</v>
          </cell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0</v>
          </cell>
          <cell r="AF1580">
            <v>0</v>
          </cell>
          <cell r="AG1580">
            <v>0</v>
          </cell>
          <cell r="AH1580">
            <v>0</v>
          </cell>
          <cell r="AI1580">
            <v>0</v>
          </cell>
          <cell r="AJ1580">
            <v>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0</v>
          </cell>
          <cell r="AP1580">
            <v>0</v>
          </cell>
          <cell r="AQ1580">
            <v>0</v>
          </cell>
          <cell r="AR1580">
            <v>0</v>
          </cell>
          <cell r="AS1580">
            <v>0</v>
          </cell>
        </row>
        <row r="1581">
          <cell r="B1581">
            <v>0</v>
          </cell>
          <cell r="C1581">
            <v>0</v>
          </cell>
          <cell r="D1581" t="str">
            <v>IV-MANO DE OBRA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0</v>
          </cell>
          <cell r="Q1581">
            <v>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0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  <cell r="AQ1581">
            <v>0</v>
          </cell>
          <cell r="AR1581">
            <v>0</v>
          </cell>
          <cell r="AS1581">
            <v>0</v>
          </cell>
        </row>
        <row r="1582">
          <cell r="B1582">
            <v>0</v>
          </cell>
          <cell r="C1582" t="str">
            <v>COD.</v>
          </cell>
          <cell r="D1582" t="str">
            <v>TRABAJADOR</v>
          </cell>
          <cell r="E1582" t="str">
            <v>Cantidad</v>
          </cell>
          <cell r="F1582" t="str">
            <v>jornal</v>
          </cell>
          <cell r="G1582" t="str">
            <v>prestaciones</v>
          </cell>
          <cell r="H1582" t="str">
            <v>jornal total</v>
          </cell>
          <cell r="I1582" t="str">
            <v>rendimiento</v>
          </cell>
          <cell r="J1582">
            <v>0</v>
          </cell>
          <cell r="K1582" t="str">
            <v>vr.unit</v>
          </cell>
          <cell r="L1582" t="str">
            <v>M3</v>
          </cell>
          <cell r="M1582">
            <v>0</v>
          </cell>
          <cell r="N1582">
            <v>0</v>
          </cell>
          <cell r="O1582" t="str">
            <v>CANTIDAD</v>
          </cell>
          <cell r="P1582" t="str">
            <v>JORNALES</v>
          </cell>
          <cell r="Q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0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0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0</v>
          </cell>
          <cell r="AP1582">
            <v>0</v>
          </cell>
          <cell r="AQ1582">
            <v>0</v>
          </cell>
          <cell r="AR1582">
            <v>0</v>
          </cell>
          <cell r="AS1582">
            <v>0</v>
          </cell>
        </row>
        <row r="1583">
          <cell r="B1583">
            <v>0</v>
          </cell>
          <cell r="C1583">
            <v>0</v>
          </cell>
          <cell r="D1583" t="str">
            <v>OFICIAL</v>
          </cell>
          <cell r="E1583">
            <v>2</v>
          </cell>
          <cell r="F1583">
            <v>52082.820199999995</v>
          </cell>
          <cell r="G1583">
            <v>1.85</v>
          </cell>
          <cell r="H1583">
            <v>192706</v>
          </cell>
          <cell r="I1583">
            <v>19</v>
          </cell>
          <cell r="J1583" t="str">
            <v>M3/DÍA</v>
          </cell>
          <cell r="K1583">
            <v>10142.421052631578</v>
          </cell>
          <cell r="L1583">
            <v>0</v>
          </cell>
          <cell r="M1583">
            <v>0</v>
          </cell>
          <cell r="N1583">
            <v>0</v>
          </cell>
          <cell r="O1583">
            <v>402.47</v>
          </cell>
          <cell r="P1583">
            <v>20.1235</v>
          </cell>
          <cell r="Q1583">
            <v>885434</v>
          </cell>
          <cell r="R1583">
            <v>0</v>
          </cell>
          <cell r="S1583">
            <v>0</v>
          </cell>
          <cell r="T1583">
            <v>0.16000000000000003</v>
          </cell>
          <cell r="U1583">
            <v>0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0</v>
          </cell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0</v>
          </cell>
          <cell r="AF1583">
            <v>0</v>
          </cell>
          <cell r="AG1583">
            <v>0</v>
          </cell>
          <cell r="AH1583">
            <v>0</v>
          </cell>
          <cell r="AI1583">
            <v>0</v>
          </cell>
          <cell r="AJ1583">
            <v>0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0</v>
          </cell>
          <cell r="AP1583">
            <v>0</v>
          </cell>
          <cell r="AQ1583">
            <v>0</v>
          </cell>
          <cell r="AR1583">
            <v>0</v>
          </cell>
          <cell r="AS1583">
            <v>0</v>
          </cell>
        </row>
        <row r="1584">
          <cell r="B1584">
            <v>0</v>
          </cell>
          <cell r="C1584"/>
          <cell r="D1584" t="str">
            <v>AYUDANTE</v>
          </cell>
          <cell r="E1584">
            <v>2</v>
          </cell>
          <cell r="F1584">
            <v>35000</v>
          </cell>
          <cell r="G1584">
            <v>1.85</v>
          </cell>
          <cell r="H1584">
            <v>129500</v>
          </cell>
          <cell r="I1584">
            <v>19</v>
          </cell>
          <cell r="J1584" t="str">
            <v>M3/DÍA</v>
          </cell>
          <cell r="K1584">
            <v>6815.7894736842109</v>
          </cell>
          <cell r="L1584">
            <v>0</v>
          </cell>
          <cell r="M1584">
            <v>0</v>
          </cell>
          <cell r="N1584">
            <v>0</v>
          </cell>
          <cell r="O1584"/>
          <cell r="P1584"/>
          <cell r="Q1584"/>
          <cell r="R1584">
            <v>0</v>
          </cell>
          <cell r="S1584">
            <v>0</v>
          </cell>
          <cell r="T1584">
            <v>6.2499999999999991</v>
          </cell>
          <cell r="U1584">
            <v>0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</row>
        <row r="1585">
          <cell r="B1585">
            <v>0</v>
          </cell>
          <cell r="C1585"/>
          <cell r="D1585"/>
          <cell r="E1585"/>
          <cell r="F1585"/>
          <cell r="G1585"/>
          <cell r="H1585"/>
          <cell r="I1585"/>
          <cell r="J1585"/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/>
          <cell r="P1585"/>
          <cell r="Q1585"/>
          <cell r="R1585">
            <v>0</v>
          </cell>
          <cell r="S1585">
            <v>0</v>
          </cell>
          <cell r="T1585">
            <v>13749.999999999998</v>
          </cell>
          <cell r="U1585">
            <v>0</v>
          </cell>
          <cell r="V1585">
            <v>0</v>
          </cell>
          <cell r="W1585">
            <v>0</v>
          </cell>
          <cell r="X1585">
            <v>0</v>
          </cell>
          <cell r="Y1585">
            <v>0</v>
          </cell>
          <cell r="Z1585">
            <v>0</v>
          </cell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0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0</v>
          </cell>
          <cell r="AP1585">
            <v>0</v>
          </cell>
          <cell r="AQ1585">
            <v>0</v>
          </cell>
          <cell r="AR1585">
            <v>0</v>
          </cell>
          <cell r="AS1585">
            <v>0</v>
          </cell>
        </row>
        <row r="1586">
          <cell r="B1586">
            <v>0</v>
          </cell>
          <cell r="C1586"/>
          <cell r="D1586"/>
          <cell r="E1586"/>
          <cell r="F1586"/>
          <cell r="G1586"/>
          <cell r="H1586"/>
          <cell r="I1586"/>
          <cell r="J1586"/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/>
          <cell r="P1586"/>
          <cell r="Q1586"/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0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</v>
          </cell>
          <cell r="AG1586">
            <v>0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</row>
        <row r="1587"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 t="str">
            <v>SUB-TOTAL</v>
          </cell>
          <cell r="L1587">
            <v>16958.21052631579</v>
          </cell>
          <cell r="M1587">
            <v>0</v>
          </cell>
          <cell r="N1587">
            <v>0</v>
          </cell>
          <cell r="O1587">
            <v>0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  <cell r="AQ1587">
            <v>0</v>
          </cell>
          <cell r="AR1587">
            <v>0</v>
          </cell>
          <cell r="AS1587">
            <v>0</v>
          </cell>
        </row>
        <row r="1588"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</row>
        <row r="1589"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 t="str">
            <v>TOTAL COSTO DIRECTO</v>
          </cell>
          <cell r="J1589">
            <v>0</v>
          </cell>
          <cell r="K1589">
            <v>0</v>
          </cell>
          <cell r="L1589">
            <v>138870.76999999999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0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0</v>
          </cell>
          <cell r="AK1589">
            <v>0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</row>
        <row r="1590">
          <cell r="B1590">
            <v>0</v>
          </cell>
          <cell r="C1590">
            <v>0</v>
          </cell>
          <cell r="D1590" t="str">
            <v>V- COSTOS INDIRECTOS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0</v>
          </cell>
          <cell r="L1590">
            <v>0</v>
          </cell>
          <cell r="M1590">
            <v>0</v>
          </cell>
          <cell r="N1590">
            <v>0</v>
          </cell>
          <cell r="O1590">
            <v>0</v>
          </cell>
          <cell r="P1590">
            <v>0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</row>
        <row r="1591">
          <cell r="B1591">
            <v>0</v>
          </cell>
          <cell r="C1591">
            <v>0</v>
          </cell>
          <cell r="D1591" t="str">
            <v>Descripción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 t="str">
            <v>Porcentaje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0</v>
          </cell>
          <cell r="AQ1591">
            <v>0</v>
          </cell>
          <cell r="AR1591">
            <v>0</v>
          </cell>
          <cell r="AS1591">
            <v>0</v>
          </cell>
        </row>
        <row r="1592">
          <cell r="B1592">
            <v>0</v>
          </cell>
          <cell r="C1592">
            <v>0</v>
          </cell>
          <cell r="D1592" t="str">
            <v>A.I.U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0.35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  <cell r="AF1592">
            <v>0</v>
          </cell>
          <cell r="AG1592">
            <v>0</v>
          </cell>
          <cell r="AH1592">
            <v>0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  <cell r="AQ1592">
            <v>0</v>
          </cell>
          <cell r="AR1592">
            <v>0</v>
          </cell>
          <cell r="AS1592">
            <v>0</v>
          </cell>
        </row>
        <row r="1593"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 t="str">
            <v xml:space="preserve">PRECIO UNITARIO TOTAL </v>
          </cell>
          <cell r="K1593">
            <v>0</v>
          </cell>
          <cell r="L1593">
            <v>187475.54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0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  <cell r="AQ1593">
            <v>0</v>
          </cell>
          <cell r="AR1593">
            <v>0</v>
          </cell>
          <cell r="AS1593">
            <v>0</v>
          </cell>
        </row>
        <row r="1594">
          <cell r="B1594">
            <v>0</v>
          </cell>
          <cell r="C1594">
            <v>0</v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0</v>
          </cell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0</v>
          </cell>
          <cell r="AF1594">
            <v>0</v>
          </cell>
          <cell r="AG1594">
            <v>0</v>
          </cell>
          <cell r="AH1594">
            <v>0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0</v>
          </cell>
          <cell r="AP1594">
            <v>0</v>
          </cell>
          <cell r="AQ1594">
            <v>0</v>
          </cell>
          <cell r="AR1594">
            <v>0</v>
          </cell>
          <cell r="AS1594">
            <v>0</v>
          </cell>
        </row>
        <row r="1595">
          <cell r="B1595">
            <v>0</v>
          </cell>
          <cell r="C1595" t="str">
            <v>Elaboró: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 t="str">
            <v xml:space="preserve">Reviso: 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0</v>
          </cell>
          <cell r="AH1595">
            <v>0</v>
          </cell>
          <cell r="AI1595">
            <v>0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0</v>
          </cell>
        </row>
        <row r="1596">
          <cell r="B1596">
            <v>0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  <cell r="AQ1596">
            <v>0</v>
          </cell>
          <cell r="AR1596">
            <v>0</v>
          </cell>
          <cell r="AS1596">
            <v>0</v>
          </cell>
        </row>
        <row r="1597">
          <cell r="B1597">
            <v>0</v>
          </cell>
          <cell r="C1597" t="str">
            <v>ING EDWIN ANTONIO ORTIZ HIGUERA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 t="str">
            <v>FREEDIE ANDRES SANDOVAL HERRERA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0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0</v>
          </cell>
        </row>
        <row r="1598">
          <cell r="B1598">
            <v>0</v>
          </cell>
          <cell r="C1598" t="str">
            <v>Ingeniero Civil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 t="str">
            <v>Secretario De Planeación Municipal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  <cell r="AQ1598">
            <v>0</v>
          </cell>
          <cell r="AR1598">
            <v>0</v>
          </cell>
          <cell r="AS1598">
            <v>0</v>
          </cell>
        </row>
        <row r="1599">
          <cell r="B1599">
            <v>0</v>
          </cell>
          <cell r="C1599" t="str">
            <v>MP 68202-096275 STD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  <cell r="I1599" t="str">
            <v>M.P. 68202-300697 STD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0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</row>
        <row r="1600"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</row>
        <row r="1601">
          <cell r="B1601">
            <v>0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0</v>
          </cell>
          <cell r="AQ1601">
            <v>0</v>
          </cell>
          <cell r="AR1601">
            <v>0</v>
          </cell>
          <cell r="AS1601">
            <v>0</v>
          </cell>
        </row>
        <row r="1602">
          <cell r="B1602">
            <v>0</v>
          </cell>
          <cell r="C1602" t="str">
            <v>MUNICIPIO DE VALLE DE SAN JOSE</v>
          </cell>
          <cell r="D1602">
            <v>0</v>
          </cell>
          <cell r="E1602">
            <v>0</v>
          </cell>
          <cell r="F1602">
            <v>0</v>
          </cell>
          <cell r="G1602" t="str">
            <v xml:space="preserve">ANALISIS DE PRECIOS UNITARIOS </v>
          </cell>
          <cell r="H1602">
            <v>0</v>
          </cell>
          <cell r="I1602">
            <v>0</v>
          </cell>
          <cell r="J1602">
            <v>0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  <cell r="X1602">
            <v>0</v>
          </cell>
          <cell r="Y1602">
            <v>0</v>
          </cell>
          <cell r="Z1602">
            <v>0</v>
          </cell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0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  <cell r="AQ1602">
            <v>0</v>
          </cell>
          <cell r="AR1602">
            <v>0</v>
          </cell>
          <cell r="AS1602">
            <v>0</v>
          </cell>
        </row>
        <row r="1603">
          <cell r="B1603">
            <v>0</v>
          </cell>
          <cell r="C1603" t="str">
            <v>DEPARTAMENTO:</v>
          </cell>
          <cell r="D1603">
            <v>0</v>
          </cell>
          <cell r="E1603" t="str">
            <v>SANTANDER</v>
          </cell>
          <cell r="F1603">
            <v>0</v>
          </cell>
          <cell r="G1603">
            <v>0</v>
          </cell>
          <cell r="H1603" t="str">
            <v>MUNICIPIO:</v>
          </cell>
          <cell r="I1603" t="str">
            <v>VALLE DE SAN JOSE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  <cell r="X1603">
            <v>0</v>
          </cell>
          <cell r="Y1603">
            <v>0</v>
          </cell>
          <cell r="Z1603">
            <v>0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</v>
          </cell>
          <cell r="AN1603">
            <v>0</v>
          </cell>
          <cell r="AO1603">
            <v>0</v>
          </cell>
          <cell r="AP1603">
            <v>0</v>
          </cell>
          <cell r="AQ1603">
            <v>0</v>
          </cell>
          <cell r="AR1603">
            <v>0</v>
          </cell>
          <cell r="AS1603">
            <v>0</v>
          </cell>
        </row>
        <row r="1604">
          <cell r="A1604">
            <v>0</v>
          </cell>
          <cell r="B1604">
            <v>0</v>
          </cell>
          <cell r="C1604" t="str">
            <v xml:space="preserve">ITEM  :    </v>
          </cell>
          <cell r="D1604">
            <v>6.02</v>
          </cell>
          <cell r="E1604" t="str">
            <v>Concreto para pavimento MR-43 E:0,20 m</v>
          </cell>
          <cell r="F1604">
            <v>0</v>
          </cell>
          <cell r="G1604">
            <v>0</v>
          </cell>
          <cell r="H1604">
            <v>0</v>
          </cell>
          <cell r="I1604" t="str">
            <v xml:space="preserve">Fecha: </v>
          </cell>
          <cell r="J1604" t="str">
            <v>DICIEMBRE DE 2019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  <cell r="O1604" t="str">
            <v>1,18,14</v>
          </cell>
          <cell r="P1604">
            <v>0</v>
          </cell>
          <cell r="T1604">
            <v>640049.13</v>
          </cell>
          <cell r="U1604">
            <v>48891.23</v>
          </cell>
          <cell r="V1604">
            <v>480000</v>
          </cell>
          <cell r="W1604">
            <v>0</v>
          </cell>
          <cell r="X1604">
            <v>111157.9</v>
          </cell>
          <cell r="Y1604">
            <v>0</v>
          </cell>
          <cell r="Z1604">
            <v>0</v>
          </cell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0</v>
          </cell>
          <cell r="AP1604">
            <v>0</v>
          </cell>
          <cell r="AQ1604">
            <v>0</v>
          </cell>
          <cell r="AR1604">
            <v>0</v>
          </cell>
          <cell r="AS1604">
            <v>0</v>
          </cell>
        </row>
        <row r="1605">
          <cell r="B1605">
            <v>0</v>
          </cell>
          <cell r="C1605">
            <v>0</v>
          </cell>
          <cell r="D1605" t="str">
            <v>I-EQUIPO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0</v>
          </cell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0</v>
          </cell>
          <cell r="AK1605">
            <v>0</v>
          </cell>
          <cell r="AL1605">
            <v>0</v>
          </cell>
          <cell r="AM1605">
            <v>0</v>
          </cell>
          <cell r="AN1605">
            <v>0</v>
          </cell>
          <cell r="AO1605">
            <v>0</v>
          </cell>
          <cell r="AP1605">
            <v>0</v>
          </cell>
          <cell r="AQ1605">
            <v>0</v>
          </cell>
          <cell r="AR1605">
            <v>0</v>
          </cell>
          <cell r="AS1605">
            <v>0</v>
          </cell>
        </row>
        <row r="1606">
          <cell r="B1606">
            <v>0</v>
          </cell>
          <cell r="C1606" t="str">
            <v>COD.</v>
          </cell>
          <cell r="D1606" t="str">
            <v xml:space="preserve">DESCRIPCION </v>
          </cell>
          <cell r="E1606">
            <v>0</v>
          </cell>
          <cell r="F1606">
            <v>0</v>
          </cell>
          <cell r="G1606" t="str">
            <v>tipo</v>
          </cell>
          <cell r="H1606" t="str">
            <v>tarifa</v>
          </cell>
          <cell r="I1606" t="str">
            <v>rendimiento</v>
          </cell>
          <cell r="J1606">
            <v>0</v>
          </cell>
          <cell r="K1606" t="str">
            <v>vr.unit</v>
          </cell>
          <cell r="L1606" t="str">
            <v>M3</v>
          </cell>
          <cell r="M1606">
            <v>0</v>
          </cell>
          <cell r="N1606">
            <v>0</v>
          </cell>
          <cell r="O1606" t="str">
            <v>CANTIDAD</v>
          </cell>
          <cell r="P1606" t="str">
            <v>DIA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  <cell r="AQ1606">
            <v>0</v>
          </cell>
          <cell r="AR1606">
            <v>0</v>
          </cell>
          <cell r="AS1606">
            <v>0</v>
          </cell>
        </row>
        <row r="1607">
          <cell r="B1607">
            <v>0</v>
          </cell>
          <cell r="C1607">
            <v>0</v>
          </cell>
          <cell r="D1607" t="str">
            <v>HERRAMIENTA MENOR</v>
          </cell>
          <cell r="E1607">
            <v>0</v>
          </cell>
          <cell r="F1607">
            <v>0</v>
          </cell>
          <cell r="G1607"/>
          <cell r="H1607">
            <v>8074.4500000000007</v>
          </cell>
          <cell r="I1607">
            <v>1</v>
          </cell>
          <cell r="J1607"/>
          <cell r="K1607">
            <v>8074.4500000000007</v>
          </cell>
          <cell r="L1607">
            <v>0</v>
          </cell>
          <cell r="M1607">
            <v>0</v>
          </cell>
          <cell r="N1607">
            <v>0</v>
          </cell>
          <cell r="O1607">
            <v>804.93</v>
          </cell>
          <cell r="P1607">
            <v>4473720.45</v>
          </cell>
          <cell r="Q1607">
            <v>4473720.45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0</v>
          </cell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0</v>
          </cell>
          <cell r="AK1607">
            <v>0</v>
          </cell>
          <cell r="AL1607">
            <v>0</v>
          </cell>
          <cell r="AM1607">
            <v>0</v>
          </cell>
          <cell r="AN1607">
            <v>0</v>
          </cell>
          <cell r="AO1607">
            <v>0</v>
          </cell>
          <cell r="AP1607">
            <v>0</v>
          </cell>
          <cell r="AQ1607">
            <v>0</v>
          </cell>
          <cell r="AR1607">
            <v>0</v>
          </cell>
          <cell r="AS1607">
            <v>0</v>
          </cell>
        </row>
        <row r="1608">
          <cell r="B1608">
            <v>0</v>
          </cell>
          <cell r="C1608">
            <v>0</v>
          </cell>
          <cell r="D1608" t="str">
            <v>REGLA VIBRATORIA</v>
          </cell>
          <cell r="E1608">
            <v>0</v>
          </cell>
          <cell r="F1608">
            <v>0</v>
          </cell>
          <cell r="G1608" t="str">
            <v>DIA</v>
          </cell>
          <cell r="H1608">
            <v>25500</v>
          </cell>
          <cell r="I1608">
            <v>8</v>
          </cell>
          <cell r="J1608"/>
          <cell r="K1608">
            <v>3187.5</v>
          </cell>
          <cell r="L1608">
            <v>0</v>
          </cell>
          <cell r="M1608">
            <v>0</v>
          </cell>
          <cell r="N1608">
            <v>0</v>
          </cell>
          <cell r="O1608">
            <v>804.93</v>
          </cell>
          <cell r="P1608">
            <v>268.31</v>
          </cell>
          <cell r="Q1608">
            <v>26830997.32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</v>
          </cell>
          <cell r="AQ1608">
            <v>0</v>
          </cell>
          <cell r="AR1608">
            <v>0</v>
          </cell>
          <cell r="AS1608">
            <v>0</v>
          </cell>
        </row>
        <row r="1609">
          <cell r="B1609">
            <v>0</v>
          </cell>
          <cell r="C1609">
            <v>0</v>
          </cell>
          <cell r="D1609" t="str">
            <v>FORMALETAS</v>
          </cell>
          <cell r="E1609">
            <v>0</v>
          </cell>
          <cell r="F1609">
            <v>0</v>
          </cell>
          <cell r="G1609" t="str">
            <v>GBL</v>
          </cell>
          <cell r="H1609">
            <v>2500</v>
          </cell>
          <cell r="I1609">
            <v>0.05</v>
          </cell>
          <cell r="J1609"/>
          <cell r="K1609">
            <v>50000</v>
          </cell>
          <cell r="L1609">
            <v>0</v>
          </cell>
          <cell r="M1609">
            <v>0</v>
          </cell>
          <cell r="N1609">
            <v>0</v>
          </cell>
          <cell r="O1609">
            <v>804.93</v>
          </cell>
          <cell r="P1609">
            <v>20123.25</v>
          </cell>
          <cell r="Q1609">
            <v>8049300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0</v>
          </cell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0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0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  <cell r="AQ1609">
            <v>0</v>
          </cell>
          <cell r="AR1609">
            <v>0</v>
          </cell>
          <cell r="AS1609">
            <v>0</v>
          </cell>
        </row>
        <row r="1610">
          <cell r="B1610">
            <v>0</v>
          </cell>
          <cell r="C1610"/>
          <cell r="D1610" t="str">
            <v>RASTRILLO TEXTURIZADOR</v>
          </cell>
          <cell r="E1610">
            <v>0</v>
          </cell>
          <cell r="F1610">
            <v>0</v>
          </cell>
          <cell r="G1610" t="str">
            <v>DIA</v>
          </cell>
          <cell r="H1610">
            <v>10000</v>
          </cell>
          <cell r="I1610">
            <v>8</v>
          </cell>
          <cell r="J1610"/>
          <cell r="K1610">
            <v>1250</v>
          </cell>
          <cell r="L1610">
            <v>0</v>
          </cell>
          <cell r="M1610">
            <v>0</v>
          </cell>
          <cell r="N1610">
            <v>0</v>
          </cell>
          <cell r="O1610"/>
          <cell r="P1610"/>
          <cell r="Q1610"/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0</v>
          </cell>
          <cell r="AG1610">
            <v>0</v>
          </cell>
          <cell r="AH1610">
            <v>0</v>
          </cell>
          <cell r="AI1610">
            <v>0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  <cell r="AQ1610">
            <v>0</v>
          </cell>
          <cell r="AR1610">
            <v>0</v>
          </cell>
          <cell r="AS1610">
            <v>0</v>
          </cell>
        </row>
        <row r="1611">
          <cell r="B1611">
            <v>0</v>
          </cell>
          <cell r="C1611"/>
          <cell r="D1611"/>
          <cell r="E1611">
            <v>0</v>
          </cell>
          <cell r="F1611">
            <v>0</v>
          </cell>
          <cell r="G1611"/>
          <cell r="H1611"/>
          <cell r="I1611"/>
          <cell r="J1611"/>
          <cell r="K1611">
            <v>0</v>
          </cell>
          <cell r="L1611">
            <v>0</v>
          </cell>
          <cell r="M1611">
            <v>0</v>
          </cell>
          <cell r="N1611">
            <v>0</v>
          </cell>
          <cell r="O1611"/>
          <cell r="P1611"/>
          <cell r="Q1611"/>
          <cell r="R1611">
            <v>0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0</v>
          </cell>
          <cell r="AK1611">
            <v>0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  <cell r="AQ1611">
            <v>0</v>
          </cell>
          <cell r="AR1611">
            <v>0</v>
          </cell>
          <cell r="AS1611">
            <v>0</v>
          </cell>
        </row>
        <row r="1612">
          <cell r="B1612">
            <v>0</v>
          </cell>
          <cell r="C1612"/>
          <cell r="D1612"/>
          <cell r="E1612">
            <v>0</v>
          </cell>
          <cell r="F1612">
            <v>0</v>
          </cell>
          <cell r="G1612"/>
          <cell r="H1612"/>
          <cell r="I1612"/>
          <cell r="J1612"/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/>
          <cell r="P1612"/>
          <cell r="Q1612"/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0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  <cell r="AQ1612">
            <v>0</v>
          </cell>
          <cell r="AR1612">
            <v>0</v>
          </cell>
          <cell r="AS1612">
            <v>0</v>
          </cell>
        </row>
        <row r="1613">
          <cell r="B1613">
            <v>0</v>
          </cell>
          <cell r="C1613"/>
          <cell r="D1613"/>
          <cell r="E1613">
            <v>0</v>
          </cell>
          <cell r="F1613">
            <v>0</v>
          </cell>
          <cell r="G1613"/>
          <cell r="H1613"/>
          <cell r="I1613"/>
          <cell r="J1613"/>
          <cell r="K1613">
            <v>0</v>
          </cell>
          <cell r="L1613">
            <v>0</v>
          </cell>
          <cell r="M1613">
            <v>0</v>
          </cell>
          <cell r="N1613">
            <v>0</v>
          </cell>
          <cell r="O1613"/>
          <cell r="P1613"/>
          <cell r="Q1613"/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</row>
        <row r="1614">
          <cell r="B1614">
            <v>0</v>
          </cell>
          <cell r="C1614"/>
          <cell r="D1614"/>
          <cell r="E1614">
            <v>0</v>
          </cell>
          <cell r="F1614">
            <v>0</v>
          </cell>
          <cell r="G1614"/>
          <cell r="H1614"/>
          <cell r="I1614"/>
          <cell r="J1614"/>
          <cell r="K1614">
            <v>0</v>
          </cell>
          <cell r="L1614">
            <v>0</v>
          </cell>
          <cell r="M1614">
            <v>0</v>
          </cell>
          <cell r="N1614">
            <v>0</v>
          </cell>
          <cell r="O1614"/>
          <cell r="P1614"/>
          <cell r="Q1614"/>
          <cell r="R1614">
            <v>0</v>
          </cell>
          <cell r="S1614">
            <v>0</v>
          </cell>
          <cell r="T1614">
            <v>0</v>
          </cell>
          <cell r="U1614">
            <v>0</v>
          </cell>
          <cell r="V1614">
            <v>0</v>
          </cell>
          <cell r="W1614">
            <v>0</v>
          </cell>
          <cell r="X1614">
            <v>0</v>
          </cell>
          <cell r="Y1614">
            <v>0</v>
          </cell>
          <cell r="Z1614">
            <v>0</v>
          </cell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0</v>
          </cell>
          <cell r="AK1614">
            <v>0</v>
          </cell>
          <cell r="AL1614">
            <v>0</v>
          </cell>
          <cell r="AM1614">
            <v>0</v>
          </cell>
          <cell r="AN1614">
            <v>0</v>
          </cell>
          <cell r="AO1614">
            <v>0</v>
          </cell>
          <cell r="AP1614">
            <v>0</v>
          </cell>
          <cell r="AQ1614">
            <v>0</v>
          </cell>
          <cell r="AR1614">
            <v>0</v>
          </cell>
          <cell r="AS1614">
            <v>0</v>
          </cell>
        </row>
        <row r="1615">
          <cell r="B1615">
            <v>0</v>
          </cell>
          <cell r="C1615"/>
          <cell r="D1615"/>
          <cell r="E1615">
            <v>0</v>
          </cell>
          <cell r="F1615">
            <v>0</v>
          </cell>
          <cell r="G1615"/>
          <cell r="H1615"/>
          <cell r="I1615"/>
          <cell r="J1615"/>
          <cell r="K1615">
            <v>0</v>
          </cell>
          <cell r="L1615">
            <v>0</v>
          </cell>
          <cell r="M1615">
            <v>0</v>
          </cell>
          <cell r="N1615">
            <v>0</v>
          </cell>
          <cell r="O1615"/>
          <cell r="P1615"/>
          <cell r="Q1615"/>
          <cell r="R1615">
            <v>0</v>
          </cell>
          <cell r="S1615">
            <v>0</v>
          </cell>
          <cell r="T1615">
            <v>0</v>
          </cell>
          <cell r="U1615">
            <v>0</v>
          </cell>
          <cell r="V1615">
            <v>0</v>
          </cell>
          <cell r="W1615">
            <v>0</v>
          </cell>
          <cell r="X1615">
            <v>0</v>
          </cell>
          <cell r="Y1615">
            <v>0</v>
          </cell>
          <cell r="Z1615">
            <v>0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  <cell r="AQ1615">
            <v>0</v>
          </cell>
          <cell r="AR1615">
            <v>0</v>
          </cell>
          <cell r="AS1615">
            <v>0</v>
          </cell>
        </row>
        <row r="1616">
          <cell r="B1616">
            <v>0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 t="str">
            <v>SUB-TOTAL</v>
          </cell>
          <cell r="L1616">
            <v>62511.95</v>
          </cell>
          <cell r="M1616">
            <v>0</v>
          </cell>
          <cell r="N1616">
            <v>0</v>
          </cell>
          <cell r="O1616">
            <v>0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0</v>
          </cell>
        </row>
        <row r="1617">
          <cell r="B1617">
            <v>0</v>
          </cell>
          <cell r="C1617">
            <v>0</v>
          </cell>
          <cell r="D1617" t="str">
            <v>II-MATERIALES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V1617">
            <v>0</v>
          </cell>
          <cell r="W1617">
            <v>0</v>
          </cell>
          <cell r="X1617">
            <v>0</v>
          </cell>
          <cell r="Y1617">
            <v>0</v>
          </cell>
          <cell r="Z1617">
            <v>0</v>
          </cell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  <cell r="AF1617">
            <v>0</v>
          </cell>
          <cell r="AG1617">
            <v>0</v>
          </cell>
          <cell r="AH1617">
            <v>0</v>
          </cell>
          <cell r="AI1617">
            <v>0</v>
          </cell>
          <cell r="AJ1617">
            <v>0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0</v>
          </cell>
          <cell r="AP1617">
            <v>0</v>
          </cell>
          <cell r="AQ1617">
            <v>0</v>
          </cell>
          <cell r="AR1617">
            <v>0</v>
          </cell>
          <cell r="AS1617">
            <v>0</v>
          </cell>
        </row>
        <row r="1618">
          <cell r="B1618">
            <v>0</v>
          </cell>
          <cell r="C1618" t="str">
            <v>COD.</v>
          </cell>
          <cell r="D1618" t="str">
            <v xml:space="preserve">DESCRIPCION </v>
          </cell>
          <cell r="E1618">
            <v>0</v>
          </cell>
          <cell r="F1618">
            <v>0</v>
          </cell>
          <cell r="G1618" t="str">
            <v>unidad</v>
          </cell>
          <cell r="H1618" t="str">
            <v>precio-unit</v>
          </cell>
          <cell r="I1618" t="str">
            <v>cantidad</v>
          </cell>
          <cell r="J1618">
            <v>0</v>
          </cell>
          <cell r="K1618" t="str">
            <v>vr.unit</v>
          </cell>
          <cell r="L1618" t="str">
            <v>M3</v>
          </cell>
          <cell r="M1618">
            <v>0</v>
          </cell>
          <cell r="N1618">
            <v>0</v>
          </cell>
          <cell r="O1618" t="str">
            <v>CANTIDAD</v>
          </cell>
          <cell r="P1618" t="str">
            <v>CANTIDAD TOTAL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  <cell r="AF1618">
            <v>0</v>
          </cell>
          <cell r="AG1618">
            <v>0</v>
          </cell>
          <cell r="AH1618">
            <v>0</v>
          </cell>
          <cell r="AI1618">
            <v>0</v>
          </cell>
          <cell r="AJ1618">
            <v>0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0</v>
          </cell>
          <cell r="AP1618">
            <v>0</v>
          </cell>
          <cell r="AQ1618">
            <v>0</v>
          </cell>
          <cell r="AR1618">
            <v>0</v>
          </cell>
          <cell r="AS1618">
            <v>0</v>
          </cell>
        </row>
        <row r="1619">
          <cell r="B1619">
            <v>0</v>
          </cell>
          <cell r="C1619"/>
          <cell r="D1619" t="str">
            <v>ANTISOL</v>
          </cell>
          <cell r="E1619">
            <v>0</v>
          </cell>
          <cell r="F1619">
            <v>0</v>
          </cell>
          <cell r="G1619" t="str">
            <v>KG</v>
          </cell>
          <cell r="H1619">
            <v>6500</v>
          </cell>
          <cell r="I1619">
            <v>1.5</v>
          </cell>
          <cell r="J1619">
            <v>0</v>
          </cell>
          <cell r="K1619">
            <v>9750</v>
          </cell>
          <cell r="L1619">
            <v>0</v>
          </cell>
          <cell r="M1619">
            <v>0</v>
          </cell>
          <cell r="N1619">
            <v>0</v>
          </cell>
          <cell r="O1619"/>
          <cell r="P1619"/>
          <cell r="Q1619"/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0</v>
          </cell>
          <cell r="W1619">
            <v>0</v>
          </cell>
          <cell r="X1619">
            <v>0</v>
          </cell>
          <cell r="Y1619">
            <v>0</v>
          </cell>
          <cell r="Z1619">
            <v>0</v>
          </cell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  <cell r="AF1619">
            <v>0</v>
          </cell>
          <cell r="AG1619">
            <v>0</v>
          </cell>
          <cell r="AH1619">
            <v>0</v>
          </cell>
          <cell r="AI1619">
            <v>0</v>
          </cell>
          <cell r="AJ1619">
            <v>0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  <cell r="AQ1619">
            <v>0</v>
          </cell>
          <cell r="AR1619">
            <v>0</v>
          </cell>
          <cell r="AS1619">
            <v>0</v>
          </cell>
        </row>
        <row r="1620">
          <cell r="B1620">
            <v>0</v>
          </cell>
          <cell r="C1620"/>
          <cell r="D1620" t="str">
            <v>CEMENTO GRIS</v>
          </cell>
          <cell r="E1620">
            <v>0</v>
          </cell>
          <cell r="F1620">
            <v>0</v>
          </cell>
          <cell r="G1620" t="str">
            <v>KG</v>
          </cell>
          <cell r="H1620">
            <v>550</v>
          </cell>
          <cell r="I1620">
            <v>480</v>
          </cell>
          <cell r="J1620">
            <v>0</v>
          </cell>
          <cell r="K1620">
            <v>264000</v>
          </cell>
          <cell r="L1620">
            <v>0</v>
          </cell>
          <cell r="M1620">
            <v>0</v>
          </cell>
          <cell r="N1620">
            <v>0</v>
          </cell>
          <cell r="O1620"/>
          <cell r="P1620"/>
          <cell r="Q1620"/>
          <cell r="R1620">
            <v>0</v>
          </cell>
          <cell r="S1620">
            <v>0</v>
          </cell>
          <cell r="T1620">
            <v>0</v>
          </cell>
          <cell r="U1620">
            <v>0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0</v>
          </cell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0</v>
          </cell>
          <cell r="AP1620">
            <v>0</v>
          </cell>
          <cell r="AQ1620">
            <v>0</v>
          </cell>
          <cell r="AR1620">
            <v>0</v>
          </cell>
          <cell r="AS1620">
            <v>0</v>
          </cell>
        </row>
        <row r="1621">
          <cell r="B1621">
            <v>0</v>
          </cell>
          <cell r="C1621"/>
          <cell r="D1621" t="str">
            <v>ARENA</v>
          </cell>
          <cell r="E1621">
            <v>0</v>
          </cell>
          <cell r="F1621">
            <v>0</v>
          </cell>
          <cell r="G1621" t="str">
            <v>M3</v>
          </cell>
          <cell r="H1621">
            <v>68000</v>
          </cell>
          <cell r="I1621">
            <v>0.8</v>
          </cell>
          <cell r="J1621">
            <v>0</v>
          </cell>
          <cell r="K1621">
            <v>54400</v>
          </cell>
          <cell r="L1621">
            <v>0</v>
          </cell>
          <cell r="M1621">
            <v>0</v>
          </cell>
          <cell r="N1621">
            <v>0</v>
          </cell>
          <cell r="O1621"/>
          <cell r="P1621"/>
          <cell r="Q1621"/>
          <cell r="R1621">
            <v>0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  <cell r="X1621">
            <v>0</v>
          </cell>
          <cell r="Y1621">
            <v>0</v>
          </cell>
          <cell r="Z1621">
            <v>0</v>
          </cell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0</v>
          </cell>
          <cell r="AF1621">
            <v>0</v>
          </cell>
          <cell r="AG1621">
            <v>0</v>
          </cell>
          <cell r="AH1621">
            <v>0</v>
          </cell>
          <cell r="AI1621">
            <v>0</v>
          </cell>
          <cell r="AJ1621">
            <v>0</v>
          </cell>
          <cell r="AK1621">
            <v>0</v>
          </cell>
          <cell r="AL1621">
            <v>0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  <cell r="AQ1621">
            <v>0</v>
          </cell>
          <cell r="AR1621">
            <v>0</v>
          </cell>
          <cell r="AS1621">
            <v>0</v>
          </cell>
        </row>
        <row r="1622">
          <cell r="B1622">
            <v>0</v>
          </cell>
          <cell r="C1622"/>
          <cell r="D1622" t="str">
            <v>TRITURADO</v>
          </cell>
          <cell r="E1622">
            <v>0</v>
          </cell>
          <cell r="F1622">
            <v>0</v>
          </cell>
          <cell r="G1622" t="str">
            <v>M3</v>
          </cell>
          <cell r="H1622">
            <v>76000</v>
          </cell>
          <cell r="I1622">
            <v>0.8</v>
          </cell>
          <cell r="J1622">
            <v>0</v>
          </cell>
          <cell r="K1622">
            <v>60800</v>
          </cell>
          <cell r="L1622">
            <v>0</v>
          </cell>
          <cell r="M1622">
            <v>0</v>
          </cell>
          <cell r="N1622">
            <v>0</v>
          </cell>
          <cell r="O1622"/>
          <cell r="P1622"/>
          <cell r="Q1622"/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0</v>
          </cell>
          <cell r="X1622">
            <v>0</v>
          </cell>
          <cell r="Y1622">
            <v>0</v>
          </cell>
          <cell r="Z1622">
            <v>0</v>
          </cell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0</v>
          </cell>
          <cell r="AF1622">
            <v>0</v>
          </cell>
          <cell r="AG1622">
            <v>0</v>
          </cell>
          <cell r="AH1622">
            <v>0</v>
          </cell>
          <cell r="AI1622">
            <v>0</v>
          </cell>
          <cell r="AJ1622">
            <v>0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0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</row>
        <row r="1623">
          <cell r="B1623">
            <v>0</v>
          </cell>
          <cell r="C1623"/>
          <cell r="D1623" t="str">
            <v>AGUA</v>
          </cell>
          <cell r="E1623">
            <v>0</v>
          </cell>
          <cell r="F1623">
            <v>0</v>
          </cell>
          <cell r="G1623" t="str">
            <v>LITRO</v>
          </cell>
          <cell r="H1623">
            <v>70</v>
          </cell>
          <cell r="I1623">
            <v>180</v>
          </cell>
          <cell r="J1623">
            <v>0</v>
          </cell>
          <cell r="K1623">
            <v>12600</v>
          </cell>
          <cell r="L1623">
            <v>0</v>
          </cell>
          <cell r="M1623">
            <v>0</v>
          </cell>
          <cell r="N1623">
            <v>0</v>
          </cell>
          <cell r="O1623"/>
          <cell r="P1623"/>
          <cell r="Q1623"/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0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  <cell r="AQ1623">
            <v>0</v>
          </cell>
          <cell r="AR1623">
            <v>0</v>
          </cell>
          <cell r="AS1623">
            <v>0</v>
          </cell>
        </row>
        <row r="1624">
          <cell r="B1624">
            <v>0</v>
          </cell>
          <cell r="C1624"/>
          <cell r="D1624"/>
          <cell r="E1624">
            <v>0</v>
          </cell>
          <cell r="F1624">
            <v>0</v>
          </cell>
          <cell r="G1624"/>
          <cell r="H1624"/>
          <cell r="I1624"/>
          <cell r="J1624">
            <v>0</v>
          </cell>
          <cell r="K1624">
            <v>0</v>
          </cell>
          <cell r="L1624">
            <v>0</v>
          </cell>
          <cell r="M1624">
            <v>0</v>
          </cell>
          <cell r="N1624">
            <v>0</v>
          </cell>
          <cell r="O1624"/>
          <cell r="P1624"/>
          <cell r="Q1624"/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0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0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  <cell r="AQ1624">
            <v>0</v>
          </cell>
          <cell r="AR1624">
            <v>0</v>
          </cell>
          <cell r="AS1624">
            <v>0</v>
          </cell>
        </row>
        <row r="1625">
          <cell r="B1625">
            <v>0</v>
          </cell>
          <cell r="C1625"/>
          <cell r="D1625"/>
          <cell r="E1625">
            <v>0</v>
          </cell>
          <cell r="F1625">
            <v>0</v>
          </cell>
          <cell r="G1625"/>
          <cell r="H1625"/>
          <cell r="I1625"/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/>
          <cell r="P1625"/>
          <cell r="Q1625"/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0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  <cell r="AQ1625">
            <v>0</v>
          </cell>
          <cell r="AR1625">
            <v>0</v>
          </cell>
          <cell r="AS1625">
            <v>0</v>
          </cell>
        </row>
        <row r="1626">
          <cell r="B1626">
            <v>0</v>
          </cell>
          <cell r="C1626"/>
          <cell r="D1626"/>
          <cell r="E1626">
            <v>0</v>
          </cell>
          <cell r="F1626">
            <v>0</v>
          </cell>
          <cell r="G1626"/>
          <cell r="H1626"/>
          <cell r="I1626"/>
          <cell r="J1626">
            <v>0</v>
          </cell>
          <cell r="K1626">
            <v>0</v>
          </cell>
          <cell r="L1626">
            <v>0</v>
          </cell>
          <cell r="M1626">
            <v>0</v>
          </cell>
          <cell r="N1626">
            <v>0</v>
          </cell>
          <cell r="O1626"/>
          <cell r="P1626"/>
          <cell r="Q1626"/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0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0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</row>
        <row r="1627">
          <cell r="B1627">
            <v>0</v>
          </cell>
          <cell r="C1627"/>
          <cell r="D1627"/>
          <cell r="E1627">
            <v>0</v>
          </cell>
          <cell r="F1627">
            <v>0</v>
          </cell>
          <cell r="G1627"/>
          <cell r="H1627"/>
          <cell r="I1627"/>
          <cell r="J1627">
            <v>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  <cell r="O1627"/>
          <cell r="P1627"/>
          <cell r="Q1627"/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</row>
        <row r="1628">
          <cell r="B1628">
            <v>0</v>
          </cell>
          <cell r="C1628"/>
          <cell r="D1628"/>
          <cell r="E1628">
            <v>0</v>
          </cell>
          <cell r="F1628">
            <v>0</v>
          </cell>
          <cell r="G1628"/>
          <cell r="H1628"/>
          <cell r="I1628"/>
          <cell r="J1628">
            <v>0</v>
          </cell>
          <cell r="K1628">
            <v>0</v>
          </cell>
          <cell r="L1628">
            <v>0</v>
          </cell>
          <cell r="M1628">
            <v>0</v>
          </cell>
          <cell r="N1628">
            <v>0</v>
          </cell>
          <cell r="O1628"/>
          <cell r="P1628"/>
          <cell r="Q1628"/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  <cell r="X1628">
            <v>0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  <cell r="AF1628">
            <v>0</v>
          </cell>
          <cell r="AG1628">
            <v>0</v>
          </cell>
          <cell r="AH1628">
            <v>0</v>
          </cell>
          <cell r="AI1628">
            <v>0</v>
          </cell>
          <cell r="AJ1628">
            <v>0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  <cell r="AQ1628">
            <v>0</v>
          </cell>
          <cell r="AR1628">
            <v>0</v>
          </cell>
          <cell r="AS1628">
            <v>0</v>
          </cell>
        </row>
        <row r="1629">
          <cell r="B1629">
            <v>0</v>
          </cell>
          <cell r="C1629"/>
          <cell r="D1629"/>
          <cell r="E1629">
            <v>0</v>
          </cell>
          <cell r="F1629">
            <v>0</v>
          </cell>
          <cell r="G1629"/>
          <cell r="H1629"/>
          <cell r="I1629"/>
          <cell r="J1629">
            <v>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/>
          <cell r="P1629"/>
          <cell r="Q1629"/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>
            <v>0</v>
          </cell>
          <cell r="AQ1629">
            <v>0</v>
          </cell>
          <cell r="AR1629">
            <v>0</v>
          </cell>
          <cell r="AS1629">
            <v>0</v>
          </cell>
        </row>
        <row r="1630">
          <cell r="B1630">
            <v>0</v>
          </cell>
          <cell r="C1630"/>
          <cell r="D1630"/>
          <cell r="E1630">
            <v>0</v>
          </cell>
          <cell r="F1630">
            <v>0</v>
          </cell>
          <cell r="G1630"/>
          <cell r="H1630"/>
          <cell r="I1630"/>
          <cell r="J1630">
            <v>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/>
          <cell r="P1630"/>
          <cell r="Q1630"/>
          <cell r="R1630">
            <v>0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X1630">
            <v>0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0</v>
          </cell>
          <cell r="AG1630">
            <v>0</v>
          </cell>
          <cell r="AH1630">
            <v>0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</row>
        <row r="1631">
          <cell r="B1631">
            <v>0</v>
          </cell>
          <cell r="C1631"/>
          <cell r="D1631"/>
          <cell r="E1631">
            <v>0</v>
          </cell>
          <cell r="F1631">
            <v>0</v>
          </cell>
          <cell r="G1631"/>
          <cell r="H1631"/>
          <cell r="I1631"/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/>
          <cell r="P1631"/>
          <cell r="Q1631"/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0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</row>
        <row r="1632">
          <cell r="B1632">
            <v>0</v>
          </cell>
          <cell r="C1632"/>
          <cell r="D1632"/>
          <cell r="E1632">
            <v>0</v>
          </cell>
          <cell r="F1632">
            <v>0</v>
          </cell>
          <cell r="G1632"/>
          <cell r="H1632"/>
          <cell r="I1632"/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/>
          <cell r="P1632"/>
          <cell r="Q1632"/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0</v>
          </cell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  <cell r="AQ1632">
            <v>0</v>
          </cell>
          <cell r="AR1632">
            <v>0</v>
          </cell>
          <cell r="AS1632">
            <v>0</v>
          </cell>
        </row>
        <row r="1633"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 t="str">
            <v>SUB-TOTAL</v>
          </cell>
          <cell r="L1633">
            <v>401550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</row>
        <row r="1634">
          <cell r="B1634">
            <v>0</v>
          </cell>
          <cell r="C1634">
            <v>0</v>
          </cell>
          <cell r="D1634" t="str">
            <v>III-TRANSPORTES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0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  <cell r="AQ1634">
            <v>0</v>
          </cell>
          <cell r="AR1634">
            <v>0</v>
          </cell>
          <cell r="AS1634">
            <v>0</v>
          </cell>
        </row>
        <row r="1635">
          <cell r="B1635">
            <v>0</v>
          </cell>
          <cell r="C1635" t="str">
            <v>COD.</v>
          </cell>
          <cell r="D1635" t="str">
            <v>MATERIAL</v>
          </cell>
          <cell r="E1635">
            <v>0</v>
          </cell>
          <cell r="F1635" t="str">
            <v>vol-peso 
ó cant</v>
          </cell>
          <cell r="G1635" t="str">
            <v>Distancia</v>
          </cell>
          <cell r="H1635" t="str">
            <v>M3 o ton*Km</v>
          </cell>
          <cell r="I1635" t="str">
            <v>tarifa</v>
          </cell>
          <cell r="J1635">
            <v>0</v>
          </cell>
          <cell r="K1635" t="str">
            <v>vr.unit</v>
          </cell>
          <cell r="L1635" t="str">
            <v>M3</v>
          </cell>
          <cell r="M1635">
            <v>0</v>
          </cell>
          <cell r="N1635">
            <v>0</v>
          </cell>
          <cell r="O1635" t="str">
            <v>CANTIDAD</v>
          </cell>
          <cell r="P1635" t="str">
            <v>CANTIDAD TOTAL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0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</row>
        <row r="1636">
          <cell r="B1636">
            <v>0</v>
          </cell>
          <cell r="C1636"/>
          <cell r="D1636" t="str">
            <v>TRANSP. M3/km DEPOSITOS SAN GIL</v>
          </cell>
          <cell r="E1636">
            <v>0</v>
          </cell>
          <cell r="F1636">
            <v>1</v>
          </cell>
          <cell r="G1636">
            <v>15</v>
          </cell>
          <cell r="H1636">
            <v>15</v>
          </cell>
          <cell r="I1636">
            <v>1270</v>
          </cell>
          <cell r="J1636">
            <v>0</v>
          </cell>
          <cell r="K1636">
            <v>19050</v>
          </cell>
          <cell r="L1636">
            <v>0</v>
          </cell>
          <cell r="M1636">
            <v>0</v>
          </cell>
          <cell r="N1636">
            <v>0</v>
          </cell>
          <cell r="O1636"/>
          <cell r="P1636"/>
          <cell r="Q1636"/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</row>
        <row r="1637">
          <cell r="B1637">
            <v>0</v>
          </cell>
          <cell r="C1637"/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/>
          <cell r="P1637"/>
          <cell r="Q1637"/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0</v>
          </cell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0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  <cell r="AQ1637">
            <v>0</v>
          </cell>
          <cell r="AR1637">
            <v>0</v>
          </cell>
          <cell r="AS1637">
            <v>0</v>
          </cell>
        </row>
        <row r="1638">
          <cell r="B1638">
            <v>0</v>
          </cell>
          <cell r="C1638"/>
          <cell r="D1638"/>
          <cell r="E1638">
            <v>0</v>
          </cell>
          <cell r="F1638"/>
          <cell r="G1638"/>
          <cell r="H1638"/>
          <cell r="I1638"/>
          <cell r="J1638">
            <v>0</v>
          </cell>
          <cell r="K1638"/>
          <cell r="L1638">
            <v>0</v>
          </cell>
          <cell r="M1638">
            <v>0</v>
          </cell>
          <cell r="N1638">
            <v>0</v>
          </cell>
          <cell r="O1638"/>
          <cell r="P1638"/>
          <cell r="Q1638"/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  <cell r="X1638">
            <v>0</v>
          </cell>
          <cell r="Y1638">
            <v>0</v>
          </cell>
          <cell r="Z1638">
            <v>0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  <cell r="AF1638">
            <v>0</v>
          </cell>
          <cell r="AG1638">
            <v>0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  <cell r="AQ1638">
            <v>0</v>
          </cell>
          <cell r="AR1638">
            <v>0</v>
          </cell>
          <cell r="AS1638">
            <v>0</v>
          </cell>
        </row>
        <row r="1639">
          <cell r="B1639">
            <v>0</v>
          </cell>
          <cell r="C1639"/>
          <cell r="D1639"/>
          <cell r="E1639">
            <v>0</v>
          </cell>
          <cell r="F1639"/>
          <cell r="G1639"/>
          <cell r="H1639"/>
          <cell r="I1639"/>
          <cell r="J1639">
            <v>0</v>
          </cell>
          <cell r="K1639"/>
          <cell r="L1639">
            <v>0</v>
          </cell>
          <cell r="M1639">
            <v>0</v>
          </cell>
          <cell r="N1639">
            <v>0</v>
          </cell>
          <cell r="O1639"/>
          <cell r="P1639"/>
          <cell r="Q1639"/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0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0</v>
          </cell>
          <cell r="AC1639">
            <v>0</v>
          </cell>
          <cell r="AD1639">
            <v>0</v>
          </cell>
          <cell r="AE1639">
            <v>0</v>
          </cell>
          <cell r="AF1639">
            <v>0</v>
          </cell>
          <cell r="AG1639">
            <v>0</v>
          </cell>
          <cell r="AH1639">
            <v>0</v>
          </cell>
          <cell r="AI1639">
            <v>0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0</v>
          </cell>
          <cell r="AP1639">
            <v>0</v>
          </cell>
          <cell r="AQ1639">
            <v>0</v>
          </cell>
          <cell r="AR1639">
            <v>0</v>
          </cell>
          <cell r="AS1639">
            <v>0</v>
          </cell>
        </row>
        <row r="1640">
          <cell r="B1640">
            <v>0</v>
          </cell>
          <cell r="C1640"/>
          <cell r="D1640"/>
          <cell r="E1640">
            <v>0</v>
          </cell>
          <cell r="F1640"/>
          <cell r="G1640"/>
          <cell r="H1640"/>
          <cell r="I1640"/>
          <cell r="J1640">
            <v>0</v>
          </cell>
          <cell r="K1640"/>
          <cell r="L1640">
            <v>0</v>
          </cell>
          <cell r="M1640">
            <v>0</v>
          </cell>
          <cell r="N1640">
            <v>0</v>
          </cell>
          <cell r="O1640"/>
          <cell r="P1640"/>
          <cell r="Q1640"/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V1640">
            <v>0</v>
          </cell>
          <cell r="W1640">
            <v>0</v>
          </cell>
          <cell r="X1640">
            <v>0</v>
          </cell>
          <cell r="Y1640">
            <v>0</v>
          </cell>
          <cell r="Z1640">
            <v>0</v>
          </cell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0</v>
          </cell>
          <cell r="AF1640">
            <v>0</v>
          </cell>
          <cell r="AG1640">
            <v>0</v>
          </cell>
          <cell r="AH1640">
            <v>0</v>
          </cell>
          <cell r="AI1640">
            <v>0</v>
          </cell>
          <cell r="AJ1640">
            <v>0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0</v>
          </cell>
          <cell r="AP1640">
            <v>0</v>
          </cell>
          <cell r="AQ1640">
            <v>0</v>
          </cell>
          <cell r="AR1640">
            <v>0</v>
          </cell>
          <cell r="AS1640">
            <v>0</v>
          </cell>
        </row>
        <row r="1641">
          <cell r="B1641">
            <v>0</v>
          </cell>
          <cell r="C1641"/>
          <cell r="D1641"/>
          <cell r="E1641">
            <v>0</v>
          </cell>
          <cell r="F1641"/>
          <cell r="G1641"/>
          <cell r="H1641"/>
          <cell r="I1641"/>
          <cell r="J1641">
            <v>0</v>
          </cell>
          <cell r="K1641"/>
          <cell r="L1641">
            <v>0</v>
          </cell>
          <cell r="M1641">
            <v>0</v>
          </cell>
          <cell r="N1641">
            <v>0</v>
          </cell>
          <cell r="O1641"/>
          <cell r="P1641"/>
          <cell r="Q1641"/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0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</row>
        <row r="1642">
          <cell r="B1642">
            <v>0</v>
          </cell>
          <cell r="C1642"/>
          <cell r="D1642"/>
          <cell r="E1642">
            <v>0</v>
          </cell>
          <cell r="F1642"/>
          <cell r="G1642"/>
          <cell r="H1642"/>
          <cell r="I1642"/>
          <cell r="J1642">
            <v>0</v>
          </cell>
          <cell r="K1642"/>
          <cell r="L1642">
            <v>0</v>
          </cell>
          <cell r="M1642">
            <v>0</v>
          </cell>
          <cell r="N1642">
            <v>0</v>
          </cell>
          <cell r="O1642"/>
          <cell r="P1642"/>
          <cell r="Q1642"/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0</v>
          </cell>
          <cell r="W1642">
            <v>0</v>
          </cell>
          <cell r="X1642">
            <v>0</v>
          </cell>
          <cell r="Y1642">
            <v>0</v>
          </cell>
          <cell r="Z1642">
            <v>0</v>
          </cell>
          <cell r="AA1642">
            <v>0</v>
          </cell>
          <cell r="AB1642">
            <v>0</v>
          </cell>
          <cell r="AC1642">
            <v>0</v>
          </cell>
          <cell r="AD1642">
            <v>0</v>
          </cell>
          <cell r="AE1642">
            <v>0</v>
          </cell>
          <cell r="AF1642">
            <v>0</v>
          </cell>
          <cell r="AG1642">
            <v>0</v>
          </cell>
          <cell r="AH1642">
            <v>0</v>
          </cell>
          <cell r="AI1642">
            <v>0</v>
          </cell>
          <cell r="AJ1642">
            <v>0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  <cell r="AQ1642">
            <v>0</v>
          </cell>
          <cell r="AR1642">
            <v>0</v>
          </cell>
          <cell r="AS1642">
            <v>0</v>
          </cell>
        </row>
        <row r="1643">
          <cell r="B1643">
            <v>0</v>
          </cell>
          <cell r="C1643"/>
          <cell r="D1643"/>
          <cell r="E1643">
            <v>0</v>
          </cell>
          <cell r="F1643"/>
          <cell r="G1643"/>
          <cell r="H1643"/>
          <cell r="I1643"/>
          <cell r="J1643">
            <v>0</v>
          </cell>
          <cell r="K1643"/>
          <cell r="L1643">
            <v>0</v>
          </cell>
          <cell r="M1643">
            <v>0</v>
          </cell>
          <cell r="N1643">
            <v>0</v>
          </cell>
          <cell r="O1643"/>
          <cell r="P1643"/>
          <cell r="Q1643"/>
          <cell r="R1643">
            <v>0</v>
          </cell>
          <cell r="S1643">
            <v>0</v>
          </cell>
          <cell r="T1643">
            <v>0</v>
          </cell>
          <cell r="U1643">
            <v>0</v>
          </cell>
          <cell r="V1643">
            <v>0</v>
          </cell>
          <cell r="W1643">
            <v>0</v>
          </cell>
          <cell r="X1643">
            <v>0</v>
          </cell>
          <cell r="Y1643">
            <v>0</v>
          </cell>
          <cell r="Z1643">
            <v>0</v>
          </cell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  <cell r="AQ1643">
            <v>0</v>
          </cell>
          <cell r="AR1643">
            <v>0</v>
          </cell>
          <cell r="AS1643">
            <v>0</v>
          </cell>
        </row>
        <row r="1644"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 t="str">
            <v>SUB-TOTAL</v>
          </cell>
          <cell r="L1644">
            <v>19050</v>
          </cell>
          <cell r="M1644">
            <v>0</v>
          </cell>
          <cell r="N1644">
            <v>0</v>
          </cell>
          <cell r="O1644">
            <v>0</v>
          </cell>
          <cell r="P1644">
            <v>0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0</v>
          </cell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0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  <cell r="AQ1644">
            <v>0</v>
          </cell>
          <cell r="AR1644">
            <v>0</v>
          </cell>
          <cell r="AS1644">
            <v>0</v>
          </cell>
        </row>
        <row r="1645">
          <cell r="B1645">
            <v>0</v>
          </cell>
          <cell r="C1645">
            <v>0</v>
          </cell>
          <cell r="D1645" t="str">
            <v>IV-MANO DE OBRA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  <cell r="W1645">
            <v>0</v>
          </cell>
          <cell r="X1645">
            <v>0</v>
          </cell>
          <cell r="Y1645">
            <v>0</v>
          </cell>
          <cell r="Z1645">
            <v>0</v>
          </cell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0</v>
          </cell>
          <cell r="AF1645">
            <v>0</v>
          </cell>
          <cell r="AG1645">
            <v>0</v>
          </cell>
          <cell r="AH1645">
            <v>0</v>
          </cell>
          <cell r="AI1645">
            <v>0</v>
          </cell>
          <cell r="AJ1645">
            <v>0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  <cell r="AQ1645">
            <v>0</v>
          </cell>
          <cell r="AR1645">
            <v>0</v>
          </cell>
          <cell r="AS1645">
            <v>0</v>
          </cell>
        </row>
        <row r="1646">
          <cell r="B1646">
            <v>0</v>
          </cell>
          <cell r="C1646" t="str">
            <v>COD.</v>
          </cell>
          <cell r="D1646" t="str">
            <v>TRABAJADOR</v>
          </cell>
          <cell r="E1646" t="str">
            <v>Cantidad</v>
          </cell>
          <cell r="F1646" t="str">
            <v>jornal</v>
          </cell>
          <cell r="G1646" t="str">
            <v>prestaciones</v>
          </cell>
          <cell r="H1646" t="str">
            <v>jornal total</v>
          </cell>
          <cell r="I1646" t="str">
            <v>rendimiento</v>
          </cell>
          <cell r="J1646">
            <v>0</v>
          </cell>
          <cell r="K1646" t="str">
            <v>vr.unit</v>
          </cell>
          <cell r="L1646" t="str">
            <v>M3</v>
          </cell>
          <cell r="M1646">
            <v>0</v>
          </cell>
          <cell r="N1646">
            <v>0</v>
          </cell>
          <cell r="O1646" t="str">
            <v>CANTIDAD</v>
          </cell>
          <cell r="P1646" t="str">
            <v>JORNALES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0</v>
          </cell>
          <cell r="AK1646">
            <v>0</v>
          </cell>
          <cell r="AL1646">
            <v>0</v>
          </cell>
          <cell r="AM1646">
            <v>0</v>
          </cell>
          <cell r="AN1646">
            <v>0</v>
          </cell>
          <cell r="AO1646">
            <v>0</v>
          </cell>
          <cell r="AP1646">
            <v>0</v>
          </cell>
          <cell r="AQ1646">
            <v>0</v>
          </cell>
          <cell r="AR1646">
            <v>0</v>
          </cell>
          <cell r="AS1646">
            <v>0</v>
          </cell>
        </row>
        <row r="1647">
          <cell r="B1647">
            <v>0</v>
          </cell>
          <cell r="C1647">
            <v>0</v>
          </cell>
          <cell r="D1647" t="str">
            <v>OFICIAL</v>
          </cell>
          <cell r="E1647">
            <v>2</v>
          </cell>
          <cell r="F1647">
            <v>52082.820199999995</v>
          </cell>
          <cell r="G1647">
            <v>1.85</v>
          </cell>
          <cell r="H1647">
            <v>192706</v>
          </cell>
          <cell r="I1647">
            <v>8</v>
          </cell>
          <cell r="J1647" t="str">
            <v>M3/DÍA</v>
          </cell>
          <cell r="K1647">
            <v>24088.25</v>
          </cell>
          <cell r="L1647">
            <v>0</v>
          </cell>
          <cell r="M1647">
            <v>0</v>
          </cell>
          <cell r="N1647">
            <v>0</v>
          </cell>
          <cell r="O1647">
            <v>804.93</v>
          </cell>
          <cell r="P1647">
            <v>211.82373238636364</v>
          </cell>
          <cell r="Q1647">
            <v>14912390.76</v>
          </cell>
          <cell r="R1647">
            <v>0</v>
          </cell>
          <cell r="S1647">
            <v>0</v>
          </cell>
          <cell r="T1647">
            <v>0.03</v>
          </cell>
          <cell r="U1647">
            <v>0</v>
          </cell>
          <cell r="V1647">
            <v>0</v>
          </cell>
          <cell r="W1647">
            <v>0</v>
          </cell>
          <cell r="X1647">
            <v>0</v>
          </cell>
          <cell r="Y1647">
            <v>0</v>
          </cell>
          <cell r="Z1647">
            <v>0</v>
          </cell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0</v>
          </cell>
          <cell r="AP1647">
            <v>0</v>
          </cell>
          <cell r="AQ1647">
            <v>0</v>
          </cell>
          <cell r="AR1647">
            <v>0</v>
          </cell>
          <cell r="AS1647">
            <v>0</v>
          </cell>
        </row>
        <row r="1648">
          <cell r="B1648">
            <v>0</v>
          </cell>
          <cell r="C1648">
            <v>0</v>
          </cell>
          <cell r="D1648" t="str">
            <v>AYUDANTE</v>
          </cell>
          <cell r="E1648">
            <v>7</v>
          </cell>
          <cell r="F1648">
            <v>35000</v>
          </cell>
          <cell r="G1648">
            <v>1.85</v>
          </cell>
          <cell r="H1648">
            <v>453250</v>
          </cell>
          <cell r="I1648">
            <v>8</v>
          </cell>
          <cell r="J1648" t="str">
            <v>M3/DÍA</v>
          </cell>
          <cell r="K1648">
            <v>56656.25</v>
          </cell>
          <cell r="L1648">
            <v>0</v>
          </cell>
          <cell r="M1648">
            <v>0</v>
          </cell>
          <cell r="N1648">
            <v>0</v>
          </cell>
          <cell r="O1648">
            <v>804.93</v>
          </cell>
          <cell r="P1648">
            <v>1694.5894929545454</v>
          </cell>
          <cell r="Q1648">
            <v>74561937.689999998</v>
          </cell>
          <cell r="R1648">
            <v>0</v>
          </cell>
          <cell r="S1648">
            <v>0</v>
          </cell>
          <cell r="T1648">
            <v>33.333333333333336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</row>
        <row r="1649">
          <cell r="B1649">
            <v>0</v>
          </cell>
          <cell r="C1649"/>
          <cell r="D1649"/>
          <cell r="E1649"/>
          <cell r="F1649"/>
          <cell r="G1649"/>
          <cell r="H1649"/>
          <cell r="I1649"/>
          <cell r="J1649"/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/>
          <cell r="P1649"/>
          <cell r="Q1649"/>
          <cell r="R1649">
            <v>0</v>
          </cell>
          <cell r="S1649">
            <v>0</v>
          </cell>
          <cell r="T1649">
            <v>3705263.3333333335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  <cell r="AQ1649">
            <v>0</v>
          </cell>
          <cell r="AR1649">
            <v>0</v>
          </cell>
          <cell r="AS1649">
            <v>0</v>
          </cell>
        </row>
        <row r="1650">
          <cell r="B1650">
            <v>0</v>
          </cell>
          <cell r="C1650"/>
          <cell r="D1650"/>
          <cell r="E1650"/>
          <cell r="F1650"/>
          <cell r="G1650"/>
          <cell r="H1650"/>
          <cell r="I1650"/>
          <cell r="J1650"/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/>
          <cell r="P1650"/>
          <cell r="Q1650"/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  <cell r="AQ1650">
            <v>0</v>
          </cell>
          <cell r="AR1650">
            <v>0</v>
          </cell>
          <cell r="AS1650">
            <v>0</v>
          </cell>
        </row>
        <row r="1651"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 t="str">
            <v>SUB-TOTAL</v>
          </cell>
          <cell r="L1651">
            <v>80744.5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  <cell r="AQ1651">
            <v>0</v>
          </cell>
          <cell r="AR1651">
            <v>0</v>
          </cell>
          <cell r="AS1651">
            <v>0</v>
          </cell>
        </row>
        <row r="1652"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  <cell r="AQ1652">
            <v>0</v>
          </cell>
          <cell r="AR1652">
            <v>0</v>
          </cell>
          <cell r="AS1652">
            <v>0</v>
          </cell>
        </row>
        <row r="1653"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 t="str">
            <v>TOTAL COSTO DIRECTO</v>
          </cell>
          <cell r="J1653">
            <v>0</v>
          </cell>
          <cell r="K1653">
            <v>0</v>
          </cell>
          <cell r="L1653">
            <v>563856.44999999995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  <cell r="AQ1653">
            <v>0</v>
          </cell>
          <cell r="AR1653">
            <v>0</v>
          </cell>
          <cell r="AS1653">
            <v>0</v>
          </cell>
        </row>
        <row r="1654">
          <cell r="B1654">
            <v>0</v>
          </cell>
          <cell r="C1654">
            <v>0</v>
          </cell>
          <cell r="D1654" t="str">
            <v>V- COSTOS INDIRECTOS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  <cell r="AQ1654">
            <v>0</v>
          </cell>
          <cell r="AR1654">
            <v>0</v>
          </cell>
          <cell r="AS1654">
            <v>0</v>
          </cell>
        </row>
        <row r="1655">
          <cell r="B1655">
            <v>0</v>
          </cell>
          <cell r="C1655">
            <v>0</v>
          </cell>
          <cell r="D1655" t="str">
            <v>Descripción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 t="str">
            <v>Porcentaje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0</v>
          </cell>
        </row>
        <row r="1656">
          <cell r="B1656">
            <v>0</v>
          </cell>
          <cell r="C1656">
            <v>0</v>
          </cell>
          <cell r="D1656" t="str">
            <v>A.I.U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0.35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  <cell r="AQ1656">
            <v>0</v>
          </cell>
          <cell r="AR1656">
            <v>0</v>
          </cell>
          <cell r="AS1656">
            <v>0</v>
          </cell>
        </row>
        <row r="1657">
          <cell r="B1657">
            <v>0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 t="str">
            <v xml:space="preserve">PRECIO UNITARIO TOTAL </v>
          </cell>
          <cell r="K1657">
            <v>0</v>
          </cell>
          <cell r="L1657">
            <v>761206.21</v>
          </cell>
          <cell r="M1657">
            <v>0</v>
          </cell>
          <cell r="N1657">
            <v>0</v>
          </cell>
          <cell r="O1657">
            <v>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  <cell r="W1657">
            <v>0</v>
          </cell>
          <cell r="X1657">
            <v>0</v>
          </cell>
          <cell r="Y1657">
            <v>0</v>
          </cell>
          <cell r="Z1657">
            <v>0</v>
          </cell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0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0</v>
          </cell>
          <cell r="AP1657">
            <v>0</v>
          </cell>
          <cell r="AQ1657">
            <v>0</v>
          </cell>
          <cell r="AR1657">
            <v>0</v>
          </cell>
          <cell r="AS1657">
            <v>0</v>
          </cell>
        </row>
        <row r="1658">
          <cell r="B1658">
            <v>0</v>
          </cell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0</v>
          </cell>
        </row>
        <row r="1659">
          <cell r="B1659">
            <v>0</v>
          </cell>
          <cell r="C1659" t="str">
            <v>Elaboró: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 t="str">
            <v xml:space="preserve">Reviso: 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  <cell r="AQ1659">
            <v>0</v>
          </cell>
          <cell r="AR1659">
            <v>0</v>
          </cell>
          <cell r="AS1659">
            <v>0</v>
          </cell>
        </row>
        <row r="1660"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  <cell r="X1660">
            <v>0</v>
          </cell>
          <cell r="Y1660">
            <v>0</v>
          </cell>
          <cell r="Z1660">
            <v>0</v>
          </cell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  <cell r="AQ1660">
            <v>0</v>
          </cell>
          <cell r="AR1660">
            <v>0</v>
          </cell>
          <cell r="AS1660">
            <v>0</v>
          </cell>
        </row>
        <row r="1661">
          <cell r="B1661">
            <v>0</v>
          </cell>
          <cell r="C1661" t="str">
            <v>ING EDWIN ANTONIO ORTIZ HIGUERA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>
            <v>0</v>
          </cell>
          <cell r="I1661" t="str">
            <v>FREEDIE ANDRES SANDOVAL HERRERA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  <cell r="AQ1661">
            <v>0</v>
          </cell>
          <cell r="AR1661">
            <v>0</v>
          </cell>
          <cell r="AS1661">
            <v>0</v>
          </cell>
        </row>
        <row r="1662">
          <cell r="B1662">
            <v>0</v>
          </cell>
          <cell r="C1662" t="str">
            <v>Ingeniero Civil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  <cell r="I1662" t="str">
            <v>Secretario De Planeación Municipal</v>
          </cell>
          <cell r="J1662">
            <v>0</v>
          </cell>
          <cell r="K1662">
            <v>0</v>
          </cell>
          <cell r="L1662">
            <v>0</v>
          </cell>
          <cell r="M1662">
            <v>0</v>
          </cell>
          <cell r="N1662">
            <v>0</v>
          </cell>
          <cell r="O1662">
            <v>0</v>
          </cell>
          <cell r="P1662">
            <v>0</v>
          </cell>
          <cell r="Q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  <cell r="X1662">
            <v>0</v>
          </cell>
          <cell r="Y1662">
            <v>0</v>
          </cell>
          <cell r="Z1662">
            <v>0</v>
          </cell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  <cell r="AF1662">
            <v>0</v>
          </cell>
          <cell r="AG1662">
            <v>0</v>
          </cell>
          <cell r="AH1662">
            <v>0</v>
          </cell>
          <cell r="AI1662">
            <v>0</v>
          </cell>
          <cell r="AJ1662">
            <v>0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0</v>
          </cell>
          <cell r="AP1662">
            <v>0</v>
          </cell>
          <cell r="AQ1662">
            <v>0</v>
          </cell>
          <cell r="AR1662">
            <v>0</v>
          </cell>
          <cell r="AS1662">
            <v>0</v>
          </cell>
        </row>
        <row r="1663">
          <cell r="B1663">
            <v>0</v>
          </cell>
          <cell r="C1663" t="str">
            <v>MP 68202-096275 STD</v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  <cell r="I1663" t="str">
            <v>M.P. 68202-300697 STD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0</v>
          </cell>
          <cell r="AA1663">
            <v>0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0</v>
          </cell>
          <cell r="AP1663">
            <v>0</v>
          </cell>
          <cell r="AQ1663">
            <v>0</v>
          </cell>
          <cell r="AR1663">
            <v>0</v>
          </cell>
          <cell r="AS1663">
            <v>0</v>
          </cell>
        </row>
        <row r="1664">
          <cell r="B1664">
            <v>0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0</v>
          </cell>
          <cell r="O1664">
            <v>0</v>
          </cell>
          <cell r="P1664">
            <v>0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  <cell r="W1664">
            <v>0</v>
          </cell>
          <cell r="X1664">
            <v>0</v>
          </cell>
          <cell r="Y1664">
            <v>0</v>
          </cell>
          <cell r="Z1664">
            <v>0</v>
          </cell>
          <cell r="AA1664">
            <v>0</v>
          </cell>
          <cell r="AB1664">
            <v>0</v>
          </cell>
          <cell r="AC1664">
            <v>0</v>
          </cell>
          <cell r="AD1664">
            <v>0</v>
          </cell>
          <cell r="AE1664">
            <v>0</v>
          </cell>
          <cell r="AF1664">
            <v>0</v>
          </cell>
          <cell r="AG1664">
            <v>0</v>
          </cell>
          <cell r="AH1664">
            <v>0</v>
          </cell>
          <cell r="AI1664">
            <v>0</v>
          </cell>
          <cell r="AJ1664">
            <v>0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0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</row>
        <row r="1665"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0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0</v>
          </cell>
          <cell r="AP1665">
            <v>0</v>
          </cell>
          <cell r="AQ1665">
            <v>0</v>
          </cell>
          <cell r="AR1665">
            <v>0</v>
          </cell>
          <cell r="AS1665">
            <v>0</v>
          </cell>
        </row>
        <row r="1666">
          <cell r="B1666">
            <v>0</v>
          </cell>
          <cell r="C1666" t="str">
            <v>MUNICIPIO DE VALLE DE SAN JOSE</v>
          </cell>
          <cell r="D1666">
            <v>0</v>
          </cell>
          <cell r="E1666">
            <v>0</v>
          </cell>
          <cell r="F1666">
            <v>0</v>
          </cell>
          <cell r="G1666" t="str">
            <v xml:space="preserve">ANALISIS DE PRECIOS UNITARIOS </v>
          </cell>
          <cell r="H1666">
            <v>0</v>
          </cell>
          <cell r="I1666">
            <v>0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0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0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  <cell r="AQ1666">
            <v>0</v>
          </cell>
          <cell r="AR1666">
            <v>0</v>
          </cell>
          <cell r="AS1666">
            <v>0</v>
          </cell>
        </row>
        <row r="1667">
          <cell r="B1667">
            <v>0</v>
          </cell>
          <cell r="C1667" t="str">
            <v>DEPARTAMENTO:</v>
          </cell>
          <cell r="D1667">
            <v>0</v>
          </cell>
          <cell r="E1667" t="str">
            <v>SANTANDER</v>
          </cell>
          <cell r="F1667">
            <v>0</v>
          </cell>
          <cell r="G1667">
            <v>0</v>
          </cell>
          <cell r="H1667" t="str">
            <v>MUNICIPIO:</v>
          </cell>
          <cell r="I1667" t="str">
            <v>VALLE DE SAN JOSE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0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</row>
        <row r="1668">
          <cell r="A1668">
            <v>0</v>
          </cell>
          <cell r="B1668">
            <v>0</v>
          </cell>
          <cell r="C1668" t="str">
            <v xml:space="preserve">ITEM  :    </v>
          </cell>
          <cell r="D1668">
            <v>6.03</v>
          </cell>
          <cell r="E1668" t="str">
            <v>Acero de refuerzo de 60000 psi</v>
          </cell>
          <cell r="F1668">
            <v>0</v>
          </cell>
          <cell r="G1668">
            <v>0</v>
          </cell>
          <cell r="H1668">
            <v>0</v>
          </cell>
          <cell r="I1668" t="str">
            <v xml:space="preserve">Fecha: </v>
          </cell>
          <cell r="J1668" t="str">
            <v>DICIEMBRE DE 2019</v>
          </cell>
          <cell r="K1668">
            <v>0</v>
          </cell>
          <cell r="L1668">
            <v>0</v>
          </cell>
          <cell r="M1668">
            <v>0</v>
          </cell>
          <cell r="N1668">
            <v>0</v>
          </cell>
          <cell r="O1668" t="str">
            <v>1,6,22</v>
          </cell>
          <cell r="P1668">
            <v>0</v>
          </cell>
          <cell r="T1668">
            <v>4350.47</v>
          </cell>
          <cell r="U1668">
            <v>33</v>
          </cell>
          <cell r="V1668">
            <v>3654</v>
          </cell>
          <cell r="W1668">
            <v>3.47</v>
          </cell>
          <cell r="X1668">
            <v>660</v>
          </cell>
          <cell r="Y1668">
            <v>0</v>
          </cell>
          <cell r="Z1668">
            <v>0</v>
          </cell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0</v>
          </cell>
          <cell r="AK1668">
            <v>0</v>
          </cell>
          <cell r="AL1668">
            <v>0</v>
          </cell>
          <cell r="AM1668">
            <v>0</v>
          </cell>
          <cell r="AN1668">
            <v>0</v>
          </cell>
          <cell r="AO1668">
            <v>0</v>
          </cell>
          <cell r="AP1668">
            <v>0</v>
          </cell>
          <cell r="AQ1668">
            <v>0</v>
          </cell>
          <cell r="AR1668">
            <v>0</v>
          </cell>
          <cell r="AS1668">
            <v>0</v>
          </cell>
        </row>
        <row r="1669">
          <cell r="B1669">
            <v>0</v>
          </cell>
          <cell r="C1669">
            <v>0</v>
          </cell>
          <cell r="D1669" t="str">
            <v>I-EQUIPO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0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0</v>
          </cell>
          <cell r="AK1669">
            <v>0</v>
          </cell>
          <cell r="AL1669">
            <v>0</v>
          </cell>
          <cell r="AM1669">
            <v>0</v>
          </cell>
          <cell r="AN1669">
            <v>0</v>
          </cell>
          <cell r="AO1669">
            <v>0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</row>
        <row r="1670">
          <cell r="B1670">
            <v>0</v>
          </cell>
          <cell r="C1670" t="str">
            <v>COD.</v>
          </cell>
          <cell r="D1670" t="str">
            <v xml:space="preserve">DESCRIPCION </v>
          </cell>
          <cell r="E1670">
            <v>0</v>
          </cell>
          <cell r="F1670">
            <v>0</v>
          </cell>
          <cell r="G1670" t="str">
            <v>tipo</v>
          </cell>
          <cell r="H1670" t="str">
            <v>tarifa</v>
          </cell>
          <cell r="I1670" t="str">
            <v>rendimiento</v>
          </cell>
          <cell r="J1670">
            <v>0</v>
          </cell>
          <cell r="K1670" t="str">
            <v>vr.unit</v>
          </cell>
          <cell r="L1670" t="str">
            <v>KG</v>
          </cell>
          <cell r="M1670">
            <v>0</v>
          </cell>
          <cell r="N1670">
            <v>0</v>
          </cell>
          <cell r="O1670" t="str">
            <v>CANTIDAD</v>
          </cell>
          <cell r="P1670" t="str">
            <v>DIA</v>
          </cell>
          <cell r="Q1670">
            <v>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  <cell r="W1670">
            <v>0</v>
          </cell>
          <cell r="X1670">
            <v>0</v>
          </cell>
          <cell r="Y1670">
            <v>0</v>
          </cell>
          <cell r="Z1670">
            <v>0</v>
          </cell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0</v>
          </cell>
          <cell r="AF1670">
            <v>0</v>
          </cell>
          <cell r="AG1670">
            <v>0</v>
          </cell>
          <cell r="AH1670">
            <v>0</v>
          </cell>
          <cell r="AI1670">
            <v>0</v>
          </cell>
          <cell r="AJ1670">
            <v>0</v>
          </cell>
          <cell r="AK1670">
            <v>0</v>
          </cell>
          <cell r="AL1670">
            <v>0</v>
          </cell>
          <cell r="AM1670">
            <v>0</v>
          </cell>
          <cell r="AN1670">
            <v>0</v>
          </cell>
          <cell r="AO1670">
            <v>0</v>
          </cell>
          <cell r="AP1670">
            <v>0</v>
          </cell>
          <cell r="AQ1670">
            <v>0</v>
          </cell>
          <cell r="AR1670">
            <v>0</v>
          </cell>
          <cell r="AS1670">
            <v>0</v>
          </cell>
        </row>
        <row r="1671">
          <cell r="B1671">
            <v>0</v>
          </cell>
          <cell r="C1671">
            <v>0</v>
          </cell>
          <cell r="D1671" t="str">
            <v>HERRAMIENTA MENOR</v>
          </cell>
          <cell r="E1671">
            <v>0</v>
          </cell>
          <cell r="F1671">
            <v>0</v>
          </cell>
          <cell r="G1671"/>
          <cell r="H1671">
            <v>123.92538461538462</v>
          </cell>
          <cell r="I1671">
            <v>1</v>
          </cell>
          <cell r="J1671"/>
          <cell r="K1671">
            <v>123.92538461538462</v>
          </cell>
          <cell r="L1671">
            <v>0</v>
          </cell>
          <cell r="M1671">
            <v>0</v>
          </cell>
          <cell r="N1671">
            <v>0</v>
          </cell>
          <cell r="O1671">
            <v>5835.76</v>
          </cell>
          <cell r="P1671">
            <v>192580.08</v>
          </cell>
          <cell r="Q1671">
            <v>192580.08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0</v>
          </cell>
          <cell r="Z1671">
            <v>0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0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0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</row>
        <row r="1672">
          <cell r="B1672">
            <v>0</v>
          </cell>
          <cell r="C1672"/>
          <cell r="D1672"/>
          <cell r="E1672">
            <v>0</v>
          </cell>
          <cell r="F1672">
            <v>0</v>
          </cell>
          <cell r="G1672"/>
          <cell r="H1672"/>
          <cell r="I1672"/>
          <cell r="J1672"/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/>
          <cell r="P1672"/>
          <cell r="Q1672"/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0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0</v>
          </cell>
          <cell r="AK1672">
            <v>0</v>
          </cell>
          <cell r="AL1672">
            <v>0</v>
          </cell>
          <cell r="AM1672">
            <v>0</v>
          </cell>
          <cell r="AN1672">
            <v>0</v>
          </cell>
          <cell r="AO1672">
            <v>0</v>
          </cell>
          <cell r="AP1672">
            <v>0</v>
          </cell>
          <cell r="AQ1672">
            <v>0</v>
          </cell>
          <cell r="AR1672">
            <v>0</v>
          </cell>
          <cell r="AS1672">
            <v>0</v>
          </cell>
        </row>
        <row r="1673">
          <cell r="B1673">
            <v>0</v>
          </cell>
          <cell r="C1673"/>
          <cell r="D1673"/>
          <cell r="E1673">
            <v>0</v>
          </cell>
          <cell r="F1673">
            <v>0</v>
          </cell>
          <cell r="G1673"/>
          <cell r="H1673"/>
          <cell r="I1673"/>
          <cell r="J1673"/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/>
          <cell r="P1673"/>
          <cell r="Q1673"/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0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0</v>
          </cell>
          <cell r="AP1673">
            <v>0</v>
          </cell>
          <cell r="AQ1673">
            <v>0</v>
          </cell>
          <cell r="AR1673">
            <v>0</v>
          </cell>
          <cell r="AS1673">
            <v>0</v>
          </cell>
        </row>
        <row r="1674">
          <cell r="B1674">
            <v>0</v>
          </cell>
          <cell r="C1674"/>
          <cell r="D1674"/>
          <cell r="E1674">
            <v>0</v>
          </cell>
          <cell r="F1674">
            <v>0</v>
          </cell>
          <cell r="G1674"/>
          <cell r="H1674"/>
          <cell r="I1674"/>
          <cell r="J1674"/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/>
          <cell r="P1674"/>
          <cell r="Q1674"/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0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0</v>
          </cell>
          <cell r="AP1674">
            <v>0</v>
          </cell>
          <cell r="AQ1674">
            <v>0</v>
          </cell>
          <cell r="AR1674">
            <v>0</v>
          </cell>
          <cell r="AS1674">
            <v>0</v>
          </cell>
        </row>
        <row r="1675">
          <cell r="B1675">
            <v>0</v>
          </cell>
          <cell r="C1675"/>
          <cell r="D1675"/>
          <cell r="E1675">
            <v>0</v>
          </cell>
          <cell r="F1675">
            <v>0</v>
          </cell>
          <cell r="G1675"/>
          <cell r="H1675"/>
          <cell r="I1675"/>
          <cell r="J1675"/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/>
          <cell r="P1675"/>
          <cell r="Q1675"/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0</v>
          </cell>
          <cell r="AK1675">
            <v>0</v>
          </cell>
          <cell r="AL1675">
            <v>0</v>
          </cell>
          <cell r="AM1675">
            <v>0</v>
          </cell>
          <cell r="AN1675">
            <v>0</v>
          </cell>
          <cell r="AO1675">
            <v>0</v>
          </cell>
          <cell r="AP1675">
            <v>0</v>
          </cell>
          <cell r="AQ1675">
            <v>0</v>
          </cell>
          <cell r="AR1675">
            <v>0</v>
          </cell>
          <cell r="AS1675">
            <v>0</v>
          </cell>
        </row>
        <row r="1676">
          <cell r="B1676">
            <v>0</v>
          </cell>
          <cell r="C1676"/>
          <cell r="D1676"/>
          <cell r="E1676">
            <v>0</v>
          </cell>
          <cell r="F1676">
            <v>0</v>
          </cell>
          <cell r="G1676"/>
          <cell r="H1676"/>
          <cell r="I1676"/>
          <cell r="J1676"/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/>
          <cell r="P1676"/>
          <cell r="Q1676"/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0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0</v>
          </cell>
        </row>
        <row r="1677">
          <cell r="B1677">
            <v>0</v>
          </cell>
          <cell r="C1677"/>
          <cell r="D1677"/>
          <cell r="E1677">
            <v>0</v>
          </cell>
          <cell r="F1677">
            <v>0</v>
          </cell>
          <cell r="G1677"/>
          <cell r="H1677"/>
          <cell r="I1677"/>
          <cell r="J1677"/>
          <cell r="K1677">
            <v>0</v>
          </cell>
          <cell r="L1677">
            <v>0</v>
          </cell>
          <cell r="M1677">
            <v>0</v>
          </cell>
          <cell r="N1677">
            <v>0</v>
          </cell>
          <cell r="O1677"/>
          <cell r="P1677"/>
          <cell r="Q1677"/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0</v>
          </cell>
          <cell r="W1677">
            <v>0</v>
          </cell>
          <cell r="X1677">
            <v>0</v>
          </cell>
          <cell r="Y1677">
            <v>0</v>
          </cell>
          <cell r="Z1677">
            <v>0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0</v>
          </cell>
          <cell r="AK1677">
            <v>0</v>
          </cell>
          <cell r="AL1677">
            <v>0</v>
          </cell>
          <cell r="AM1677">
            <v>0</v>
          </cell>
          <cell r="AN1677">
            <v>0</v>
          </cell>
          <cell r="AO1677">
            <v>0</v>
          </cell>
          <cell r="AP1677">
            <v>0</v>
          </cell>
          <cell r="AQ1677">
            <v>0</v>
          </cell>
          <cell r="AR1677">
            <v>0</v>
          </cell>
          <cell r="AS1677">
            <v>0</v>
          </cell>
        </row>
        <row r="1678">
          <cell r="B1678">
            <v>0</v>
          </cell>
          <cell r="C1678"/>
          <cell r="D1678"/>
          <cell r="E1678">
            <v>0</v>
          </cell>
          <cell r="F1678">
            <v>0</v>
          </cell>
          <cell r="G1678"/>
          <cell r="H1678"/>
          <cell r="I1678"/>
          <cell r="J1678"/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/>
          <cell r="P1678"/>
          <cell r="Q1678"/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0</v>
          </cell>
          <cell r="AK1678">
            <v>0</v>
          </cell>
          <cell r="AL1678">
            <v>0</v>
          </cell>
          <cell r="AM1678">
            <v>0</v>
          </cell>
          <cell r="AN1678">
            <v>0</v>
          </cell>
          <cell r="AO1678">
            <v>0</v>
          </cell>
          <cell r="AP1678">
            <v>0</v>
          </cell>
          <cell r="AQ1678">
            <v>0</v>
          </cell>
          <cell r="AR1678">
            <v>0</v>
          </cell>
          <cell r="AS1678">
            <v>0</v>
          </cell>
        </row>
        <row r="1679">
          <cell r="B1679">
            <v>0</v>
          </cell>
          <cell r="C1679"/>
          <cell r="D1679"/>
          <cell r="E1679">
            <v>0</v>
          </cell>
          <cell r="F1679">
            <v>0</v>
          </cell>
          <cell r="G1679"/>
          <cell r="H1679"/>
          <cell r="I1679"/>
          <cell r="J1679"/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/>
          <cell r="P1679"/>
          <cell r="Q1679"/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0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0</v>
          </cell>
          <cell r="AQ1679">
            <v>0</v>
          </cell>
          <cell r="AR1679">
            <v>0</v>
          </cell>
          <cell r="AS1679">
            <v>0</v>
          </cell>
        </row>
        <row r="1680">
          <cell r="B1680">
            <v>0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 t="str">
            <v>SUB-TOTAL</v>
          </cell>
          <cell r="L1680">
            <v>123.92538461538462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0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</row>
        <row r="1681">
          <cell r="B1681">
            <v>0</v>
          </cell>
          <cell r="C1681">
            <v>0</v>
          </cell>
          <cell r="D1681" t="str">
            <v>II-MATERIALES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0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0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  <cell r="AQ1681">
            <v>0</v>
          </cell>
          <cell r="AR1681">
            <v>0</v>
          </cell>
          <cell r="AS1681">
            <v>0</v>
          </cell>
        </row>
        <row r="1682">
          <cell r="B1682">
            <v>0</v>
          </cell>
          <cell r="C1682" t="str">
            <v>COD.</v>
          </cell>
          <cell r="D1682" t="str">
            <v xml:space="preserve">DESCRIPCION </v>
          </cell>
          <cell r="E1682">
            <v>0</v>
          </cell>
          <cell r="F1682">
            <v>0</v>
          </cell>
          <cell r="G1682" t="str">
            <v>unidad</v>
          </cell>
          <cell r="H1682" t="str">
            <v>precio-unit</v>
          </cell>
          <cell r="I1682" t="str">
            <v>cantidad</v>
          </cell>
          <cell r="J1682">
            <v>0</v>
          </cell>
          <cell r="K1682" t="str">
            <v>vr.unit</v>
          </cell>
          <cell r="L1682" t="str">
            <v>KG</v>
          </cell>
          <cell r="M1682">
            <v>0</v>
          </cell>
          <cell r="N1682">
            <v>0</v>
          </cell>
          <cell r="O1682" t="str">
            <v>CANTIDAD</v>
          </cell>
          <cell r="P1682" t="str">
            <v>CANTIDAD TOTAL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0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0</v>
          </cell>
          <cell r="AK1682">
            <v>0</v>
          </cell>
          <cell r="AL1682">
            <v>0</v>
          </cell>
          <cell r="AM1682">
            <v>0</v>
          </cell>
          <cell r="AN1682">
            <v>0</v>
          </cell>
          <cell r="AO1682">
            <v>0</v>
          </cell>
          <cell r="AP1682">
            <v>0</v>
          </cell>
          <cell r="AQ1682">
            <v>0</v>
          </cell>
          <cell r="AR1682">
            <v>0</v>
          </cell>
          <cell r="AS1682">
            <v>0</v>
          </cell>
        </row>
        <row r="1683">
          <cell r="B1683">
            <v>0</v>
          </cell>
          <cell r="C1683">
            <v>0</v>
          </cell>
          <cell r="D1683" t="str">
            <v>Acero 60.000 psi, incluye figurada</v>
          </cell>
          <cell r="E1683">
            <v>0</v>
          </cell>
          <cell r="F1683">
            <v>0</v>
          </cell>
          <cell r="G1683" t="str">
            <v>KG</v>
          </cell>
          <cell r="H1683">
            <v>3200</v>
          </cell>
          <cell r="I1683">
            <v>1.1000000000000001</v>
          </cell>
          <cell r="J1683">
            <v>0</v>
          </cell>
          <cell r="K1683">
            <v>3520.0000000000005</v>
          </cell>
          <cell r="L1683">
            <v>0</v>
          </cell>
          <cell r="M1683">
            <v>0</v>
          </cell>
          <cell r="N1683">
            <v>0</v>
          </cell>
          <cell r="O1683">
            <v>5835.76</v>
          </cell>
          <cell r="P1683">
            <v>5835.76</v>
          </cell>
          <cell r="Q1683">
            <v>18090856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  <cell r="W1683">
            <v>0</v>
          </cell>
          <cell r="X1683">
            <v>0</v>
          </cell>
          <cell r="Y1683">
            <v>0</v>
          </cell>
          <cell r="Z1683">
            <v>0</v>
          </cell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0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0</v>
          </cell>
          <cell r="AK1683">
            <v>0</v>
          </cell>
          <cell r="AL1683">
            <v>0</v>
          </cell>
          <cell r="AM1683">
            <v>0</v>
          </cell>
          <cell r="AN1683">
            <v>0</v>
          </cell>
          <cell r="AO1683">
            <v>0</v>
          </cell>
          <cell r="AP1683">
            <v>0</v>
          </cell>
          <cell r="AQ1683">
            <v>0</v>
          </cell>
          <cell r="AR1683">
            <v>0</v>
          </cell>
          <cell r="AS1683">
            <v>0</v>
          </cell>
        </row>
        <row r="1684">
          <cell r="B1684">
            <v>0</v>
          </cell>
          <cell r="C1684">
            <v>0</v>
          </cell>
          <cell r="D1684" t="str">
            <v>Alambre negro no. 18</v>
          </cell>
          <cell r="E1684">
            <v>0</v>
          </cell>
          <cell r="F1684">
            <v>0</v>
          </cell>
          <cell r="G1684" t="str">
            <v>KG</v>
          </cell>
          <cell r="H1684">
            <v>4100</v>
          </cell>
          <cell r="I1684">
            <v>0.05</v>
          </cell>
          <cell r="J1684">
            <v>0</v>
          </cell>
          <cell r="K1684">
            <v>205</v>
          </cell>
          <cell r="L1684">
            <v>0</v>
          </cell>
          <cell r="M1684">
            <v>0</v>
          </cell>
          <cell r="N1684">
            <v>0</v>
          </cell>
          <cell r="O1684">
            <v>0</v>
          </cell>
          <cell r="P1684">
            <v>0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0</v>
          </cell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  <cell r="AF1684">
            <v>0</v>
          </cell>
          <cell r="AG1684">
            <v>0</v>
          </cell>
          <cell r="AH1684">
            <v>0</v>
          </cell>
          <cell r="AI1684">
            <v>0</v>
          </cell>
          <cell r="AJ1684">
            <v>0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0</v>
          </cell>
          <cell r="AP1684">
            <v>0</v>
          </cell>
          <cell r="AQ1684">
            <v>0</v>
          </cell>
          <cell r="AR1684">
            <v>0</v>
          </cell>
          <cell r="AS1684">
            <v>0</v>
          </cell>
        </row>
        <row r="1685">
          <cell r="B1685">
            <v>0</v>
          </cell>
          <cell r="C1685">
            <v>0</v>
          </cell>
          <cell r="D1685" t="str">
            <v>DESPERDICIO 5%</v>
          </cell>
          <cell r="E1685">
            <v>0</v>
          </cell>
          <cell r="F1685">
            <v>0</v>
          </cell>
          <cell r="G1685"/>
          <cell r="H1685">
            <v>0</v>
          </cell>
          <cell r="I1685"/>
          <cell r="J1685">
            <v>0</v>
          </cell>
          <cell r="K1685">
            <v>176.00000000000003</v>
          </cell>
          <cell r="L1685">
            <v>0</v>
          </cell>
          <cell r="M1685">
            <v>0</v>
          </cell>
          <cell r="N1685">
            <v>0</v>
          </cell>
          <cell r="O1685">
            <v>5835.76</v>
          </cell>
          <cell r="P1685">
            <v>583.57600000000002</v>
          </cell>
          <cell r="Q1685">
            <v>2217588.7999999998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0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0</v>
          </cell>
          <cell r="AG1685">
            <v>0</v>
          </cell>
          <cell r="AH1685">
            <v>0</v>
          </cell>
          <cell r="AI1685">
            <v>0</v>
          </cell>
          <cell r="AJ1685">
            <v>0</v>
          </cell>
          <cell r="AK1685">
            <v>0</v>
          </cell>
          <cell r="AL1685">
            <v>0</v>
          </cell>
          <cell r="AM1685">
            <v>0</v>
          </cell>
          <cell r="AN1685">
            <v>0</v>
          </cell>
          <cell r="AO1685">
            <v>0</v>
          </cell>
          <cell r="AP1685">
            <v>0</v>
          </cell>
          <cell r="AQ1685">
            <v>0</v>
          </cell>
          <cell r="AR1685">
            <v>0</v>
          </cell>
          <cell r="AS1685">
            <v>0</v>
          </cell>
        </row>
        <row r="1686">
          <cell r="B1686">
            <v>0</v>
          </cell>
          <cell r="C1686"/>
          <cell r="D1686"/>
          <cell r="E1686">
            <v>0</v>
          </cell>
          <cell r="F1686">
            <v>0</v>
          </cell>
          <cell r="G1686"/>
          <cell r="H1686"/>
          <cell r="I1686"/>
          <cell r="J1686">
            <v>0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/>
          <cell r="P1686"/>
          <cell r="Q1686"/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0</v>
          </cell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0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0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  <cell r="AQ1686">
            <v>0</v>
          </cell>
          <cell r="AR1686">
            <v>0</v>
          </cell>
          <cell r="AS1686">
            <v>0</v>
          </cell>
        </row>
        <row r="1687">
          <cell r="B1687">
            <v>0</v>
          </cell>
          <cell r="C1687"/>
          <cell r="D1687"/>
          <cell r="E1687">
            <v>0</v>
          </cell>
          <cell r="F1687">
            <v>0</v>
          </cell>
          <cell r="G1687"/>
          <cell r="H1687"/>
          <cell r="I1687"/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/>
          <cell r="P1687"/>
          <cell r="Q1687"/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  <cell r="AF1687">
            <v>0</v>
          </cell>
          <cell r="AG1687">
            <v>0</v>
          </cell>
          <cell r="AH1687">
            <v>0</v>
          </cell>
          <cell r="AI1687">
            <v>0</v>
          </cell>
          <cell r="AJ1687">
            <v>0</v>
          </cell>
          <cell r="AK1687">
            <v>0</v>
          </cell>
          <cell r="AL1687">
            <v>0</v>
          </cell>
          <cell r="AM1687">
            <v>0</v>
          </cell>
          <cell r="AN1687">
            <v>0</v>
          </cell>
          <cell r="AO1687">
            <v>0</v>
          </cell>
          <cell r="AP1687">
            <v>0</v>
          </cell>
          <cell r="AQ1687">
            <v>0</v>
          </cell>
          <cell r="AR1687">
            <v>0</v>
          </cell>
          <cell r="AS1687">
            <v>0</v>
          </cell>
        </row>
        <row r="1688">
          <cell r="B1688">
            <v>0</v>
          </cell>
          <cell r="C1688"/>
          <cell r="D1688"/>
          <cell r="E1688">
            <v>0</v>
          </cell>
          <cell r="F1688">
            <v>0</v>
          </cell>
          <cell r="G1688"/>
          <cell r="H1688"/>
          <cell r="I1688"/>
          <cell r="J1688">
            <v>0</v>
          </cell>
          <cell r="K1688">
            <v>0</v>
          </cell>
          <cell r="L1688">
            <v>0</v>
          </cell>
          <cell r="M1688">
            <v>0</v>
          </cell>
          <cell r="N1688">
            <v>0</v>
          </cell>
          <cell r="O1688"/>
          <cell r="P1688"/>
          <cell r="Q1688"/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  <cell r="W1688">
            <v>0</v>
          </cell>
          <cell r="X1688">
            <v>0</v>
          </cell>
          <cell r="Y1688">
            <v>0</v>
          </cell>
          <cell r="Z1688">
            <v>0</v>
          </cell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  <cell r="AF1688">
            <v>0</v>
          </cell>
          <cell r="AG1688">
            <v>0</v>
          </cell>
          <cell r="AH1688">
            <v>0</v>
          </cell>
          <cell r="AI1688">
            <v>0</v>
          </cell>
          <cell r="AJ1688">
            <v>0</v>
          </cell>
          <cell r="AK1688">
            <v>0</v>
          </cell>
          <cell r="AL1688">
            <v>0</v>
          </cell>
          <cell r="AM1688">
            <v>0</v>
          </cell>
          <cell r="AN1688">
            <v>0</v>
          </cell>
          <cell r="AO1688">
            <v>0</v>
          </cell>
          <cell r="AP1688">
            <v>0</v>
          </cell>
          <cell r="AQ1688">
            <v>0</v>
          </cell>
          <cell r="AR1688">
            <v>0</v>
          </cell>
          <cell r="AS1688">
            <v>0</v>
          </cell>
        </row>
        <row r="1689">
          <cell r="B1689">
            <v>0</v>
          </cell>
          <cell r="C1689"/>
          <cell r="D1689"/>
          <cell r="E1689">
            <v>0</v>
          </cell>
          <cell r="F1689">
            <v>0</v>
          </cell>
          <cell r="G1689"/>
          <cell r="H1689"/>
          <cell r="I1689"/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/>
          <cell r="P1689"/>
          <cell r="Q1689"/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  <cell r="W1689">
            <v>0</v>
          </cell>
          <cell r="X1689">
            <v>0</v>
          </cell>
          <cell r="Y1689">
            <v>0</v>
          </cell>
          <cell r="Z1689">
            <v>0</v>
          </cell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0</v>
          </cell>
          <cell r="AK1689">
            <v>0</v>
          </cell>
          <cell r="AL1689">
            <v>0</v>
          </cell>
          <cell r="AM1689">
            <v>0</v>
          </cell>
          <cell r="AN1689">
            <v>0</v>
          </cell>
          <cell r="AO1689">
            <v>0</v>
          </cell>
          <cell r="AP1689">
            <v>0</v>
          </cell>
          <cell r="AQ1689">
            <v>0</v>
          </cell>
          <cell r="AR1689">
            <v>0</v>
          </cell>
          <cell r="AS1689">
            <v>0</v>
          </cell>
        </row>
        <row r="1690">
          <cell r="B1690">
            <v>0</v>
          </cell>
          <cell r="C1690"/>
          <cell r="D1690"/>
          <cell r="E1690">
            <v>0</v>
          </cell>
          <cell r="F1690">
            <v>0</v>
          </cell>
          <cell r="G1690"/>
          <cell r="H1690"/>
          <cell r="I1690"/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/>
          <cell r="P1690"/>
          <cell r="Q1690"/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0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0</v>
          </cell>
          <cell r="AK1690">
            <v>0</v>
          </cell>
          <cell r="AL1690">
            <v>0</v>
          </cell>
          <cell r="AM1690">
            <v>0</v>
          </cell>
          <cell r="AN1690">
            <v>0</v>
          </cell>
          <cell r="AO1690">
            <v>0</v>
          </cell>
          <cell r="AP1690">
            <v>0</v>
          </cell>
          <cell r="AQ1690">
            <v>0</v>
          </cell>
          <cell r="AR1690">
            <v>0</v>
          </cell>
          <cell r="AS1690">
            <v>0</v>
          </cell>
        </row>
        <row r="1691">
          <cell r="B1691">
            <v>0</v>
          </cell>
          <cell r="C1691"/>
          <cell r="D1691"/>
          <cell r="E1691">
            <v>0</v>
          </cell>
          <cell r="F1691">
            <v>0</v>
          </cell>
          <cell r="G1691"/>
          <cell r="H1691"/>
          <cell r="I1691"/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0</v>
          </cell>
          <cell r="O1691"/>
          <cell r="P1691"/>
          <cell r="Q1691"/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  <cell r="AQ1691">
            <v>0</v>
          </cell>
          <cell r="AR1691">
            <v>0</v>
          </cell>
          <cell r="AS1691">
            <v>0</v>
          </cell>
        </row>
        <row r="1692">
          <cell r="B1692">
            <v>0</v>
          </cell>
          <cell r="C1692"/>
          <cell r="D1692"/>
          <cell r="E1692">
            <v>0</v>
          </cell>
          <cell r="F1692">
            <v>0</v>
          </cell>
          <cell r="G1692"/>
          <cell r="H1692"/>
          <cell r="I1692"/>
          <cell r="J1692">
            <v>0</v>
          </cell>
          <cell r="K1692">
            <v>0</v>
          </cell>
          <cell r="L1692">
            <v>0</v>
          </cell>
          <cell r="M1692">
            <v>0</v>
          </cell>
          <cell r="N1692">
            <v>0</v>
          </cell>
          <cell r="O1692"/>
          <cell r="P1692"/>
          <cell r="Q1692"/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  <cell r="W1692">
            <v>0</v>
          </cell>
          <cell r="X1692">
            <v>0</v>
          </cell>
          <cell r="Y1692">
            <v>0</v>
          </cell>
          <cell r="Z1692">
            <v>0</v>
          </cell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0</v>
          </cell>
          <cell r="AF1692">
            <v>0</v>
          </cell>
          <cell r="AG1692">
            <v>0</v>
          </cell>
          <cell r="AH1692">
            <v>0</v>
          </cell>
          <cell r="AI1692">
            <v>0</v>
          </cell>
          <cell r="AJ1692">
            <v>0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  <cell r="AQ1692">
            <v>0</v>
          </cell>
          <cell r="AR1692">
            <v>0</v>
          </cell>
          <cell r="AS1692">
            <v>0</v>
          </cell>
        </row>
        <row r="1693">
          <cell r="B1693">
            <v>0</v>
          </cell>
          <cell r="C1693"/>
          <cell r="D1693"/>
          <cell r="E1693">
            <v>0</v>
          </cell>
          <cell r="F1693">
            <v>0</v>
          </cell>
          <cell r="G1693"/>
          <cell r="H1693"/>
          <cell r="I1693"/>
          <cell r="J1693">
            <v>0</v>
          </cell>
          <cell r="K1693">
            <v>0</v>
          </cell>
          <cell r="L1693">
            <v>0</v>
          </cell>
          <cell r="M1693">
            <v>0</v>
          </cell>
          <cell r="N1693">
            <v>0</v>
          </cell>
          <cell r="O1693"/>
          <cell r="P1693"/>
          <cell r="Q1693"/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  <cell r="W1693">
            <v>0</v>
          </cell>
          <cell r="X1693">
            <v>0</v>
          </cell>
          <cell r="Y1693">
            <v>0</v>
          </cell>
          <cell r="Z1693">
            <v>0</v>
          </cell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  <cell r="AF1693">
            <v>0</v>
          </cell>
          <cell r="AG1693">
            <v>0</v>
          </cell>
          <cell r="AH1693">
            <v>0</v>
          </cell>
          <cell r="AI1693">
            <v>0</v>
          </cell>
          <cell r="AJ1693">
            <v>0</v>
          </cell>
          <cell r="AK1693">
            <v>0</v>
          </cell>
          <cell r="AL1693">
            <v>0</v>
          </cell>
          <cell r="AM1693">
            <v>0</v>
          </cell>
          <cell r="AN1693">
            <v>0</v>
          </cell>
          <cell r="AO1693">
            <v>0</v>
          </cell>
          <cell r="AP1693">
            <v>0</v>
          </cell>
          <cell r="AQ1693">
            <v>0</v>
          </cell>
          <cell r="AR1693">
            <v>0</v>
          </cell>
          <cell r="AS1693">
            <v>0</v>
          </cell>
        </row>
        <row r="1694">
          <cell r="B1694">
            <v>0</v>
          </cell>
          <cell r="C1694"/>
          <cell r="D1694"/>
          <cell r="E1694">
            <v>0</v>
          </cell>
          <cell r="F1694">
            <v>0</v>
          </cell>
          <cell r="G1694"/>
          <cell r="H1694"/>
          <cell r="I1694"/>
          <cell r="J1694">
            <v>0</v>
          </cell>
          <cell r="K1694">
            <v>0</v>
          </cell>
          <cell r="L1694">
            <v>0</v>
          </cell>
          <cell r="M1694">
            <v>0</v>
          </cell>
          <cell r="N1694">
            <v>0</v>
          </cell>
          <cell r="O1694"/>
          <cell r="P1694"/>
          <cell r="Q1694"/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0</v>
          </cell>
          <cell r="W1694">
            <v>0</v>
          </cell>
          <cell r="X1694">
            <v>0</v>
          </cell>
          <cell r="Y1694">
            <v>0</v>
          </cell>
          <cell r="Z1694">
            <v>0</v>
          </cell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0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0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  <cell r="AQ1694">
            <v>0</v>
          </cell>
          <cell r="AR1694">
            <v>0</v>
          </cell>
          <cell r="AS1694">
            <v>0</v>
          </cell>
        </row>
        <row r="1695">
          <cell r="B1695">
            <v>0</v>
          </cell>
          <cell r="C1695"/>
          <cell r="D1695"/>
          <cell r="E1695">
            <v>0</v>
          </cell>
          <cell r="F1695">
            <v>0</v>
          </cell>
          <cell r="G1695"/>
          <cell r="H1695"/>
          <cell r="I1695"/>
          <cell r="J1695">
            <v>0</v>
          </cell>
          <cell r="K1695">
            <v>0</v>
          </cell>
          <cell r="L1695">
            <v>0</v>
          </cell>
          <cell r="M1695">
            <v>0</v>
          </cell>
          <cell r="N1695">
            <v>0</v>
          </cell>
          <cell r="O1695"/>
          <cell r="P1695"/>
          <cell r="Q1695"/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0</v>
          </cell>
          <cell r="AP1695">
            <v>0</v>
          </cell>
          <cell r="AQ1695">
            <v>0</v>
          </cell>
          <cell r="AR1695">
            <v>0</v>
          </cell>
          <cell r="AS1695">
            <v>0</v>
          </cell>
        </row>
        <row r="1696">
          <cell r="B1696">
            <v>0</v>
          </cell>
          <cell r="C1696"/>
          <cell r="D1696"/>
          <cell r="E1696">
            <v>0</v>
          </cell>
          <cell r="F1696">
            <v>0</v>
          </cell>
          <cell r="G1696"/>
          <cell r="H1696"/>
          <cell r="I1696"/>
          <cell r="J1696">
            <v>0</v>
          </cell>
          <cell r="K1696">
            <v>0</v>
          </cell>
          <cell r="L1696">
            <v>0</v>
          </cell>
          <cell r="M1696">
            <v>0</v>
          </cell>
          <cell r="N1696">
            <v>0</v>
          </cell>
          <cell r="O1696"/>
          <cell r="P1696"/>
          <cell r="Q1696"/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0</v>
          </cell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0</v>
          </cell>
          <cell r="AK1696">
            <v>0</v>
          </cell>
          <cell r="AL1696">
            <v>0</v>
          </cell>
          <cell r="AM1696">
            <v>0</v>
          </cell>
          <cell r="AN1696">
            <v>0</v>
          </cell>
          <cell r="AO1696">
            <v>0</v>
          </cell>
          <cell r="AP1696">
            <v>0</v>
          </cell>
          <cell r="AQ1696">
            <v>0</v>
          </cell>
          <cell r="AR1696">
            <v>0</v>
          </cell>
          <cell r="AS1696">
            <v>0</v>
          </cell>
        </row>
        <row r="1697">
          <cell r="B1697">
            <v>0</v>
          </cell>
          <cell r="C1697"/>
          <cell r="D1697"/>
          <cell r="E1697">
            <v>0</v>
          </cell>
          <cell r="F1697">
            <v>0</v>
          </cell>
          <cell r="G1697"/>
          <cell r="H1697"/>
          <cell r="I1697"/>
          <cell r="J1697">
            <v>0</v>
          </cell>
          <cell r="K1697">
            <v>0</v>
          </cell>
          <cell r="L1697">
            <v>0</v>
          </cell>
          <cell r="M1697">
            <v>0</v>
          </cell>
          <cell r="N1697">
            <v>0</v>
          </cell>
          <cell r="O1697"/>
          <cell r="P1697"/>
          <cell r="Q1697"/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  <cell r="W1697">
            <v>0</v>
          </cell>
          <cell r="X1697">
            <v>0</v>
          </cell>
          <cell r="Y1697">
            <v>0</v>
          </cell>
          <cell r="Z1697">
            <v>0</v>
          </cell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  <cell r="AF1697">
            <v>0</v>
          </cell>
          <cell r="AG1697">
            <v>0</v>
          </cell>
          <cell r="AH1697">
            <v>0</v>
          </cell>
          <cell r="AI1697">
            <v>0</v>
          </cell>
          <cell r="AJ1697">
            <v>0</v>
          </cell>
          <cell r="AK1697">
            <v>0</v>
          </cell>
          <cell r="AL1697">
            <v>0</v>
          </cell>
          <cell r="AM1697">
            <v>0</v>
          </cell>
          <cell r="AN1697">
            <v>0</v>
          </cell>
          <cell r="AO1697">
            <v>0</v>
          </cell>
          <cell r="AP1697">
            <v>0</v>
          </cell>
          <cell r="AQ1697">
            <v>0</v>
          </cell>
          <cell r="AR1697">
            <v>0</v>
          </cell>
          <cell r="AS1697">
            <v>0</v>
          </cell>
        </row>
        <row r="1698">
          <cell r="B1698">
            <v>0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 t="str">
            <v>SUB-TOTAL</v>
          </cell>
          <cell r="L1698">
            <v>3901.0000000000005</v>
          </cell>
          <cell r="M1698">
            <v>0</v>
          </cell>
          <cell r="N1698">
            <v>0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  <cell r="X1698">
            <v>0</v>
          </cell>
          <cell r="Y1698">
            <v>0</v>
          </cell>
          <cell r="Z1698">
            <v>0</v>
          </cell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0</v>
          </cell>
          <cell r="AF1698">
            <v>0</v>
          </cell>
          <cell r="AG1698">
            <v>0</v>
          </cell>
          <cell r="AH1698">
            <v>0</v>
          </cell>
          <cell r="AI1698">
            <v>0</v>
          </cell>
          <cell r="AJ1698">
            <v>0</v>
          </cell>
          <cell r="AK1698">
            <v>0</v>
          </cell>
          <cell r="AL1698">
            <v>0</v>
          </cell>
          <cell r="AM1698">
            <v>0</v>
          </cell>
          <cell r="AN1698">
            <v>0</v>
          </cell>
          <cell r="AO1698">
            <v>0</v>
          </cell>
          <cell r="AP1698">
            <v>0</v>
          </cell>
          <cell r="AQ1698">
            <v>0</v>
          </cell>
          <cell r="AR1698">
            <v>0</v>
          </cell>
          <cell r="AS1698">
            <v>0</v>
          </cell>
        </row>
        <row r="1699">
          <cell r="B1699">
            <v>0</v>
          </cell>
          <cell r="C1699">
            <v>0</v>
          </cell>
          <cell r="D1699" t="str">
            <v>III-TRANSPORTES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0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  <cell r="X1699">
            <v>0</v>
          </cell>
          <cell r="Y1699">
            <v>0</v>
          </cell>
          <cell r="Z1699">
            <v>0</v>
          </cell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0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0</v>
          </cell>
          <cell r="AK1699">
            <v>0</v>
          </cell>
          <cell r="AL1699">
            <v>0</v>
          </cell>
          <cell r="AM1699">
            <v>0</v>
          </cell>
          <cell r="AN1699">
            <v>0</v>
          </cell>
          <cell r="AO1699">
            <v>0</v>
          </cell>
          <cell r="AP1699">
            <v>0</v>
          </cell>
          <cell r="AQ1699">
            <v>0</v>
          </cell>
          <cell r="AR1699">
            <v>0</v>
          </cell>
          <cell r="AS1699">
            <v>0</v>
          </cell>
        </row>
        <row r="1700">
          <cell r="B1700">
            <v>0</v>
          </cell>
          <cell r="C1700" t="str">
            <v>COD.</v>
          </cell>
          <cell r="D1700" t="str">
            <v>MATERIAL</v>
          </cell>
          <cell r="E1700">
            <v>0</v>
          </cell>
          <cell r="F1700" t="str">
            <v>vol-peso 
ó cant</v>
          </cell>
          <cell r="G1700" t="str">
            <v>Distancia</v>
          </cell>
          <cell r="H1700" t="str">
            <v>M3 o ton*Km</v>
          </cell>
          <cell r="I1700" t="str">
            <v>tarifa</v>
          </cell>
          <cell r="J1700">
            <v>0</v>
          </cell>
          <cell r="K1700" t="str">
            <v>vr.unit</v>
          </cell>
          <cell r="L1700" t="str">
            <v>KG</v>
          </cell>
          <cell r="M1700">
            <v>0</v>
          </cell>
          <cell r="N1700">
            <v>0</v>
          </cell>
          <cell r="O1700" t="str">
            <v>CANTIDAD</v>
          </cell>
          <cell r="P1700" t="str">
            <v>CANTIDAD TOTAL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  <cell r="W1700">
            <v>0</v>
          </cell>
          <cell r="X1700">
            <v>0</v>
          </cell>
          <cell r="Y1700">
            <v>0</v>
          </cell>
          <cell r="Z1700">
            <v>0</v>
          </cell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0</v>
          </cell>
          <cell r="AK1700">
            <v>0</v>
          </cell>
          <cell r="AL1700">
            <v>0</v>
          </cell>
          <cell r="AM1700">
            <v>0</v>
          </cell>
          <cell r="AN1700">
            <v>0</v>
          </cell>
          <cell r="AO1700">
            <v>0</v>
          </cell>
          <cell r="AP1700">
            <v>0</v>
          </cell>
          <cell r="AQ1700">
            <v>0</v>
          </cell>
          <cell r="AR1700">
            <v>0</v>
          </cell>
          <cell r="AS1700">
            <v>0</v>
          </cell>
        </row>
        <row r="1701">
          <cell r="B1701">
            <v>0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5835.76</v>
          </cell>
          <cell r="P1701">
            <v>19285.8</v>
          </cell>
          <cell r="Q1701">
            <v>20250.09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0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0</v>
          </cell>
          <cell r="AK1701">
            <v>0</v>
          </cell>
          <cell r="AL1701">
            <v>0</v>
          </cell>
          <cell r="AM1701">
            <v>0</v>
          </cell>
          <cell r="AN1701">
            <v>0</v>
          </cell>
          <cell r="AO1701">
            <v>0</v>
          </cell>
          <cell r="AP1701">
            <v>0</v>
          </cell>
          <cell r="AQ1701">
            <v>0</v>
          </cell>
          <cell r="AR1701">
            <v>0</v>
          </cell>
          <cell r="AS1701">
            <v>0</v>
          </cell>
        </row>
        <row r="1702">
          <cell r="B1702">
            <v>0</v>
          </cell>
          <cell r="C1702"/>
          <cell r="D1702"/>
          <cell r="E1702">
            <v>0</v>
          </cell>
          <cell r="F1702"/>
          <cell r="G1702"/>
          <cell r="H1702"/>
          <cell r="I1702"/>
          <cell r="J1702">
            <v>0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/>
          <cell r="P1702"/>
          <cell r="Q1702"/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0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0</v>
          </cell>
          <cell r="AK1702">
            <v>0</v>
          </cell>
          <cell r="AL1702">
            <v>0</v>
          </cell>
          <cell r="AM1702">
            <v>0</v>
          </cell>
          <cell r="AN1702">
            <v>0</v>
          </cell>
          <cell r="AO1702">
            <v>0</v>
          </cell>
          <cell r="AP1702">
            <v>0</v>
          </cell>
          <cell r="AQ1702">
            <v>0</v>
          </cell>
          <cell r="AR1702">
            <v>0</v>
          </cell>
          <cell r="AS1702">
            <v>0</v>
          </cell>
        </row>
        <row r="1703">
          <cell r="B1703">
            <v>0</v>
          </cell>
          <cell r="C1703"/>
          <cell r="D1703"/>
          <cell r="E1703">
            <v>0</v>
          </cell>
          <cell r="F1703"/>
          <cell r="G1703"/>
          <cell r="H1703"/>
          <cell r="I1703"/>
          <cell r="J1703">
            <v>0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/>
          <cell r="P1703"/>
          <cell r="Q1703"/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  <cell r="X1703">
            <v>0</v>
          </cell>
          <cell r="Y1703">
            <v>0</v>
          </cell>
          <cell r="Z1703">
            <v>0</v>
          </cell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0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0</v>
          </cell>
          <cell r="AK1703">
            <v>0</v>
          </cell>
          <cell r="AL1703">
            <v>0</v>
          </cell>
          <cell r="AM1703">
            <v>0</v>
          </cell>
          <cell r="AN1703">
            <v>0</v>
          </cell>
          <cell r="AO1703">
            <v>0</v>
          </cell>
          <cell r="AP1703">
            <v>0</v>
          </cell>
          <cell r="AQ1703">
            <v>0</v>
          </cell>
          <cell r="AR1703">
            <v>0</v>
          </cell>
          <cell r="AS1703">
            <v>0</v>
          </cell>
        </row>
        <row r="1704">
          <cell r="B1704">
            <v>0</v>
          </cell>
          <cell r="C1704"/>
          <cell r="D1704"/>
          <cell r="E1704">
            <v>0</v>
          </cell>
          <cell r="F1704"/>
          <cell r="G1704"/>
          <cell r="H1704"/>
          <cell r="I1704"/>
          <cell r="J1704">
            <v>0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/>
          <cell r="P1704"/>
          <cell r="Q1704"/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0</v>
          </cell>
          <cell r="AK1704">
            <v>0</v>
          </cell>
          <cell r="AL1704">
            <v>0</v>
          </cell>
          <cell r="AM1704">
            <v>0</v>
          </cell>
          <cell r="AN1704">
            <v>0</v>
          </cell>
          <cell r="AO1704">
            <v>0</v>
          </cell>
          <cell r="AP1704">
            <v>0</v>
          </cell>
          <cell r="AQ1704">
            <v>0</v>
          </cell>
          <cell r="AR1704">
            <v>0</v>
          </cell>
          <cell r="AS1704">
            <v>0</v>
          </cell>
        </row>
        <row r="1705">
          <cell r="B1705">
            <v>0</v>
          </cell>
          <cell r="C1705"/>
          <cell r="D1705"/>
          <cell r="E1705">
            <v>0</v>
          </cell>
          <cell r="F1705"/>
          <cell r="G1705"/>
          <cell r="H1705"/>
          <cell r="I1705"/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/>
          <cell r="P1705"/>
          <cell r="Q1705"/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0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0</v>
          </cell>
          <cell r="AK1705">
            <v>0</v>
          </cell>
          <cell r="AL1705">
            <v>0</v>
          </cell>
          <cell r="AM1705">
            <v>0</v>
          </cell>
          <cell r="AN1705">
            <v>0</v>
          </cell>
          <cell r="AO1705">
            <v>0</v>
          </cell>
          <cell r="AP1705">
            <v>0</v>
          </cell>
          <cell r="AQ1705">
            <v>0</v>
          </cell>
          <cell r="AR1705">
            <v>0</v>
          </cell>
          <cell r="AS1705">
            <v>0</v>
          </cell>
        </row>
        <row r="1706">
          <cell r="B1706">
            <v>0</v>
          </cell>
          <cell r="C1706"/>
          <cell r="D1706"/>
          <cell r="E1706">
            <v>0</v>
          </cell>
          <cell r="F1706"/>
          <cell r="G1706"/>
          <cell r="H1706"/>
          <cell r="I1706"/>
          <cell r="J1706">
            <v>0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/>
          <cell r="P1706"/>
          <cell r="Q1706"/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0</v>
          </cell>
          <cell r="AF1706">
            <v>0</v>
          </cell>
          <cell r="AG1706">
            <v>0</v>
          </cell>
          <cell r="AH1706">
            <v>0</v>
          </cell>
          <cell r="AI1706">
            <v>0</v>
          </cell>
          <cell r="AJ1706">
            <v>0</v>
          </cell>
          <cell r="AK1706">
            <v>0</v>
          </cell>
          <cell r="AL1706">
            <v>0</v>
          </cell>
          <cell r="AM1706">
            <v>0</v>
          </cell>
          <cell r="AN1706">
            <v>0</v>
          </cell>
          <cell r="AO1706">
            <v>0</v>
          </cell>
          <cell r="AP1706">
            <v>0</v>
          </cell>
          <cell r="AQ1706">
            <v>0</v>
          </cell>
          <cell r="AR1706">
            <v>0</v>
          </cell>
          <cell r="AS1706">
            <v>0</v>
          </cell>
        </row>
        <row r="1707">
          <cell r="B1707">
            <v>0</v>
          </cell>
          <cell r="C1707"/>
          <cell r="D1707"/>
          <cell r="E1707">
            <v>0</v>
          </cell>
          <cell r="F1707"/>
          <cell r="G1707"/>
          <cell r="H1707"/>
          <cell r="I1707"/>
          <cell r="J1707">
            <v>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/>
          <cell r="P1707"/>
          <cell r="Q1707"/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0</v>
          </cell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0</v>
          </cell>
          <cell r="AK1707">
            <v>0</v>
          </cell>
          <cell r="AL1707">
            <v>0</v>
          </cell>
          <cell r="AM1707">
            <v>0</v>
          </cell>
          <cell r="AN1707">
            <v>0</v>
          </cell>
          <cell r="AO1707">
            <v>0</v>
          </cell>
          <cell r="AP1707">
            <v>0</v>
          </cell>
          <cell r="AQ1707">
            <v>0</v>
          </cell>
          <cell r="AR1707">
            <v>0</v>
          </cell>
          <cell r="AS1707">
            <v>0</v>
          </cell>
        </row>
        <row r="1708">
          <cell r="B1708">
            <v>0</v>
          </cell>
          <cell r="C1708"/>
          <cell r="D1708"/>
          <cell r="E1708">
            <v>0</v>
          </cell>
          <cell r="F1708"/>
          <cell r="G1708"/>
          <cell r="H1708"/>
          <cell r="I1708"/>
          <cell r="J1708">
            <v>0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/>
          <cell r="P1708"/>
          <cell r="Q1708"/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0</v>
          </cell>
          <cell r="W1708">
            <v>0</v>
          </cell>
          <cell r="X1708">
            <v>0</v>
          </cell>
          <cell r="Y1708">
            <v>0</v>
          </cell>
          <cell r="Z1708">
            <v>0</v>
          </cell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0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0</v>
          </cell>
          <cell r="AK1708">
            <v>0</v>
          </cell>
          <cell r="AL1708">
            <v>0</v>
          </cell>
          <cell r="AM1708">
            <v>0</v>
          </cell>
          <cell r="AN1708">
            <v>0</v>
          </cell>
          <cell r="AO1708">
            <v>0</v>
          </cell>
          <cell r="AP1708">
            <v>0</v>
          </cell>
          <cell r="AQ1708">
            <v>0</v>
          </cell>
          <cell r="AR1708">
            <v>0</v>
          </cell>
          <cell r="AS1708">
            <v>0</v>
          </cell>
        </row>
        <row r="1709">
          <cell r="B1709">
            <v>0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0</v>
          </cell>
          <cell r="K1709" t="str">
            <v>SUB-TOTAL</v>
          </cell>
          <cell r="L1709">
            <v>0</v>
          </cell>
          <cell r="M1709">
            <v>0</v>
          </cell>
          <cell r="N1709">
            <v>0</v>
          </cell>
          <cell r="O1709">
            <v>0</v>
          </cell>
          <cell r="P1709">
            <v>0</v>
          </cell>
          <cell r="Q1709">
            <v>0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0</v>
          </cell>
          <cell r="W1709">
            <v>0</v>
          </cell>
          <cell r="X1709">
            <v>0</v>
          </cell>
          <cell r="Y1709">
            <v>0</v>
          </cell>
          <cell r="Z1709">
            <v>0</v>
          </cell>
          <cell r="AA1709">
            <v>0</v>
          </cell>
          <cell r="AB1709">
            <v>0</v>
          </cell>
          <cell r="AC1709">
            <v>0</v>
          </cell>
          <cell r="AD1709">
            <v>0</v>
          </cell>
          <cell r="AE1709">
            <v>0</v>
          </cell>
          <cell r="AF1709">
            <v>0</v>
          </cell>
          <cell r="AG1709">
            <v>0</v>
          </cell>
          <cell r="AH1709">
            <v>0</v>
          </cell>
          <cell r="AI1709">
            <v>0</v>
          </cell>
          <cell r="AJ1709">
            <v>0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0</v>
          </cell>
          <cell r="AP1709">
            <v>0</v>
          </cell>
          <cell r="AQ1709">
            <v>0</v>
          </cell>
          <cell r="AR1709">
            <v>0</v>
          </cell>
          <cell r="AS1709">
            <v>0</v>
          </cell>
        </row>
        <row r="1710">
          <cell r="B1710">
            <v>0</v>
          </cell>
          <cell r="C1710">
            <v>0</v>
          </cell>
          <cell r="D1710" t="str">
            <v>IV-MANO DE OBRA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  <cell r="J1710">
            <v>0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0</v>
          </cell>
          <cell r="P1710">
            <v>0</v>
          </cell>
          <cell r="Q1710">
            <v>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  <cell r="W1710">
            <v>0</v>
          </cell>
          <cell r="X1710">
            <v>0</v>
          </cell>
          <cell r="Y1710">
            <v>0</v>
          </cell>
          <cell r="Z1710">
            <v>0</v>
          </cell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0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0</v>
          </cell>
          <cell r="AK1710">
            <v>0</v>
          </cell>
          <cell r="AL1710">
            <v>0</v>
          </cell>
          <cell r="AM1710">
            <v>0</v>
          </cell>
          <cell r="AN1710">
            <v>0</v>
          </cell>
          <cell r="AO1710">
            <v>0</v>
          </cell>
          <cell r="AP1710">
            <v>0</v>
          </cell>
          <cell r="AQ1710">
            <v>0</v>
          </cell>
          <cell r="AR1710">
            <v>0</v>
          </cell>
          <cell r="AS1710">
            <v>0</v>
          </cell>
        </row>
        <row r="1711">
          <cell r="B1711">
            <v>0</v>
          </cell>
          <cell r="C1711" t="str">
            <v>COD.</v>
          </cell>
          <cell r="D1711" t="str">
            <v>TRABAJADOR</v>
          </cell>
          <cell r="E1711" t="str">
            <v>Cantidad</v>
          </cell>
          <cell r="F1711" t="str">
            <v>jornal</v>
          </cell>
          <cell r="G1711" t="str">
            <v>prestaciones</v>
          </cell>
          <cell r="H1711" t="str">
            <v>jornal total</v>
          </cell>
          <cell r="I1711" t="str">
            <v>rendimiento</v>
          </cell>
          <cell r="J1711">
            <v>0</v>
          </cell>
          <cell r="K1711" t="str">
            <v>vr.unit</v>
          </cell>
          <cell r="L1711" t="str">
            <v>KG</v>
          </cell>
          <cell r="M1711">
            <v>0</v>
          </cell>
          <cell r="N1711">
            <v>0</v>
          </cell>
          <cell r="O1711" t="str">
            <v>CANTIDAD</v>
          </cell>
          <cell r="P1711" t="str">
            <v>JORNALES</v>
          </cell>
          <cell r="Q1711">
            <v>0</v>
          </cell>
          <cell r="R1711">
            <v>0</v>
          </cell>
          <cell r="S1711">
            <v>0</v>
          </cell>
          <cell r="T1711">
            <v>0.16000000000000003</v>
          </cell>
          <cell r="U1711">
            <v>0</v>
          </cell>
          <cell r="V1711">
            <v>0</v>
          </cell>
          <cell r="W1711">
            <v>0</v>
          </cell>
          <cell r="X1711">
            <v>0</v>
          </cell>
          <cell r="Y1711">
            <v>0</v>
          </cell>
          <cell r="Z1711">
            <v>0</v>
          </cell>
          <cell r="AA1711">
            <v>0</v>
          </cell>
          <cell r="AB1711">
            <v>0</v>
          </cell>
          <cell r="AC1711">
            <v>0</v>
          </cell>
          <cell r="AD1711">
            <v>0</v>
          </cell>
          <cell r="AE1711">
            <v>0</v>
          </cell>
          <cell r="AF1711">
            <v>0</v>
          </cell>
          <cell r="AG1711">
            <v>0</v>
          </cell>
          <cell r="AH1711">
            <v>0</v>
          </cell>
          <cell r="AI1711">
            <v>0</v>
          </cell>
          <cell r="AJ1711">
            <v>0</v>
          </cell>
          <cell r="AK1711">
            <v>0</v>
          </cell>
          <cell r="AL1711">
            <v>0</v>
          </cell>
          <cell r="AM1711">
            <v>0</v>
          </cell>
          <cell r="AN1711">
            <v>0</v>
          </cell>
          <cell r="AO1711">
            <v>0</v>
          </cell>
          <cell r="AP1711">
            <v>0</v>
          </cell>
          <cell r="AQ1711">
            <v>0</v>
          </cell>
          <cell r="AR1711">
            <v>0</v>
          </cell>
          <cell r="AS1711">
            <v>0</v>
          </cell>
        </row>
        <row r="1712">
          <cell r="B1712">
            <v>0</v>
          </cell>
          <cell r="C1712">
            <v>0</v>
          </cell>
          <cell r="D1712" t="str">
            <v>OFICIAL</v>
          </cell>
          <cell r="E1712">
            <v>1</v>
          </cell>
          <cell r="F1712">
            <v>52082.820199999995</v>
          </cell>
          <cell r="G1712">
            <v>1.85</v>
          </cell>
          <cell r="H1712">
            <v>96353</v>
          </cell>
          <cell r="I1712">
            <v>130</v>
          </cell>
          <cell r="J1712" t="str">
            <v>KG/DIA</v>
          </cell>
          <cell r="K1712">
            <v>741.17692307692312</v>
          </cell>
          <cell r="L1712">
            <v>0</v>
          </cell>
          <cell r="M1712">
            <v>0</v>
          </cell>
          <cell r="N1712">
            <v>0</v>
          </cell>
          <cell r="O1712">
            <v>5835.76</v>
          </cell>
          <cell r="P1712">
            <v>24.31539034090909</v>
          </cell>
          <cell r="Q1712">
            <v>1711803.48</v>
          </cell>
          <cell r="R1712">
            <v>0</v>
          </cell>
          <cell r="S1712">
            <v>0</v>
          </cell>
          <cell r="T1712">
            <v>6.2499999999999991</v>
          </cell>
          <cell r="U1712">
            <v>0</v>
          </cell>
          <cell r="V1712">
            <v>0</v>
          </cell>
          <cell r="W1712">
            <v>0</v>
          </cell>
          <cell r="X1712">
            <v>0</v>
          </cell>
          <cell r="Y1712">
            <v>0</v>
          </cell>
          <cell r="Z1712">
            <v>0</v>
          </cell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0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0</v>
          </cell>
          <cell r="AK1712">
            <v>0</v>
          </cell>
          <cell r="AL1712">
            <v>0</v>
          </cell>
          <cell r="AM1712">
            <v>0</v>
          </cell>
          <cell r="AN1712">
            <v>0</v>
          </cell>
          <cell r="AO1712">
            <v>0</v>
          </cell>
          <cell r="AP1712">
            <v>0</v>
          </cell>
          <cell r="AQ1712">
            <v>0</v>
          </cell>
          <cell r="AR1712">
            <v>0</v>
          </cell>
          <cell r="AS1712">
            <v>0</v>
          </cell>
        </row>
        <row r="1713">
          <cell r="B1713">
            <v>0</v>
          </cell>
          <cell r="C1713">
            <v>0</v>
          </cell>
          <cell r="D1713" t="str">
            <v>AYUDANTE</v>
          </cell>
          <cell r="E1713">
            <v>1</v>
          </cell>
          <cell r="F1713">
            <v>35000</v>
          </cell>
          <cell r="G1713">
            <v>1.85</v>
          </cell>
          <cell r="H1713">
            <v>64750</v>
          </cell>
          <cell r="I1713">
            <v>130</v>
          </cell>
          <cell r="J1713" t="str">
            <v>KG/DIA</v>
          </cell>
          <cell r="K1713">
            <v>498.07692307692309</v>
          </cell>
          <cell r="L1713">
            <v>0</v>
          </cell>
          <cell r="M1713">
            <v>0</v>
          </cell>
          <cell r="N1713">
            <v>0</v>
          </cell>
          <cell r="O1713">
            <v>5835.76</v>
          </cell>
          <cell r="P1713">
            <v>48.631775454545455</v>
          </cell>
          <cell r="Q1713">
            <v>2139798.12</v>
          </cell>
          <cell r="R1713">
            <v>0</v>
          </cell>
          <cell r="S1713">
            <v>0</v>
          </cell>
          <cell r="T1713">
            <v>4124.9999999999991</v>
          </cell>
          <cell r="U1713">
            <v>0</v>
          </cell>
          <cell r="V1713">
            <v>0</v>
          </cell>
          <cell r="W1713">
            <v>0</v>
          </cell>
          <cell r="X1713">
            <v>0</v>
          </cell>
          <cell r="Y1713">
            <v>0</v>
          </cell>
          <cell r="Z1713">
            <v>0</v>
          </cell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0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0</v>
          </cell>
          <cell r="AK1713">
            <v>0</v>
          </cell>
          <cell r="AL1713">
            <v>0</v>
          </cell>
          <cell r="AM1713">
            <v>0</v>
          </cell>
          <cell r="AN1713">
            <v>0</v>
          </cell>
          <cell r="AO1713">
            <v>0</v>
          </cell>
          <cell r="AP1713">
            <v>0</v>
          </cell>
          <cell r="AQ1713">
            <v>0</v>
          </cell>
          <cell r="AR1713">
            <v>0</v>
          </cell>
          <cell r="AS1713">
            <v>0</v>
          </cell>
        </row>
        <row r="1714">
          <cell r="B1714">
            <v>0</v>
          </cell>
          <cell r="C1714"/>
          <cell r="D1714"/>
          <cell r="E1714"/>
          <cell r="F1714"/>
          <cell r="G1714"/>
          <cell r="H1714"/>
          <cell r="I1714"/>
          <cell r="J1714"/>
          <cell r="K1714">
            <v>0</v>
          </cell>
          <cell r="L1714">
            <v>0</v>
          </cell>
          <cell r="M1714">
            <v>0</v>
          </cell>
          <cell r="N1714">
            <v>0</v>
          </cell>
          <cell r="O1714"/>
          <cell r="P1714"/>
          <cell r="Q1714"/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0</v>
          </cell>
          <cell r="X1714">
            <v>0</v>
          </cell>
          <cell r="Y1714">
            <v>0</v>
          </cell>
          <cell r="Z1714">
            <v>0</v>
          </cell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0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0</v>
          </cell>
          <cell r="AK1714">
            <v>0</v>
          </cell>
          <cell r="AL1714">
            <v>0</v>
          </cell>
          <cell r="AM1714">
            <v>0</v>
          </cell>
          <cell r="AN1714">
            <v>0</v>
          </cell>
          <cell r="AO1714">
            <v>0</v>
          </cell>
          <cell r="AP1714">
            <v>0</v>
          </cell>
          <cell r="AQ1714">
            <v>0</v>
          </cell>
          <cell r="AR1714">
            <v>0</v>
          </cell>
          <cell r="AS1714">
            <v>0</v>
          </cell>
        </row>
        <row r="1715">
          <cell r="B1715">
            <v>0</v>
          </cell>
          <cell r="C1715"/>
          <cell r="D1715"/>
          <cell r="E1715"/>
          <cell r="F1715"/>
          <cell r="G1715"/>
          <cell r="H1715"/>
          <cell r="I1715"/>
          <cell r="J1715"/>
          <cell r="K1715">
            <v>0</v>
          </cell>
          <cell r="L1715">
            <v>0</v>
          </cell>
          <cell r="M1715">
            <v>0</v>
          </cell>
          <cell r="N1715">
            <v>0</v>
          </cell>
          <cell r="O1715"/>
          <cell r="P1715"/>
          <cell r="Q1715"/>
          <cell r="R1715">
            <v>0</v>
          </cell>
          <cell r="S1715">
            <v>0</v>
          </cell>
          <cell r="T1715">
            <v>0</v>
          </cell>
          <cell r="U1715">
            <v>0</v>
          </cell>
          <cell r="V1715">
            <v>0</v>
          </cell>
          <cell r="W1715">
            <v>0</v>
          </cell>
          <cell r="X1715">
            <v>0</v>
          </cell>
          <cell r="Y1715">
            <v>0</v>
          </cell>
          <cell r="Z1715">
            <v>0</v>
          </cell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0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0</v>
          </cell>
          <cell r="AK1715">
            <v>0</v>
          </cell>
          <cell r="AL1715">
            <v>0</v>
          </cell>
          <cell r="AM1715">
            <v>0</v>
          </cell>
          <cell r="AN1715">
            <v>0</v>
          </cell>
          <cell r="AO1715">
            <v>0</v>
          </cell>
          <cell r="AP1715">
            <v>0</v>
          </cell>
          <cell r="AQ1715">
            <v>0</v>
          </cell>
          <cell r="AR1715">
            <v>0</v>
          </cell>
          <cell r="AS1715">
            <v>0</v>
          </cell>
        </row>
        <row r="1716">
          <cell r="B1716">
            <v>0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 t="str">
            <v>SUB-TOTAL</v>
          </cell>
          <cell r="L1716">
            <v>1239.2538461538461</v>
          </cell>
          <cell r="M1716">
            <v>0</v>
          </cell>
          <cell r="N1716">
            <v>0</v>
          </cell>
          <cell r="O1716">
            <v>0</v>
          </cell>
          <cell r="P1716">
            <v>0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0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0</v>
          </cell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0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0</v>
          </cell>
          <cell r="AK1716">
            <v>0</v>
          </cell>
          <cell r="AL1716">
            <v>0</v>
          </cell>
          <cell r="AM1716">
            <v>0</v>
          </cell>
          <cell r="AN1716">
            <v>0</v>
          </cell>
          <cell r="AO1716">
            <v>0</v>
          </cell>
          <cell r="AP1716">
            <v>0</v>
          </cell>
          <cell r="AQ1716">
            <v>0</v>
          </cell>
          <cell r="AR1716">
            <v>0</v>
          </cell>
          <cell r="AS1716">
            <v>0</v>
          </cell>
        </row>
        <row r="1717">
          <cell r="B1717">
            <v>0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>
            <v>0</v>
          </cell>
          <cell r="P1717">
            <v>0</v>
          </cell>
          <cell r="Q1717">
            <v>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  <cell r="W1717">
            <v>0</v>
          </cell>
          <cell r="X1717">
            <v>0</v>
          </cell>
          <cell r="Y1717">
            <v>0</v>
          </cell>
          <cell r="Z1717">
            <v>0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0</v>
          </cell>
          <cell r="AK1717">
            <v>0</v>
          </cell>
          <cell r="AL1717">
            <v>0</v>
          </cell>
          <cell r="AM1717">
            <v>0</v>
          </cell>
          <cell r="AN1717">
            <v>0</v>
          </cell>
          <cell r="AO1717">
            <v>0</v>
          </cell>
          <cell r="AP1717">
            <v>0</v>
          </cell>
          <cell r="AQ1717">
            <v>0</v>
          </cell>
          <cell r="AR1717">
            <v>0</v>
          </cell>
          <cell r="AS1717">
            <v>0</v>
          </cell>
        </row>
        <row r="1718"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  <cell r="I1718" t="str">
            <v>TOTAL COSTO DIRECTO</v>
          </cell>
          <cell r="J1718">
            <v>0</v>
          </cell>
          <cell r="K1718">
            <v>0</v>
          </cell>
          <cell r="L1718">
            <v>5264.18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0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0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0</v>
          </cell>
          <cell r="AK1718">
            <v>0</v>
          </cell>
          <cell r="AL1718">
            <v>0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0</v>
          </cell>
          <cell r="AS1718">
            <v>0</v>
          </cell>
        </row>
        <row r="1719">
          <cell r="B1719">
            <v>0</v>
          </cell>
          <cell r="C1719">
            <v>0</v>
          </cell>
          <cell r="D1719" t="str">
            <v>V- COSTOS INDIRECTOS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0</v>
          </cell>
          <cell r="L1719">
            <v>0</v>
          </cell>
          <cell r="M1719">
            <v>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0</v>
          </cell>
          <cell r="W1719">
            <v>0</v>
          </cell>
          <cell r="X1719">
            <v>0</v>
          </cell>
          <cell r="Y1719">
            <v>0</v>
          </cell>
          <cell r="Z1719">
            <v>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0</v>
          </cell>
          <cell r="AK1719">
            <v>0</v>
          </cell>
          <cell r="AL1719">
            <v>0</v>
          </cell>
          <cell r="AM1719">
            <v>0</v>
          </cell>
          <cell r="AN1719">
            <v>0</v>
          </cell>
          <cell r="AO1719">
            <v>0</v>
          </cell>
          <cell r="AP1719">
            <v>0</v>
          </cell>
          <cell r="AQ1719">
            <v>0</v>
          </cell>
          <cell r="AR1719">
            <v>0</v>
          </cell>
          <cell r="AS1719">
            <v>0</v>
          </cell>
        </row>
        <row r="1720">
          <cell r="B1720">
            <v>0</v>
          </cell>
          <cell r="C1720">
            <v>0</v>
          </cell>
          <cell r="D1720" t="str">
            <v>Descripción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 t="str">
            <v>Porcentaje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0</v>
          </cell>
          <cell r="AP1720">
            <v>0</v>
          </cell>
          <cell r="AQ1720">
            <v>0</v>
          </cell>
          <cell r="AR1720">
            <v>0</v>
          </cell>
          <cell r="AS1720">
            <v>0</v>
          </cell>
        </row>
        <row r="1721">
          <cell r="B1721">
            <v>0</v>
          </cell>
          <cell r="C1721">
            <v>0</v>
          </cell>
          <cell r="D1721" t="str">
            <v>A.I.U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0.35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0</v>
          </cell>
          <cell r="AP1721">
            <v>0</v>
          </cell>
          <cell r="AQ1721">
            <v>0</v>
          </cell>
          <cell r="AR1721">
            <v>0</v>
          </cell>
          <cell r="AS1721">
            <v>0</v>
          </cell>
        </row>
        <row r="1722">
          <cell r="B1722">
            <v>0</v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 t="str">
            <v xml:space="preserve">PRECIO UNITARIO TOTAL </v>
          </cell>
          <cell r="K1722">
            <v>0</v>
          </cell>
          <cell r="L1722">
            <v>7106.64</v>
          </cell>
          <cell r="M1722">
            <v>0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0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0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>
            <v>0</v>
          </cell>
          <cell r="AQ1722">
            <v>0</v>
          </cell>
          <cell r="AR1722">
            <v>0</v>
          </cell>
          <cell r="AS1722">
            <v>0</v>
          </cell>
        </row>
        <row r="1723"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>
            <v>0</v>
          </cell>
          <cell r="AQ1723">
            <v>0</v>
          </cell>
          <cell r="AR1723">
            <v>0</v>
          </cell>
          <cell r="AS1723">
            <v>0</v>
          </cell>
        </row>
        <row r="1724">
          <cell r="B1724">
            <v>0</v>
          </cell>
          <cell r="C1724" t="str">
            <v>Elaboró: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  <cell r="I1724" t="str">
            <v xml:space="preserve">Reviso: </v>
          </cell>
          <cell r="J1724">
            <v>0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0</v>
          </cell>
          <cell r="Q1724">
            <v>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  <cell r="W1724">
            <v>0</v>
          </cell>
          <cell r="X1724">
            <v>0</v>
          </cell>
          <cell r="Y1724">
            <v>0</v>
          </cell>
          <cell r="Z1724">
            <v>0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0</v>
          </cell>
          <cell r="AK1724">
            <v>0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>
            <v>0</v>
          </cell>
          <cell r="AQ1724">
            <v>0</v>
          </cell>
          <cell r="AR1724">
            <v>0</v>
          </cell>
          <cell r="AS1724">
            <v>0</v>
          </cell>
        </row>
        <row r="1725"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0</v>
          </cell>
          <cell r="AK1725">
            <v>0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>
            <v>0</v>
          </cell>
          <cell r="AQ1725">
            <v>0</v>
          </cell>
          <cell r="AR1725">
            <v>0</v>
          </cell>
          <cell r="AS1725">
            <v>0</v>
          </cell>
        </row>
        <row r="1726">
          <cell r="B1726">
            <v>0</v>
          </cell>
          <cell r="C1726" t="str">
            <v>ING EDWIN ANTONIO ORTIZ HIGUERA</v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 t="str">
            <v>FREEDIE ANDRES SANDOVAL HERRERA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0</v>
          </cell>
          <cell r="AK1726">
            <v>0</v>
          </cell>
          <cell r="AL1726">
            <v>0</v>
          </cell>
          <cell r="AM1726">
            <v>0</v>
          </cell>
          <cell r="AN1726">
            <v>0</v>
          </cell>
          <cell r="AO1726">
            <v>0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</row>
        <row r="1727">
          <cell r="B1727">
            <v>0</v>
          </cell>
          <cell r="C1727" t="str">
            <v>Ingeniero Civil</v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 t="str">
            <v>Secretario De Planeación Municipal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0</v>
          </cell>
          <cell r="AN1727">
            <v>0</v>
          </cell>
          <cell r="AO1727">
            <v>0</v>
          </cell>
          <cell r="AP1727">
            <v>0</v>
          </cell>
          <cell r="AQ1727">
            <v>0</v>
          </cell>
          <cell r="AR1727">
            <v>0</v>
          </cell>
          <cell r="AS1727">
            <v>0</v>
          </cell>
        </row>
        <row r="1728">
          <cell r="B1728">
            <v>0</v>
          </cell>
          <cell r="C1728" t="str">
            <v>MP 68202-096275 STD</v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 t="str">
            <v>M.P. 68202-300697 STD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0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0</v>
          </cell>
        </row>
        <row r="1729">
          <cell r="B1729">
            <v>0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0</v>
          </cell>
          <cell r="AK1729">
            <v>0</v>
          </cell>
          <cell r="AL1729">
            <v>0</v>
          </cell>
          <cell r="AM1729">
            <v>0</v>
          </cell>
          <cell r="AN1729">
            <v>0</v>
          </cell>
          <cell r="AO1729">
            <v>0</v>
          </cell>
          <cell r="AP1729">
            <v>0</v>
          </cell>
          <cell r="AQ1729">
            <v>0</v>
          </cell>
          <cell r="AR1729">
            <v>0</v>
          </cell>
          <cell r="AS1729">
            <v>0</v>
          </cell>
        </row>
        <row r="1730">
          <cell r="B1730">
            <v>0</v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0</v>
          </cell>
          <cell r="L1730">
            <v>0</v>
          </cell>
          <cell r="M1730">
            <v>0</v>
          </cell>
          <cell r="N1730">
            <v>0</v>
          </cell>
          <cell r="O1730">
            <v>0</v>
          </cell>
          <cell r="P1730">
            <v>0</v>
          </cell>
          <cell r="Q1730">
            <v>0</v>
          </cell>
          <cell r="R1730">
            <v>0</v>
          </cell>
          <cell r="S1730">
            <v>0</v>
          </cell>
          <cell r="T1730">
            <v>0</v>
          </cell>
          <cell r="U1730">
            <v>0</v>
          </cell>
          <cell r="V1730">
            <v>0</v>
          </cell>
          <cell r="W1730">
            <v>0</v>
          </cell>
          <cell r="X1730">
            <v>0</v>
          </cell>
          <cell r="Y1730">
            <v>0</v>
          </cell>
          <cell r="Z1730">
            <v>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0</v>
          </cell>
          <cell r="AK1730">
            <v>0</v>
          </cell>
          <cell r="AL1730">
            <v>0</v>
          </cell>
          <cell r="AM1730">
            <v>0</v>
          </cell>
          <cell r="AN1730">
            <v>0</v>
          </cell>
          <cell r="AO1730">
            <v>0</v>
          </cell>
          <cell r="AP1730">
            <v>0</v>
          </cell>
          <cell r="AQ1730">
            <v>0</v>
          </cell>
          <cell r="AR1730">
            <v>0</v>
          </cell>
          <cell r="AS1730">
            <v>0</v>
          </cell>
        </row>
        <row r="1731">
          <cell r="B1731">
            <v>0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0</v>
          </cell>
          <cell r="L1731">
            <v>0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0</v>
          </cell>
          <cell r="S1731">
            <v>0</v>
          </cell>
          <cell r="T1731">
            <v>0</v>
          </cell>
          <cell r="U1731">
            <v>0</v>
          </cell>
          <cell r="V1731">
            <v>0</v>
          </cell>
          <cell r="W1731">
            <v>0</v>
          </cell>
          <cell r="X1731">
            <v>0</v>
          </cell>
          <cell r="Y1731">
            <v>0</v>
          </cell>
          <cell r="Z1731">
            <v>0</v>
          </cell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0</v>
          </cell>
          <cell r="AF1731">
            <v>0</v>
          </cell>
          <cell r="AG1731">
            <v>0</v>
          </cell>
          <cell r="AH1731">
            <v>0</v>
          </cell>
          <cell r="AI1731">
            <v>0</v>
          </cell>
          <cell r="AJ1731">
            <v>0</v>
          </cell>
          <cell r="AK1731">
            <v>0</v>
          </cell>
          <cell r="AL1731">
            <v>0</v>
          </cell>
          <cell r="AM1731">
            <v>0</v>
          </cell>
          <cell r="AN1731">
            <v>0</v>
          </cell>
          <cell r="AO1731">
            <v>0</v>
          </cell>
          <cell r="AP1731">
            <v>0</v>
          </cell>
          <cell r="AQ1731">
            <v>0</v>
          </cell>
          <cell r="AR1731">
            <v>0</v>
          </cell>
          <cell r="AS1731">
            <v>0</v>
          </cell>
        </row>
        <row r="1732">
          <cell r="B1732">
            <v>0</v>
          </cell>
          <cell r="C1732" t="str">
            <v>MUNICIPIO DE VALLE DE SAN JOSE</v>
          </cell>
          <cell r="D1732">
            <v>0</v>
          </cell>
          <cell r="E1732">
            <v>0</v>
          </cell>
          <cell r="F1732">
            <v>0</v>
          </cell>
          <cell r="G1732" t="str">
            <v xml:space="preserve">ANALISIS DE PRECIOS UNITARIOS 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  <cell r="P1732">
            <v>0</v>
          </cell>
          <cell r="Q1732">
            <v>0</v>
          </cell>
          <cell r="R1732">
            <v>0</v>
          </cell>
          <cell r="S1732">
            <v>0</v>
          </cell>
          <cell r="T1732">
            <v>0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</v>
          </cell>
          <cell r="Z1732">
            <v>0</v>
          </cell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0</v>
          </cell>
          <cell r="AF1732">
            <v>0</v>
          </cell>
          <cell r="AG1732">
            <v>0</v>
          </cell>
          <cell r="AH1732">
            <v>0</v>
          </cell>
          <cell r="AI1732">
            <v>0</v>
          </cell>
          <cell r="AJ1732">
            <v>0</v>
          </cell>
          <cell r="AK1732">
            <v>0</v>
          </cell>
          <cell r="AL1732">
            <v>0</v>
          </cell>
          <cell r="AM1732">
            <v>0</v>
          </cell>
          <cell r="AN1732">
            <v>0</v>
          </cell>
          <cell r="AO1732">
            <v>0</v>
          </cell>
          <cell r="AP1732">
            <v>0</v>
          </cell>
          <cell r="AQ1732">
            <v>0</v>
          </cell>
          <cell r="AR1732">
            <v>0</v>
          </cell>
          <cell r="AS1732">
            <v>0</v>
          </cell>
        </row>
        <row r="1733">
          <cell r="B1733">
            <v>0</v>
          </cell>
          <cell r="C1733" t="str">
            <v>DEPARTAMENTO:</v>
          </cell>
          <cell r="D1733">
            <v>0</v>
          </cell>
          <cell r="E1733" t="str">
            <v>SANTANDER</v>
          </cell>
          <cell r="F1733">
            <v>0</v>
          </cell>
          <cell r="G1733">
            <v>0</v>
          </cell>
          <cell r="H1733" t="str">
            <v>MUNICIPIO:</v>
          </cell>
          <cell r="I1733" t="str">
            <v>VALLE DE SAN JOSE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0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0</v>
          </cell>
          <cell r="AP1733">
            <v>0</v>
          </cell>
          <cell r="AQ1733">
            <v>0</v>
          </cell>
          <cell r="AR1733">
            <v>0</v>
          </cell>
          <cell r="AS1733">
            <v>0</v>
          </cell>
        </row>
        <row r="1734">
          <cell r="A1734">
            <v>0</v>
          </cell>
          <cell r="B1734">
            <v>0</v>
          </cell>
          <cell r="C1734" t="str">
            <v xml:space="preserve">ITEM  :    </v>
          </cell>
          <cell r="D1734">
            <v>6.04</v>
          </cell>
          <cell r="E1734" t="str">
            <v>Corte y sellado de juntas de pavimento</v>
          </cell>
          <cell r="F1734">
            <v>0</v>
          </cell>
          <cell r="G1734">
            <v>0</v>
          </cell>
          <cell r="H1734">
            <v>0</v>
          </cell>
          <cell r="I1734" t="str">
            <v xml:space="preserve">Fecha: </v>
          </cell>
          <cell r="J1734" t="str">
            <v>DICIEMBRE DE 2019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 t="str">
            <v>1,6,22</v>
          </cell>
          <cell r="P1734">
            <v>0</v>
          </cell>
          <cell r="T1734">
            <v>4350.47</v>
          </cell>
          <cell r="U1734">
            <v>33</v>
          </cell>
          <cell r="V1734">
            <v>3654</v>
          </cell>
          <cell r="W1734">
            <v>3.47</v>
          </cell>
          <cell r="X1734">
            <v>660</v>
          </cell>
          <cell r="Y1734">
            <v>0</v>
          </cell>
          <cell r="Z1734">
            <v>0</v>
          </cell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0</v>
          </cell>
          <cell r="AK1734">
            <v>0</v>
          </cell>
          <cell r="AL1734">
            <v>0</v>
          </cell>
          <cell r="AM1734">
            <v>0</v>
          </cell>
          <cell r="AN1734">
            <v>0</v>
          </cell>
          <cell r="AO1734">
            <v>0</v>
          </cell>
          <cell r="AP1734">
            <v>0</v>
          </cell>
          <cell r="AQ1734">
            <v>0</v>
          </cell>
          <cell r="AR1734">
            <v>0</v>
          </cell>
          <cell r="AS1734">
            <v>0</v>
          </cell>
        </row>
        <row r="1735">
          <cell r="B1735">
            <v>0</v>
          </cell>
          <cell r="C1735">
            <v>0</v>
          </cell>
          <cell r="D1735" t="str">
            <v>I-EQUIPO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0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0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0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0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0</v>
          </cell>
          <cell r="AN1735">
            <v>0</v>
          </cell>
          <cell r="AO1735">
            <v>0</v>
          </cell>
          <cell r="AP1735">
            <v>0</v>
          </cell>
          <cell r="AQ1735">
            <v>0</v>
          </cell>
          <cell r="AR1735">
            <v>0</v>
          </cell>
          <cell r="AS1735">
            <v>0</v>
          </cell>
        </row>
        <row r="1736">
          <cell r="B1736">
            <v>0</v>
          </cell>
          <cell r="C1736" t="str">
            <v>COD.</v>
          </cell>
          <cell r="D1736" t="str">
            <v xml:space="preserve">DESCRIPCION </v>
          </cell>
          <cell r="E1736">
            <v>0</v>
          </cell>
          <cell r="F1736">
            <v>0</v>
          </cell>
          <cell r="G1736" t="str">
            <v>tipo</v>
          </cell>
          <cell r="H1736" t="str">
            <v>tarifa</v>
          </cell>
          <cell r="I1736" t="str">
            <v>rendimiento</v>
          </cell>
          <cell r="J1736">
            <v>0</v>
          </cell>
          <cell r="K1736" t="str">
            <v>vr.unit</v>
          </cell>
          <cell r="L1736" t="str">
            <v>ML</v>
          </cell>
          <cell r="M1736">
            <v>0</v>
          </cell>
          <cell r="N1736">
            <v>0</v>
          </cell>
          <cell r="O1736" t="str">
            <v>CANTIDAD</v>
          </cell>
          <cell r="P1736" t="str">
            <v>DIA</v>
          </cell>
          <cell r="Q1736">
            <v>0</v>
          </cell>
          <cell r="R1736">
            <v>0</v>
          </cell>
          <cell r="S1736">
            <v>0</v>
          </cell>
          <cell r="T1736">
            <v>0</v>
          </cell>
          <cell r="U1736">
            <v>0</v>
          </cell>
          <cell r="V1736">
            <v>0</v>
          </cell>
          <cell r="W1736">
            <v>0</v>
          </cell>
          <cell r="X1736">
            <v>0</v>
          </cell>
          <cell r="Y1736">
            <v>0</v>
          </cell>
          <cell r="Z1736">
            <v>0</v>
          </cell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0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0</v>
          </cell>
          <cell r="AK1736">
            <v>0</v>
          </cell>
          <cell r="AL1736">
            <v>0</v>
          </cell>
          <cell r="AM1736">
            <v>0</v>
          </cell>
          <cell r="AN1736">
            <v>0</v>
          </cell>
          <cell r="AO1736">
            <v>0</v>
          </cell>
          <cell r="AP1736">
            <v>0</v>
          </cell>
          <cell r="AQ1736">
            <v>0</v>
          </cell>
          <cell r="AR1736">
            <v>0</v>
          </cell>
          <cell r="AS1736">
            <v>0</v>
          </cell>
        </row>
        <row r="1737">
          <cell r="B1737">
            <v>0</v>
          </cell>
          <cell r="C1737">
            <v>0</v>
          </cell>
          <cell r="D1737" t="str">
            <v>HERRAMIENTA MENOR</v>
          </cell>
          <cell r="E1737">
            <v>0</v>
          </cell>
          <cell r="F1737">
            <v>0</v>
          </cell>
          <cell r="G1737"/>
          <cell r="H1737">
            <v>201.37875</v>
          </cell>
          <cell r="I1737">
            <v>1</v>
          </cell>
          <cell r="J1737"/>
          <cell r="K1737">
            <v>201.37875</v>
          </cell>
          <cell r="L1737">
            <v>0</v>
          </cell>
          <cell r="M1737">
            <v>0</v>
          </cell>
          <cell r="N1737">
            <v>0</v>
          </cell>
          <cell r="O1737">
            <v>5835.76</v>
          </cell>
          <cell r="P1737">
            <v>192580.08</v>
          </cell>
          <cell r="Q1737">
            <v>192580.08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>
            <v>0</v>
          </cell>
          <cell r="AQ1737">
            <v>0</v>
          </cell>
          <cell r="AR1737">
            <v>0</v>
          </cell>
          <cell r="AS1737">
            <v>0</v>
          </cell>
        </row>
        <row r="1738">
          <cell r="B1738">
            <v>0</v>
          </cell>
          <cell r="C1738"/>
          <cell r="D1738" t="str">
            <v>CORTADORA DE PAVIMENTO</v>
          </cell>
          <cell r="E1738">
            <v>0</v>
          </cell>
          <cell r="F1738">
            <v>0</v>
          </cell>
          <cell r="G1738">
            <v>0</v>
          </cell>
          <cell r="H1738">
            <v>10000</v>
          </cell>
          <cell r="I1738">
            <v>80</v>
          </cell>
          <cell r="J1738" t="str">
            <v>ML/DIA</v>
          </cell>
          <cell r="K1738">
            <v>125</v>
          </cell>
          <cell r="L1738">
            <v>0</v>
          </cell>
          <cell r="M1738">
            <v>0</v>
          </cell>
          <cell r="N1738">
            <v>0</v>
          </cell>
          <cell r="O1738"/>
          <cell r="P1738"/>
          <cell r="Q1738"/>
          <cell r="R1738">
            <v>0</v>
          </cell>
          <cell r="S1738">
            <v>0</v>
          </cell>
          <cell r="T1738">
            <v>0</v>
          </cell>
          <cell r="U1738">
            <v>0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0</v>
          </cell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0</v>
          </cell>
          <cell r="AK1738">
            <v>0</v>
          </cell>
          <cell r="AL1738">
            <v>0</v>
          </cell>
          <cell r="AM1738">
            <v>0</v>
          </cell>
          <cell r="AN1738">
            <v>0</v>
          </cell>
          <cell r="AO1738">
            <v>0</v>
          </cell>
          <cell r="AP1738">
            <v>0</v>
          </cell>
          <cell r="AQ1738">
            <v>0</v>
          </cell>
          <cell r="AR1738">
            <v>0</v>
          </cell>
          <cell r="AS1738">
            <v>0</v>
          </cell>
        </row>
        <row r="1739">
          <cell r="B1739">
            <v>0</v>
          </cell>
          <cell r="C1739"/>
          <cell r="D1739"/>
          <cell r="E1739">
            <v>0</v>
          </cell>
          <cell r="F1739">
            <v>0</v>
          </cell>
          <cell r="G1739"/>
          <cell r="H1739"/>
          <cell r="I1739"/>
          <cell r="J1739"/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/>
          <cell r="P1739"/>
          <cell r="Q1739"/>
          <cell r="R1739">
            <v>0</v>
          </cell>
          <cell r="S1739">
            <v>0</v>
          </cell>
          <cell r="T1739">
            <v>0</v>
          </cell>
          <cell r="U1739">
            <v>0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0</v>
          </cell>
          <cell r="AK1739">
            <v>0</v>
          </cell>
          <cell r="AL1739">
            <v>0</v>
          </cell>
          <cell r="AM1739">
            <v>0</v>
          </cell>
          <cell r="AN1739">
            <v>0</v>
          </cell>
          <cell r="AO1739">
            <v>0</v>
          </cell>
          <cell r="AP1739">
            <v>0</v>
          </cell>
          <cell r="AQ1739">
            <v>0</v>
          </cell>
          <cell r="AR1739">
            <v>0</v>
          </cell>
          <cell r="AS1739">
            <v>0</v>
          </cell>
        </row>
        <row r="1740">
          <cell r="B1740">
            <v>0</v>
          </cell>
          <cell r="C1740"/>
          <cell r="D1740"/>
          <cell r="E1740">
            <v>0</v>
          </cell>
          <cell r="F1740">
            <v>0</v>
          </cell>
          <cell r="G1740"/>
          <cell r="H1740"/>
          <cell r="I1740"/>
          <cell r="J1740"/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/>
          <cell r="P1740"/>
          <cell r="Q1740"/>
          <cell r="R1740">
            <v>0</v>
          </cell>
          <cell r="S1740">
            <v>0</v>
          </cell>
          <cell r="T1740">
            <v>0</v>
          </cell>
          <cell r="U1740">
            <v>0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0</v>
          </cell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0</v>
          </cell>
          <cell r="AK1740">
            <v>0</v>
          </cell>
          <cell r="AL1740">
            <v>0</v>
          </cell>
          <cell r="AM1740">
            <v>0</v>
          </cell>
          <cell r="AN1740">
            <v>0</v>
          </cell>
          <cell r="AO1740">
            <v>0</v>
          </cell>
          <cell r="AP1740">
            <v>0</v>
          </cell>
          <cell r="AQ1740">
            <v>0</v>
          </cell>
          <cell r="AR1740">
            <v>0</v>
          </cell>
          <cell r="AS1740">
            <v>0</v>
          </cell>
        </row>
        <row r="1741">
          <cell r="B1741">
            <v>0</v>
          </cell>
          <cell r="C1741"/>
          <cell r="D1741"/>
          <cell r="E1741">
            <v>0</v>
          </cell>
          <cell r="F1741">
            <v>0</v>
          </cell>
          <cell r="G1741"/>
          <cell r="H1741"/>
          <cell r="I1741"/>
          <cell r="J1741"/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/>
          <cell r="P1741"/>
          <cell r="Q1741"/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0</v>
          </cell>
          <cell r="AK1741">
            <v>0</v>
          </cell>
          <cell r="AL1741">
            <v>0</v>
          </cell>
          <cell r="AM1741">
            <v>0</v>
          </cell>
          <cell r="AN1741">
            <v>0</v>
          </cell>
          <cell r="AO1741">
            <v>0</v>
          </cell>
          <cell r="AP1741">
            <v>0</v>
          </cell>
          <cell r="AQ1741">
            <v>0</v>
          </cell>
          <cell r="AR1741">
            <v>0</v>
          </cell>
          <cell r="AS1741">
            <v>0</v>
          </cell>
        </row>
        <row r="1742">
          <cell r="B1742">
            <v>0</v>
          </cell>
          <cell r="C1742"/>
          <cell r="D1742"/>
          <cell r="E1742">
            <v>0</v>
          </cell>
          <cell r="F1742">
            <v>0</v>
          </cell>
          <cell r="G1742"/>
          <cell r="H1742"/>
          <cell r="I1742"/>
          <cell r="J1742"/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/>
          <cell r="P1742"/>
          <cell r="Q1742"/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0</v>
          </cell>
          <cell r="AK1742">
            <v>0</v>
          </cell>
          <cell r="AL1742">
            <v>0</v>
          </cell>
          <cell r="AM1742">
            <v>0</v>
          </cell>
          <cell r="AN1742">
            <v>0</v>
          </cell>
          <cell r="AO1742">
            <v>0</v>
          </cell>
          <cell r="AP1742">
            <v>0</v>
          </cell>
          <cell r="AQ1742">
            <v>0</v>
          </cell>
          <cell r="AR1742">
            <v>0</v>
          </cell>
          <cell r="AS1742">
            <v>0</v>
          </cell>
        </row>
        <row r="1743">
          <cell r="B1743">
            <v>0</v>
          </cell>
          <cell r="C1743"/>
          <cell r="D1743"/>
          <cell r="E1743">
            <v>0</v>
          </cell>
          <cell r="F1743">
            <v>0</v>
          </cell>
          <cell r="G1743"/>
          <cell r="H1743"/>
          <cell r="I1743"/>
          <cell r="J1743"/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/>
          <cell r="P1743"/>
          <cell r="Q1743"/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  <cell r="AF1743">
            <v>0</v>
          </cell>
          <cell r="AG1743">
            <v>0</v>
          </cell>
          <cell r="AH1743">
            <v>0</v>
          </cell>
          <cell r="AI1743">
            <v>0</v>
          </cell>
          <cell r="AJ1743">
            <v>0</v>
          </cell>
          <cell r="AK1743">
            <v>0</v>
          </cell>
          <cell r="AL1743">
            <v>0</v>
          </cell>
          <cell r="AM1743">
            <v>0</v>
          </cell>
          <cell r="AN1743">
            <v>0</v>
          </cell>
          <cell r="AO1743">
            <v>0</v>
          </cell>
          <cell r="AP1743">
            <v>0</v>
          </cell>
          <cell r="AQ1743">
            <v>0</v>
          </cell>
          <cell r="AR1743">
            <v>0</v>
          </cell>
          <cell r="AS1743">
            <v>0</v>
          </cell>
        </row>
        <row r="1744">
          <cell r="B1744">
            <v>0</v>
          </cell>
          <cell r="C1744"/>
          <cell r="D1744"/>
          <cell r="E1744">
            <v>0</v>
          </cell>
          <cell r="F1744">
            <v>0</v>
          </cell>
          <cell r="G1744"/>
          <cell r="H1744"/>
          <cell r="I1744"/>
          <cell r="J1744"/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/>
          <cell r="P1744"/>
          <cell r="Q1744"/>
          <cell r="R1744">
            <v>0</v>
          </cell>
          <cell r="S1744">
            <v>0</v>
          </cell>
          <cell r="T1744">
            <v>0</v>
          </cell>
          <cell r="U1744">
            <v>0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0</v>
          </cell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0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0</v>
          </cell>
          <cell r="AK1744">
            <v>0</v>
          </cell>
          <cell r="AL1744">
            <v>0</v>
          </cell>
          <cell r="AM1744">
            <v>0</v>
          </cell>
          <cell r="AN1744">
            <v>0</v>
          </cell>
          <cell r="AO1744">
            <v>0</v>
          </cell>
          <cell r="AP1744">
            <v>0</v>
          </cell>
          <cell r="AQ1744">
            <v>0</v>
          </cell>
          <cell r="AR1744">
            <v>0</v>
          </cell>
          <cell r="AS1744">
            <v>0</v>
          </cell>
        </row>
        <row r="1745">
          <cell r="B1745">
            <v>0</v>
          </cell>
          <cell r="C1745"/>
          <cell r="D1745"/>
          <cell r="E1745">
            <v>0</v>
          </cell>
          <cell r="F1745">
            <v>0</v>
          </cell>
          <cell r="G1745"/>
          <cell r="H1745"/>
          <cell r="I1745"/>
          <cell r="J1745"/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/>
          <cell r="P1745"/>
          <cell r="Q1745"/>
          <cell r="R1745">
            <v>0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0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0</v>
          </cell>
          <cell r="AK1745">
            <v>0</v>
          </cell>
          <cell r="AL1745">
            <v>0</v>
          </cell>
          <cell r="AM1745">
            <v>0</v>
          </cell>
          <cell r="AN1745">
            <v>0</v>
          </cell>
          <cell r="AO1745">
            <v>0</v>
          </cell>
          <cell r="AP1745">
            <v>0</v>
          </cell>
          <cell r="AQ1745">
            <v>0</v>
          </cell>
          <cell r="AR1745">
            <v>0</v>
          </cell>
          <cell r="AS1745">
            <v>0</v>
          </cell>
        </row>
        <row r="1746">
          <cell r="B1746">
            <v>0</v>
          </cell>
          <cell r="C1746"/>
          <cell r="D1746"/>
          <cell r="E1746">
            <v>0</v>
          </cell>
          <cell r="F1746">
            <v>0</v>
          </cell>
          <cell r="G1746"/>
          <cell r="H1746"/>
          <cell r="I1746"/>
          <cell r="J1746"/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/>
          <cell r="P1746"/>
          <cell r="Q1746"/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  <cell r="AF1746">
            <v>0</v>
          </cell>
          <cell r="AG1746">
            <v>0</v>
          </cell>
          <cell r="AH1746">
            <v>0</v>
          </cell>
          <cell r="AI1746">
            <v>0</v>
          </cell>
          <cell r="AJ1746">
            <v>0</v>
          </cell>
          <cell r="AK1746">
            <v>0</v>
          </cell>
          <cell r="AL1746">
            <v>0</v>
          </cell>
          <cell r="AM1746">
            <v>0</v>
          </cell>
          <cell r="AN1746">
            <v>0</v>
          </cell>
          <cell r="AO1746">
            <v>0</v>
          </cell>
          <cell r="AP1746">
            <v>0</v>
          </cell>
          <cell r="AQ1746">
            <v>0</v>
          </cell>
          <cell r="AR1746">
            <v>0</v>
          </cell>
          <cell r="AS1746">
            <v>0</v>
          </cell>
        </row>
        <row r="1747">
          <cell r="B1747">
            <v>0</v>
          </cell>
          <cell r="C1747">
            <v>0</v>
          </cell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 t="str">
            <v>SUB-TOTAL</v>
          </cell>
          <cell r="L1747">
            <v>326.37874999999997</v>
          </cell>
          <cell r="M1747">
            <v>0</v>
          </cell>
          <cell r="N1747">
            <v>0</v>
          </cell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  <cell r="X1747">
            <v>0</v>
          </cell>
          <cell r="Y1747">
            <v>0</v>
          </cell>
          <cell r="Z1747">
            <v>0</v>
          </cell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  <cell r="AF1747">
            <v>0</v>
          </cell>
          <cell r="AG1747">
            <v>0</v>
          </cell>
          <cell r="AH1747">
            <v>0</v>
          </cell>
          <cell r="AI1747">
            <v>0</v>
          </cell>
          <cell r="AJ1747">
            <v>0</v>
          </cell>
          <cell r="AK1747">
            <v>0</v>
          </cell>
          <cell r="AL1747">
            <v>0</v>
          </cell>
          <cell r="AM1747">
            <v>0</v>
          </cell>
          <cell r="AN1747">
            <v>0</v>
          </cell>
          <cell r="AO1747">
            <v>0</v>
          </cell>
          <cell r="AP1747">
            <v>0</v>
          </cell>
          <cell r="AQ1747">
            <v>0</v>
          </cell>
          <cell r="AR1747">
            <v>0</v>
          </cell>
          <cell r="AS1747">
            <v>0</v>
          </cell>
        </row>
        <row r="1748">
          <cell r="B1748">
            <v>0</v>
          </cell>
          <cell r="C1748">
            <v>0</v>
          </cell>
          <cell r="D1748" t="str">
            <v>II-MATERIALES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0</v>
          </cell>
          <cell r="AK1748">
            <v>0</v>
          </cell>
          <cell r="AL1748">
            <v>0</v>
          </cell>
          <cell r="AM1748">
            <v>0</v>
          </cell>
          <cell r="AN1748">
            <v>0</v>
          </cell>
          <cell r="AO1748">
            <v>0</v>
          </cell>
          <cell r="AP1748">
            <v>0</v>
          </cell>
          <cell r="AQ1748">
            <v>0</v>
          </cell>
          <cell r="AR1748">
            <v>0</v>
          </cell>
          <cell r="AS1748">
            <v>0</v>
          </cell>
        </row>
        <row r="1749">
          <cell r="B1749">
            <v>0</v>
          </cell>
          <cell r="C1749" t="str">
            <v>COD.</v>
          </cell>
          <cell r="D1749" t="str">
            <v xml:space="preserve">DESCRIPCION </v>
          </cell>
          <cell r="E1749">
            <v>0</v>
          </cell>
          <cell r="F1749">
            <v>0</v>
          </cell>
          <cell r="G1749" t="str">
            <v>unidad</v>
          </cell>
          <cell r="H1749" t="str">
            <v>precio-unit</v>
          </cell>
          <cell r="I1749" t="str">
            <v>cantidad</v>
          </cell>
          <cell r="J1749">
            <v>0</v>
          </cell>
          <cell r="K1749" t="str">
            <v>vr.unit</v>
          </cell>
          <cell r="L1749" t="str">
            <v>ML</v>
          </cell>
          <cell r="M1749">
            <v>0</v>
          </cell>
          <cell r="N1749">
            <v>0</v>
          </cell>
          <cell r="O1749" t="str">
            <v>CANTIDAD</v>
          </cell>
          <cell r="P1749" t="str">
            <v>CANTIDAD TOTAL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0</v>
          </cell>
          <cell r="AK1749">
            <v>0</v>
          </cell>
          <cell r="AL1749">
            <v>0</v>
          </cell>
          <cell r="AM1749">
            <v>0</v>
          </cell>
          <cell r="AN1749">
            <v>0</v>
          </cell>
          <cell r="AO1749">
            <v>0</v>
          </cell>
          <cell r="AP1749">
            <v>0</v>
          </cell>
          <cell r="AQ1749">
            <v>0</v>
          </cell>
          <cell r="AR1749">
            <v>0</v>
          </cell>
          <cell r="AS1749">
            <v>0</v>
          </cell>
        </row>
        <row r="1750">
          <cell r="B1750">
            <v>0</v>
          </cell>
          <cell r="C1750">
            <v>0</v>
          </cell>
          <cell r="D1750" t="str">
            <v>CORDON DE RESPALDO</v>
          </cell>
          <cell r="E1750">
            <v>0</v>
          </cell>
          <cell r="F1750">
            <v>0</v>
          </cell>
          <cell r="G1750" t="str">
            <v>ML</v>
          </cell>
          <cell r="H1750">
            <v>350</v>
          </cell>
          <cell r="I1750">
            <v>1.1000000000000001</v>
          </cell>
          <cell r="J1750">
            <v>0</v>
          </cell>
          <cell r="K1750">
            <v>385.00000000000006</v>
          </cell>
          <cell r="L1750">
            <v>0</v>
          </cell>
          <cell r="M1750">
            <v>0</v>
          </cell>
          <cell r="N1750">
            <v>0</v>
          </cell>
          <cell r="O1750">
            <v>5835.76</v>
          </cell>
          <cell r="P1750">
            <v>5835.76</v>
          </cell>
          <cell r="Q1750">
            <v>18090856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0</v>
          </cell>
          <cell r="AK1750">
            <v>0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>
            <v>0</v>
          </cell>
          <cell r="AQ1750">
            <v>0</v>
          </cell>
          <cell r="AR1750">
            <v>0</v>
          </cell>
          <cell r="AS1750">
            <v>0</v>
          </cell>
        </row>
        <row r="1751">
          <cell r="B1751">
            <v>0</v>
          </cell>
          <cell r="C1751">
            <v>0</v>
          </cell>
          <cell r="D1751" t="str">
            <v>SELLADOR ELASTICO AUTONIVELANTE (MILILITRO)</v>
          </cell>
          <cell r="E1751">
            <v>0</v>
          </cell>
          <cell r="F1751">
            <v>0</v>
          </cell>
          <cell r="G1751" t="str">
            <v>ml</v>
          </cell>
          <cell r="H1751">
            <v>123.33333333333333</v>
          </cell>
          <cell r="I1751">
            <v>60</v>
          </cell>
          <cell r="J1751">
            <v>0</v>
          </cell>
          <cell r="K1751">
            <v>7400</v>
          </cell>
          <cell r="L1751">
            <v>0</v>
          </cell>
          <cell r="M1751">
            <v>0</v>
          </cell>
          <cell r="N1751">
            <v>0</v>
          </cell>
          <cell r="O1751">
            <v>5835.76</v>
          </cell>
          <cell r="P1751">
            <v>583.57600000000002</v>
          </cell>
          <cell r="Q1751">
            <v>2217588.7999999998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6.0000000000000002E-5</v>
          </cell>
          <cell r="AB1751">
            <v>4.0000000000000001E-3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0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</row>
        <row r="1752"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5835.76</v>
          </cell>
          <cell r="P1752">
            <v>1015422.24</v>
          </cell>
          <cell r="Q1752">
            <v>1015422.24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6.0000000000000005E-2</v>
          </cell>
          <cell r="AB1752">
            <v>1.4999999999999999E-2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</row>
        <row r="1753">
          <cell r="B1753">
            <v>0</v>
          </cell>
          <cell r="C1753"/>
          <cell r="D1753"/>
          <cell r="E1753">
            <v>0</v>
          </cell>
          <cell r="F1753">
            <v>0</v>
          </cell>
          <cell r="G1753"/>
          <cell r="H1753"/>
          <cell r="I1753"/>
          <cell r="J1753">
            <v>0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/>
          <cell r="P1753"/>
          <cell r="Q1753"/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1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0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</v>
          </cell>
          <cell r="AS1753">
            <v>0</v>
          </cell>
        </row>
        <row r="1754">
          <cell r="B1754">
            <v>0</v>
          </cell>
          <cell r="C1754"/>
          <cell r="D1754"/>
          <cell r="E1754">
            <v>0</v>
          </cell>
          <cell r="F1754">
            <v>0</v>
          </cell>
          <cell r="G1754"/>
          <cell r="H1754"/>
          <cell r="I1754"/>
          <cell r="J1754">
            <v>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/>
          <cell r="P1754"/>
          <cell r="Q1754"/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6.0000000000000002E-5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0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</v>
          </cell>
          <cell r="AS1754">
            <v>0</v>
          </cell>
        </row>
        <row r="1755">
          <cell r="B1755">
            <v>0</v>
          </cell>
          <cell r="C1755"/>
          <cell r="D1755"/>
          <cell r="E1755">
            <v>0</v>
          </cell>
          <cell r="F1755">
            <v>0</v>
          </cell>
          <cell r="G1755"/>
          <cell r="H1755"/>
          <cell r="I1755"/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/>
          <cell r="P1755"/>
          <cell r="Q1755"/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6.0000000000000005E-2</v>
          </cell>
          <cell r="AC1755">
            <v>0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</row>
        <row r="1756">
          <cell r="B1756">
            <v>0</v>
          </cell>
          <cell r="C1756"/>
          <cell r="D1756"/>
          <cell r="E1756">
            <v>0</v>
          </cell>
          <cell r="F1756">
            <v>0</v>
          </cell>
          <cell r="G1756"/>
          <cell r="H1756"/>
          <cell r="I1756"/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/>
          <cell r="P1756"/>
          <cell r="Q1756"/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60.000000000000007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0</v>
          </cell>
          <cell r="AQ1756">
            <v>0</v>
          </cell>
          <cell r="AR1756">
            <v>0</v>
          </cell>
          <cell r="AS1756">
            <v>0</v>
          </cell>
        </row>
        <row r="1757">
          <cell r="B1757">
            <v>0</v>
          </cell>
          <cell r="C1757"/>
          <cell r="D1757"/>
          <cell r="E1757">
            <v>0</v>
          </cell>
          <cell r="F1757">
            <v>0</v>
          </cell>
          <cell r="G1757"/>
          <cell r="H1757"/>
          <cell r="I1757"/>
          <cell r="J1757">
            <v>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/>
          <cell r="P1757"/>
          <cell r="Q1757"/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0</v>
          </cell>
          <cell r="AP1757">
            <v>0</v>
          </cell>
          <cell r="AQ1757">
            <v>0</v>
          </cell>
          <cell r="AR1757">
            <v>0</v>
          </cell>
          <cell r="AS1757">
            <v>0</v>
          </cell>
        </row>
        <row r="1758">
          <cell r="B1758">
            <v>0</v>
          </cell>
          <cell r="C1758"/>
          <cell r="D1758"/>
          <cell r="E1758">
            <v>0</v>
          </cell>
          <cell r="F1758">
            <v>0</v>
          </cell>
          <cell r="G1758"/>
          <cell r="H1758"/>
          <cell r="I1758"/>
          <cell r="J1758">
            <v>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/>
          <cell r="P1758"/>
          <cell r="Q1758"/>
          <cell r="R1758">
            <v>0</v>
          </cell>
          <cell r="S1758">
            <v>0</v>
          </cell>
          <cell r="T1758">
            <v>0</v>
          </cell>
          <cell r="U1758">
            <v>0</v>
          </cell>
          <cell r="V1758">
            <v>0</v>
          </cell>
          <cell r="W1758">
            <v>0</v>
          </cell>
          <cell r="X1758">
            <v>0</v>
          </cell>
          <cell r="Y1758">
            <v>0</v>
          </cell>
          <cell r="Z1758">
            <v>0</v>
          </cell>
          <cell r="AA1758">
            <v>0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  <cell r="AF1758">
            <v>0</v>
          </cell>
          <cell r="AG1758">
            <v>0</v>
          </cell>
          <cell r="AH1758">
            <v>0</v>
          </cell>
          <cell r="AI1758">
            <v>0</v>
          </cell>
          <cell r="AJ1758">
            <v>0</v>
          </cell>
          <cell r="AK1758">
            <v>0</v>
          </cell>
          <cell r="AL1758">
            <v>0</v>
          </cell>
          <cell r="AM1758">
            <v>0</v>
          </cell>
          <cell r="AN1758">
            <v>0</v>
          </cell>
          <cell r="AO1758">
            <v>0</v>
          </cell>
          <cell r="AP1758">
            <v>0</v>
          </cell>
          <cell r="AQ1758">
            <v>0</v>
          </cell>
          <cell r="AR1758">
            <v>0</v>
          </cell>
          <cell r="AS1758">
            <v>0</v>
          </cell>
        </row>
        <row r="1759">
          <cell r="B1759">
            <v>0</v>
          </cell>
          <cell r="C1759"/>
          <cell r="D1759"/>
          <cell r="E1759">
            <v>0</v>
          </cell>
          <cell r="F1759">
            <v>0</v>
          </cell>
          <cell r="G1759"/>
          <cell r="H1759"/>
          <cell r="I1759"/>
          <cell r="J1759">
            <v>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/>
          <cell r="P1759"/>
          <cell r="Q1759"/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0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0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0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</row>
        <row r="1760">
          <cell r="B1760">
            <v>0</v>
          </cell>
          <cell r="C1760"/>
          <cell r="D1760"/>
          <cell r="E1760">
            <v>0</v>
          </cell>
          <cell r="F1760">
            <v>0</v>
          </cell>
          <cell r="G1760"/>
          <cell r="H1760"/>
          <cell r="I1760"/>
          <cell r="J1760">
            <v>0</v>
          </cell>
          <cell r="K1760">
            <v>0</v>
          </cell>
          <cell r="L1760">
            <v>0</v>
          </cell>
          <cell r="M1760">
            <v>0</v>
          </cell>
          <cell r="N1760">
            <v>0</v>
          </cell>
          <cell r="O1760"/>
          <cell r="P1760"/>
          <cell r="Q1760"/>
          <cell r="R1760">
            <v>0</v>
          </cell>
          <cell r="S1760">
            <v>0</v>
          </cell>
          <cell r="T1760">
            <v>0</v>
          </cell>
          <cell r="U1760">
            <v>0</v>
          </cell>
          <cell r="V1760">
            <v>0</v>
          </cell>
          <cell r="W1760">
            <v>0</v>
          </cell>
          <cell r="X1760">
            <v>0</v>
          </cell>
          <cell r="Y1760">
            <v>0</v>
          </cell>
          <cell r="Z1760">
            <v>0</v>
          </cell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0</v>
          </cell>
          <cell r="AF1760">
            <v>0</v>
          </cell>
          <cell r="AG1760">
            <v>0</v>
          </cell>
          <cell r="AH1760">
            <v>0</v>
          </cell>
          <cell r="AI1760">
            <v>0</v>
          </cell>
          <cell r="AJ1760">
            <v>0</v>
          </cell>
          <cell r="AK1760">
            <v>0</v>
          </cell>
          <cell r="AL1760">
            <v>0</v>
          </cell>
          <cell r="AM1760">
            <v>0</v>
          </cell>
          <cell r="AN1760">
            <v>0</v>
          </cell>
          <cell r="AO1760">
            <v>0</v>
          </cell>
          <cell r="AP1760">
            <v>0</v>
          </cell>
          <cell r="AQ1760">
            <v>0</v>
          </cell>
          <cell r="AR1760">
            <v>0</v>
          </cell>
          <cell r="AS1760">
            <v>0</v>
          </cell>
        </row>
        <row r="1761">
          <cell r="B1761">
            <v>0</v>
          </cell>
          <cell r="C1761"/>
          <cell r="D1761"/>
          <cell r="E1761">
            <v>0</v>
          </cell>
          <cell r="F1761">
            <v>0</v>
          </cell>
          <cell r="G1761"/>
          <cell r="H1761"/>
          <cell r="I1761"/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/>
          <cell r="P1761"/>
          <cell r="Q1761"/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0</v>
          </cell>
          <cell r="AL1761">
            <v>0</v>
          </cell>
          <cell r="AM1761">
            <v>0</v>
          </cell>
          <cell r="AN1761">
            <v>0</v>
          </cell>
          <cell r="AO1761">
            <v>0</v>
          </cell>
          <cell r="AP1761">
            <v>0</v>
          </cell>
          <cell r="AQ1761">
            <v>0</v>
          </cell>
          <cell r="AR1761">
            <v>0</v>
          </cell>
          <cell r="AS1761">
            <v>0</v>
          </cell>
        </row>
        <row r="1762">
          <cell r="B1762">
            <v>0</v>
          </cell>
          <cell r="C1762"/>
          <cell r="D1762"/>
          <cell r="E1762">
            <v>0</v>
          </cell>
          <cell r="F1762">
            <v>0</v>
          </cell>
          <cell r="G1762"/>
          <cell r="H1762"/>
          <cell r="I1762"/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/>
          <cell r="P1762"/>
          <cell r="Q1762"/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0</v>
          </cell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</v>
          </cell>
        </row>
        <row r="1763">
          <cell r="B1763">
            <v>0</v>
          </cell>
          <cell r="C1763"/>
          <cell r="D1763"/>
          <cell r="E1763">
            <v>0</v>
          </cell>
          <cell r="F1763">
            <v>0</v>
          </cell>
          <cell r="G1763"/>
          <cell r="H1763"/>
          <cell r="I1763"/>
          <cell r="J1763">
            <v>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/>
          <cell r="P1763"/>
          <cell r="Q1763"/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  <cell r="X1763">
            <v>0</v>
          </cell>
          <cell r="Y1763">
            <v>0</v>
          </cell>
          <cell r="Z1763">
            <v>0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0</v>
          </cell>
          <cell r="AK1763">
            <v>0</v>
          </cell>
          <cell r="AL1763">
            <v>0</v>
          </cell>
          <cell r="AM1763">
            <v>0</v>
          </cell>
          <cell r="AN1763">
            <v>0</v>
          </cell>
          <cell r="AO1763">
            <v>0</v>
          </cell>
          <cell r="AP1763">
            <v>0</v>
          </cell>
          <cell r="AQ1763">
            <v>0</v>
          </cell>
          <cell r="AR1763">
            <v>0</v>
          </cell>
          <cell r="AS1763">
            <v>0</v>
          </cell>
        </row>
        <row r="1764">
          <cell r="B1764">
            <v>0</v>
          </cell>
          <cell r="C1764"/>
          <cell r="D1764"/>
          <cell r="E1764">
            <v>0</v>
          </cell>
          <cell r="F1764">
            <v>0</v>
          </cell>
          <cell r="G1764"/>
          <cell r="H1764"/>
          <cell r="I1764"/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/>
          <cell r="P1764"/>
          <cell r="Q1764"/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0</v>
          </cell>
          <cell r="AK1764">
            <v>0</v>
          </cell>
          <cell r="AL1764">
            <v>0</v>
          </cell>
          <cell r="AM1764">
            <v>0</v>
          </cell>
          <cell r="AN1764">
            <v>0</v>
          </cell>
          <cell r="AO1764">
            <v>0</v>
          </cell>
          <cell r="AP1764">
            <v>0</v>
          </cell>
          <cell r="AQ1764">
            <v>0</v>
          </cell>
          <cell r="AR1764">
            <v>0</v>
          </cell>
          <cell r="AS1764">
            <v>0</v>
          </cell>
        </row>
        <row r="1765"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 t="str">
            <v>SUB-TOTAL</v>
          </cell>
          <cell r="L1765">
            <v>7785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0</v>
          </cell>
          <cell r="X1765">
            <v>0</v>
          </cell>
          <cell r="Y1765">
            <v>0</v>
          </cell>
          <cell r="Z1765">
            <v>0</v>
          </cell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>
            <v>0</v>
          </cell>
          <cell r="AQ1765">
            <v>0</v>
          </cell>
          <cell r="AR1765">
            <v>0</v>
          </cell>
          <cell r="AS1765">
            <v>0</v>
          </cell>
        </row>
        <row r="1766">
          <cell r="B1766">
            <v>0</v>
          </cell>
          <cell r="C1766">
            <v>0</v>
          </cell>
          <cell r="D1766" t="str">
            <v>III-TRANSPORTES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0</v>
          </cell>
          <cell r="X1766">
            <v>0</v>
          </cell>
          <cell r="Y1766">
            <v>0</v>
          </cell>
          <cell r="Z1766">
            <v>0</v>
          </cell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0</v>
          </cell>
          <cell r="AF1766">
            <v>0</v>
          </cell>
          <cell r="AG1766">
            <v>0</v>
          </cell>
          <cell r="AH1766">
            <v>0</v>
          </cell>
          <cell r="AI1766">
            <v>0</v>
          </cell>
          <cell r="AJ1766">
            <v>0</v>
          </cell>
          <cell r="AK1766">
            <v>0</v>
          </cell>
          <cell r="AL1766">
            <v>0</v>
          </cell>
          <cell r="AM1766">
            <v>0</v>
          </cell>
          <cell r="AN1766">
            <v>0</v>
          </cell>
          <cell r="AO1766">
            <v>0</v>
          </cell>
          <cell r="AP1766">
            <v>0</v>
          </cell>
          <cell r="AQ1766">
            <v>0</v>
          </cell>
          <cell r="AR1766">
            <v>0</v>
          </cell>
          <cell r="AS1766">
            <v>0</v>
          </cell>
        </row>
        <row r="1767">
          <cell r="B1767">
            <v>0</v>
          </cell>
          <cell r="C1767" t="str">
            <v>COD.</v>
          </cell>
          <cell r="D1767" t="str">
            <v>MATERIAL</v>
          </cell>
          <cell r="E1767">
            <v>0</v>
          </cell>
          <cell r="F1767" t="str">
            <v>vol-peso 
ó cant</v>
          </cell>
          <cell r="G1767" t="str">
            <v>Distancia</v>
          </cell>
          <cell r="H1767" t="str">
            <v>M3 o ton*Km</v>
          </cell>
          <cell r="I1767" t="str">
            <v>tarifa</v>
          </cell>
          <cell r="J1767">
            <v>0</v>
          </cell>
          <cell r="K1767" t="str">
            <v>vr.unit</v>
          </cell>
          <cell r="L1767" t="str">
            <v>ML</v>
          </cell>
          <cell r="M1767">
            <v>0</v>
          </cell>
          <cell r="N1767">
            <v>0</v>
          </cell>
          <cell r="O1767" t="str">
            <v>CANTIDAD</v>
          </cell>
          <cell r="P1767" t="str">
            <v>CANTIDAD TOTAL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0</v>
          </cell>
          <cell r="V1767">
            <v>0</v>
          </cell>
          <cell r="W1767">
            <v>0</v>
          </cell>
          <cell r="X1767">
            <v>0</v>
          </cell>
          <cell r="Y1767">
            <v>0</v>
          </cell>
          <cell r="Z1767">
            <v>0</v>
          </cell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0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0</v>
          </cell>
          <cell r="AK1767">
            <v>0</v>
          </cell>
          <cell r="AL1767">
            <v>0</v>
          </cell>
          <cell r="AM1767">
            <v>0</v>
          </cell>
          <cell r="AN1767">
            <v>0</v>
          </cell>
          <cell r="AO1767">
            <v>0</v>
          </cell>
          <cell r="AP1767">
            <v>0</v>
          </cell>
          <cell r="AQ1767">
            <v>0</v>
          </cell>
          <cell r="AR1767">
            <v>0</v>
          </cell>
          <cell r="AS1767">
            <v>0</v>
          </cell>
        </row>
        <row r="1768"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  <cell r="I1768">
            <v>0</v>
          </cell>
          <cell r="J1768">
            <v>0</v>
          </cell>
          <cell r="K1768">
            <v>0</v>
          </cell>
          <cell r="L1768">
            <v>0</v>
          </cell>
          <cell r="M1768">
            <v>0</v>
          </cell>
          <cell r="N1768">
            <v>0</v>
          </cell>
          <cell r="O1768">
            <v>5835.76</v>
          </cell>
          <cell r="P1768">
            <v>19285.8</v>
          </cell>
          <cell r="Q1768">
            <v>20250.09</v>
          </cell>
          <cell r="R1768">
            <v>0</v>
          </cell>
          <cell r="S1768">
            <v>0</v>
          </cell>
          <cell r="T1768">
            <v>0</v>
          </cell>
          <cell r="U1768">
            <v>0</v>
          </cell>
          <cell r="V1768">
            <v>0</v>
          </cell>
          <cell r="W1768">
            <v>0</v>
          </cell>
          <cell r="X1768">
            <v>0</v>
          </cell>
          <cell r="Y1768">
            <v>0</v>
          </cell>
          <cell r="Z1768">
            <v>0</v>
          </cell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0</v>
          </cell>
          <cell r="AF1768">
            <v>0</v>
          </cell>
          <cell r="AG1768">
            <v>0</v>
          </cell>
          <cell r="AH1768">
            <v>0</v>
          </cell>
          <cell r="AI1768">
            <v>0</v>
          </cell>
          <cell r="AJ1768">
            <v>0</v>
          </cell>
          <cell r="AK1768">
            <v>0</v>
          </cell>
          <cell r="AL1768">
            <v>0</v>
          </cell>
          <cell r="AM1768">
            <v>0</v>
          </cell>
          <cell r="AN1768">
            <v>0</v>
          </cell>
          <cell r="AO1768">
            <v>0</v>
          </cell>
          <cell r="AP1768">
            <v>0</v>
          </cell>
          <cell r="AQ1768">
            <v>0</v>
          </cell>
          <cell r="AR1768">
            <v>0</v>
          </cell>
          <cell r="AS1768">
            <v>0</v>
          </cell>
        </row>
        <row r="1769">
          <cell r="B1769">
            <v>0</v>
          </cell>
          <cell r="C1769"/>
          <cell r="D1769"/>
          <cell r="E1769">
            <v>0</v>
          </cell>
          <cell r="F1769"/>
          <cell r="G1769"/>
          <cell r="H1769"/>
          <cell r="I1769"/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/>
          <cell r="P1769"/>
          <cell r="Q1769"/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  <cell r="AF1769">
            <v>0</v>
          </cell>
          <cell r="AG1769">
            <v>0</v>
          </cell>
          <cell r="AH1769">
            <v>0</v>
          </cell>
          <cell r="AI1769">
            <v>0</v>
          </cell>
          <cell r="AJ1769">
            <v>0</v>
          </cell>
          <cell r="AK1769">
            <v>0</v>
          </cell>
          <cell r="AL1769">
            <v>0</v>
          </cell>
          <cell r="AM1769">
            <v>0</v>
          </cell>
          <cell r="AN1769">
            <v>0</v>
          </cell>
          <cell r="AO1769">
            <v>0</v>
          </cell>
          <cell r="AP1769">
            <v>0</v>
          </cell>
          <cell r="AQ1769">
            <v>0</v>
          </cell>
          <cell r="AR1769">
            <v>0</v>
          </cell>
          <cell r="AS1769">
            <v>0</v>
          </cell>
        </row>
        <row r="1770">
          <cell r="B1770">
            <v>0</v>
          </cell>
          <cell r="C1770"/>
          <cell r="D1770"/>
          <cell r="E1770">
            <v>0</v>
          </cell>
          <cell r="F1770"/>
          <cell r="G1770"/>
          <cell r="H1770"/>
          <cell r="I1770"/>
          <cell r="J1770">
            <v>0</v>
          </cell>
          <cell r="K1770">
            <v>0</v>
          </cell>
          <cell r="L1770">
            <v>0</v>
          </cell>
          <cell r="M1770">
            <v>0</v>
          </cell>
          <cell r="N1770">
            <v>0</v>
          </cell>
          <cell r="O1770"/>
          <cell r="P1770"/>
          <cell r="Q1770"/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0</v>
          </cell>
          <cell r="W1770">
            <v>0</v>
          </cell>
          <cell r="X1770">
            <v>0</v>
          </cell>
          <cell r="Y1770">
            <v>0</v>
          </cell>
          <cell r="Z1770">
            <v>0</v>
          </cell>
          <cell r="AA1770">
            <v>0</v>
          </cell>
          <cell r="AB1770">
            <v>0</v>
          </cell>
          <cell r="AC1770">
            <v>0</v>
          </cell>
          <cell r="AD1770">
            <v>0</v>
          </cell>
          <cell r="AE1770">
            <v>0</v>
          </cell>
          <cell r="AF1770">
            <v>0</v>
          </cell>
          <cell r="AG1770">
            <v>0</v>
          </cell>
          <cell r="AH1770">
            <v>0</v>
          </cell>
          <cell r="AI1770">
            <v>0</v>
          </cell>
          <cell r="AJ1770">
            <v>0</v>
          </cell>
          <cell r="AK1770">
            <v>0</v>
          </cell>
          <cell r="AL1770">
            <v>0</v>
          </cell>
          <cell r="AM1770">
            <v>0</v>
          </cell>
          <cell r="AN1770">
            <v>0</v>
          </cell>
          <cell r="AO1770">
            <v>0</v>
          </cell>
          <cell r="AP1770">
            <v>0</v>
          </cell>
          <cell r="AQ1770">
            <v>0</v>
          </cell>
          <cell r="AR1770">
            <v>0</v>
          </cell>
          <cell r="AS1770">
            <v>0</v>
          </cell>
        </row>
        <row r="1771">
          <cell r="B1771">
            <v>0</v>
          </cell>
          <cell r="C1771"/>
          <cell r="D1771"/>
          <cell r="E1771">
            <v>0</v>
          </cell>
          <cell r="F1771"/>
          <cell r="G1771"/>
          <cell r="H1771"/>
          <cell r="I1771"/>
          <cell r="J1771">
            <v>0</v>
          </cell>
          <cell r="K1771">
            <v>0</v>
          </cell>
          <cell r="L1771">
            <v>0</v>
          </cell>
          <cell r="M1771">
            <v>0</v>
          </cell>
          <cell r="N1771">
            <v>0</v>
          </cell>
          <cell r="O1771"/>
          <cell r="P1771"/>
          <cell r="Q1771"/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0</v>
          </cell>
          <cell r="W1771">
            <v>0</v>
          </cell>
          <cell r="X1771">
            <v>0</v>
          </cell>
          <cell r="Y1771">
            <v>0</v>
          </cell>
          <cell r="Z1771">
            <v>0</v>
          </cell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0</v>
          </cell>
          <cell r="AF1771">
            <v>0</v>
          </cell>
          <cell r="AG1771">
            <v>0</v>
          </cell>
          <cell r="AH1771">
            <v>0</v>
          </cell>
          <cell r="AI1771">
            <v>0</v>
          </cell>
          <cell r="AJ1771">
            <v>0</v>
          </cell>
          <cell r="AK1771">
            <v>0</v>
          </cell>
          <cell r="AL1771">
            <v>0</v>
          </cell>
          <cell r="AM1771">
            <v>0</v>
          </cell>
          <cell r="AN1771">
            <v>0</v>
          </cell>
          <cell r="AO1771">
            <v>0</v>
          </cell>
          <cell r="AP1771">
            <v>0</v>
          </cell>
          <cell r="AQ1771">
            <v>0</v>
          </cell>
          <cell r="AR1771">
            <v>0</v>
          </cell>
          <cell r="AS1771">
            <v>0</v>
          </cell>
        </row>
        <row r="1772">
          <cell r="B1772">
            <v>0</v>
          </cell>
          <cell r="C1772"/>
          <cell r="D1772"/>
          <cell r="E1772">
            <v>0</v>
          </cell>
          <cell r="F1772"/>
          <cell r="G1772"/>
          <cell r="H1772"/>
          <cell r="I1772"/>
          <cell r="J1772">
            <v>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/>
          <cell r="P1772"/>
          <cell r="Q1772"/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  <cell r="W1772">
            <v>0</v>
          </cell>
          <cell r="X1772">
            <v>0</v>
          </cell>
          <cell r="Y1772">
            <v>0</v>
          </cell>
          <cell r="Z1772">
            <v>0</v>
          </cell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0</v>
          </cell>
          <cell r="AF1772">
            <v>0</v>
          </cell>
          <cell r="AG1772">
            <v>0</v>
          </cell>
          <cell r="AH1772">
            <v>0</v>
          </cell>
          <cell r="AI1772">
            <v>0</v>
          </cell>
          <cell r="AJ1772">
            <v>0</v>
          </cell>
          <cell r="AK1772">
            <v>0</v>
          </cell>
          <cell r="AL1772">
            <v>0</v>
          </cell>
          <cell r="AM1772">
            <v>0</v>
          </cell>
          <cell r="AN1772">
            <v>0</v>
          </cell>
          <cell r="AO1772">
            <v>0</v>
          </cell>
          <cell r="AP1772">
            <v>0</v>
          </cell>
          <cell r="AQ1772">
            <v>0</v>
          </cell>
          <cell r="AR1772">
            <v>0</v>
          </cell>
          <cell r="AS1772">
            <v>0</v>
          </cell>
        </row>
        <row r="1773">
          <cell r="B1773">
            <v>0</v>
          </cell>
          <cell r="C1773"/>
          <cell r="D1773"/>
          <cell r="E1773">
            <v>0</v>
          </cell>
          <cell r="F1773"/>
          <cell r="G1773"/>
          <cell r="H1773"/>
          <cell r="I1773"/>
          <cell r="J1773">
            <v>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/>
          <cell r="P1773"/>
          <cell r="Q1773"/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0</v>
          </cell>
          <cell r="W1773">
            <v>0</v>
          </cell>
          <cell r="X1773">
            <v>0</v>
          </cell>
          <cell r="Y1773">
            <v>0</v>
          </cell>
          <cell r="Z1773">
            <v>0</v>
          </cell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  <cell r="AF1773">
            <v>0</v>
          </cell>
          <cell r="AG1773">
            <v>0</v>
          </cell>
          <cell r="AH1773">
            <v>0</v>
          </cell>
          <cell r="AI1773">
            <v>0</v>
          </cell>
          <cell r="AJ1773">
            <v>0</v>
          </cell>
          <cell r="AK1773">
            <v>0</v>
          </cell>
          <cell r="AL1773">
            <v>0</v>
          </cell>
          <cell r="AM1773">
            <v>0</v>
          </cell>
          <cell r="AN1773">
            <v>0</v>
          </cell>
          <cell r="AO1773">
            <v>0</v>
          </cell>
          <cell r="AP1773">
            <v>0</v>
          </cell>
          <cell r="AQ1773">
            <v>0</v>
          </cell>
          <cell r="AR1773">
            <v>0</v>
          </cell>
          <cell r="AS1773">
            <v>0</v>
          </cell>
        </row>
        <row r="1774">
          <cell r="B1774">
            <v>0</v>
          </cell>
          <cell r="C1774"/>
          <cell r="D1774"/>
          <cell r="E1774">
            <v>0</v>
          </cell>
          <cell r="F1774"/>
          <cell r="G1774"/>
          <cell r="H1774"/>
          <cell r="I1774"/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/>
          <cell r="P1774"/>
          <cell r="Q1774"/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0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0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</row>
        <row r="1775">
          <cell r="B1775">
            <v>0</v>
          </cell>
          <cell r="C1775"/>
          <cell r="D1775"/>
          <cell r="E1775">
            <v>0</v>
          </cell>
          <cell r="F1775"/>
          <cell r="G1775"/>
          <cell r="H1775"/>
          <cell r="I1775"/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/>
          <cell r="P1775"/>
          <cell r="Q1775"/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0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0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</row>
        <row r="1776">
          <cell r="B1776">
            <v>0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 t="str">
            <v>SUB-TOTAL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0</v>
          </cell>
          <cell r="W1776">
            <v>0</v>
          </cell>
          <cell r="X1776">
            <v>0</v>
          </cell>
          <cell r="Y1776">
            <v>0</v>
          </cell>
          <cell r="Z1776">
            <v>0</v>
          </cell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0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0</v>
          </cell>
          <cell r="AP1776">
            <v>0</v>
          </cell>
          <cell r="AQ1776">
            <v>0</v>
          </cell>
          <cell r="AR1776">
            <v>0</v>
          </cell>
          <cell r="AS1776">
            <v>0</v>
          </cell>
        </row>
        <row r="1777">
          <cell r="B1777">
            <v>0</v>
          </cell>
          <cell r="C1777">
            <v>0</v>
          </cell>
          <cell r="D1777" t="str">
            <v>IV-MANO DE OBRA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  <cell r="X1777">
            <v>0</v>
          </cell>
          <cell r="Y1777">
            <v>0</v>
          </cell>
          <cell r="Z1777">
            <v>0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0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0</v>
          </cell>
        </row>
        <row r="1778">
          <cell r="B1778">
            <v>0</v>
          </cell>
          <cell r="C1778" t="str">
            <v>COD.</v>
          </cell>
          <cell r="D1778" t="str">
            <v>TRABAJADOR</v>
          </cell>
          <cell r="E1778" t="str">
            <v>Cantidad</v>
          </cell>
          <cell r="F1778" t="str">
            <v>jornal</v>
          </cell>
          <cell r="G1778" t="str">
            <v>prestaciones</v>
          </cell>
          <cell r="H1778" t="str">
            <v>jornal total</v>
          </cell>
          <cell r="I1778" t="str">
            <v>rendimiento</v>
          </cell>
          <cell r="J1778">
            <v>0</v>
          </cell>
          <cell r="K1778" t="str">
            <v>vr.unit</v>
          </cell>
          <cell r="L1778" t="str">
            <v>ML</v>
          </cell>
          <cell r="M1778">
            <v>0</v>
          </cell>
          <cell r="N1778">
            <v>0</v>
          </cell>
          <cell r="O1778" t="str">
            <v>CANTIDAD</v>
          </cell>
          <cell r="P1778" t="str">
            <v>JORNALES</v>
          </cell>
          <cell r="Q1778">
            <v>0</v>
          </cell>
          <cell r="R1778">
            <v>0</v>
          </cell>
          <cell r="S1778">
            <v>0</v>
          </cell>
          <cell r="T1778">
            <v>0.16000000000000003</v>
          </cell>
          <cell r="U1778">
            <v>0</v>
          </cell>
          <cell r="V1778">
            <v>0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</v>
          </cell>
          <cell r="AN1778">
            <v>0</v>
          </cell>
          <cell r="AO1778">
            <v>0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</row>
        <row r="1779">
          <cell r="B1779">
            <v>0</v>
          </cell>
          <cell r="C1779">
            <v>0</v>
          </cell>
          <cell r="D1779" t="str">
            <v>OFICIAL</v>
          </cell>
          <cell r="E1779">
            <v>1</v>
          </cell>
          <cell r="F1779">
            <v>52082.820199999995</v>
          </cell>
          <cell r="G1779">
            <v>1.85</v>
          </cell>
          <cell r="H1779">
            <v>96353</v>
          </cell>
          <cell r="I1779">
            <v>80</v>
          </cell>
          <cell r="J1779" t="str">
            <v>ML/DIA</v>
          </cell>
          <cell r="K1779">
            <v>1204.4124999999999</v>
          </cell>
          <cell r="L1779">
            <v>0</v>
          </cell>
          <cell r="M1779">
            <v>0</v>
          </cell>
          <cell r="N1779">
            <v>0</v>
          </cell>
          <cell r="O1779">
            <v>5835.76</v>
          </cell>
          <cell r="P1779">
            <v>24.31539034090909</v>
          </cell>
          <cell r="Q1779">
            <v>1711803.48</v>
          </cell>
          <cell r="R1779">
            <v>0</v>
          </cell>
          <cell r="S1779">
            <v>0</v>
          </cell>
          <cell r="T1779">
            <v>6.2499999999999991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0</v>
          </cell>
        </row>
        <row r="1780">
          <cell r="B1780">
            <v>0</v>
          </cell>
          <cell r="C1780">
            <v>0</v>
          </cell>
          <cell r="D1780" t="str">
            <v>AYUDANTE</v>
          </cell>
          <cell r="E1780">
            <v>1</v>
          </cell>
          <cell r="F1780">
            <v>35000</v>
          </cell>
          <cell r="G1780">
            <v>1.85</v>
          </cell>
          <cell r="H1780">
            <v>64750</v>
          </cell>
          <cell r="I1780">
            <v>80</v>
          </cell>
          <cell r="J1780" t="str">
            <v>ML/DIA</v>
          </cell>
          <cell r="K1780">
            <v>809.375</v>
          </cell>
          <cell r="L1780">
            <v>0</v>
          </cell>
          <cell r="M1780">
            <v>0</v>
          </cell>
          <cell r="N1780">
            <v>0</v>
          </cell>
          <cell r="O1780">
            <v>5835.76</v>
          </cell>
          <cell r="P1780">
            <v>48.631775454545455</v>
          </cell>
          <cell r="Q1780">
            <v>2139798.12</v>
          </cell>
          <cell r="R1780">
            <v>0</v>
          </cell>
          <cell r="S1780">
            <v>0</v>
          </cell>
          <cell r="T1780">
            <v>4124.9999999999991</v>
          </cell>
          <cell r="U1780">
            <v>0</v>
          </cell>
          <cell r="V1780">
            <v>0</v>
          </cell>
          <cell r="W1780">
            <v>0</v>
          </cell>
          <cell r="X1780">
            <v>0</v>
          </cell>
          <cell r="Y1780">
            <v>0</v>
          </cell>
          <cell r="Z1780">
            <v>0</v>
          </cell>
          <cell r="AA1780">
            <v>0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  <cell r="AF1780">
            <v>0</v>
          </cell>
          <cell r="AG1780">
            <v>0</v>
          </cell>
          <cell r="AH1780">
            <v>0</v>
          </cell>
          <cell r="AI1780">
            <v>0</v>
          </cell>
          <cell r="AJ1780">
            <v>0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0</v>
          </cell>
          <cell r="AP1780">
            <v>0</v>
          </cell>
          <cell r="AQ1780">
            <v>0</v>
          </cell>
          <cell r="AR1780">
            <v>0</v>
          </cell>
          <cell r="AS1780">
            <v>0</v>
          </cell>
        </row>
        <row r="1781">
          <cell r="B1781">
            <v>0</v>
          </cell>
          <cell r="C1781"/>
          <cell r="D1781"/>
          <cell r="E1781"/>
          <cell r="F1781"/>
          <cell r="G1781"/>
          <cell r="H1781"/>
          <cell r="I1781"/>
          <cell r="J1781"/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/>
          <cell r="P1781"/>
          <cell r="Q1781"/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</row>
        <row r="1782">
          <cell r="B1782">
            <v>0</v>
          </cell>
          <cell r="C1782"/>
          <cell r="D1782"/>
          <cell r="E1782"/>
          <cell r="F1782"/>
          <cell r="G1782"/>
          <cell r="H1782"/>
          <cell r="I1782"/>
          <cell r="J1782"/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/>
          <cell r="P1782"/>
          <cell r="Q1782"/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  <cell r="W1782">
            <v>0</v>
          </cell>
          <cell r="X1782">
            <v>0</v>
          </cell>
          <cell r="Y1782">
            <v>0</v>
          </cell>
          <cell r="Z1782">
            <v>0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0</v>
          </cell>
        </row>
        <row r="1783">
          <cell r="B1783">
            <v>0</v>
          </cell>
          <cell r="C1783">
            <v>0</v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 t="str">
            <v>SUB-TOTAL</v>
          </cell>
          <cell r="L1783">
            <v>2013.7874999999999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</row>
        <row r="1784"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</row>
        <row r="1785">
          <cell r="B1785">
            <v>0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 t="str">
            <v>TOTAL COSTO DIRECTO</v>
          </cell>
          <cell r="J1785">
            <v>0</v>
          </cell>
          <cell r="K1785">
            <v>0</v>
          </cell>
          <cell r="L1785">
            <v>10125.17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</v>
          </cell>
          <cell r="Z1785">
            <v>0</v>
          </cell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  <cell r="AF1785">
            <v>0</v>
          </cell>
          <cell r="AG1785">
            <v>0</v>
          </cell>
          <cell r="AH1785">
            <v>0</v>
          </cell>
          <cell r="AI1785">
            <v>0</v>
          </cell>
          <cell r="AJ1785">
            <v>0</v>
          </cell>
          <cell r="AK1785">
            <v>0</v>
          </cell>
          <cell r="AL1785">
            <v>0</v>
          </cell>
          <cell r="AM1785">
            <v>0</v>
          </cell>
          <cell r="AN1785">
            <v>0</v>
          </cell>
          <cell r="AO1785">
            <v>0</v>
          </cell>
          <cell r="AP1785">
            <v>0</v>
          </cell>
          <cell r="AQ1785">
            <v>0</v>
          </cell>
          <cell r="AR1785">
            <v>0</v>
          </cell>
          <cell r="AS1785">
            <v>0</v>
          </cell>
        </row>
        <row r="1786">
          <cell r="B1786">
            <v>0</v>
          </cell>
          <cell r="C1786">
            <v>0</v>
          </cell>
          <cell r="D1786" t="str">
            <v>V- COSTOS INDIRECTOS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0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</v>
          </cell>
          <cell r="AQ1786">
            <v>0</v>
          </cell>
          <cell r="AR1786">
            <v>0</v>
          </cell>
          <cell r="AS1786">
            <v>0</v>
          </cell>
        </row>
        <row r="1787">
          <cell r="B1787">
            <v>0</v>
          </cell>
          <cell r="C1787">
            <v>0</v>
          </cell>
          <cell r="D1787" t="str">
            <v>Descripción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  <cell r="J1787" t="str">
            <v>Porcentaje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  <cell r="X1787">
            <v>0</v>
          </cell>
          <cell r="Y1787">
            <v>0</v>
          </cell>
          <cell r="Z1787">
            <v>0</v>
          </cell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0</v>
          </cell>
          <cell r="AF1787">
            <v>0</v>
          </cell>
          <cell r="AG1787">
            <v>0</v>
          </cell>
          <cell r="AH1787">
            <v>0</v>
          </cell>
          <cell r="AI1787">
            <v>0</v>
          </cell>
          <cell r="AJ1787">
            <v>0</v>
          </cell>
          <cell r="AK1787">
            <v>0</v>
          </cell>
          <cell r="AL1787">
            <v>0</v>
          </cell>
          <cell r="AM1787">
            <v>0</v>
          </cell>
          <cell r="AN1787">
            <v>0</v>
          </cell>
          <cell r="AO1787">
            <v>0</v>
          </cell>
          <cell r="AP1787">
            <v>0</v>
          </cell>
          <cell r="AQ1787">
            <v>0</v>
          </cell>
          <cell r="AR1787">
            <v>0</v>
          </cell>
          <cell r="AS1787">
            <v>0</v>
          </cell>
        </row>
        <row r="1788">
          <cell r="B1788">
            <v>0</v>
          </cell>
          <cell r="C1788">
            <v>0</v>
          </cell>
          <cell r="D1788" t="str">
            <v>A.I.U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0.35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0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0</v>
          </cell>
        </row>
        <row r="1789">
          <cell r="B1789">
            <v>0</v>
          </cell>
          <cell r="C1789">
            <v>0</v>
          </cell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 t="str">
            <v xml:space="preserve">PRECIO UNITARIO TOTAL </v>
          </cell>
          <cell r="K1789">
            <v>0</v>
          </cell>
          <cell r="L1789">
            <v>13668.98</v>
          </cell>
          <cell r="M1789">
            <v>0</v>
          </cell>
          <cell r="N1789">
            <v>0</v>
          </cell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  <cell r="W1789">
            <v>0</v>
          </cell>
          <cell r="X1789">
            <v>0</v>
          </cell>
          <cell r="Y1789">
            <v>0</v>
          </cell>
          <cell r="Z1789">
            <v>0</v>
          </cell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  <cell r="AF1789">
            <v>0</v>
          </cell>
          <cell r="AG1789">
            <v>0</v>
          </cell>
          <cell r="AH1789">
            <v>0</v>
          </cell>
          <cell r="AI1789">
            <v>0</v>
          </cell>
          <cell r="AJ1789">
            <v>0</v>
          </cell>
          <cell r="AK1789">
            <v>0</v>
          </cell>
          <cell r="AL1789">
            <v>0</v>
          </cell>
          <cell r="AM1789">
            <v>0</v>
          </cell>
          <cell r="AN1789">
            <v>0</v>
          </cell>
          <cell r="AO1789">
            <v>0</v>
          </cell>
          <cell r="AP1789">
            <v>0</v>
          </cell>
          <cell r="AQ1789">
            <v>0</v>
          </cell>
          <cell r="AR1789">
            <v>0</v>
          </cell>
          <cell r="AS1789">
            <v>0</v>
          </cell>
        </row>
        <row r="1790"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0</v>
          </cell>
          <cell r="L1790">
            <v>0</v>
          </cell>
          <cell r="M1790">
            <v>0</v>
          </cell>
          <cell r="N1790">
            <v>0</v>
          </cell>
          <cell r="O1790">
            <v>0</v>
          </cell>
          <cell r="P1790">
            <v>0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0</v>
          </cell>
          <cell r="W1790">
            <v>0</v>
          </cell>
          <cell r="X1790">
            <v>0</v>
          </cell>
          <cell r="Y1790">
            <v>0</v>
          </cell>
          <cell r="Z1790">
            <v>0</v>
          </cell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  <cell r="AF1790">
            <v>0</v>
          </cell>
          <cell r="AG1790">
            <v>0</v>
          </cell>
          <cell r="AH1790">
            <v>0</v>
          </cell>
          <cell r="AI1790">
            <v>0</v>
          </cell>
          <cell r="AJ1790">
            <v>0</v>
          </cell>
          <cell r="AK1790">
            <v>0</v>
          </cell>
          <cell r="AL1790">
            <v>0</v>
          </cell>
          <cell r="AM1790">
            <v>0</v>
          </cell>
          <cell r="AN1790">
            <v>0</v>
          </cell>
          <cell r="AO1790">
            <v>0</v>
          </cell>
          <cell r="AP1790">
            <v>0</v>
          </cell>
          <cell r="AQ1790">
            <v>0</v>
          </cell>
          <cell r="AR1790">
            <v>0</v>
          </cell>
          <cell r="AS1790">
            <v>0</v>
          </cell>
        </row>
        <row r="1791">
          <cell r="B1791">
            <v>0</v>
          </cell>
          <cell r="C1791" t="str">
            <v>Elaboró: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 t="str">
            <v xml:space="preserve">Reviso: 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  <cell r="AF1791">
            <v>0</v>
          </cell>
          <cell r="AG1791">
            <v>0</v>
          </cell>
          <cell r="AH1791">
            <v>0</v>
          </cell>
          <cell r="AI1791">
            <v>0</v>
          </cell>
          <cell r="AJ1791">
            <v>0</v>
          </cell>
          <cell r="AK1791">
            <v>0</v>
          </cell>
          <cell r="AL1791">
            <v>0</v>
          </cell>
          <cell r="AM1791">
            <v>0</v>
          </cell>
          <cell r="AN1791">
            <v>0</v>
          </cell>
          <cell r="AO1791">
            <v>0</v>
          </cell>
          <cell r="AP1791">
            <v>0</v>
          </cell>
          <cell r="AQ1791">
            <v>0</v>
          </cell>
          <cell r="AR1791">
            <v>0</v>
          </cell>
          <cell r="AS1791">
            <v>0</v>
          </cell>
        </row>
        <row r="1792">
          <cell r="B1792">
            <v>0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  <cell r="X1792">
            <v>0</v>
          </cell>
          <cell r="Y1792">
            <v>0</v>
          </cell>
          <cell r="Z1792">
            <v>0</v>
          </cell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  <cell r="AF1792">
            <v>0</v>
          </cell>
          <cell r="AG1792">
            <v>0</v>
          </cell>
          <cell r="AH1792">
            <v>0</v>
          </cell>
          <cell r="AI1792">
            <v>0</v>
          </cell>
          <cell r="AJ1792">
            <v>0</v>
          </cell>
          <cell r="AK1792">
            <v>0</v>
          </cell>
          <cell r="AL1792">
            <v>0</v>
          </cell>
          <cell r="AM1792">
            <v>0</v>
          </cell>
          <cell r="AN1792">
            <v>0</v>
          </cell>
          <cell r="AO1792">
            <v>0</v>
          </cell>
          <cell r="AP1792">
            <v>0</v>
          </cell>
          <cell r="AQ1792">
            <v>0</v>
          </cell>
          <cell r="AR1792">
            <v>0</v>
          </cell>
          <cell r="AS1792">
            <v>0</v>
          </cell>
        </row>
        <row r="1793">
          <cell r="B1793">
            <v>0</v>
          </cell>
          <cell r="C1793" t="str">
            <v>ING EDWIN ANTONIO ORTIZ HIGUERA</v>
          </cell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  <cell r="I1793" t="str">
            <v>FREEDIE ANDRES SANDOVAL HERRERA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  <cell r="X1793">
            <v>0</v>
          </cell>
          <cell r="Y1793">
            <v>0</v>
          </cell>
          <cell r="Z1793">
            <v>0</v>
          </cell>
          <cell r="AA1793">
            <v>0</v>
          </cell>
          <cell r="AB1793">
            <v>0</v>
          </cell>
          <cell r="AC1793">
            <v>0</v>
          </cell>
          <cell r="AD1793">
            <v>0</v>
          </cell>
          <cell r="AE1793">
            <v>0</v>
          </cell>
          <cell r="AF1793">
            <v>0</v>
          </cell>
          <cell r="AG1793">
            <v>0</v>
          </cell>
          <cell r="AH1793">
            <v>0</v>
          </cell>
          <cell r="AI1793">
            <v>0</v>
          </cell>
          <cell r="AJ1793">
            <v>0</v>
          </cell>
          <cell r="AK1793">
            <v>0</v>
          </cell>
          <cell r="AL1793">
            <v>0</v>
          </cell>
          <cell r="AM1793">
            <v>0</v>
          </cell>
          <cell r="AN1793">
            <v>0</v>
          </cell>
          <cell r="AO1793">
            <v>0</v>
          </cell>
          <cell r="AP1793">
            <v>0</v>
          </cell>
          <cell r="AQ1793">
            <v>0</v>
          </cell>
          <cell r="AR1793">
            <v>0</v>
          </cell>
          <cell r="AS1793">
            <v>0</v>
          </cell>
        </row>
        <row r="1794">
          <cell r="B1794">
            <v>0</v>
          </cell>
          <cell r="C1794" t="str">
            <v>Ingeniero Civil</v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 t="str">
            <v>Secretario De Planeación Municipal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0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0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0</v>
          </cell>
          <cell r="AQ1794">
            <v>0</v>
          </cell>
          <cell r="AR1794">
            <v>0</v>
          </cell>
          <cell r="AS1794">
            <v>0</v>
          </cell>
        </row>
        <row r="1795">
          <cell r="B1795">
            <v>0</v>
          </cell>
          <cell r="C1795" t="str">
            <v>MP 68202-096275 STD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  <cell r="I1795" t="str">
            <v>M.P. 68202-300697 STD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0</v>
          </cell>
          <cell r="AS1795">
            <v>0</v>
          </cell>
        </row>
        <row r="1796">
          <cell r="B1796">
            <v>0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  <cell r="W1796">
            <v>0</v>
          </cell>
          <cell r="X1796">
            <v>0</v>
          </cell>
          <cell r="Y1796">
            <v>0</v>
          </cell>
          <cell r="Z1796">
            <v>0</v>
          </cell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0</v>
          </cell>
          <cell r="AK1796">
            <v>0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0</v>
          </cell>
          <cell r="AR1796">
            <v>0</v>
          </cell>
          <cell r="AS1796">
            <v>0</v>
          </cell>
        </row>
        <row r="1797">
          <cell r="C1797">
            <v>0</v>
          </cell>
          <cell r="D1797">
            <v>0</v>
          </cell>
          <cell r="E1797">
            <v>0</v>
          </cell>
          <cell r="F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  <cell r="AF1797">
            <v>0</v>
          </cell>
          <cell r="AG1797">
            <v>0</v>
          </cell>
          <cell r="AH1797">
            <v>0</v>
          </cell>
          <cell r="AI1797">
            <v>0</v>
          </cell>
          <cell r="AJ1797">
            <v>0</v>
          </cell>
          <cell r="AK1797">
            <v>0</v>
          </cell>
          <cell r="AL1797">
            <v>0</v>
          </cell>
          <cell r="AM1797">
            <v>0</v>
          </cell>
          <cell r="AN1797">
            <v>0</v>
          </cell>
          <cell r="AO1797">
            <v>0</v>
          </cell>
          <cell r="AP1797">
            <v>0</v>
          </cell>
          <cell r="AQ1797">
            <v>0</v>
          </cell>
          <cell r="AR1797">
            <v>0</v>
          </cell>
          <cell r="AS1797">
            <v>0</v>
          </cell>
        </row>
        <row r="1798">
          <cell r="I1798">
            <v>0</v>
          </cell>
          <cell r="J1798">
            <v>0</v>
          </cell>
        </row>
        <row r="1799"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0</v>
          </cell>
        </row>
        <row r="1800">
          <cell r="I1800">
            <v>0</v>
          </cell>
          <cell r="J1800">
            <v>0</v>
          </cell>
        </row>
        <row r="1801">
          <cell r="C1801">
            <v>0</v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</row>
        <row r="1802">
          <cell r="C1802">
            <v>0</v>
          </cell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0</v>
          </cell>
          <cell r="L1802">
            <v>0</v>
          </cell>
        </row>
        <row r="1803">
          <cell r="C1803">
            <v>0</v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</row>
        <row r="1804">
          <cell r="I1804">
            <v>0</v>
          </cell>
          <cell r="J1804">
            <v>0</v>
          </cell>
        </row>
        <row r="1805">
          <cell r="C1805">
            <v>0</v>
          </cell>
          <cell r="I1805">
            <v>0</v>
          </cell>
          <cell r="J1805">
            <v>0</v>
          </cell>
        </row>
        <row r="1806">
          <cell r="C1806">
            <v>0</v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</row>
        <row r="1807">
          <cell r="C1807">
            <v>0</v>
          </cell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0</v>
          </cell>
          <cell r="L1807">
            <v>0</v>
          </cell>
        </row>
        <row r="1808">
          <cell r="C1808">
            <v>0</v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</row>
        <row r="1809">
          <cell r="C1809">
            <v>0</v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0</v>
          </cell>
          <cell r="L1809">
            <v>0</v>
          </cell>
        </row>
        <row r="1810">
          <cell r="C1810">
            <v>0</v>
          </cell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0</v>
          </cell>
        </row>
        <row r="1811">
          <cell r="C1811">
            <v>0</v>
          </cell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0</v>
          </cell>
          <cell r="L1811">
            <v>0</v>
          </cell>
        </row>
        <row r="1812">
          <cell r="D1812">
            <v>0</v>
          </cell>
          <cell r="E1812">
            <v>0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0</v>
          </cell>
        </row>
        <row r="1813"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</row>
        <row r="1814"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  <cell r="L1814">
            <v>0</v>
          </cell>
        </row>
        <row r="1815">
          <cell r="C1815">
            <v>0</v>
          </cell>
          <cell r="I1815">
            <v>0</v>
          </cell>
          <cell r="J1815">
            <v>0</v>
          </cell>
        </row>
        <row r="1816"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</row>
        <row r="1817">
          <cell r="C1817">
            <v>0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</row>
        <row r="1818">
          <cell r="C1818">
            <v>0</v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</row>
        <row r="1819">
          <cell r="C1819">
            <v>0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</row>
        <row r="1820"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</row>
        <row r="1821"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</row>
        <row r="1822"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</row>
        <row r="1823"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</row>
        <row r="1824">
          <cell r="C1824">
            <v>0</v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</row>
        <row r="1825"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</row>
        <row r="1826">
          <cell r="C1826">
            <v>0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</row>
        <row r="1827">
          <cell r="C1827">
            <v>0</v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</row>
        <row r="1828"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</row>
        <row r="1829"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</row>
        <row r="1830"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</row>
        <row r="1831"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</row>
        <row r="1832"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</row>
        <row r="1834">
          <cell r="I1834">
            <v>0</v>
          </cell>
          <cell r="J1834">
            <v>0</v>
          </cell>
        </row>
        <row r="1835">
          <cell r="C1835">
            <v>0</v>
          </cell>
          <cell r="I1835">
            <v>0</v>
          </cell>
          <cell r="J1835">
            <v>0</v>
          </cell>
        </row>
        <row r="1836">
          <cell r="C1836">
            <v>0</v>
          </cell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</row>
        <row r="1837">
          <cell r="C1837">
            <v>0</v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</row>
        <row r="1838">
          <cell r="C1838">
            <v>0</v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</v>
          </cell>
        </row>
        <row r="1839"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</row>
        <row r="1843">
          <cell r="C1843">
            <v>0</v>
          </cell>
          <cell r="I1843">
            <v>0</v>
          </cell>
          <cell r="J1843">
            <v>0</v>
          </cell>
        </row>
        <row r="1844">
          <cell r="C1844">
            <v>0</v>
          </cell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</row>
        <row r="1845"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K1845">
            <v>0</v>
          </cell>
          <cell r="L1845">
            <v>0</v>
          </cell>
        </row>
        <row r="1846"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</v>
          </cell>
          <cell r="J1846">
            <v>0</v>
          </cell>
          <cell r="K1846">
            <v>0</v>
          </cell>
          <cell r="L1846">
            <v>0</v>
          </cell>
        </row>
        <row r="1847">
          <cell r="C1847">
            <v>0</v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0</v>
          </cell>
          <cell r="L1847">
            <v>0</v>
          </cell>
        </row>
        <row r="1848">
          <cell r="C1848">
            <v>0</v>
          </cell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0</v>
          </cell>
          <cell r="L1848">
            <v>0</v>
          </cell>
        </row>
        <row r="1849">
          <cell r="C1849">
            <v>0</v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  <cell r="L1849">
            <v>0</v>
          </cell>
        </row>
        <row r="1850">
          <cell r="I1850">
            <v>0</v>
          </cell>
          <cell r="J1850">
            <v>0</v>
          </cell>
          <cell r="K1850">
            <v>0</v>
          </cell>
          <cell r="L1850">
            <v>0</v>
          </cell>
        </row>
        <row r="1851">
          <cell r="D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  <cell r="L1851">
            <v>0</v>
          </cell>
        </row>
        <row r="1852">
          <cell r="I1852">
            <v>0</v>
          </cell>
          <cell r="J1852">
            <v>0</v>
          </cell>
          <cell r="K1852">
            <v>0</v>
          </cell>
          <cell r="L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  <cell r="I1853">
            <v>0</v>
          </cell>
          <cell r="J1853">
            <v>0</v>
          </cell>
          <cell r="K1853">
            <v>0</v>
          </cell>
          <cell r="L1853">
            <v>0</v>
          </cell>
        </row>
        <row r="1854">
          <cell r="I1854">
            <v>0</v>
          </cell>
          <cell r="J1854">
            <v>0</v>
          </cell>
          <cell r="K1854">
            <v>0</v>
          </cell>
          <cell r="L1854">
            <v>0</v>
          </cell>
        </row>
        <row r="1855">
          <cell r="I1855">
            <v>0</v>
          </cell>
          <cell r="J1855">
            <v>0</v>
          </cell>
        </row>
        <row r="1856">
          <cell r="I1856">
            <v>0</v>
          </cell>
          <cell r="J1856">
            <v>0</v>
          </cell>
        </row>
        <row r="1857">
          <cell r="I1857">
            <v>0</v>
          </cell>
          <cell r="J1857">
            <v>0</v>
          </cell>
        </row>
        <row r="1858">
          <cell r="C1858">
            <v>0</v>
          </cell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  <cell r="I1858">
            <v>0</v>
          </cell>
          <cell r="J1858">
            <v>0</v>
          </cell>
          <cell r="K1858">
            <v>0</v>
          </cell>
          <cell r="L1858">
            <v>0</v>
          </cell>
        </row>
        <row r="1859">
          <cell r="I1859">
            <v>0</v>
          </cell>
          <cell r="J1859">
            <v>0</v>
          </cell>
        </row>
        <row r="1860">
          <cell r="A1860">
            <v>0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  <cell r="I1860">
            <v>0</v>
          </cell>
          <cell r="J1860">
            <v>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</row>
        <row r="1861">
          <cell r="A1861">
            <v>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  <cell r="I1861">
            <v>0</v>
          </cell>
          <cell r="J1861">
            <v>0</v>
          </cell>
          <cell r="K1861">
            <v>0</v>
          </cell>
          <cell r="L1861">
            <v>0</v>
          </cell>
          <cell r="M1861">
            <v>0</v>
          </cell>
          <cell r="N1861">
            <v>0</v>
          </cell>
        </row>
        <row r="1862">
          <cell r="A1862">
            <v>0</v>
          </cell>
          <cell r="B1862">
            <v>0</v>
          </cell>
          <cell r="C1862">
            <v>0</v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</row>
        <row r="1863">
          <cell r="A1863">
            <v>0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</row>
        <row r="1864">
          <cell r="A1864">
            <v>0</v>
          </cell>
          <cell r="B1864">
            <v>0</v>
          </cell>
          <cell r="C1864">
            <v>0</v>
          </cell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  <cell r="I1864">
            <v>0</v>
          </cell>
          <cell r="J1864">
            <v>0</v>
          </cell>
          <cell r="K1864">
            <v>0</v>
          </cell>
          <cell r="L1864">
            <v>0</v>
          </cell>
          <cell r="M1864">
            <v>0</v>
          </cell>
          <cell r="N1864">
            <v>0</v>
          </cell>
        </row>
        <row r="1865">
          <cell r="A1865">
            <v>0</v>
          </cell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</row>
        <row r="1866">
          <cell r="A1866">
            <v>0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0</v>
          </cell>
          <cell r="J1866">
            <v>0</v>
          </cell>
          <cell r="K1866">
            <v>0</v>
          </cell>
          <cell r="L1866">
            <v>0</v>
          </cell>
          <cell r="M1866">
            <v>0</v>
          </cell>
          <cell r="N1866">
            <v>0</v>
          </cell>
        </row>
        <row r="1867">
          <cell r="A1867">
            <v>0</v>
          </cell>
          <cell r="B1867">
            <v>0</v>
          </cell>
          <cell r="C1867">
            <v>0</v>
          </cell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  <cell r="I1867">
            <v>0</v>
          </cell>
          <cell r="J1867">
            <v>0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</row>
        <row r="1868">
          <cell r="A1868">
            <v>0</v>
          </cell>
          <cell r="B1868">
            <v>0</v>
          </cell>
          <cell r="C1868">
            <v>0</v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  <cell r="I1868">
            <v>0</v>
          </cell>
          <cell r="J1868">
            <v>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</row>
        <row r="1869">
          <cell r="A1869">
            <v>0</v>
          </cell>
          <cell r="B1869">
            <v>0</v>
          </cell>
          <cell r="C1869">
            <v>0</v>
          </cell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  <cell r="K1869">
            <v>0</v>
          </cell>
          <cell r="L1869">
            <v>0</v>
          </cell>
          <cell r="M1869">
            <v>0</v>
          </cell>
          <cell r="N1869">
            <v>0</v>
          </cell>
        </row>
        <row r="1870">
          <cell r="A1870">
            <v>0</v>
          </cell>
          <cell r="B1870">
            <v>0</v>
          </cell>
          <cell r="C1870">
            <v>0</v>
          </cell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  <cell r="I1870">
            <v>0</v>
          </cell>
          <cell r="J1870">
            <v>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</row>
        <row r="1871">
          <cell r="A1871">
            <v>0</v>
          </cell>
          <cell r="B1871">
            <v>0</v>
          </cell>
          <cell r="C1871">
            <v>0</v>
          </cell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  <cell r="I1871">
            <v>0</v>
          </cell>
          <cell r="J1871">
            <v>0</v>
          </cell>
          <cell r="K1871">
            <v>0</v>
          </cell>
          <cell r="L1871">
            <v>0</v>
          </cell>
          <cell r="M1871">
            <v>0</v>
          </cell>
          <cell r="N1871">
            <v>0</v>
          </cell>
        </row>
        <row r="1872">
          <cell r="A1872">
            <v>0</v>
          </cell>
          <cell r="B1872">
            <v>0</v>
          </cell>
          <cell r="C1872">
            <v>0</v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  <cell r="I1873">
            <v>0</v>
          </cell>
          <cell r="J1873">
            <v>0</v>
          </cell>
          <cell r="K1873">
            <v>0</v>
          </cell>
          <cell r="L1873">
            <v>0</v>
          </cell>
          <cell r="M1873">
            <v>0</v>
          </cell>
          <cell r="N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  <cell r="I1874">
            <v>0</v>
          </cell>
          <cell r="J1874">
            <v>0</v>
          </cell>
          <cell r="K1874">
            <v>0</v>
          </cell>
          <cell r="L1874">
            <v>0</v>
          </cell>
          <cell r="M1874">
            <v>0</v>
          </cell>
          <cell r="N1874">
            <v>0</v>
          </cell>
        </row>
        <row r="1875">
          <cell r="A1875">
            <v>0</v>
          </cell>
          <cell r="B1875">
            <v>0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  <cell r="M1875">
            <v>0</v>
          </cell>
          <cell r="N1875">
            <v>0</v>
          </cell>
        </row>
        <row r="1876">
          <cell r="A1876">
            <v>0</v>
          </cell>
          <cell r="B1876">
            <v>0</v>
          </cell>
          <cell r="C1876">
            <v>0</v>
          </cell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  <cell r="M1876">
            <v>0</v>
          </cell>
          <cell r="N1876">
            <v>0</v>
          </cell>
        </row>
        <row r="1877">
          <cell r="A1877">
            <v>0</v>
          </cell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  <cell r="M1877">
            <v>0</v>
          </cell>
          <cell r="N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  <cell r="M1880">
            <v>0</v>
          </cell>
          <cell r="N1880">
            <v>0</v>
          </cell>
        </row>
        <row r="1881">
          <cell r="A1881">
            <v>0</v>
          </cell>
          <cell r="B1881">
            <v>0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  <cell r="M1881">
            <v>0</v>
          </cell>
          <cell r="N1881">
            <v>0</v>
          </cell>
        </row>
        <row r="1882">
          <cell r="A1882">
            <v>0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  <cell r="M1882">
            <v>0</v>
          </cell>
          <cell r="N1882">
            <v>0</v>
          </cell>
        </row>
        <row r="1883">
          <cell r="A1883">
            <v>0</v>
          </cell>
          <cell r="B1883">
            <v>0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</row>
        <row r="1884">
          <cell r="A1884">
            <v>0</v>
          </cell>
          <cell r="B1884">
            <v>0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  <cell r="I1885">
            <v>0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  <cell r="I1886">
            <v>0</v>
          </cell>
          <cell r="J1886">
            <v>0</v>
          </cell>
          <cell r="K1886">
            <v>0</v>
          </cell>
          <cell r="L1886">
            <v>0</v>
          </cell>
          <cell r="M1886">
            <v>0</v>
          </cell>
          <cell r="N1886">
            <v>0</v>
          </cell>
        </row>
        <row r="1887">
          <cell r="A1887">
            <v>0</v>
          </cell>
          <cell r="B1887">
            <v>0</v>
          </cell>
          <cell r="C1887">
            <v>0</v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  <cell r="I1887">
            <v>0</v>
          </cell>
          <cell r="J1887">
            <v>0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</row>
        <row r="1888">
          <cell r="A1888">
            <v>0</v>
          </cell>
          <cell r="B1888">
            <v>0</v>
          </cell>
          <cell r="C1888">
            <v>0</v>
          </cell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  <cell r="I1888">
            <v>0</v>
          </cell>
          <cell r="J1888">
            <v>0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</row>
        <row r="1889">
          <cell r="A1889">
            <v>0</v>
          </cell>
          <cell r="B1889">
            <v>0</v>
          </cell>
          <cell r="C1889">
            <v>0</v>
          </cell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  <cell r="I1889">
            <v>0</v>
          </cell>
          <cell r="J1889">
            <v>0</v>
          </cell>
          <cell r="K1889">
            <v>0</v>
          </cell>
          <cell r="L1889">
            <v>0</v>
          </cell>
          <cell r="M1889">
            <v>0</v>
          </cell>
          <cell r="N1889">
            <v>0</v>
          </cell>
        </row>
        <row r="1890">
          <cell r="A1890">
            <v>0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  <cell r="K1890">
            <v>0</v>
          </cell>
          <cell r="L1890">
            <v>0</v>
          </cell>
          <cell r="M1890">
            <v>0</v>
          </cell>
          <cell r="N1890">
            <v>0</v>
          </cell>
        </row>
        <row r="1891">
          <cell r="A1891">
            <v>0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  <cell r="N1891">
            <v>0</v>
          </cell>
        </row>
        <row r="1892">
          <cell r="A1892">
            <v>0</v>
          </cell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  <cell r="N1892">
            <v>0</v>
          </cell>
        </row>
        <row r="1893">
          <cell r="A1893">
            <v>0</v>
          </cell>
          <cell r="B1893">
            <v>0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  <cell r="I1893">
            <v>0</v>
          </cell>
          <cell r="J1893">
            <v>0</v>
          </cell>
          <cell r="K1893">
            <v>0</v>
          </cell>
          <cell r="L1893">
            <v>0</v>
          </cell>
          <cell r="M1893">
            <v>0</v>
          </cell>
          <cell r="N1893">
            <v>0</v>
          </cell>
        </row>
        <row r="1894">
          <cell r="A1894">
            <v>0</v>
          </cell>
          <cell r="B1894">
            <v>0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  <cell r="I1894">
            <v>0</v>
          </cell>
          <cell r="J1894">
            <v>0</v>
          </cell>
          <cell r="K1894">
            <v>0</v>
          </cell>
          <cell r="L1894">
            <v>0</v>
          </cell>
          <cell r="M1894">
            <v>0</v>
          </cell>
          <cell r="N1894">
            <v>0</v>
          </cell>
        </row>
        <row r="1895">
          <cell r="A1895">
            <v>0</v>
          </cell>
          <cell r="B1895">
            <v>0</v>
          </cell>
          <cell r="C1895">
            <v>0</v>
          </cell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  <cell r="I1895">
            <v>0</v>
          </cell>
          <cell r="J1895">
            <v>0</v>
          </cell>
          <cell r="K1895">
            <v>0</v>
          </cell>
          <cell r="L1895">
            <v>0</v>
          </cell>
          <cell r="M1895">
            <v>0</v>
          </cell>
          <cell r="N1895">
            <v>0</v>
          </cell>
        </row>
        <row r="1896">
          <cell r="A1896">
            <v>0</v>
          </cell>
          <cell r="B1896">
            <v>0</v>
          </cell>
          <cell r="C1896">
            <v>0</v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  <cell r="N1896">
            <v>0</v>
          </cell>
        </row>
        <row r="1897">
          <cell r="A1897">
            <v>0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0</v>
          </cell>
          <cell r="K1897">
            <v>0</v>
          </cell>
          <cell r="L1897">
            <v>0</v>
          </cell>
          <cell r="M1897">
            <v>0</v>
          </cell>
          <cell r="N1897">
            <v>0</v>
          </cell>
        </row>
        <row r="1898">
          <cell r="A1898">
            <v>0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0</v>
          </cell>
          <cell r="N1898">
            <v>0</v>
          </cell>
        </row>
        <row r="1899">
          <cell r="A1899">
            <v>0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0</v>
          </cell>
          <cell r="L1899">
            <v>0</v>
          </cell>
          <cell r="M1899">
            <v>0</v>
          </cell>
          <cell r="N1899">
            <v>0</v>
          </cell>
        </row>
        <row r="1900">
          <cell r="A1900">
            <v>0</v>
          </cell>
          <cell r="B1900">
            <v>0</v>
          </cell>
          <cell r="C1900">
            <v>0</v>
          </cell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0</v>
          </cell>
          <cell r="K1900">
            <v>0</v>
          </cell>
          <cell r="L1900">
            <v>0</v>
          </cell>
          <cell r="M1900">
            <v>0</v>
          </cell>
          <cell r="N1900">
            <v>0</v>
          </cell>
        </row>
        <row r="1901">
          <cell r="A1901">
            <v>0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0</v>
          </cell>
          <cell r="K1901">
            <v>0</v>
          </cell>
          <cell r="L1901">
            <v>0</v>
          </cell>
          <cell r="M1901">
            <v>0</v>
          </cell>
          <cell r="N1901">
            <v>0</v>
          </cell>
        </row>
        <row r="1902">
          <cell r="A1902">
            <v>0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0</v>
          </cell>
          <cell r="K1902">
            <v>0</v>
          </cell>
          <cell r="L1902">
            <v>0</v>
          </cell>
          <cell r="M1902">
            <v>0</v>
          </cell>
          <cell r="N1902">
            <v>0</v>
          </cell>
        </row>
        <row r="1903">
          <cell r="A1903">
            <v>0</v>
          </cell>
          <cell r="B1903">
            <v>0</v>
          </cell>
          <cell r="C1903">
            <v>0</v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  <cell r="J1903">
            <v>0</v>
          </cell>
          <cell r="K1903">
            <v>0</v>
          </cell>
          <cell r="L1903">
            <v>0</v>
          </cell>
          <cell r="M1903">
            <v>0</v>
          </cell>
          <cell r="N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  <cell r="J1904">
            <v>0</v>
          </cell>
          <cell r="K1904">
            <v>0</v>
          </cell>
          <cell r="L1904">
            <v>0</v>
          </cell>
          <cell r="M1904">
            <v>0</v>
          </cell>
          <cell r="N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0</v>
          </cell>
          <cell r="K1905">
            <v>0</v>
          </cell>
          <cell r="L1905">
            <v>0</v>
          </cell>
          <cell r="M1905">
            <v>0</v>
          </cell>
          <cell r="N1905">
            <v>0</v>
          </cell>
        </row>
        <row r="1906">
          <cell r="A1906">
            <v>0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0</v>
          </cell>
          <cell r="K1906">
            <v>0</v>
          </cell>
          <cell r="L1906">
            <v>0</v>
          </cell>
          <cell r="M1906">
            <v>0</v>
          </cell>
          <cell r="N1906">
            <v>0</v>
          </cell>
        </row>
        <row r="1907">
          <cell r="A1907">
            <v>0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0</v>
          </cell>
          <cell r="K1907">
            <v>0</v>
          </cell>
          <cell r="L1907">
            <v>0</v>
          </cell>
          <cell r="M1907">
            <v>0</v>
          </cell>
          <cell r="N1907">
            <v>0</v>
          </cell>
        </row>
        <row r="1908">
          <cell r="A1908">
            <v>0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0</v>
          </cell>
          <cell r="K1908">
            <v>0</v>
          </cell>
          <cell r="L1908">
            <v>0</v>
          </cell>
          <cell r="M1908">
            <v>0</v>
          </cell>
          <cell r="N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  <cell r="J1909">
            <v>0</v>
          </cell>
          <cell r="K1909">
            <v>0</v>
          </cell>
          <cell r="L1909">
            <v>0</v>
          </cell>
          <cell r="M1909">
            <v>0</v>
          </cell>
          <cell r="N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  <cell r="N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</row>
        <row r="1912">
          <cell r="A1912">
            <v>0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0</v>
          </cell>
          <cell r="K1912">
            <v>0</v>
          </cell>
          <cell r="L1912">
            <v>0</v>
          </cell>
          <cell r="M1912">
            <v>0</v>
          </cell>
          <cell r="N1912">
            <v>0</v>
          </cell>
        </row>
        <row r="1913">
          <cell r="A1913">
            <v>0</v>
          </cell>
          <cell r="B1913">
            <v>0</v>
          </cell>
          <cell r="C1913">
            <v>0</v>
          </cell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  <cell r="J1913">
            <v>0</v>
          </cell>
          <cell r="K1913">
            <v>0</v>
          </cell>
          <cell r="L1913">
            <v>0</v>
          </cell>
          <cell r="M1913">
            <v>0</v>
          </cell>
          <cell r="N1913">
            <v>0</v>
          </cell>
        </row>
        <row r="1914">
          <cell r="I1914">
            <v>0</v>
          </cell>
          <cell r="J1914">
            <v>0</v>
          </cell>
          <cell r="K1914">
            <v>0</v>
          </cell>
          <cell r="L1914">
            <v>0</v>
          </cell>
        </row>
        <row r="1915">
          <cell r="I1915">
            <v>0</v>
          </cell>
          <cell r="J1915">
            <v>0</v>
          </cell>
        </row>
        <row r="1916">
          <cell r="I1916">
            <v>0</v>
          </cell>
          <cell r="J1916">
            <v>0</v>
          </cell>
        </row>
        <row r="1917">
          <cell r="I1917">
            <v>0</v>
          </cell>
          <cell r="J1917">
            <v>0</v>
          </cell>
        </row>
        <row r="1918">
          <cell r="C1918">
            <v>0</v>
          </cell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0</v>
          </cell>
          <cell r="K1918">
            <v>0</v>
          </cell>
          <cell r="L1918">
            <v>0</v>
          </cell>
        </row>
        <row r="1919">
          <cell r="I1919">
            <v>0</v>
          </cell>
          <cell r="J1919">
            <v>0</v>
          </cell>
        </row>
        <row r="1920">
          <cell r="A1920">
            <v>0</v>
          </cell>
          <cell r="B1920">
            <v>0</v>
          </cell>
          <cell r="C1920">
            <v>0</v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  <cell r="J1920">
            <v>0</v>
          </cell>
          <cell r="K1920">
            <v>0</v>
          </cell>
          <cell r="L1920">
            <v>0</v>
          </cell>
          <cell r="M1920">
            <v>0</v>
          </cell>
          <cell r="N1920">
            <v>0</v>
          </cell>
        </row>
        <row r="1921">
          <cell r="A1921">
            <v>0</v>
          </cell>
          <cell r="B1921">
            <v>0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  <cell r="J1921">
            <v>0</v>
          </cell>
          <cell r="K1921">
            <v>0</v>
          </cell>
          <cell r="L1921">
            <v>0</v>
          </cell>
          <cell r="M1921">
            <v>0</v>
          </cell>
          <cell r="N1921">
            <v>0</v>
          </cell>
        </row>
        <row r="1922">
          <cell r="A1922">
            <v>0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0</v>
          </cell>
          <cell r="L1922">
            <v>0</v>
          </cell>
          <cell r="M1922">
            <v>0</v>
          </cell>
          <cell r="N1922">
            <v>0</v>
          </cell>
        </row>
        <row r="1923">
          <cell r="A1923">
            <v>0</v>
          </cell>
          <cell r="B1923">
            <v>0</v>
          </cell>
          <cell r="C1923">
            <v>0</v>
          </cell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0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</row>
        <row r="1924">
          <cell r="A1924">
            <v>0</v>
          </cell>
          <cell r="B1924">
            <v>0</v>
          </cell>
          <cell r="C1924">
            <v>0</v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0</v>
          </cell>
          <cell r="M1924">
            <v>0</v>
          </cell>
          <cell r="N1924">
            <v>0</v>
          </cell>
        </row>
        <row r="1925">
          <cell r="A1925">
            <v>0</v>
          </cell>
          <cell r="B1925">
            <v>0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</row>
        <row r="1926">
          <cell r="A1926">
            <v>0</v>
          </cell>
          <cell r="B1926">
            <v>0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  <cell r="J1926">
            <v>0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</row>
        <row r="1927">
          <cell r="A1927">
            <v>0</v>
          </cell>
          <cell r="B1927">
            <v>0</v>
          </cell>
          <cell r="C1927">
            <v>0</v>
          </cell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</row>
        <row r="1928">
          <cell r="A1928">
            <v>0</v>
          </cell>
          <cell r="B1928">
            <v>0</v>
          </cell>
          <cell r="C1928">
            <v>0</v>
          </cell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0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</row>
        <row r="1929">
          <cell r="A1929">
            <v>0</v>
          </cell>
          <cell r="B1929">
            <v>0</v>
          </cell>
          <cell r="C1929">
            <v>0</v>
          </cell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0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</row>
        <row r="1930">
          <cell r="A1930">
            <v>0</v>
          </cell>
          <cell r="B1930">
            <v>0</v>
          </cell>
          <cell r="C1930">
            <v>0</v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</row>
        <row r="1931">
          <cell r="A1931">
            <v>0</v>
          </cell>
          <cell r="B1931">
            <v>0</v>
          </cell>
          <cell r="C1931">
            <v>0</v>
          </cell>
          <cell r="D1931">
            <v>0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</row>
        <row r="1932">
          <cell r="A1932">
            <v>0</v>
          </cell>
          <cell r="B1932">
            <v>0</v>
          </cell>
          <cell r="C1932">
            <v>0</v>
          </cell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</row>
        <row r="1933">
          <cell r="A1933">
            <v>0</v>
          </cell>
          <cell r="B1933">
            <v>0</v>
          </cell>
          <cell r="C1933">
            <v>0</v>
          </cell>
          <cell r="D1933">
            <v>0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</row>
        <row r="1934">
          <cell r="A1934">
            <v>0</v>
          </cell>
          <cell r="B1934">
            <v>0</v>
          </cell>
          <cell r="C1934">
            <v>0</v>
          </cell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  <cell r="K1935">
            <v>0</v>
          </cell>
          <cell r="L1935">
            <v>0</v>
          </cell>
          <cell r="M1935">
            <v>0</v>
          </cell>
          <cell r="N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  <cell r="K1936">
            <v>0</v>
          </cell>
          <cell r="L1936">
            <v>0</v>
          </cell>
          <cell r="M1936">
            <v>0</v>
          </cell>
          <cell r="N1936">
            <v>0</v>
          </cell>
        </row>
        <row r="1937">
          <cell r="A1937">
            <v>0</v>
          </cell>
          <cell r="B1937">
            <v>0</v>
          </cell>
          <cell r="C1937">
            <v>0</v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</row>
        <row r="1938">
          <cell r="A1938">
            <v>0</v>
          </cell>
          <cell r="B1938">
            <v>0</v>
          </cell>
          <cell r="C1938">
            <v>0</v>
          </cell>
          <cell r="D1938">
            <v>0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0</v>
          </cell>
        </row>
        <row r="1939">
          <cell r="A1939">
            <v>0</v>
          </cell>
          <cell r="B1939">
            <v>0</v>
          </cell>
          <cell r="C1939">
            <v>0</v>
          </cell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0</v>
          </cell>
          <cell r="K1939">
            <v>0</v>
          </cell>
          <cell r="L1939">
            <v>0</v>
          </cell>
          <cell r="M1939">
            <v>0</v>
          </cell>
          <cell r="N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  <cell r="D1940">
            <v>0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  <cell r="I1940">
            <v>0</v>
          </cell>
          <cell r="J1940">
            <v>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</row>
        <row r="1943">
          <cell r="A1943">
            <v>0</v>
          </cell>
          <cell r="B1943">
            <v>0</v>
          </cell>
          <cell r="C1943">
            <v>0</v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</row>
        <row r="1944">
          <cell r="A1944">
            <v>0</v>
          </cell>
          <cell r="B1944">
            <v>0</v>
          </cell>
          <cell r="C1944">
            <v>0</v>
          </cell>
          <cell r="D1944">
            <v>0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</row>
        <row r="1945">
          <cell r="A1945">
            <v>0</v>
          </cell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</row>
        <row r="1946">
          <cell r="A1946">
            <v>0</v>
          </cell>
          <cell r="B1946">
            <v>0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0</v>
          </cell>
          <cell r="K1946">
            <v>0</v>
          </cell>
          <cell r="L1946">
            <v>0</v>
          </cell>
          <cell r="M1946">
            <v>0</v>
          </cell>
          <cell r="N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  <cell r="D1947">
            <v>0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  <cell r="J1947">
            <v>0</v>
          </cell>
          <cell r="K1947">
            <v>0</v>
          </cell>
          <cell r="L1947">
            <v>0</v>
          </cell>
          <cell r="M1947">
            <v>0</v>
          </cell>
          <cell r="N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</row>
        <row r="1949">
          <cell r="A1949">
            <v>0</v>
          </cell>
          <cell r="B1949">
            <v>0</v>
          </cell>
          <cell r="C1949">
            <v>0</v>
          </cell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0</v>
          </cell>
          <cell r="K1949">
            <v>0</v>
          </cell>
          <cell r="L1949">
            <v>0</v>
          </cell>
          <cell r="M1949">
            <v>0</v>
          </cell>
          <cell r="N1949">
            <v>0</v>
          </cell>
        </row>
        <row r="1950">
          <cell r="A1950">
            <v>0</v>
          </cell>
          <cell r="B1950">
            <v>0</v>
          </cell>
          <cell r="C1950">
            <v>0</v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</row>
        <row r="1951">
          <cell r="A1951">
            <v>0</v>
          </cell>
          <cell r="B1951">
            <v>0</v>
          </cell>
          <cell r="C1951">
            <v>0</v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</row>
        <row r="1952">
          <cell r="A1952">
            <v>0</v>
          </cell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</row>
        <row r="1953">
          <cell r="A1953">
            <v>0</v>
          </cell>
          <cell r="B1953">
            <v>0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  <cell r="K1953">
            <v>0</v>
          </cell>
          <cell r="L1953">
            <v>0</v>
          </cell>
          <cell r="M1953">
            <v>0</v>
          </cell>
          <cell r="N1953">
            <v>0</v>
          </cell>
        </row>
        <row r="1954">
          <cell r="A1954">
            <v>0</v>
          </cell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  <cell r="H1954">
            <v>0</v>
          </cell>
          <cell r="I1954">
            <v>0</v>
          </cell>
          <cell r="J1954">
            <v>0</v>
          </cell>
          <cell r="K1954">
            <v>0</v>
          </cell>
          <cell r="L1954">
            <v>0</v>
          </cell>
          <cell r="M1954">
            <v>0</v>
          </cell>
          <cell r="N1954">
            <v>0</v>
          </cell>
        </row>
        <row r="1955">
          <cell r="A1955">
            <v>0</v>
          </cell>
          <cell r="B1955">
            <v>0</v>
          </cell>
          <cell r="C1955">
            <v>0</v>
          </cell>
          <cell r="D1955">
            <v>0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  <cell r="I1955">
            <v>0</v>
          </cell>
          <cell r="J1955">
            <v>0</v>
          </cell>
          <cell r="K1955">
            <v>0</v>
          </cell>
          <cell r="L1955">
            <v>0</v>
          </cell>
          <cell r="M1955">
            <v>0</v>
          </cell>
          <cell r="N1955">
            <v>0</v>
          </cell>
        </row>
        <row r="1956">
          <cell r="A1956">
            <v>0</v>
          </cell>
          <cell r="B1956">
            <v>0</v>
          </cell>
          <cell r="C1956">
            <v>0</v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</row>
        <row r="1957">
          <cell r="A1957">
            <v>0</v>
          </cell>
          <cell r="B1957">
            <v>0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</row>
        <row r="1958">
          <cell r="A1958">
            <v>0</v>
          </cell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</row>
        <row r="1959">
          <cell r="A1959">
            <v>0</v>
          </cell>
          <cell r="B1959">
            <v>0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</row>
        <row r="1960">
          <cell r="A1960">
            <v>0</v>
          </cell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</row>
        <row r="1961">
          <cell r="A1961">
            <v>0</v>
          </cell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</row>
        <row r="1962">
          <cell r="A1962">
            <v>0</v>
          </cell>
          <cell r="B1962">
            <v>0</v>
          </cell>
          <cell r="C1962">
            <v>0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</row>
        <row r="1963">
          <cell r="A1963">
            <v>0</v>
          </cell>
          <cell r="B1963">
            <v>0</v>
          </cell>
          <cell r="C1963">
            <v>0</v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</row>
        <row r="1964">
          <cell r="A1964">
            <v>0</v>
          </cell>
          <cell r="B1964">
            <v>0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</row>
        <row r="1965">
          <cell r="A1965">
            <v>0</v>
          </cell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  <cell r="J1965">
            <v>0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  <cell r="J1966">
            <v>0</v>
          </cell>
          <cell r="K1966">
            <v>0</v>
          </cell>
          <cell r="L1966">
            <v>0</v>
          </cell>
          <cell r="M1966">
            <v>0</v>
          </cell>
          <cell r="N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  <cell r="H1967">
            <v>0</v>
          </cell>
          <cell r="I1967">
            <v>0</v>
          </cell>
          <cell r="J1967">
            <v>0</v>
          </cell>
          <cell r="K1967">
            <v>0</v>
          </cell>
          <cell r="L1967">
            <v>0</v>
          </cell>
          <cell r="M1967">
            <v>0</v>
          </cell>
          <cell r="N1967">
            <v>0</v>
          </cell>
        </row>
        <row r="1968">
          <cell r="A1968">
            <v>0</v>
          </cell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  <cell r="H1968">
            <v>0</v>
          </cell>
          <cell r="I1968">
            <v>0</v>
          </cell>
          <cell r="J1968">
            <v>0</v>
          </cell>
          <cell r="K1968">
            <v>0</v>
          </cell>
          <cell r="L1968">
            <v>0</v>
          </cell>
          <cell r="M1968">
            <v>0</v>
          </cell>
          <cell r="N1968">
            <v>0</v>
          </cell>
        </row>
        <row r="1969">
          <cell r="A1969">
            <v>0</v>
          </cell>
          <cell r="B1969">
            <v>0</v>
          </cell>
          <cell r="C1969">
            <v>0</v>
          </cell>
          <cell r="D1969">
            <v>0</v>
          </cell>
          <cell r="E1969">
            <v>0</v>
          </cell>
          <cell r="F1969">
            <v>0</v>
          </cell>
          <cell r="G1969">
            <v>0</v>
          </cell>
          <cell r="H1969">
            <v>0</v>
          </cell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</row>
        <row r="1970">
          <cell r="A1970">
            <v>0</v>
          </cell>
          <cell r="B1970">
            <v>0</v>
          </cell>
          <cell r="C1970">
            <v>0</v>
          </cell>
          <cell r="D1970">
            <v>0</v>
          </cell>
          <cell r="E1970">
            <v>0</v>
          </cell>
          <cell r="F1970">
            <v>0</v>
          </cell>
          <cell r="G1970">
            <v>0</v>
          </cell>
          <cell r="H1970">
            <v>0</v>
          </cell>
          <cell r="I1970">
            <v>0</v>
          </cell>
          <cell r="J1970">
            <v>0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  <cell r="D1971">
            <v>0</v>
          </cell>
          <cell r="E1971">
            <v>0</v>
          </cell>
          <cell r="F1971">
            <v>0</v>
          </cell>
          <cell r="G1971">
            <v>0</v>
          </cell>
          <cell r="H1971">
            <v>0</v>
          </cell>
          <cell r="I1971">
            <v>0</v>
          </cell>
          <cell r="J1971">
            <v>0</v>
          </cell>
          <cell r="K1971">
            <v>0</v>
          </cell>
          <cell r="L1971">
            <v>0</v>
          </cell>
          <cell r="M1971">
            <v>0</v>
          </cell>
          <cell r="N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  <cell r="G1972">
            <v>0</v>
          </cell>
          <cell r="H1972">
            <v>0</v>
          </cell>
          <cell r="I1972">
            <v>0</v>
          </cell>
          <cell r="J1972">
            <v>0</v>
          </cell>
          <cell r="K1972">
            <v>0</v>
          </cell>
          <cell r="L1972">
            <v>0</v>
          </cell>
          <cell r="M1972">
            <v>0</v>
          </cell>
          <cell r="N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  <cell r="I1973">
            <v>0</v>
          </cell>
          <cell r="J1973">
            <v>0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</row>
        <row r="1974">
          <cell r="I1974">
            <v>0</v>
          </cell>
          <cell r="J1974">
            <v>0</v>
          </cell>
          <cell r="K1974">
            <v>0</v>
          </cell>
          <cell r="L1974">
            <v>0</v>
          </cell>
        </row>
        <row r="1975">
          <cell r="I1975">
            <v>0</v>
          </cell>
          <cell r="J1975">
            <v>0</v>
          </cell>
        </row>
        <row r="1976">
          <cell r="I1976">
            <v>0</v>
          </cell>
          <cell r="J1976">
            <v>0</v>
          </cell>
        </row>
        <row r="1977">
          <cell r="I1977">
            <v>0</v>
          </cell>
          <cell r="J1977">
            <v>0</v>
          </cell>
        </row>
        <row r="1978">
          <cell r="C1978">
            <v>0</v>
          </cell>
          <cell r="D1978">
            <v>0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</row>
        <row r="1979">
          <cell r="I1979">
            <v>0</v>
          </cell>
          <cell r="J1979">
            <v>0</v>
          </cell>
        </row>
        <row r="1980">
          <cell r="A1980">
            <v>0</v>
          </cell>
          <cell r="B1980">
            <v>0</v>
          </cell>
          <cell r="C1980">
            <v>0</v>
          </cell>
          <cell r="D1980">
            <v>0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</row>
        <row r="1981">
          <cell r="A1981">
            <v>0</v>
          </cell>
          <cell r="B1981">
            <v>0</v>
          </cell>
          <cell r="C1981">
            <v>0</v>
          </cell>
          <cell r="D1981">
            <v>0</v>
          </cell>
          <cell r="E1981">
            <v>0</v>
          </cell>
          <cell r="F1981">
            <v>0</v>
          </cell>
          <cell r="G1981">
            <v>0</v>
          </cell>
          <cell r="H1981">
            <v>0</v>
          </cell>
          <cell r="I1981">
            <v>0</v>
          </cell>
          <cell r="J1981">
            <v>0</v>
          </cell>
          <cell r="K1981">
            <v>0</v>
          </cell>
          <cell r="L1981">
            <v>0</v>
          </cell>
          <cell r="M1981">
            <v>0</v>
          </cell>
          <cell r="N1981">
            <v>0</v>
          </cell>
        </row>
        <row r="1982">
          <cell r="A1982">
            <v>0</v>
          </cell>
          <cell r="B1982">
            <v>0</v>
          </cell>
          <cell r="C1982">
            <v>0</v>
          </cell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0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</row>
        <row r="1983">
          <cell r="A1983">
            <v>0</v>
          </cell>
          <cell r="B1983">
            <v>0</v>
          </cell>
          <cell r="C1983">
            <v>0</v>
          </cell>
          <cell r="D1983">
            <v>0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  <cell r="I1983">
            <v>0</v>
          </cell>
          <cell r="J1983">
            <v>0</v>
          </cell>
          <cell r="K1983">
            <v>0</v>
          </cell>
          <cell r="L1983">
            <v>0</v>
          </cell>
          <cell r="M1983">
            <v>0</v>
          </cell>
          <cell r="N1983">
            <v>0</v>
          </cell>
        </row>
        <row r="1984">
          <cell r="A1984">
            <v>0</v>
          </cell>
          <cell r="B1984">
            <v>0</v>
          </cell>
          <cell r="C1984">
            <v>0</v>
          </cell>
          <cell r="D1984">
            <v>0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  <cell r="I1984">
            <v>0</v>
          </cell>
          <cell r="J1984">
            <v>0</v>
          </cell>
          <cell r="K1984">
            <v>0</v>
          </cell>
          <cell r="L1984">
            <v>0</v>
          </cell>
          <cell r="M1984">
            <v>0</v>
          </cell>
          <cell r="N1984">
            <v>0</v>
          </cell>
        </row>
        <row r="1985">
          <cell r="A1985">
            <v>0</v>
          </cell>
          <cell r="B1985">
            <v>0</v>
          </cell>
          <cell r="C1985">
            <v>0</v>
          </cell>
          <cell r="D1985">
            <v>0</v>
          </cell>
          <cell r="E1985">
            <v>0</v>
          </cell>
          <cell r="F1985">
            <v>0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</row>
        <row r="1986">
          <cell r="A1986">
            <v>0</v>
          </cell>
          <cell r="B1986">
            <v>0</v>
          </cell>
          <cell r="C1986">
            <v>0</v>
          </cell>
          <cell r="D1986">
            <v>0</v>
          </cell>
          <cell r="E1986">
            <v>0</v>
          </cell>
          <cell r="F1986">
            <v>0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  <cell r="N1986">
            <v>0</v>
          </cell>
        </row>
        <row r="1987">
          <cell r="A1987">
            <v>0</v>
          </cell>
          <cell r="B1987">
            <v>0</v>
          </cell>
          <cell r="C1987">
            <v>0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</row>
        <row r="1988">
          <cell r="A1988">
            <v>0</v>
          </cell>
          <cell r="B1988">
            <v>0</v>
          </cell>
          <cell r="C1988">
            <v>0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</row>
        <row r="1989">
          <cell r="A1989">
            <v>0</v>
          </cell>
          <cell r="B1989">
            <v>0</v>
          </cell>
          <cell r="C1989">
            <v>0</v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</row>
        <row r="1990">
          <cell r="A1990">
            <v>0</v>
          </cell>
          <cell r="B1990">
            <v>0</v>
          </cell>
          <cell r="C1990">
            <v>0</v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</row>
        <row r="1991">
          <cell r="A1991">
            <v>0</v>
          </cell>
          <cell r="B1991">
            <v>0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  <cell r="I1991">
            <v>0</v>
          </cell>
          <cell r="J1991">
            <v>0</v>
          </cell>
          <cell r="K1991">
            <v>0</v>
          </cell>
          <cell r="L1991">
            <v>0</v>
          </cell>
          <cell r="M1991">
            <v>0</v>
          </cell>
          <cell r="N1991">
            <v>0</v>
          </cell>
        </row>
        <row r="1992">
          <cell r="A1992">
            <v>0</v>
          </cell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  <cell r="I1992">
            <v>0</v>
          </cell>
          <cell r="J1992">
            <v>0</v>
          </cell>
          <cell r="K1992">
            <v>0</v>
          </cell>
          <cell r="L1992">
            <v>0</v>
          </cell>
          <cell r="M1992">
            <v>0</v>
          </cell>
          <cell r="N1992">
            <v>0</v>
          </cell>
        </row>
        <row r="1993">
          <cell r="A1993">
            <v>0</v>
          </cell>
          <cell r="B1993">
            <v>0</v>
          </cell>
          <cell r="C1993">
            <v>0</v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</row>
        <row r="1994">
          <cell r="A1994">
            <v>0</v>
          </cell>
          <cell r="B1994">
            <v>0</v>
          </cell>
          <cell r="C1994">
            <v>0</v>
          </cell>
          <cell r="D1994">
            <v>0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  <cell r="I1994">
            <v>0</v>
          </cell>
          <cell r="J1994">
            <v>0</v>
          </cell>
          <cell r="K1994">
            <v>0</v>
          </cell>
          <cell r="L1994">
            <v>0</v>
          </cell>
          <cell r="M1994">
            <v>0</v>
          </cell>
          <cell r="N1994">
            <v>0</v>
          </cell>
        </row>
        <row r="1995">
          <cell r="A1995">
            <v>0</v>
          </cell>
          <cell r="B1995">
            <v>0</v>
          </cell>
          <cell r="C1995">
            <v>0</v>
          </cell>
          <cell r="D1995">
            <v>0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  <cell r="I1995">
            <v>0</v>
          </cell>
          <cell r="J1995">
            <v>0</v>
          </cell>
          <cell r="K1995">
            <v>0</v>
          </cell>
          <cell r="L1995">
            <v>0</v>
          </cell>
          <cell r="M1995">
            <v>0</v>
          </cell>
          <cell r="N1995">
            <v>0</v>
          </cell>
        </row>
        <row r="1996">
          <cell r="A1996">
            <v>0</v>
          </cell>
          <cell r="B1996">
            <v>0</v>
          </cell>
          <cell r="C1996">
            <v>0</v>
          </cell>
          <cell r="D1996">
            <v>0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0</v>
          </cell>
          <cell r="N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  <cell r="D1997">
            <v>0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  <cell r="I1998">
            <v>0</v>
          </cell>
          <cell r="J1998">
            <v>0</v>
          </cell>
          <cell r="K1998">
            <v>0</v>
          </cell>
          <cell r="L1998">
            <v>0</v>
          </cell>
          <cell r="M1998">
            <v>0</v>
          </cell>
          <cell r="N1998">
            <v>0</v>
          </cell>
        </row>
        <row r="1999">
          <cell r="A1999">
            <v>0</v>
          </cell>
          <cell r="B1999">
            <v>0</v>
          </cell>
          <cell r="C1999">
            <v>0</v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</row>
        <row r="2000">
          <cell r="A2000">
            <v>0</v>
          </cell>
          <cell r="B2000">
            <v>0</v>
          </cell>
          <cell r="C2000">
            <v>0</v>
          </cell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  <cell r="I2000">
            <v>0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</row>
        <row r="2001">
          <cell r="A2001">
            <v>0</v>
          </cell>
          <cell r="B2001">
            <v>0</v>
          </cell>
          <cell r="C2001">
            <v>0</v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</row>
        <row r="2005">
          <cell r="A2005">
            <v>0</v>
          </cell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</row>
        <row r="2006">
          <cell r="A2006">
            <v>0</v>
          </cell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</row>
        <row r="2007">
          <cell r="A2007">
            <v>0</v>
          </cell>
          <cell r="B2007">
            <v>0</v>
          </cell>
          <cell r="C2007">
            <v>0</v>
          </cell>
          <cell r="D2007">
            <v>0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  <cell r="I2007">
            <v>0</v>
          </cell>
          <cell r="J2007">
            <v>0</v>
          </cell>
          <cell r="K2007">
            <v>0</v>
          </cell>
          <cell r="L2007">
            <v>0</v>
          </cell>
          <cell r="M2007">
            <v>0</v>
          </cell>
          <cell r="N2007">
            <v>0</v>
          </cell>
        </row>
        <row r="2008">
          <cell r="A2008">
            <v>0</v>
          </cell>
          <cell r="B2008">
            <v>0</v>
          </cell>
          <cell r="C2008">
            <v>0</v>
          </cell>
          <cell r="D2008">
            <v>0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  <cell r="D2010">
            <v>0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  <cell r="I2010">
            <v>0</v>
          </cell>
          <cell r="J2010">
            <v>0</v>
          </cell>
          <cell r="K2010">
            <v>0</v>
          </cell>
          <cell r="L2010">
            <v>0</v>
          </cell>
          <cell r="M2010">
            <v>0</v>
          </cell>
          <cell r="N2010">
            <v>0</v>
          </cell>
        </row>
        <row r="2011">
          <cell r="A2011">
            <v>0</v>
          </cell>
          <cell r="B2011">
            <v>0</v>
          </cell>
          <cell r="C2011">
            <v>0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</row>
        <row r="2012">
          <cell r="A2012">
            <v>0</v>
          </cell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0</v>
          </cell>
          <cell r="N2012">
            <v>0</v>
          </cell>
        </row>
        <row r="2013">
          <cell r="A2013">
            <v>0</v>
          </cell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</row>
        <row r="2014">
          <cell r="A2014">
            <v>0</v>
          </cell>
          <cell r="B2014">
            <v>0</v>
          </cell>
          <cell r="C2014">
            <v>0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</row>
        <row r="2015">
          <cell r="A2015">
            <v>0</v>
          </cell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0</v>
          </cell>
        </row>
        <row r="2016">
          <cell r="A2016">
            <v>0</v>
          </cell>
          <cell r="B2016">
            <v>0</v>
          </cell>
          <cell r="C2016">
            <v>0</v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</row>
        <row r="2017">
          <cell r="A2017">
            <v>0</v>
          </cell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</row>
        <row r="2018">
          <cell r="A2018">
            <v>0</v>
          </cell>
          <cell r="B2018">
            <v>0</v>
          </cell>
          <cell r="C2018">
            <v>0</v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</row>
        <row r="2019">
          <cell r="A2019">
            <v>0</v>
          </cell>
          <cell r="B2019">
            <v>0</v>
          </cell>
          <cell r="C2019">
            <v>0</v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</row>
        <row r="2020">
          <cell r="A2020">
            <v>0</v>
          </cell>
          <cell r="B2020">
            <v>0</v>
          </cell>
          <cell r="C2020">
            <v>0</v>
          </cell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</row>
        <row r="2021">
          <cell r="A2021">
            <v>0</v>
          </cell>
          <cell r="B2021">
            <v>0</v>
          </cell>
          <cell r="C2021">
            <v>0</v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0</v>
          </cell>
          <cell r="J2021">
            <v>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</row>
        <row r="2022">
          <cell r="A2022">
            <v>0</v>
          </cell>
          <cell r="B2022">
            <v>0</v>
          </cell>
          <cell r="C2022">
            <v>0</v>
          </cell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  <cell r="I2022">
            <v>0</v>
          </cell>
          <cell r="J2022">
            <v>0</v>
          </cell>
          <cell r="K2022">
            <v>0</v>
          </cell>
          <cell r="L2022">
            <v>0</v>
          </cell>
          <cell r="M2022">
            <v>0</v>
          </cell>
          <cell r="N2022">
            <v>0</v>
          </cell>
        </row>
        <row r="2023">
          <cell r="A2023">
            <v>0</v>
          </cell>
          <cell r="B2023">
            <v>0</v>
          </cell>
          <cell r="C2023">
            <v>0</v>
          </cell>
          <cell r="D2023">
            <v>0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  <cell r="I2023">
            <v>0</v>
          </cell>
          <cell r="J2023">
            <v>0</v>
          </cell>
          <cell r="K2023">
            <v>0</v>
          </cell>
          <cell r="L2023">
            <v>0</v>
          </cell>
          <cell r="M2023">
            <v>0</v>
          </cell>
          <cell r="N2023">
            <v>0</v>
          </cell>
        </row>
        <row r="2024">
          <cell r="A2024">
            <v>0</v>
          </cell>
          <cell r="B2024">
            <v>0</v>
          </cell>
          <cell r="C2024">
            <v>0</v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</row>
        <row r="2025">
          <cell r="A2025">
            <v>0</v>
          </cell>
          <cell r="B2025">
            <v>0</v>
          </cell>
          <cell r="C2025">
            <v>0</v>
          </cell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</row>
        <row r="2026">
          <cell r="A2026">
            <v>0</v>
          </cell>
          <cell r="B2026">
            <v>0</v>
          </cell>
          <cell r="C2026">
            <v>0</v>
          </cell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</row>
        <row r="2027">
          <cell r="A2027">
            <v>0</v>
          </cell>
          <cell r="B2027">
            <v>0</v>
          </cell>
          <cell r="C2027">
            <v>0</v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  <cell r="D2028">
            <v>0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  <cell r="J2028">
            <v>0</v>
          </cell>
          <cell r="K2028">
            <v>0</v>
          </cell>
          <cell r="L2028">
            <v>0</v>
          </cell>
          <cell r="M2028">
            <v>0</v>
          </cell>
          <cell r="N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</row>
        <row r="2030">
          <cell r="A2030">
            <v>0</v>
          </cell>
          <cell r="B2030">
            <v>0</v>
          </cell>
          <cell r="C2030">
            <v>0</v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</row>
        <row r="2031">
          <cell r="A2031">
            <v>0</v>
          </cell>
          <cell r="B2031">
            <v>0</v>
          </cell>
          <cell r="C2031">
            <v>0</v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</row>
        <row r="2032">
          <cell r="A2032">
            <v>0</v>
          </cell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  <cell r="D2033">
            <v>0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  <cell r="L2033">
            <v>0</v>
          </cell>
          <cell r="M2033">
            <v>0</v>
          </cell>
          <cell r="N2033">
            <v>0</v>
          </cell>
        </row>
        <row r="2034">
          <cell r="I2034">
            <v>0</v>
          </cell>
          <cell r="J2034">
            <v>0</v>
          </cell>
          <cell r="K2034">
            <v>0</v>
          </cell>
          <cell r="L2034">
            <v>0</v>
          </cell>
        </row>
        <row r="2035">
          <cell r="I2035">
            <v>0</v>
          </cell>
          <cell r="J2035">
            <v>0</v>
          </cell>
          <cell r="K2035">
            <v>0</v>
          </cell>
          <cell r="L2035">
            <v>0</v>
          </cell>
        </row>
        <row r="2036">
          <cell r="C2036">
            <v>0</v>
          </cell>
          <cell r="D2036">
            <v>0</v>
          </cell>
          <cell r="E2036">
            <v>0</v>
          </cell>
          <cell r="F2036">
            <v>0</v>
          </cell>
          <cell r="L2036">
            <v>0</v>
          </cell>
          <cell r="O2036">
            <v>0</v>
          </cell>
          <cell r="P2036">
            <v>0</v>
          </cell>
          <cell r="Q2036">
            <v>0</v>
          </cell>
          <cell r="R2036">
            <v>0</v>
          </cell>
          <cell r="S2036">
            <v>0</v>
          </cell>
          <cell r="T2036">
            <v>0</v>
          </cell>
          <cell r="U2036">
            <v>0</v>
          </cell>
          <cell r="V2036">
            <v>0</v>
          </cell>
          <cell r="W2036">
            <v>0</v>
          </cell>
          <cell r="X2036">
            <v>0</v>
          </cell>
          <cell r="Y2036">
            <v>0</v>
          </cell>
          <cell r="Z2036">
            <v>0</v>
          </cell>
          <cell r="AA2036">
            <v>0</v>
          </cell>
          <cell r="AB2036">
            <v>0</v>
          </cell>
          <cell r="AC2036">
            <v>0</v>
          </cell>
          <cell r="AD2036">
            <v>0</v>
          </cell>
          <cell r="AE2036">
            <v>0</v>
          </cell>
          <cell r="AF2036">
            <v>0</v>
          </cell>
          <cell r="AG2036">
            <v>0</v>
          </cell>
          <cell r="AH2036">
            <v>0</v>
          </cell>
          <cell r="AI2036">
            <v>0</v>
          </cell>
          <cell r="AJ2036">
            <v>0</v>
          </cell>
          <cell r="AK2036">
            <v>0</v>
          </cell>
          <cell r="AL2036">
            <v>0</v>
          </cell>
          <cell r="AM2036">
            <v>0</v>
          </cell>
          <cell r="AN2036">
            <v>0</v>
          </cell>
        </row>
        <row r="2037">
          <cell r="C2037">
            <v>0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</row>
        <row r="2038">
          <cell r="C2038">
            <v>0</v>
          </cell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0</v>
          </cell>
          <cell r="K2038">
            <v>0</v>
          </cell>
          <cell r="L2038">
            <v>0</v>
          </cell>
        </row>
        <row r="2039">
          <cell r="C2039">
            <v>0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</row>
        <row r="2040">
          <cell r="C2040">
            <v>0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</row>
        <row r="2041">
          <cell r="C2041">
            <v>0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</row>
        <row r="2042">
          <cell r="C2042">
            <v>0</v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  <cell r="L2042">
            <v>0</v>
          </cell>
        </row>
        <row r="2043">
          <cell r="C2043">
            <v>0</v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0</v>
          </cell>
          <cell r="L2043">
            <v>0</v>
          </cell>
        </row>
        <row r="2044">
          <cell r="C2044">
            <v>0</v>
          </cell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0</v>
          </cell>
          <cell r="K2044">
            <v>0</v>
          </cell>
          <cell r="L2044">
            <v>0</v>
          </cell>
        </row>
        <row r="2045">
          <cell r="C2045">
            <v>0</v>
          </cell>
          <cell r="I2045">
            <v>0</v>
          </cell>
          <cell r="J2045">
            <v>0</v>
          </cell>
        </row>
        <row r="2046"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</row>
        <row r="2047">
          <cell r="C2047">
            <v>0</v>
          </cell>
          <cell r="D2047">
            <v>0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  <cell r="I2047">
            <v>0</v>
          </cell>
          <cell r="J2047">
            <v>0</v>
          </cell>
          <cell r="K2047">
            <v>0</v>
          </cell>
          <cell r="L2047">
            <v>0</v>
          </cell>
        </row>
        <row r="2048">
          <cell r="C2048">
            <v>0</v>
          </cell>
          <cell r="D2048">
            <v>0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  <cell r="J2048">
            <v>0</v>
          </cell>
          <cell r="K2048">
            <v>0</v>
          </cell>
          <cell r="L2048">
            <v>0</v>
          </cell>
        </row>
        <row r="2049">
          <cell r="C2049">
            <v>0</v>
          </cell>
          <cell r="D2049">
            <v>0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  <cell r="J2049">
            <v>0</v>
          </cell>
          <cell r="K2049">
            <v>0</v>
          </cell>
          <cell r="L2049">
            <v>0</v>
          </cell>
        </row>
        <row r="2050"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0</v>
          </cell>
          <cell r="K2050">
            <v>0</v>
          </cell>
          <cell r="L2050">
            <v>0</v>
          </cell>
        </row>
        <row r="2051"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  <cell r="L2051">
            <v>0</v>
          </cell>
        </row>
        <row r="2052">
          <cell r="D2052">
            <v>0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</row>
        <row r="2053"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  <cell r="L2053">
            <v>0</v>
          </cell>
        </row>
        <row r="2054">
          <cell r="D2054">
            <v>0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0</v>
          </cell>
          <cell r="K2054">
            <v>0</v>
          </cell>
          <cell r="L2054">
            <v>0</v>
          </cell>
        </row>
        <row r="2055">
          <cell r="C2055">
            <v>0</v>
          </cell>
          <cell r="I2055">
            <v>0</v>
          </cell>
          <cell r="J2055">
            <v>0</v>
          </cell>
        </row>
        <row r="2056">
          <cell r="C2056">
            <v>0</v>
          </cell>
          <cell r="D2056">
            <v>0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  <cell r="J2056">
            <v>0</v>
          </cell>
          <cell r="K2056">
            <v>0</v>
          </cell>
          <cell r="L2056">
            <v>0</v>
          </cell>
        </row>
        <row r="2057">
          <cell r="C2057">
            <v>0</v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>
            <v>0</v>
          </cell>
        </row>
        <row r="2058">
          <cell r="C2058">
            <v>0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0</v>
          </cell>
          <cell r="K2058">
            <v>0</v>
          </cell>
          <cell r="L2058">
            <v>0</v>
          </cell>
        </row>
        <row r="2059"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  <cell r="K2059">
            <v>0</v>
          </cell>
          <cell r="L2059">
            <v>0</v>
          </cell>
        </row>
        <row r="2060"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  <cell r="L2060">
            <v>0</v>
          </cell>
        </row>
        <row r="2061">
          <cell r="C2061">
            <v>0</v>
          </cell>
          <cell r="D2061">
            <v>0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  <cell r="K2061">
            <v>0</v>
          </cell>
          <cell r="L2061">
            <v>0</v>
          </cell>
        </row>
        <row r="2062">
          <cell r="C2062">
            <v>0</v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  <cell r="K2062">
            <v>0</v>
          </cell>
          <cell r="L2062">
            <v>0</v>
          </cell>
        </row>
        <row r="2063">
          <cell r="C2063">
            <v>0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0</v>
          </cell>
        </row>
        <row r="2064">
          <cell r="C2064">
            <v>0</v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0</v>
          </cell>
          <cell r="K2064">
            <v>0</v>
          </cell>
          <cell r="L2064">
            <v>0</v>
          </cell>
        </row>
        <row r="2065">
          <cell r="C2065">
            <v>0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</row>
        <row r="2066">
          <cell r="C2066">
            <v>0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0</v>
          </cell>
          <cell r="K2066">
            <v>0</v>
          </cell>
          <cell r="L2066">
            <v>0</v>
          </cell>
        </row>
        <row r="2067"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</row>
        <row r="2068">
          <cell r="C2068">
            <v>0</v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  <cell r="L2068">
            <v>0</v>
          </cell>
        </row>
        <row r="2069">
          <cell r="C2069">
            <v>0</v>
          </cell>
          <cell r="D2069">
            <v>0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</row>
        <row r="2070"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  <cell r="L2070">
            <v>0</v>
          </cell>
        </row>
        <row r="2071"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0</v>
          </cell>
          <cell r="L2071">
            <v>0</v>
          </cell>
        </row>
        <row r="2072"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</row>
        <row r="2073"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0</v>
          </cell>
          <cell r="L2073">
            <v>0</v>
          </cell>
        </row>
        <row r="2074">
          <cell r="I2074">
            <v>0</v>
          </cell>
          <cell r="J2074">
            <v>0</v>
          </cell>
        </row>
        <row r="2075">
          <cell r="C2075">
            <v>0</v>
          </cell>
          <cell r="I2075">
            <v>0</v>
          </cell>
          <cell r="J2075">
            <v>0</v>
          </cell>
        </row>
        <row r="2076">
          <cell r="C2076">
            <v>0</v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0</v>
          </cell>
          <cell r="K2076">
            <v>0</v>
          </cell>
          <cell r="L2076">
            <v>0</v>
          </cell>
        </row>
        <row r="2077">
          <cell r="C2077">
            <v>0</v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  <cell r="K2077">
            <v>0</v>
          </cell>
          <cell r="L2077">
            <v>0</v>
          </cell>
        </row>
        <row r="2078">
          <cell r="C2078">
            <v>0</v>
          </cell>
          <cell r="D2078">
            <v>0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</row>
        <row r="2079">
          <cell r="C2079">
            <v>0</v>
          </cell>
          <cell r="D2079">
            <v>0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0</v>
          </cell>
          <cell r="L2079">
            <v>0</v>
          </cell>
        </row>
        <row r="2080"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</row>
        <row r="2081"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</row>
        <row r="2082"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  <cell r="K2082">
            <v>0</v>
          </cell>
          <cell r="L2082">
            <v>0</v>
          </cell>
        </row>
        <row r="2083">
          <cell r="C2083">
            <v>0</v>
          </cell>
          <cell r="I2083">
            <v>0</v>
          </cell>
          <cell r="J2083">
            <v>0</v>
          </cell>
        </row>
        <row r="2084">
          <cell r="C2084">
            <v>0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  <cell r="K2084">
            <v>0</v>
          </cell>
          <cell r="L2084">
            <v>0</v>
          </cell>
        </row>
        <row r="2085">
          <cell r="C2085">
            <v>0</v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K2085">
            <v>0</v>
          </cell>
          <cell r="L2085">
            <v>0</v>
          </cell>
        </row>
        <row r="2086">
          <cell r="C2086">
            <v>0</v>
          </cell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  <cell r="J2086">
            <v>0</v>
          </cell>
          <cell r="K2086">
            <v>0</v>
          </cell>
          <cell r="L2086">
            <v>0</v>
          </cell>
        </row>
        <row r="2087">
          <cell r="C2087">
            <v>0</v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  <cell r="L2087">
            <v>0</v>
          </cell>
        </row>
        <row r="2088">
          <cell r="C2088">
            <v>0</v>
          </cell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  <cell r="K2088">
            <v>0</v>
          </cell>
          <cell r="L2088">
            <v>0</v>
          </cell>
        </row>
        <row r="2089">
          <cell r="C2089">
            <v>0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0</v>
          </cell>
        </row>
        <row r="2090">
          <cell r="I2090">
            <v>0</v>
          </cell>
          <cell r="J2090">
            <v>0</v>
          </cell>
          <cell r="K2090">
            <v>0</v>
          </cell>
          <cell r="L2090">
            <v>0</v>
          </cell>
        </row>
        <row r="2091">
          <cell r="D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</row>
        <row r="2092">
          <cell r="I2092">
            <v>0</v>
          </cell>
          <cell r="J2092">
            <v>0</v>
          </cell>
          <cell r="K2092">
            <v>0</v>
          </cell>
          <cell r="L2092">
            <v>0</v>
          </cell>
        </row>
        <row r="2093"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</row>
        <row r="2094">
          <cell r="I2094">
            <v>0</v>
          </cell>
          <cell r="J2094">
            <v>0</v>
          </cell>
          <cell r="K2094">
            <v>0</v>
          </cell>
          <cell r="L2094">
            <v>0</v>
          </cell>
        </row>
        <row r="2095">
          <cell r="I2095">
            <v>0</v>
          </cell>
          <cell r="J2095">
            <v>0</v>
          </cell>
        </row>
        <row r="2096">
          <cell r="I2096">
            <v>0</v>
          </cell>
          <cell r="J2096">
            <v>0</v>
          </cell>
        </row>
        <row r="2097">
          <cell r="C2097">
            <v>0</v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  <cell r="L2097">
            <v>0</v>
          </cell>
        </row>
        <row r="2098">
          <cell r="C2098">
            <v>0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</row>
        <row r="2099">
          <cell r="C2099">
            <v>0</v>
          </cell>
          <cell r="D2099">
            <v>0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0</v>
          </cell>
          <cell r="L2099">
            <v>0</v>
          </cell>
        </row>
        <row r="2100">
          <cell r="A2100">
            <v>0</v>
          </cell>
          <cell r="B2100">
            <v>0</v>
          </cell>
          <cell r="C2100">
            <v>0</v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</row>
        <row r="2101">
          <cell r="A2101">
            <v>0</v>
          </cell>
          <cell r="B2101">
            <v>0</v>
          </cell>
          <cell r="C2101">
            <v>0</v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</row>
        <row r="2102">
          <cell r="A2102">
            <v>0</v>
          </cell>
          <cell r="B2102">
            <v>0</v>
          </cell>
          <cell r="C2102">
            <v>0</v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  <cell r="D2103">
            <v>0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  <cell r="I2103">
            <v>0</v>
          </cell>
          <cell r="J2103">
            <v>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  <cell r="D2104">
            <v>0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</row>
        <row r="2105">
          <cell r="A2105">
            <v>0</v>
          </cell>
          <cell r="B2105">
            <v>0</v>
          </cell>
          <cell r="C2105">
            <v>0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  <cell r="L2105">
            <v>0</v>
          </cell>
          <cell r="M2105">
            <v>0</v>
          </cell>
          <cell r="N2105">
            <v>0</v>
          </cell>
        </row>
        <row r="2106">
          <cell r="A2106">
            <v>0</v>
          </cell>
          <cell r="B2106">
            <v>0</v>
          </cell>
          <cell r="C2106">
            <v>0</v>
          </cell>
          <cell r="D2106">
            <v>0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</row>
        <row r="2107">
          <cell r="A2107">
            <v>0</v>
          </cell>
          <cell r="B2107">
            <v>0</v>
          </cell>
          <cell r="C2107">
            <v>0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</row>
        <row r="2108">
          <cell r="A2108">
            <v>0</v>
          </cell>
          <cell r="B2108">
            <v>0</v>
          </cell>
          <cell r="C2108">
            <v>0</v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</row>
        <row r="2109">
          <cell r="A2109">
            <v>0</v>
          </cell>
          <cell r="B2109">
            <v>0</v>
          </cell>
          <cell r="C2109">
            <v>0</v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0</v>
          </cell>
          <cell r="J2109">
            <v>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</row>
        <row r="2110">
          <cell r="A2110">
            <v>0</v>
          </cell>
          <cell r="B2110">
            <v>0</v>
          </cell>
          <cell r="C2110">
            <v>0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</row>
        <row r="2111">
          <cell r="A2111">
            <v>0</v>
          </cell>
          <cell r="B2111">
            <v>0</v>
          </cell>
          <cell r="C2111">
            <v>0</v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</row>
        <row r="2112">
          <cell r="A2112">
            <v>0</v>
          </cell>
          <cell r="B2112">
            <v>0</v>
          </cell>
          <cell r="C2112">
            <v>0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</row>
        <row r="2113">
          <cell r="A2113">
            <v>0</v>
          </cell>
          <cell r="B2113">
            <v>0</v>
          </cell>
          <cell r="C2113">
            <v>0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</row>
        <row r="2114">
          <cell r="A2114">
            <v>0</v>
          </cell>
          <cell r="B2114">
            <v>0</v>
          </cell>
          <cell r="C2114">
            <v>0</v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  <cell r="J2114">
            <v>0</v>
          </cell>
          <cell r="K2114">
            <v>0</v>
          </cell>
          <cell r="L2114">
            <v>0</v>
          </cell>
          <cell r="M2114">
            <v>0</v>
          </cell>
          <cell r="N2114">
            <v>0</v>
          </cell>
        </row>
        <row r="2115">
          <cell r="A2115">
            <v>0</v>
          </cell>
          <cell r="B2115">
            <v>0</v>
          </cell>
          <cell r="C2115">
            <v>0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  <cell r="L2115">
            <v>0</v>
          </cell>
          <cell r="M2115">
            <v>0</v>
          </cell>
          <cell r="N2115">
            <v>0</v>
          </cell>
        </row>
        <row r="2116">
          <cell r="A2116">
            <v>0</v>
          </cell>
          <cell r="B2116">
            <v>0</v>
          </cell>
          <cell r="C2116">
            <v>0</v>
          </cell>
          <cell r="D2116">
            <v>0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0</v>
          </cell>
          <cell r="L2116">
            <v>0</v>
          </cell>
          <cell r="M2116">
            <v>0</v>
          </cell>
          <cell r="N2116">
            <v>0</v>
          </cell>
        </row>
        <row r="2117">
          <cell r="A2117">
            <v>0</v>
          </cell>
          <cell r="B2117">
            <v>0</v>
          </cell>
          <cell r="C2117">
            <v>0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</row>
        <row r="2118">
          <cell r="A2118">
            <v>0</v>
          </cell>
          <cell r="B2118">
            <v>0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0</v>
          </cell>
          <cell r="L2118">
            <v>0</v>
          </cell>
          <cell r="M2118">
            <v>0</v>
          </cell>
          <cell r="N2118">
            <v>0</v>
          </cell>
        </row>
        <row r="2119">
          <cell r="A2119">
            <v>0</v>
          </cell>
          <cell r="B2119">
            <v>0</v>
          </cell>
          <cell r="C2119">
            <v>0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</row>
        <row r="2120">
          <cell r="A2120">
            <v>0</v>
          </cell>
          <cell r="B2120">
            <v>0</v>
          </cell>
          <cell r="C2120">
            <v>0</v>
          </cell>
          <cell r="D2120">
            <v>0</v>
          </cell>
          <cell r="E2120">
            <v>0</v>
          </cell>
          <cell r="F2120">
            <v>0</v>
          </cell>
          <cell r="G2120">
            <v>0</v>
          </cell>
          <cell r="H2120">
            <v>0</v>
          </cell>
          <cell r="I2120">
            <v>0</v>
          </cell>
          <cell r="J2120">
            <v>0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</row>
        <row r="2121">
          <cell r="A2121">
            <v>0</v>
          </cell>
          <cell r="B2121">
            <v>0</v>
          </cell>
          <cell r="C2121">
            <v>0</v>
          </cell>
          <cell r="D2121">
            <v>0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0</v>
          </cell>
          <cell r="L2123">
            <v>0</v>
          </cell>
          <cell r="M2123">
            <v>0</v>
          </cell>
          <cell r="N2123">
            <v>0</v>
          </cell>
        </row>
        <row r="2124">
          <cell r="A2124">
            <v>0</v>
          </cell>
          <cell r="B2124">
            <v>0</v>
          </cell>
          <cell r="C2124">
            <v>0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</row>
        <row r="2125">
          <cell r="A2125">
            <v>0</v>
          </cell>
          <cell r="B2125">
            <v>0</v>
          </cell>
          <cell r="C2125">
            <v>0</v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</row>
        <row r="2126">
          <cell r="A2126">
            <v>0</v>
          </cell>
          <cell r="B2126">
            <v>0</v>
          </cell>
          <cell r="C2126">
            <v>0</v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  <cell r="D2127">
            <v>0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0</v>
          </cell>
          <cell r="J2128">
            <v>0</v>
          </cell>
          <cell r="K2128">
            <v>0</v>
          </cell>
          <cell r="L2128">
            <v>0</v>
          </cell>
          <cell r="M2128">
            <v>0</v>
          </cell>
          <cell r="N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  <cell r="D2129">
            <v>0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  <cell r="I2129">
            <v>0</v>
          </cell>
          <cell r="J2129">
            <v>0</v>
          </cell>
          <cell r="K2129">
            <v>0</v>
          </cell>
          <cell r="L2129">
            <v>0</v>
          </cell>
          <cell r="M2129">
            <v>0</v>
          </cell>
          <cell r="N2129">
            <v>0</v>
          </cell>
        </row>
        <row r="2130">
          <cell r="A2130">
            <v>0</v>
          </cell>
          <cell r="B2130">
            <v>0</v>
          </cell>
          <cell r="C2130">
            <v>0</v>
          </cell>
          <cell r="D2130">
            <v>0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</row>
        <row r="2131">
          <cell r="A2131">
            <v>0</v>
          </cell>
          <cell r="B2131">
            <v>0</v>
          </cell>
          <cell r="C2131">
            <v>0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</row>
        <row r="2132">
          <cell r="A2132">
            <v>0</v>
          </cell>
          <cell r="B2132">
            <v>0</v>
          </cell>
          <cell r="C2132">
            <v>0</v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</row>
        <row r="2133">
          <cell r="A2133">
            <v>0</v>
          </cell>
          <cell r="B2133">
            <v>0</v>
          </cell>
          <cell r="C2133">
            <v>0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  <cell r="D2134">
            <v>0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  <cell r="I2134">
            <v>0</v>
          </cell>
          <cell r="J2134">
            <v>0</v>
          </cell>
          <cell r="K2134">
            <v>0</v>
          </cell>
          <cell r="L2134">
            <v>0</v>
          </cell>
          <cell r="M2134">
            <v>0</v>
          </cell>
          <cell r="N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</row>
        <row r="2136">
          <cell r="A2136">
            <v>0</v>
          </cell>
          <cell r="B2136">
            <v>0</v>
          </cell>
          <cell r="C2136">
            <v>0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</row>
        <row r="2137">
          <cell r="A2137">
            <v>0</v>
          </cell>
          <cell r="B2137">
            <v>0</v>
          </cell>
          <cell r="C2137">
            <v>0</v>
          </cell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</row>
        <row r="2138">
          <cell r="A2138">
            <v>0</v>
          </cell>
          <cell r="B2138">
            <v>0</v>
          </cell>
          <cell r="C2138">
            <v>0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</row>
        <row r="2139">
          <cell r="A2139">
            <v>0</v>
          </cell>
          <cell r="B2139">
            <v>0</v>
          </cell>
          <cell r="C2139">
            <v>0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</row>
        <row r="2140">
          <cell r="A2140">
            <v>0</v>
          </cell>
          <cell r="B2140">
            <v>0</v>
          </cell>
          <cell r="C2140">
            <v>0</v>
          </cell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</row>
        <row r="2141">
          <cell r="A2141">
            <v>0</v>
          </cell>
          <cell r="B2141">
            <v>0</v>
          </cell>
          <cell r="C2141">
            <v>0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</row>
        <row r="2142">
          <cell r="A2142">
            <v>0</v>
          </cell>
          <cell r="B2142">
            <v>0</v>
          </cell>
          <cell r="C2142">
            <v>0</v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</row>
        <row r="2143">
          <cell r="A2143">
            <v>0</v>
          </cell>
          <cell r="B2143">
            <v>0</v>
          </cell>
          <cell r="C2143">
            <v>0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</row>
        <row r="2144">
          <cell r="A2144">
            <v>0</v>
          </cell>
          <cell r="B2144">
            <v>0</v>
          </cell>
          <cell r="C2144">
            <v>0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</row>
        <row r="2145">
          <cell r="A2145">
            <v>0</v>
          </cell>
          <cell r="B2145">
            <v>0</v>
          </cell>
          <cell r="C2145">
            <v>0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</row>
        <row r="2146">
          <cell r="A2146">
            <v>0</v>
          </cell>
          <cell r="B2146">
            <v>0</v>
          </cell>
          <cell r="C2146">
            <v>0</v>
          </cell>
          <cell r="D2146">
            <v>0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  <cell r="I2146">
            <v>0</v>
          </cell>
          <cell r="J2146">
            <v>0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</row>
        <row r="2147">
          <cell r="A2147">
            <v>0</v>
          </cell>
          <cell r="B2147">
            <v>0</v>
          </cell>
          <cell r="C2147">
            <v>0</v>
          </cell>
          <cell r="D2147">
            <v>0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</row>
        <row r="2148">
          <cell r="A2148">
            <v>0</v>
          </cell>
          <cell r="B2148">
            <v>0</v>
          </cell>
          <cell r="C2148">
            <v>0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</row>
        <row r="2149">
          <cell r="A2149">
            <v>0</v>
          </cell>
          <cell r="B2149">
            <v>0</v>
          </cell>
          <cell r="C2149">
            <v>0</v>
          </cell>
          <cell r="D2149">
            <v>0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  <cell r="I2149">
            <v>0</v>
          </cell>
          <cell r="J2149">
            <v>0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</row>
        <row r="2150">
          <cell r="A2150">
            <v>0</v>
          </cell>
          <cell r="B2150">
            <v>0</v>
          </cell>
          <cell r="C2150">
            <v>0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</row>
        <row r="2151">
          <cell r="A2151">
            <v>0</v>
          </cell>
          <cell r="B2151">
            <v>0</v>
          </cell>
          <cell r="C2151">
            <v>0</v>
          </cell>
          <cell r="D2151">
            <v>0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  <cell r="I2151">
            <v>0</v>
          </cell>
          <cell r="J2151">
            <v>0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</row>
        <row r="2152">
          <cell r="A2152">
            <v>0</v>
          </cell>
          <cell r="B2152">
            <v>0</v>
          </cell>
          <cell r="C2152">
            <v>0</v>
          </cell>
          <cell r="D2152">
            <v>0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  <cell r="I2152">
            <v>0</v>
          </cell>
          <cell r="J2152">
            <v>0</v>
          </cell>
          <cell r="K2152">
            <v>0</v>
          </cell>
          <cell r="L2152">
            <v>0</v>
          </cell>
          <cell r="M2152">
            <v>0</v>
          </cell>
          <cell r="N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0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</row>
        <row r="2154">
          <cell r="I2154">
            <v>0</v>
          </cell>
          <cell r="J2154">
            <v>0</v>
          </cell>
          <cell r="K2154">
            <v>0</v>
          </cell>
          <cell r="L2154">
            <v>0</v>
          </cell>
        </row>
        <row r="2155">
          <cell r="I2155">
            <v>0</v>
          </cell>
          <cell r="J2155">
            <v>0</v>
          </cell>
        </row>
        <row r="2156">
          <cell r="I2156">
            <v>0</v>
          </cell>
          <cell r="J2156">
            <v>0</v>
          </cell>
        </row>
        <row r="2157">
          <cell r="C2157">
            <v>0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</row>
        <row r="2158">
          <cell r="C2158">
            <v>0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</row>
        <row r="2159">
          <cell r="C2159">
            <v>0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</row>
        <row r="2161">
          <cell r="A2161">
            <v>0</v>
          </cell>
          <cell r="B2161">
            <v>0</v>
          </cell>
          <cell r="C2161">
            <v>0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</row>
        <row r="2162">
          <cell r="A2162">
            <v>0</v>
          </cell>
          <cell r="B2162">
            <v>0</v>
          </cell>
          <cell r="C2162">
            <v>0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</row>
        <row r="2163">
          <cell r="A2163">
            <v>0</v>
          </cell>
          <cell r="B2163">
            <v>0</v>
          </cell>
          <cell r="C2163">
            <v>0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</row>
        <row r="2164">
          <cell r="A2164">
            <v>0</v>
          </cell>
          <cell r="B2164">
            <v>0</v>
          </cell>
          <cell r="C2164">
            <v>0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</row>
        <row r="2167">
          <cell r="A2167">
            <v>0</v>
          </cell>
          <cell r="B2167">
            <v>0</v>
          </cell>
          <cell r="C2167">
            <v>0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</row>
        <row r="2168">
          <cell r="A2168">
            <v>0</v>
          </cell>
          <cell r="B2168">
            <v>0</v>
          </cell>
          <cell r="C2168">
            <v>0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</row>
        <row r="2169">
          <cell r="A2169">
            <v>0</v>
          </cell>
          <cell r="B2169">
            <v>0</v>
          </cell>
          <cell r="C2169">
            <v>0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</row>
        <row r="2170">
          <cell r="A2170">
            <v>0</v>
          </cell>
          <cell r="B2170">
            <v>0</v>
          </cell>
          <cell r="C2170">
            <v>0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</row>
        <row r="2171">
          <cell r="A2171">
            <v>0</v>
          </cell>
          <cell r="B2171">
            <v>0</v>
          </cell>
          <cell r="C2171">
            <v>0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</row>
        <row r="2172">
          <cell r="A2172">
            <v>0</v>
          </cell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</row>
        <row r="2173">
          <cell r="A2173">
            <v>0</v>
          </cell>
          <cell r="B2173">
            <v>0</v>
          </cell>
          <cell r="C2173">
            <v>0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</row>
        <row r="2174">
          <cell r="A2174">
            <v>0</v>
          </cell>
          <cell r="B2174">
            <v>0</v>
          </cell>
          <cell r="C2174">
            <v>0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</row>
        <row r="2175">
          <cell r="A2175">
            <v>0</v>
          </cell>
          <cell r="B2175">
            <v>0</v>
          </cell>
          <cell r="C2175">
            <v>0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</row>
        <row r="2176">
          <cell r="A2176">
            <v>0</v>
          </cell>
          <cell r="B2176">
            <v>0</v>
          </cell>
          <cell r="C2176">
            <v>0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</row>
        <row r="2177">
          <cell r="A2177">
            <v>0</v>
          </cell>
          <cell r="B2177">
            <v>0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</row>
        <row r="2178">
          <cell r="A2178">
            <v>0</v>
          </cell>
          <cell r="B2178">
            <v>0</v>
          </cell>
          <cell r="C2178">
            <v>0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</row>
        <row r="2179">
          <cell r="A2179">
            <v>0</v>
          </cell>
          <cell r="B2179">
            <v>0</v>
          </cell>
          <cell r="C2179">
            <v>0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</row>
        <row r="2180">
          <cell r="A2180">
            <v>0</v>
          </cell>
          <cell r="B2180">
            <v>0</v>
          </cell>
          <cell r="C2180">
            <v>0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</row>
        <row r="2181">
          <cell r="A2181">
            <v>0</v>
          </cell>
          <cell r="B2181">
            <v>0</v>
          </cell>
          <cell r="C2181">
            <v>0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</row>
        <row r="2182">
          <cell r="A2182">
            <v>0</v>
          </cell>
          <cell r="B2182">
            <v>0</v>
          </cell>
          <cell r="C2182">
            <v>0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</row>
        <row r="2183">
          <cell r="A2183">
            <v>0</v>
          </cell>
          <cell r="B2183">
            <v>0</v>
          </cell>
          <cell r="C2183">
            <v>0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</row>
        <row r="2186">
          <cell r="A2186">
            <v>0</v>
          </cell>
          <cell r="B2186">
            <v>0</v>
          </cell>
          <cell r="C2186">
            <v>0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</row>
        <row r="2187">
          <cell r="A2187">
            <v>0</v>
          </cell>
          <cell r="B2187">
            <v>0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</row>
        <row r="2188">
          <cell r="A2188">
            <v>0</v>
          </cell>
          <cell r="B2188">
            <v>0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</row>
        <row r="2192">
          <cell r="A2192">
            <v>0</v>
          </cell>
          <cell r="B2192">
            <v>0</v>
          </cell>
          <cell r="C2192">
            <v>0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</row>
        <row r="2193">
          <cell r="A2193">
            <v>0</v>
          </cell>
          <cell r="B2193">
            <v>0</v>
          </cell>
          <cell r="C2193">
            <v>0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</row>
        <row r="2194">
          <cell r="A2194">
            <v>0</v>
          </cell>
          <cell r="B2194">
            <v>0</v>
          </cell>
          <cell r="C2194">
            <v>0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</row>
        <row r="2195">
          <cell r="A2195">
            <v>0</v>
          </cell>
          <cell r="B2195">
            <v>0</v>
          </cell>
          <cell r="C2195">
            <v>0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</row>
        <row r="2198">
          <cell r="A2198">
            <v>0</v>
          </cell>
          <cell r="B2198">
            <v>0</v>
          </cell>
          <cell r="C2198">
            <v>0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</row>
        <row r="2199">
          <cell r="A2199">
            <v>0</v>
          </cell>
          <cell r="B2199">
            <v>0</v>
          </cell>
          <cell r="C2199">
            <v>0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</row>
        <row r="2200">
          <cell r="A2200">
            <v>0</v>
          </cell>
          <cell r="B2200">
            <v>0</v>
          </cell>
          <cell r="C2200">
            <v>0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</row>
        <row r="2201">
          <cell r="A2201">
            <v>0</v>
          </cell>
          <cell r="B2201">
            <v>0</v>
          </cell>
          <cell r="C2201">
            <v>0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</row>
        <row r="2202">
          <cell r="A2202">
            <v>0</v>
          </cell>
          <cell r="B2202">
            <v>0</v>
          </cell>
          <cell r="C2202">
            <v>0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</row>
        <row r="2203">
          <cell r="A2203">
            <v>0</v>
          </cell>
          <cell r="B2203">
            <v>0</v>
          </cell>
          <cell r="C2203">
            <v>0</v>
          </cell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  <cell r="J2203">
            <v>0</v>
          </cell>
          <cell r="K2203">
            <v>0</v>
          </cell>
          <cell r="L2203">
            <v>0</v>
          </cell>
          <cell r="M2203">
            <v>0</v>
          </cell>
          <cell r="N2203">
            <v>0</v>
          </cell>
        </row>
        <row r="2204">
          <cell r="A2204">
            <v>0</v>
          </cell>
          <cell r="B2204">
            <v>0</v>
          </cell>
          <cell r="C2204">
            <v>0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</row>
        <row r="2205">
          <cell r="A2205">
            <v>0</v>
          </cell>
          <cell r="B2205">
            <v>0</v>
          </cell>
          <cell r="C2205">
            <v>0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</row>
        <row r="2206">
          <cell r="A2206">
            <v>0</v>
          </cell>
          <cell r="B2206">
            <v>0</v>
          </cell>
          <cell r="C2206">
            <v>0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</row>
        <row r="2207">
          <cell r="A2207">
            <v>0</v>
          </cell>
          <cell r="B2207">
            <v>0</v>
          </cell>
          <cell r="C2207">
            <v>0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</row>
        <row r="2208">
          <cell r="A2208">
            <v>0</v>
          </cell>
          <cell r="B2208">
            <v>0</v>
          </cell>
          <cell r="C2208">
            <v>0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</row>
        <row r="2209">
          <cell r="A2209">
            <v>0</v>
          </cell>
          <cell r="B2209">
            <v>0</v>
          </cell>
          <cell r="C2209">
            <v>0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</row>
        <row r="2210">
          <cell r="A2210">
            <v>0</v>
          </cell>
          <cell r="B2210">
            <v>0</v>
          </cell>
          <cell r="C2210">
            <v>0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</row>
        <row r="2211">
          <cell r="A2211">
            <v>0</v>
          </cell>
          <cell r="B2211">
            <v>0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</row>
        <row r="2212">
          <cell r="A2212">
            <v>0</v>
          </cell>
          <cell r="B2212">
            <v>0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</row>
        <row r="2213">
          <cell r="A2213">
            <v>0</v>
          </cell>
          <cell r="B2213">
            <v>0</v>
          </cell>
          <cell r="C2213">
            <v>0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</row>
        <row r="2214">
          <cell r="I2214">
            <v>0</v>
          </cell>
          <cell r="J2214">
            <v>0</v>
          </cell>
          <cell r="K2214">
            <v>0</v>
          </cell>
          <cell r="L2214">
            <v>0</v>
          </cell>
        </row>
        <row r="2215">
          <cell r="I2215">
            <v>0</v>
          </cell>
          <cell r="J2215">
            <v>0</v>
          </cell>
        </row>
        <row r="2216">
          <cell r="I2216">
            <v>0</v>
          </cell>
          <cell r="J2216">
            <v>0</v>
          </cell>
        </row>
        <row r="2217">
          <cell r="C2217">
            <v>0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</row>
        <row r="2218">
          <cell r="C2218">
            <v>0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</row>
        <row r="2219">
          <cell r="C2219">
            <v>0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</row>
        <row r="2223">
          <cell r="A2223">
            <v>0</v>
          </cell>
          <cell r="B2223">
            <v>0</v>
          </cell>
          <cell r="C2223">
            <v>0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</row>
        <row r="2224">
          <cell r="A2224">
            <v>0</v>
          </cell>
          <cell r="B2224">
            <v>0</v>
          </cell>
          <cell r="C2224">
            <v>0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</row>
        <row r="2225">
          <cell r="A2225">
            <v>0</v>
          </cell>
          <cell r="B2225">
            <v>0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</row>
        <row r="2226">
          <cell r="A2226">
            <v>0</v>
          </cell>
          <cell r="B2226">
            <v>0</v>
          </cell>
          <cell r="C2226">
            <v>0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</row>
        <row r="2229">
          <cell r="A2229">
            <v>0</v>
          </cell>
          <cell r="B2229">
            <v>0</v>
          </cell>
          <cell r="C2229">
            <v>0</v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0</v>
          </cell>
          <cell r="J2229">
            <v>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</row>
        <row r="2230">
          <cell r="A2230">
            <v>0</v>
          </cell>
          <cell r="B2230">
            <v>0</v>
          </cell>
          <cell r="C2230">
            <v>0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</row>
        <row r="2231">
          <cell r="A2231">
            <v>0</v>
          </cell>
          <cell r="B2231">
            <v>0</v>
          </cell>
          <cell r="C2231">
            <v>0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</row>
        <row r="2232">
          <cell r="A2232">
            <v>0</v>
          </cell>
          <cell r="B2232">
            <v>0</v>
          </cell>
          <cell r="C2232">
            <v>0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</row>
        <row r="2233">
          <cell r="A2233">
            <v>0</v>
          </cell>
          <cell r="B2233">
            <v>0</v>
          </cell>
          <cell r="C2233">
            <v>0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</row>
        <row r="2234">
          <cell r="A2234">
            <v>0</v>
          </cell>
          <cell r="B2234">
            <v>0</v>
          </cell>
          <cell r="C2234">
            <v>0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</row>
        <row r="2235">
          <cell r="A2235">
            <v>0</v>
          </cell>
          <cell r="B2235">
            <v>0</v>
          </cell>
          <cell r="C2235">
            <v>0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</row>
        <row r="2236">
          <cell r="A2236">
            <v>0</v>
          </cell>
          <cell r="B2236">
            <v>0</v>
          </cell>
          <cell r="C2236">
            <v>0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</row>
        <row r="2237">
          <cell r="A2237">
            <v>0</v>
          </cell>
          <cell r="B2237">
            <v>0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</row>
        <row r="2238">
          <cell r="A2238">
            <v>0</v>
          </cell>
          <cell r="B2238">
            <v>0</v>
          </cell>
          <cell r="C2238">
            <v>0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</row>
        <row r="2239">
          <cell r="A2239">
            <v>0</v>
          </cell>
          <cell r="B2239">
            <v>0</v>
          </cell>
          <cell r="C2239">
            <v>0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</row>
        <row r="2240">
          <cell r="A2240">
            <v>0</v>
          </cell>
          <cell r="B2240">
            <v>0</v>
          </cell>
          <cell r="C2240">
            <v>0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</row>
        <row r="2241">
          <cell r="A2241">
            <v>0</v>
          </cell>
          <cell r="B2241">
            <v>0</v>
          </cell>
          <cell r="C2241">
            <v>0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</row>
        <row r="2242">
          <cell r="A2242">
            <v>0</v>
          </cell>
          <cell r="B2242">
            <v>0</v>
          </cell>
          <cell r="C2242">
            <v>0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</row>
        <row r="2243">
          <cell r="A2243">
            <v>0</v>
          </cell>
          <cell r="B2243">
            <v>0</v>
          </cell>
          <cell r="C2243">
            <v>0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</row>
        <row r="2244">
          <cell r="A2244">
            <v>0</v>
          </cell>
          <cell r="B2244">
            <v>0</v>
          </cell>
          <cell r="C2244">
            <v>0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</row>
        <row r="2245">
          <cell r="A2245">
            <v>0</v>
          </cell>
          <cell r="B2245">
            <v>0</v>
          </cell>
          <cell r="C2245">
            <v>0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</row>
        <row r="2248">
          <cell r="A2248">
            <v>0</v>
          </cell>
          <cell r="B2248">
            <v>0</v>
          </cell>
          <cell r="C2248">
            <v>0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</row>
        <row r="2249">
          <cell r="A2249">
            <v>0</v>
          </cell>
          <cell r="B2249">
            <v>0</v>
          </cell>
          <cell r="C2249">
            <v>0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</row>
        <row r="2250">
          <cell r="A2250">
            <v>0</v>
          </cell>
          <cell r="B2250">
            <v>0</v>
          </cell>
          <cell r="C2250">
            <v>0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</row>
        <row r="2254">
          <cell r="A2254">
            <v>0</v>
          </cell>
          <cell r="B2254">
            <v>0</v>
          </cell>
          <cell r="C2254">
            <v>0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</row>
        <row r="2255">
          <cell r="A2255">
            <v>0</v>
          </cell>
          <cell r="B2255">
            <v>0</v>
          </cell>
          <cell r="C2255">
            <v>0</v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</row>
        <row r="2256">
          <cell r="A2256">
            <v>0</v>
          </cell>
          <cell r="B2256">
            <v>0</v>
          </cell>
          <cell r="C2256">
            <v>0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</row>
        <row r="2257">
          <cell r="A2257">
            <v>0</v>
          </cell>
          <cell r="B2257">
            <v>0</v>
          </cell>
          <cell r="C2257">
            <v>0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</row>
        <row r="2260">
          <cell r="A2260">
            <v>0</v>
          </cell>
          <cell r="B2260">
            <v>0</v>
          </cell>
          <cell r="C2260">
            <v>0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</row>
        <row r="2261">
          <cell r="A2261">
            <v>0</v>
          </cell>
          <cell r="B2261">
            <v>0</v>
          </cell>
          <cell r="C2261">
            <v>0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</row>
        <row r="2262">
          <cell r="A2262">
            <v>0</v>
          </cell>
          <cell r="B2262">
            <v>0</v>
          </cell>
          <cell r="C2262">
            <v>0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</row>
        <row r="2263">
          <cell r="A2263">
            <v>0</v>
          </cell>
          <cell r="B2263">
            <v>0</v>
          </cell>
          <cell r="C2263">
            <v>0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</row>
        <row r="2264">
          <cell r="A2264">
            <v>0</v>
          </cell>
          <cell r="B2264">
            <v>0</v>
          </cell>
          <cell r="C2264">
            <v>0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</row>
        <row r="2265">
          <cell r="A2265">
            <v>0</v>
          </cell>
          <cell r="B2265">
            <v>0</v>
          </cell>
          <cell r="C2265">
            <v>0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</row>
        <row r="2266">
          <cell r="A2266">
            <v>0</v>
          </cell>
          <cell r="B2266">
            <v>0</v>
          </cell>
          <cell r="C2266">
            <v>0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</row>
        <row r="2267">
          <cell r="A2267">
            <v>0</v>
          </cell>
          <cell r="B2267">
            <v>0</v>
          </cell>
          <cell r="C2267">
            <v>0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</row>
        <row r="2268">
          <cell r="A2268">
            <v>0</v>
          </cell>
          <cell r="B2268">
            <v>0</v>
          </cell>
          <cell r="C2268">
            <v>0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</row>
        <row r="2269">
          <cell r="A2269">
            <v>0</v>
          </cell>
          <cell r="B2269">
            <v>0</v>
          </cell>
          <cell r="C2269">
            <v>0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</row>
        <row r="2270">
          <cell r="A2270">
            <v>0</v>
          </cell>
          <cell r="B2270">
            <v>0</v>
          </cell>
          <cell r="C2270">
            <v>0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</row>
        <row r="2271">
          <cell r="A2271">
            <v>0</v>
          </cell>
          <cell r="B2271">
            <v>0</v>
          </cell>
          <cell r="C2271">
            <v>0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</row>
        <row r="2272">
          <cell r="A2272">
            <v>0</v>
          </cell>
          <cell r="B2272">
            <v>0</v>
          </cell>
          <cell r="C2272">
            <v>0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</row>
        <row r="2273">
          <cell r="A2273">
            <v>0</v>
          </cell>
          <cell r="B2273">
            <v>0</v>
          </cell>
          <cell r="C2273">
            <v>0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</row>
        <row r="2274">
          <cell r="I2274">
            <v>0</v>
          </cell>
          <cell r="J2274">
            <v>0</v>
          </cell>
          <cell r="K2274">
            <v>0</v>
          </cell>
          <cell r="L2274">
            <v>0</v>
          </cell>
        </row>
        <row r="2275">
          <cell r="C2275">
            <v>0</v>
          </cell>
          <cell r="D2275">
            <v>0</v>
          </cell>
          <cell r="E2275">
            <v>0</v>
          </cell>
          <cell r="F2275">
            <v>0</v>
          </cell>
          <cell r="L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  <cell r="AF2275">
            <v>0</v>
          </cell>
          <cell r="AG2275">
            <v>0</v>
          </cell>
          <cell r="AH2275">
            <v>0</v>
          </cell>
          <cell r="AI2275">
            <v>0</v>
          </cell>
          <cell r="AJ2275">
            <v>0</v>
          </cell>
          <cell r="AK2275">
            <v>0</v>
          </cell>
          <cell r="AL2275">
            <v>0</v>
          </cell>
          <cell r="AM2275">
            <v>0</v>
          </cell>
          <cell r="AN227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CFC18-C202-4D9A-9648-225A6F324FC9}">
  <dimension ref="A1:J34"/>
  <sheetViews>
    <sheetView tabSelected="1" topLeftCell="A19" zoomScaleNormal="100" workbookViewId="0">
      <selection activeCell="F30" sqref="F30"/>
    </sheetView>
  </sheetViews>
  <sheetFormatPr baseColWidth="10" defaultRowHeight="15" x14ac:dyDescent="0.25"/>
  <cols>
    <col min="1" max="1" width="5.5703125" style="1" bestFit="1" customWidth="1"/>
    <col min="2" max="2" width="59.140625" bestFit="1" customWidth="1"/>
    <col min="3" max="3" width="8.85546875" style="1" bestFit="1" customWidth="1"/>
    <col min="4" max="4" width="11.140625" style="3" bestFit="1" customWidth="1"/>
    <col min="5" max="5" width="16.28515625" style="2" bestFit="1" customWidth="1"/>
    <col min="6" max="6" width="18.5703125" customWidth="1"/>
    <col min="7" max="7" width="18.28515625" customWidth="1"/>
    <col min="8" max="8" width="11.5703125" bestFit="1" customWidth="1"/>
    <col min="9" max="9" width="12" bestFit="1" customWidth="1"/>
    <col min="10" max="10" width="16.7109375" bestFit="1" customWidth="1"/>
  </cols>
  <sheetData>
    <row r="1" spans="1:10" ht="21" x14ac:dyDescent="0.25">
      <c r="A1" s="196" t="s">
        <v>26</v>
      </c>
      <c r="B1" s="196"/>
      <c r="C1" s="196"/>
      <c r="D1" s="196"/>
      <c r="E1" s="196"/>
      <c r="F1" s="196"/>
    </row>
    <row r="2" spans="1:10" ht="15.75" thickBot="1" x14ac:dyDescent="0.3">
      <c r="H2" s="3"/>
      <c r="I2" s="3"/>
      <c r="J2" s="3"/>
    </row>
    <row r="3" spans="1:10" ht="16.5" thickBot="1" x14ac:dyDescent="0.3">
      <c r="A3" s="35" t="s">
        <v>0</v>
      </c>
      <c r="B3" s="36" t="s">
        <v>1</v>
      </c>
      <c r="C3" s="36" t="s">
        <v>2</v>
      </c>
      <c r="D3" s="36" t="s">
        <v>3</v>
      </c>
      <c r="E3" s="37" t="s">
        <v>4</v>
      </c>
      <c r="F3" s="38" t="s">
        <v>5</v>
      </c>
      <c r="H3" s="2"/>
      <c r="I3" s="2"/>
      <c r="J3" s="2"/>
    </row>
    <row r="4" spans="1:10" s="4" customFormat="1" ht="15.75" x14ac:dyDescent="0.25">
      <c r="A4" s="40">
        <v>1</v>
      </c>
      <c r="B4" s="41" t="s">
        <v>15</v>
      </c>
      <c r="C4" s="42"/>
      <c r="D4" s="42"/>
      <c r="E4" s="43"/>
      <c r="F4" s="44">
        <f>SUM(F5:F9)</f>
        <v>13991805</v>
      </c>
      <c r="G4" s="342">
        <f>F4*1.3</f>
        <v>18189346.5</v>
      </c>
    </row>
    <row r="5" spans="1:10" ht="15.75" x14ac:dyDescent="0.25">
      <c r="A5" s="22">
        <v>1.1000000000000001</v>
      </c>
      <c r="B5" s="13" t="s">
        <v>14</v>
      </c>
      <c r="C5" s="7" t="s">
        <v>12</v>
      </c>
      <c r="D5" s="7">
        <v>15</v>
      </c>
      <c r="E5" s="14">
        <f>APU!M40</f>
        <v>21592</v>
      </c>
      <c r="F5" s="23">
        <f>D5*E5</f>
        <v>323880</v>
      </c>
      <c r="G5" s="2"/>
    </row>
    <row r="6" spans="1:10" ht="15.75" x14ac:dyDescent="0.25">
      <c r="A6" s="22">
        <v>1.2</v>
      </c>
      <c r="B6" s="13" t="s">
        <v>23</v>
      </c>
      <c r="C6" s="7" t="s">
        <v>7</v>
      </c>
      <c r="D6" s="9">
        <v>200</v>
      </c>
      <c r="E6" s="10">
        <f>APU!M78</f>
        <v>40490</v>
      </c>
      <c r="F6" s="23">
        <f t="shared" ref="F6:F9" si="0">D6*E6</f>
        <v>8098000</v>
      </c>
      <c r="G6" s="2"/>
    </row>
    <row r="7" spans="1:10" ht="15.75" x14ac:dyDescent="0.25">
      <c r="A7" s="22">
        <v>1.3</v>
      </c>
      <c r="B7" s="13" t="s">
        <v>17</v>
      </c>
      <c r="C7" s="7" t="s">
        <v>8</v>
      </c>
      <c r="D7" s="9">
        <v>15</v>
      </c>
      <c r="E7" s="10">
        <f>APU!M116</f>
        <v>54735</v>
      </c>
      <c r="F7" s="23">
        <f t="shared" si="0"/>
        <v>821025</v>
      </c>
      <c r="G7" s="2"/>
    </row>
    <row r="8" spans="1:10" ht="15.75" x14ac:dyDescent="0.25">
      <c r="A8" s="22">
        <v>1.4</v>
      </c>
      <c r="B8" s="13" t="s">
        <v>25</v>
      </c>
      <c r="C8" s="7" t="s">
        <v>8</v>
      </c>
      <c r="D8" s="9">
        <v>10</v>
      </c>
      <c r="E8" s="10">
        <f>APU!M154</f>
        <v>85470</v>
      </c>
      <c r="F8" s="23">
        <f t="shared" si="0"/>
        <v>854700</v>
      </c>
      <c r="G8" s="2"/>
    </row>
    <row r="9" spans="1:10" ht="15.75" x14ac:dyDescent="0.25">
      <c r="A9" s="22">
        <v>1.5</v>
      </c>
      <c r="B9" s="13" t="s">
        <v>6</v>
      </c>
      <c r="C9" s="7" t="s">
        <v>8</v>
      </c>
      <c r="D9" s="9">
        <v>50</v>
      </c>
      <c r="E9" s="10">
        <f>APU!M195</f>
        <v>77884</v>
      </c>
      <c r="F9" s="23">
        <f t="shared" si="0"/>
        <v>3894200</v>
      </c>
      <c r="G9" s="2"/>
    </row>
    <row r="10" spans="1:10" ht="15.75" x14ac:dyDescent="0.25">
      <c r="A10" s="28">
        <v>2</v>
      </c>
      <c r="B10" s="15" t="s">
        <v>34</v>
      </c>
      <c r="C10" s="12"/>
      <c r="D10" s="16"/>
      <c r="E10" s="17"/>
      <c r="F10" s="21">
        <f>SUM(F11:F13)</f>
        <v>17147533</v>
      </c>
      <c r="G10" s="342">
        <f>F10*1.3</f>
        <v>22291792.900000002</v>
      </c>
    </row>
    <row r="11" spans="1:10" ht="15.75" x14ac:dyDescent="0.25">
      <c r="A11" s="22">
        <v>2.1</v>
      </c>
      <c r="B11" s="13" t="s">
        <v>35</v>
      </c>
      <c r="C11" s="7" t="s">
        <v>8</v>
      </c>
      <c r="D11" s="9">
        <v>3</v>
      </c>
      <c r="E11" s="10">
        <f>APU!M242</f>
        <v>1327637</v>
      </c>
      <c r="F11" s="23">
        <f>D11*E11</f>
        <v>3982911</v>
      </c>
      <c r="G11" s="2"/>
    </row>
    <row r="12" spans="1:10" ht="15.75" x14ac:dyDescent="0.25">
      <c r="A12" s="22">
        <v>2.2000000000000002</v>
      </c>
      <c r="B12" s="13" t="s">
        <v>36</v>
      </c>
      <c r="C12" s="7" t="s">
        <v>8</v>
      </c>
      <c r="D12" s="9">
        <v>6</v>
      </c>
      <c r="E12" s="10">
        <f>APU!M282</f>
        <v>1570147</v>
      </c>
      <c r="F12" s="23">
        <f>D12*E12</f>
        <v>9420882</v>
      </c>
      <c r="G12" s="2"/>
    </row>
    <row r="13" spans="1:10" ht="15.75" x14ac:dyDescent="0.25">
      <c r="A13" s="22">
        <v>2.2999999999999998</v>
      </c>
      <c r="B13" s="13" t="s">
        <v>37</v>
      </c>
      <c r="C13" s="7" t="s">
        <v>12</v>
      </c>
      <c r="D13" s="9">
        <v>20</v>
      </c>
      <c r="E13" s="10">
        <f>APU!M321</f>
        <v>187187</v>
      </c>
      <c r="F13" s="23">
        <f>D13*E13</f>
        <v>3743740</v>
      </c>
      <c r="G13" s="2"/>
    </row>
    <row r="14" spans="1:10" ht="15.75" x14ac:dyDescent="0.25">
      <c r="A14" s="28">
        <v>3</v>
      </c>
      <c r="B14" s="15" t="s">
        <v>24</v>
      </c>
      <c r="C14" s="12"/>
      <c r="D14" s="16"/>
      <c r="E14" s="17"/>
      <c r="F14" s="21">
        <f>SUM(F15:F21)</f>
        <v>43715464.200000003</v>
      </c>
      <c r="G14" s="342">
        <f>F14*1.3</f>
        <v>56830103.460000008</v>
      </c>
    </row>
    <row r="15" spans="1:10" ht="15.75" x14ac:dyDescent="0.25">
      <c r="A15" s="22">
        <v>3.1</v>
      </c>
      <c r="B15" s="13" t="s">
        <v>27</v>
      </c>
      <c r="C15" s="7" t="s">
        <v>7</v>
      </c>
      <c r="D15" s="9">
        <v>200</v>
      </c>
      <c r="E15" s="10">
        <f>APU!M358</f>
        <v>42711</v>
      </c>
      <c r="F15" s="23">
        <f t="shared" ref="F15:F21" si="1">D15*E15</f>
        <v>8542200</v>
      </c>
      <c r="G15" s="2"/>
    </row>
    <row r="16" spans="1:10" ht="15.75" x14ac:dyDescent="0.25">
      <c r="A16" s="22">
        <v>3.2</v>
      </c>
      <c r="B16" s="13" t="s">
        <v>29</v>
      </c>
      <c r="C16" s="7" t="s">
        <v>12</v>
      </c>
      <c r="D16" s="9">
        <v>36</v>
      </c>
      <c r="E16" s="10">
        <f>APU!M396</f>
        <v>278522</v>
      </c>
      <c r="F16" s="23">
        <f t="shared" si="1"/>
        <v>10026792</v>
      </c>
      <c r="G16" s="2"/>
    </row>
    <row r="17" spans="1:7" ht="15.75" x14ac:dyDescent="0.25">
      <c r="A17" s="22">
        <v>3.3</v>
      </c>
      <c r="B17" s="13" t="s">
        <v>30</v>
      </c>
      <c r="C17" s="7" t="s">
        <v>12</v>
      </c>
      <c r="D17" s="9">
        <v>45</v>
      </c>
      <c r="E17" s="10">
        <f>APU!M436</f>
        <v>131315</v>
      </c>
      <c r="F17" s="23">
        <f t="shared" si="1"/>
        <v>5909175</v>
      </c>
      <c r="G17" s="2"/>
    </row>
    <row r="18" spans="1:7" ht="15.75" x14ac:dyDescent="0.25">
      <c r="A18" s="22">
        <v>3.4</v>
      </c>
      <c r="B18" s="13" t="s">
        <v>31</v>
      </c>
      <c r="C18" s="7" t="s">
        <v>7</v>
      </c>
      <c r="D18" s="9">
        <v>24</v>
      </c>
      <c r="E18" s="10">
        <f>APU!M477</f>
        <v>347036</v>
      </c>
      <c r="F18" s="23">
        <f t="shared" si="1"/>
        <v>8328864</v>
      </c>
      <c r="G18" s="2"/>
    </row>
    <row r="19" spans="1:7" ht="15.75" x14ac:dyDescent="0.25">
      <c r="A19" s="22">
        <v>3.5</v>
      </c>
      <c r="B19" s="13" t="s">
        <v>32</v>
      </c>
      <c r="C19" s="7" t="s">
        <v>28</v>
      </c>
      <c r="D19" s="9">
        <v>1</v>
      </c>
      <c r="E19" s="10">
        <f>APU!M519</f>
        <v>3496442</v>
      </c>
      <c r="F19" s="23">
        <f t="shared" si="1"/>
        <v>3496442</v>
      </c>
      <c r="G19" s="2"/>
    </row>
    <row r="20" spans="1:7" ht="31.5" x14ac:dyDescent="0.25">
      <c r="A20" s="22">
        <v>3.6</v>
      </c>
      <c r="B20" s="45" t="s">
        <v>33</v>
      </c>
      <c r="C20" s="7" t="s">
        <v>7</v>
      </c>
      <c r="D20" s="7">
        <v>7.2</v>
      </c>
      <c r="E20" s="11">
        <f>APU!M560</f>
        <v>378696</v>
      </c>
      <c r="F20" s="23">
        <f t="shared" si="1"/>
        <v>2726611.2</v>
      </c>
      <c r="G20" s="2"/>
    </row>
    <row r="21" spans="1:7" ht="15.75" x14ac:dyDescent="0.25">
      <c r="A21" s="22">
        <v>3.7</v>
      </c>
      <c r="B21" s="13" t="s">
        <v>41</v>
      </c>
      <c r="C21" s="7" t="s">
        <v>7</v>
      </c>
      <c r="D21" s="9">
        <v>28</v>
      </c>
      <c r="E21" s="10">
        <f>APU!M598</f>
        <v>167335</v>
      </c>
      <c r="F21" s="23">
        <f t="shared" si="1"/>
        <v>4685380</v>
      </c>
      <c r="G21" s="2"/>
    </row>
    <row r="22" spans="1:7" s="4" customFormat="1" ht="15.75" x14ac:dyDescent="0.25">
      <c r="A22" s="20">
        <v>4</v>
      </c>
      <c r="B22" s="15" t="s">
        <v>9</v>
      </c>
      <c r="C22" s="12"/>
      <c r="D22" s="16"/>
      <c r="E22" s="17"/>
      <c r="F22" s="24">
        <f>SUM(F23:F24)</f>
        <v>31902010</v>
      </c>
      <c r="G22" s="342">
        <f>F22*1.3</f>
        <v>41472613</v>
      </c>
    </row>
    <row r="23" spans="1:7" ht="15.75" x14ac:dyDescent="0.25">
      <c r="A23" s="25">
        <v>4.0999999999999996</v>
      </c>
      <c r="B23" s="13" t="s">
        <v>18</v>
      </c>
      <c r="C23" s="7" t="s">
        <v>7</v>
      </c>
      <c r="D23" s="9">
        <v>190</v>
      </c>
      <c r="E23" s="10">
        <f>APU!M638</f>
        <v>106043</v>
      </c>
      <c r="F23" s="26">
        <f>D23*E23</f>
        <v>20148170</v>
      </c>
      <c r="G23" s="2"/>
    </row>
    <row r="24" spans="1:7" ht="15.75" x14ac:dyDescent="0.25">
      <c r="A24" s="25">
        <v>4.2</v>
      </c>
      <c r="B24" s="13" t="s">
        <v>10</v>
      </c>
      <c r="C24" s="7" t="s">
        <v>7</v>
      </c>
      <c r="D24" s="9">
        <v>280</v>
      </c>
      <c r="E24" s="10">
        <f>APU!M673</f>
        <v>41978</v>
      </c>
      <c r="F24" s="26">
        <f>D24*E24</f>
        <v>11753840</v>
      </c>
      <c r="G24" s="2"/>
    </row>
    <row r="25" spans="1:7" s="4" customFormat="1" ht="15.75" x14ac:dyDescent="0.25">
      <c r="A25" s="20">
        <v>5</v>
      </c>
      <c r="B25" s="15" t="s">
        <v>11</v>
      </c>
      <c r="C25" s="12"/>
      <c r="D25" s="16"/>
      <c r="E25" s="17"/>
      <c r="F25" s="24">
        <f>SUM(F26:F27)</f>
        <v>81151840</v>
      </c>
      <c r="G25" s="342">
        <f>F25*1.3</f>
        <v>105497392</v>
      </c>
    </row>
    <row r="26" spans="1:7" ht="15.75" x14ac:dyDescent="0.25">
      <c r="A26" s="25">
        <v>5.0999999999999996</v>
      </c>
      <c r="B26" s="8" t="s">
        <v>22</v>
      </c>
      <c r="C26" s="7" t="s">
        <v>7</v>
      </c>
      <c r="D26" s="7">
        <v>440</v>
      </c>
      <c r="E26" s="11">
        <f>APU!M710</f>
        <v>69328</v>
      </c>
      <c r="F26" s="27">
        <f>D26*E26</f>
        <v>30504320</v>
      </c>
      <c r="G26" s="2"/>
    </row>
    <row r="27" spans="1:7" ht="15.75" x14ac:dyDescent="0.25">
      <c r="A27" s="25">
        <v>5.2</v>
      </c>
      <c r="B27" s="8" t="s">
        <v>19</v>
      </c>
      <c r="C27" s="7" t="s">
        <v>7</v>
      </c>
      <c r="D27" s="9">
        <v>440</v>
      </c>
      <c r="E27" s="10">
        <f>APU!M751</f>
        <v>115108</v>
      </c>
      <c r="F27" s="27">
        <f t="shared" ref="F27" si="2">D27*E27</f>
        <v>50647520</v>
      </c>
      <c r="G27" s="2"/>
    </row>
    <row r="28" spans="1:7" s="4" customFormat="1" ht="15.75" x14ac:dyDescent="0.25">
      <c r="A28" s="20">
        <v>6</v>
      </c>
      <c r="B28" s="18" t="s">
        <v>13</v>
      </c>
      <c r="C28" s="19"/>
      <c r="D28" s="16"/>
      <c r="E28" s="17"/>
      <c r="F28" s="24">
        <f>SUM(F29:F29)</f>
        <v>4399040</v>
      </c>
      <c r="G28" s="342">
        <f>F28*1.3</f>
        <v>5718752</v>
      </c>
    </row>
    <row r="29" spans="1:7" ht="16.5" thickBot="1" x14ac:dyDescent="0.3">
      <c r="A29" s="29">
        <v>6.1</v>
      </c>
      <c r="B29" s="30" t="s">
        <v>20</v>
      </c>
      <c r="C29" s="31" t="s">
        <v>7</v>
      </c>
      <c r="D29" s="32">
        <v>160</v>
      </c>
      <c r="E29" s="33">
        <f>APU!M788</f>
        <v>27494</v>
      </c>
      <c r="F29" s="34">
        <f>D29*E29</f>
        <v>4399040</v>
      </c>
      <c r="G29" s="2"/>
    </row>
    <row r="30" spans="1:7" ht="16.5" thickBot="1" x14ac:dyDescent="0.3">
      <c r="A30" s="5"/>
      <c r="B30" s="6"/>
      <c r="C30" s="5"/>
      <c r="D30" s="197" t="s">
        <v>21</v>
      </c>
      <c r="E30" s="198"/>
      <c r="F30" s="39">
        <f>ROUND(F4+F10+F14+F22+F25+F28,0)</f>
        <v>192307692</v>
      </c>
      <c r="G30" s="39">
        <f>ROUND(G4+G10+G14+G22+G25+G28,0)</f>
        <v>250000000</v>
      </c>
    </row>
    <row r="31" spans="1:7" ht="15.75" x14ac:dyDescent="0.25">
      <c r="A31" s="5"/>
      <c r="B31" s="6"/>
      <c r="C31" s="5"/>
      <c r="D31" s="199" t="s">
        <v>39</v>
      </c>
      <c r="E31" s="200"/>
      <c r="F31" s="46">
        <f>ROUND(F30*20%,0)</f>
        <v>38461538</v>
      </c>
    </row>
    <row r="32" spans="1:7" ht="15.75" x14ac:dyDescent="0.25">
      <c r="A32" s="5"/>
      <c r="B32" s="6"/>
      <c r="C32" s="5"/>
      <c r="D32" s="201" t="s">
        <v>40</v>
      </c>
      <c r="E32" s="202"/>
      <c r="F32" s="47">
        <f>ROUND(F30*5%,0)</f>
        <v>9615385</v>
      </c>
    </row>
    <row r="33" spans="1:7" ht="16.5" thickBot="1" x14ac:dyDescent="0.3">
      <c r="A33" s="5"/>
      <c r="B33" s="6"/>
      <c r="C33" s="5"/>
      <c r="D33" s="203" t="s">
        <v>38</v>
      </c>
      <c r="E33" s="204"/>
      <c r="F33" s="48">
        <f>ROUND(F30*5%,0)</f>
        <v>9615385</v>
      </c>
    </row>
    <row r="34" spans="1:7" ht="16.5" thickBot="1" x14ac:dyDescent="0.3">
      <c r="A34" s="5"/>
      <c r="B34" s="6"/>
      <c r="C34" s="5"/>
      <c r="D34" s="205" t="s">
        <v>16</v>
      </c>
      <c r="E34" s="206"/>
      <c r="F34" s="195">
        <f>SUM(F30:F33)</f>
        <v>250000000</v>
      </c>
      <c r="G34" s="2"/>
    </row>
  </sheetData>
  <mergeCells count="6">
    <mergeCell ref="D34:E34"/>
    <mergeCell ref="A1:F1"/>
    <mergeCell ref="D30:E30"/>
    <mergeCell ref="D31:E31"/>
    <mergeCell ref="D32:E32"/>
    <mergeCell ref="D33:E33"/>
  </mergeCells>
  <pageMargins left="0.7" right="0.7" top="0.75" bottom="0.75" header="0.3" footer="0.3"/>
  <pageSetup paperSize="9" scale="74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349D3-8B74-4BCC-8D27-2F8E4A28B492}">
  <sheetPr>
    <pageSetUpPr fitToPage="1"/>
  </sheetPr>
  <dimension ref="A1:V788"/>
  <sheetViews>
    <sheetView view="pageBreakPreview" topLeftCell="A513" zoomScaleNormal="100" zoomScaleSheetLayoutView="100" workbookViewId="0">
      <selection activeCell="U650" sqref="U650"/>
    </sheetView>
  </sheetViews>
  <sheetFormatPr baseColWidth="10" defaultColWidth="11.42578125" defaultRowHeight="11.25" x14ac:dyDescent="0.2"/>
  <cols>
    <col min="1" max="1" width="3" style="49" customWidth="1"/>
    <col min="2" max="2" width="1.42578125" style="49" customWidth="1"/>
    <col min="3" max="3" width="8.140625" style="189" customWidth="1"/>
    <col min="4" max="4" width="17.42578125" style="113" customWidth="1"/>
    <col min="5" max="5" width="8" style="113" customWidth="1"/>
    <col min="6" max="6" width="7.28515625" style="113" customWidth="1"/>
    <col min="7" max="7" width="31.7109375" style="113" customWidth="1"/>
    <col min="8" max="8" width="10.7109375" style="49" customWidth="1"/>
    <col min="9" max="9" width="14.42578125" style="49" customWidth="1"/>
    <col min="10" max="10" width="10" style="49" customWidth="1"/>
    <col min="11" max="11" width="11.42578125" style="49" customWidth="1"/>
    <col min="12" max="12" width="15" style="49" customWidth="1"/>
    <col min="13" max="13" width="15.140625" style="190" customWidth="1"/>
    <col min="14" max="14" width="1.7109375" style="49" customWidth="1"/>
    <col min="15" max="18" width="0" style="49" hidden="1" customWidth="1"/>
    <col min="19" max="19" width="11.7109375" style="49" hidden="1" customWidth="1"/>
    <col min="20" max="20" width="0" style="49" hidden="1" customWidth="1"/>
    <col min="21" max="21" width="11.7109375" style="49" bestFit="1" customWidth="1"/>
    <col min="22" max="16384" width="11.42578125" style="49"/>
  </cols>
  <sheetData>
    <row r="1" spans="1:21" ht="14.25" customHeight="1" thickBot="1" x14ac:dyDescent="0.25">
      <c r="C1" s="50"/>
      <c r="D1" s="51"/>
      <c r="E1" s="51"/>
      <c r="F1" s="51"/>
      <c r="G1" s="51"/>
      <c r="H1" s="52"/>
      <c r="I1" s="52"/>
      <c r="J1" s="52"/>
      <c r="K1" s="52"/>
      <c r="L1" s="52"/>
      <c r="M1" s="53"/>
      <c r="N1" s="52"/>
      <c r="O1" s="52"/>
      <c r="P1" s="52"/>
      <c r="Q1" s="52"/>
      <c r="R1" s="52"/>
      <c r="S1" s="52"/>
      <c r="T1" s="52"/>
      <c r="U1" s="52"/>
    </row>
    <row r="2" spans="1:21" ht="12" customHeight="1" thickBot="1" x14ac:dyDescent="0.25">
      <c r="A2" s="54"/>
      <c r="B2" s="55"/>
      <c r="C2" s="246" t="s">
        <v>42</v>
      </c>
      <c r="D2" s="247"/>
      <c r="E2" s="247"/>
      <c r="F2" s="247"/>
      <c r="G2" s="247"/>
      <c r="H2" s="247"/>
      <c r="I2" s="247"/>
      <c r="J2" s="252" t="s">
        <v>43</v>
      </c>
      <c r="K2" s="56" t="s">
        <v>44</v>
      </c>
      <c r="L2" s="56" t="s">
        <v>45</v>
      </c>
      <c r="M2" s="57" t="s">
        <v>46</v>
      </c>
      <c r="N2" s="58"/>
      <c r="O2" s="52"/>
      <c r="P2" s="52"/>
      <c r="Q2" s="52"/>
      <c r="R2" s="52"/>
      <c r="S2" s="52"/>
      <c r="T2" s="52"/>
      <c r="U2" s="52"/>
    </row>
    <row r="3" spans="1:21" ht="10.5" customHeight="1" thickBot="1" x14ac:dyDescent="0.25">
      <c r="A3" s="54"/>
      <c r="B3" s="55"/>
      <c r="C3" s="248"/>
      <c r="D3" s="249"/>
      <c r="E3" s="249"/>
      <c r="F3" s="249"/>
      <c r="G3" s="249"/>
      <c r="H3" s="249"/>
      <c r="I3" s="249"/>
      <c r="J3" s="253"/>
      <c r="K3" s="59">
        <v>12</v>
      </c>
      <c r="L3" s="56" t="s">
        <v>47</v>
      </c>
      <c r="M3" s="59">
        <v>2026</v>
      </c>
      <c r="N3" s="58"/>
      <c r="O3" s="52"/>
      <c r="P3" s="52"/>
      <c r="Q3" s="52"/>
      <c r="R3" s="52"/>
      <c r="S3" s="52"/>
      <c r="T3" s="52"/>
      <c r="U3" s="52"/>
    </row>
    <row r="4" spans="1:21" ht="12.75" customHeight="1" thickBot="1" x14ac:dyDescent="0.25">
      <c r="A4" s="54"/>
      <c r="B4" s="55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4"/>
      <c r="N4" s="58"/>
      <c r="O4" s="52"/>
      <c r="P4" s="52"/>
      <c r="Q4" s="52"/>
      <c r="R4" s="52"/>
      <c r="S4" s="52"/>
      <c r="T4" s="52"/>
      <c r="U4" s="52"/>
    </row>
    <row r="5" spans="1:21" ht="15" customHeight="1" thickBot="1" x14ac:dyDescent="0.25">
      <c r="A5" s="54"/>
      <c r="B5" s="55"/>
      <c r="C5" s="60"/>
      <c r="D5" s="61"/>
      <c r="E5" s="62"/>
      <c r="F5" s="331" t="s">
        <v>48</v>
      </c>
      <c r="G5" s="331"/>
      <c r="H5" s="331"/>
      <c r="I5" s="331"/>
      <c r="J5" s="63"/>
      <c r="K5" s="64"/>
      <c r="L5" s="64"/>
      <c r="M5" s="65"/>
      <c r="N5" s="58"/>
      <c r="O5" s="52"/>
      <c r="P5" s="52"/>
      <c r="Q5" s="52"/>
      <c r="R5" s="52"/>
      <c r="S5" s="52"/>
      <c r="T5" s="52"/>
      <c r="U5" s="52"/>
    </row>
    <row r="6" spans="1:21" x14ac:dyDescent="0.2">
      <c r="A6" s="54"/>
      <c r="B6" s="55"/>
      <c r="C6" s="66" t="s">
        <v>0</v>
      </c>
      <c r="D6" s="228" t="s">
        <v>1</v>
      </c>
      <c r="E6" s="228"/>
      <c r="F6" s="228"/>
      <c r="G6" s="228"/>
      <c r="H6" s="228"/>
      <c r="I6" s="228"/>
      <c r="J6" s="228"/>
      <c r="K6" s="228"/>
      <c r="L6" s="67" t="s">
        <v>2</v>
      </c>
      <c r="M6" s="68" t="s">
        <v>3</v>
      </c>
      <c r="N6" s="58"/>
      <c r="O6" s="52"/>
      <c r="P6" s="52"/>
      <c r="Q6" s="52"/>
      <c r="R6" s="69"/>
      <c r="S6" s="52"/>
      <c r="T6" s="52"/>
      <c r="U6" s="52"/>
    </row>
    <row r="7" spans="1:21" ht="12" thickBot="1" x14ac:dyDescent="0.25">
      <c r="A7" s="54"/>
      <c r="B7" s="55"/>
      <c r="C7" s="70">
        <f>'PRESUPUESTO '!A5</f>
        <v>1.1000000000000001</v>
      </c>
      <c r="D7" s="243" t="str">
        <f>'PRESUPUESTO '!B5</f>
        <v>CERRAMIENTO PREVENTIVO EN TELA VERDE</v>
      </c>
      <c r="E7" s="243"/>
      <c r="F7" s="243"/>
      <c r="G7" s="243"/>
      <c r="H7" s="243"/>
      <c r="I7" s="243"/>
      <c r="J7" s="243"/>
      <c r="K7" s="243"/>
      <c r="L7" s="71" t="str">
        <f>'PRESUPUESTO '!C5</f>
        <v>ML</v>
      </c>
      <c r="M7" s="72">
        <f>'PRESUPUESTO '!D5</f>
        <v>15</v>
      </c>
      <c r="N7" s="58"/>
      <c r="O7" s="52"/>
      <c r="P7" s="52"/>
      <c r="Q7" s="52"/>
      <c r="R7" s="52"/>
      <c r="S7" s="52"/>
      <c r="T7" s="52"/>
      <c r="U7" s="52"/>
    </row>
    <row r="8" spans="1:21" ht="17.25" customHeight="1" thickBot="1" x14ac:dyDescent="0.25">
      <c r="B8" s="55"/>
      <c r="C8" s="211" t="s">
        <v>49</v>
      </c>
      <c r="D8" s="212"/>
      <c r="E8" s="212"/>
      <c r="F8" s="212"/>
      <c r="G8" s="212"/>
      <c r="H8" s="212"/>
      <c r="I8" s="212"/>
      <c r="J8" s="212"/>
      <c r="K8" s="212"/>
      <c r="L8" s="212"/>
      <c r="M8" s="213"/>
      <c r="N8" s="58"/>
      <c r="O8" s="52"/>
      <c r="P8" s="52"/>
      <c r="Q8" s="52"/>
      <c r="R8" s="52"/>
      <c r="S8" s="52"/>
      <c r="T8" s="52"/>
      <c r="U8" s="52"/>
    </row>
    <row r="9" spans="1:21" x14ac:dyDescent="0.2">
      <c r="B9" s="55"/>
      <c r="C9" s="73" t="s">
        <v>50</v>
      </c>
      <c r="D9" s="214" t="s">
        <v>51</v>
      </c>
      <c r="E9" s="228"/>
      <c r="F9" s="228"/>
      <c r="G9" s="74" t="s">
        <v>52</v>
      </c>
      <c r="H9" s="74" t="s">
        <v>53</v>
      </c>
      <c r="I9" s="75" t="s">
        <v>54</v>
      </c>
      <c r="J9" s="322" t="s">
        <v>55</v>
      </c>
      <c r="K9" s="323"/>
      <c r="L9" s="76" t="s">
        <v>56</v>
      </c>
      <c r="M9" s="259"/>
      <c r="N9" s="77"/>
      <c r="O9" s="52"/>
      <c r="P9" s="52"/>
      <c r="Q9" s="52"/>
      <c r="R9" s="52"/>
      <c r="S9" s="52"/>
      <c r="T9" s="52"/>
      <c r="U9" s="52"/>
    </row>
    <row r="10" spans="1:21" x14ac:dyDescent="0.2">
      <c r="B10" s="55"/>
      <c r="C10" s="78"/>
      <c r="D10" s="219" t="s">
        <v>57</v>
      </c>
      <c r="E10" s="240"/>
      <c r="F10" s="240"/>
      <c r="G10" s="79"/>
      <c r="H10" s="80" t="s">
        <v>58</v>
      </c>
      <c r="I10" s="81">
        <f>0.1*M38</f>
        <v>536.5</v>
      </c>
      <c r="J10" s="82">
        <v>1</v>
      </c>
      <c r="K10" s="83" t="s">
        <v>58</v>
      </c>
      <c r="L10" s="84">
        <f>I10/J10</f>
        <v>536.5</v>
      </c>
      <c r="M10" s="260"/>
      <c r="N10" s="58"/>
      <c r="O10" s="52"/>
      <c r="P10" s="52"/>
      <c r="Q10" s="52"/>
      <c r="R10" s="52"/>
      <c r="S10" s="52"/>
      <c r="T10" s="52"/>
      <c r="U10" s="52"/>
    </row>
    <row r="11" spans="1:21" x14ac:dyDescent="0.2">
      <c r="B11" s="55"/>
      <c r="C11" s="78" t="s">
        <v>58</v>
      </c>
      <c r="D11" s="219"/>
      <c r="E11" s="240"/>
      <c r="F11" s="240"/>
      <c r="G11" s="79"/>
      <c r="H11" s="80"/>
      <c r="I11" s="81"/>
      <c r="J11" s="80"/>
      <c r="K11" s="85"/>
      <c r="L11" s="84"/>
      <c r="M11" s="260"/>
      <c r="N11" s="86"/>
      <c r="O11" s="52"/>
      <c r="P11" s="52"/>
      <c r="Q11" s="52"/>
      <c r="R11" s="52"/>
      <c r="S11" s="52"/>
      <c r="T11" s="52"/>
      <c r="U11" s="52"/>
    </row>
    <row r="12" spans="1:21" x14ac:dyDescent="0.2">
      <c r="B12" s="55"/>
      <c r="C12" s="78" t="s">
        <v>58</v>
      </c>
      <c r="D12" s="310" t="s">
        <v>58</v>
      </c>
      <c r="E12" s="330"/>
      <c r="F12" s="330"/>
      <c r="G12" s="79"/>
      <c r="H12" s="80" t="s">
        <v>58</v>
      </c>
      <c r="I12" s="81" t="s">
        <v>58</v>
      </c>
      <c r="J12" s="80" t="s">
        <v>58</v>
      </c>
      <c r="K12" s="85" t="s">
        <v>58</v>
      </c>
      <c r="L12" s="84"/>
      <c r="M12" s="260"/>
      <c r="N12" s="58"/>
      <c r="O12" s="52"/>
      <c r="P12" s="52"/>
      <c r="Q12" s="52"/>
      <c r="R12" s="52"/>
      <c r="S12" s="52"/>
      <c r="T12" s="52"/>
      <c r="U12" s="52"/>
    </row>
    <row r="13" spans="1:21" x14ac:dyDescent="0.2">
      <c r="B13" s="55"/>
      <c r="C13" s="78" t="s">
        <v>58</v>
      </c>
      <c r="D13" s="310" t="s">
        <v>58</v>
      </c>
      <c r="E13" s="330"/>
      <c r="F13" s="330"/>
      <c r="G13" s="79"/>
      <c r="H13" s="80" t="s">
        <v>58</v>
      </c>
      <c r="I13" s="81" t="s">
        <v>58</v>
      </c>
      <c r="J13" s="80" t="s">
        <v>58</v>
      </c>
      <c r="K13" s="85" t="s">
        <v>58</v>
      </c>
      <c r="L13" s="84"/>
      <c r="M13" s="260"/>
      <c r="N13" s="58"/>
      <c r="O13" s="52"/>
      <c r="P13" s="52"/>
      <c r="Q13" s="52"/>
      <c r="R13" s="52"/>
      <c r="S13" s="52"/>
      <c r="T13" s="52"/>
      <c r="U13" s="52"/>
    </row>
    <row r="14" spans="1:21" ht="12" thickBot="1" x14ac:dyDescent="0.25">
      <c r="B14" s="55"/>
      <c r="C14" s="87" t="s">
        <v>58</v>
      </c>
      <c r="D14" s="237" t="s">
        <v>58</v>
      </c>
      <c r="E14" s="238"/>
      <c r="F14" s="238"/>
      <c r="G14" s="88"/>
      <c r="H14" s="89" t="s">
        <v>58</v>
      </c>
      <c r="I14" s="90" t="s">
        <v>58</v>
      </c>
      <c r="J14" s="89" t="s">
        <v>58</v>
      </c>
      <c r="K14" s="91" t="s">
        <v>58</v>
      </c>
      <c r="L14" s="92"/>
      <c r="M14" s="261"/>
      <c r="N14" s="58"/>
      <c r="O14" s="52"/>
      <c r="P14" s="52"/>
      <c r="Q14" s="52"/>
      <c r="R14" s="52"/>
      <c r="S14" s="52"/>
      <c r="T14" s="52"/>
      <c r="U14" s="52"/>
    </row>
    <row r="15" spans="1:21" ht="12" thickBot="1" x14ac:dyDescent="0.25">
      <c r="B15" s="55"/>
      <c r="C15" s="93"/>
      <c r="D15" s="94"/>
      <c r="E15" s="94"/>
      <c r="F15" s="94"/>
      <c r="G15" s="94"/>
      <c r="H15" s="95"/>
      <c r="I15" s="95"/>
      <c r="J15" s="95"/>
      <c r="K15" s="95"/>
      <c r="L15" s="96" t="s">
        <v>59</v>
      </c>
      <c r="M15" s="97">
        <f>SUM(L10:L14)</f>
        <v>536.5</v>
      </c>
      <c r="N15" s="58"/>
      <c r="O15" s="52"/>
      <c r="P15" s="52"/>
      <c r="Q15" s="52"/>
      <c r="R15" s="52"/>
      <c r="S15" s="52"/>
      <c r="T15" s="52"/>
      <c r="U15" s="52"/>
    </row>
    <row r="16" spans="1:21" ht="15.75" customHeight="1" thickBot="1" x14ac:dyDescent="0.25">
      <c r="B16" s="55"/>
      <c r="C16" s="211" t="s">
        <v>60</v>
      </c>
      <c r="D16" s="212"/>
      <c r="E16" s="212"/>
      <c r="F16" s="212"/>
      <c r="G16" s="212"/>
      <c r="H16" s="212"/>
      <c r="I16" s="212"/>
      <c r="J16" s="212"/>
      <c r="K16" s="212"/>
      <c r="L16" s="212"/>
      <c r="M16" s="213"/>
      <c r="N16" s="58"/>
      <c r="O16" s="52"/>
      <c r="P16" s="52"/>
      <c r="Q16" s="52"/>
      <c r="R16" s="52"/>
      <c r="S16" s="52"/>
      <c r="T16" s="52"/>
      <c r="U16" s="52"/>
    </row>
    <row r="17" spans="2:21" x14ac:dyDescent="0.2">
      <c r="B17" s="55"/>
      <c r="C17" s="73" t="s">
        <v>50</v>
      </c>
      <c r="D17" s="328" t="s">
        <v>51</v>
      </c>
      <c r="E17" s="328"/>
      <c r="F17" s="328"/>
      <c r="G17" s="329"/>
      <c r="H17" s="74" t="s">
        <v>61</v>
      </c>
      <c r="I17" s="98" t="s">
        <v>62</v>
      </c>
      <c r="J17" s="322" t="s">
        <v>63</v>
      </c>
      <c r="K17" s="323"/>
      <c r="L17" s="76" t="s">
        <v>56</v>
      </c>
      <c r="M17" s="259"/>
      <c r="N17" s="58"/>
      <c r="O17" s="52"/>
      <c r="P17" s="52"/>
      <c r="Q17" s="52"/>
      <c r="R17" s="52"/>
      <c r="S17" s="52"/>
      <c r="T17" s="52"/>
      <c r="U17" s="52"/>
    </row>
    <row r="18" spans="2:21" x14ac:dyDescent="0.2">
      <c r="B18" s="55"/>
      <c r="C18" s="78"/>
      <c r="D18" s="262" t="s">
        <v>64</v>
      </c>
      <c r="E18" s="262"/>
      <c r="F18" s="262"/>
      <c r="G18" s="219"/>
      <c r="H18" s="80" t="str">
        <f>+'[1]LISTADO MATERIALES'!C109</f>
        <v>M</v>
      </c>
      <c r="I18" s="99">
        <v>9661.18</v>
      </c>
      <c r="J18" s="324">
        <v>1</v>
      </c>
      <c r="K18" s="325"/>
      <c r="L18" s="84">
        <f>+I18*J18</f>
        <v>9661.18</v>
      </c>
      <c r="M18" s="260"/>
      <c r="N18" s="58"/>
      <c r="O18" s="52"/>
      <c r="P18" s="52"/>
      <c r="Q18" s="52"/>
      <c r="R18" s="52"/>
      <c r="S18" s="52"/>
      <c r="T18" s="52"/>
      <c r="U18" s="52"/>
    </row>
    <row r="19" spans="2:21" x14ac:dyDescent="0.2">
      <c r="B19" s="55"/>
      <c r="C19" s="78" t="s">
        <v>58</v>
      </c>
      <c r="D19" s="262" t="s">
        <v>65</v>
      </c>
      <c r="E19" s="262"/>
      <c r="F19" s="262"/>
      <c r="G19" s="219"/>
      <c r="H19" s="80" t="s">
        <v>66</v>
      </c>
      <c r="I19" s="99">
        <v>8505.49</v>
      </c>
      <c r="J19" s="324">
        <v>0.55000000000000004</v>
      </c>
      <c r="K19" s="325"/>
      <c r="L19" s="84">
        <f>+I19*J19</f>
        <v>4678.0195000000003</v>
      </c>
      <c r="M19" s="260"/>
      <c r="N19" s="58"/>
      <c r="O19" s="52"/>
      <c r="P19" s="52"/>
      <c r="Q19" s="52"/>
      <c r="R19" s="52"/>
      <c r="S19" s="52"/>
      <c r="T19" s="52"/>
      <c r="U19" s="52"/>
    </row>
    <row r="20" spans="2:21" x14ac:dyDescent="0.2">
      <c r="B20" s="55"/>
      <c r="C20" s="78" t="s">
        <v>58</v>
      </c>
      <c r="D20" s="262" t="s">
        <v>67</v>
      </c>
      <c r="E20" s="262"/>
      <c r="F20" s="262"/>
      <c r="G20" s="219"/>
      <c r="H20" s="80" t="s">
        <v>28</v>
      </c>
      <c r="I20" s="99">
        <v>10635.36</v>
      </c>
      <c r="J20" s="324">
        <v>0.08</v>
      </c>
      <c r="K20" s="325"/>
      <c r="L20" s="84">
        <f>+I20*J20</f>
        <v>850.82880000000011</v>
      </c>
      <c r="M20" s="260"/>
      <c r="N20" s="58"/>
      <c r="O20" s="52"/>
      <c r="P20" s="52"/>
      <c r="Q20" s="52"/>
      <c r="R20" s="52"/>
      <c r="S20" s="52"/>
      <c r="T20" s="52"/>
      <c r="U20" s="100"/>
    </row>
    <row r="21" spans="2:21" x14ac:dyDescent="0.2">
      <c r="B21" s="55"/>
      <c r="C21" s="78" t="s">
        <v>58</v>
      </c>
      <c r="D21" s="262" t="s">
        <v>58</v>
      </c>
      <c r="E21" s="262"/>
      <c r="F21" s="262"/>
      <c r="G21" s="219"/>
      <c r="H21" s="80" t="s">
        <v>58</v>
      </c>
      <c r="I21" s="99" t="s">
        <v>58</v>
      </c>
      <c r="J21" s="324" t="s">
        <v>58</v>
      </c>
      <c r="K21" s="325"/>
      <c r="L21" s="84"/>
      <c r="M21" s="260"/>
      <c r="N21" s="58"/>
      <c r="O21" s="52"/>
      <c r="P21" s="52"/>
      <c r="Q21" s="52"/>
      <c r="R21" s="52"/>
      <c r="S21" s="52"/>
      <c r="T21" s="52"/>
      <c r="U21" s="52"/>
    </row>
    <row r="22" spans="2:21" x14ac:dyDescent="0.2">
      <c r="B22" s="55"/>
      <c r="C22" s="78" t="s">
        <v>58</v>
      </c>
      <c r="D22" s="262" t="s">
        <v>58</v>
      </c>
      <c r="E22" s="262"/>
      <c r="F22" s="262"/>
      <c r="G22" s="219"/>
      <c r="H22" s="80" t="s">
        <v>58</v>
      </c>
      <c r="I22" s="99" t="s">
        <v>58</v>
      </c>
      <c r="J22" s="324" t="s">
        <v>58</v>
      </c>
      <c r="K22" s="325"/>
      <c r="L22" s="84"/>
      <c r="M22" s="260"/>
      <c r="N22" s="58"/>
      <c r="O22" s="52"/>
      <c r="P22" s="52"/>
      <c r="Q22" s="52"/>
      <c r="R22" s="52"/>
      <c r="S22" s="52"/>
      <c r="T22" s="52"/>
      <c r="U22" s="52"/>
    </row>
    <row r="23" spans="2:21" ht="12" thickBot="1" x14ac:dyDescent="0.25">
      <c r="B23" s="55"/>
      <c r="C23" s="87" t="s">
        <v>58</v>
      </c>
      <c r="D23" s="274" t="s">
        <v>68</v>
      </c>
      <c r="E23" s="274"/>
      <c r="F23" s="274"/>
      <c r="G23" s="283"/>
      <c r="H23" s="89" t="s">
        <v>58</v>
      </c>
      <c r="I23" s="101" t="s">
        <v>58</v>
      </c>
      <c r="J23" s="326">
        <v>0.05</v>
      </c>
      <c r="K23" s="327"/>
      <c r="L23" s="92"/>
      <c r="M23" s="261"/>
      <c r="N23" s="58"/>
      <c r="O23" s="52"/>
      <c r="P23" s="52"/>
      <c r="Q23" s="52"/>
      <c r="R23" s="52"/>
      <c r="S23" s="52"/>
      <c r="T23" s="52"/>
      <c r="U23" s="52"/>
    </row>
    <row r="24" spans="2:21" ht="12" thickBot="1" x14ac:dyDescent="0.25">
      <c r="B24" s="55"/>
      <c r="C24" s="93"/>
      <c r="D24" s="94"/>
      <c r="E24" s="94"/>
      <c r="F24" s="94"/>
      <c r="G24" s="94"/>
      <c r="H24" s="95"/>
      <c r="I24" s="95"/>
      <c r="J24" s="95"/>
      <c r="K24" s="95"/>
      <c r="L24" s="96" t="s">
        <v>59</v>
      </c>
      <c r="M24" s="97">
        <f>SUM(L18:L23)</f>
        <v>15190.0283</v>
      </c>
      <c r="N24" s="58"/>
      <c r="O24" s="52"/>
      <c r="P24" s="52"/>
      <c r="Q24" s="52"/>
      <c r="R24" s="52"/>
      <c r="S24" s="52"/>
      <c r="T24" s="52"/>
      <c r="U24" s="52"/>
    </row>
    <row r="25" spans="2:21" ht="34.9" customHeight="1" thickBot="1" x14ac:dyDescent="0.25">
      <c r="B25" s="55"/>
      <c r="C25" s="211" t="s">
        <v>69</v>
      </c>
      <c r="D25" s="212"/>
      <c r="E25" s="212"/>
      <c r="F25" s="212"/>
      <c r="G25" s="212"/>
      <c r="H25" s="212"/>
      <c r="I25" s="212"/>
      <c r="J25" s="212"/>
      <c r="K25" s="212"/>
      <c r="L25" s="212"/>
      <c r="M25" s="213"/>
      <c r="N25" s="58"/>
      <c r="O25" s="52"/>
      <c r="P25" s="52"/>
      <c r="Q25" s="52"/>
      <c r="R25" s="52"/>
      <c r="S25" s="52"/>
      <c r="T25" s="52"/>
      <c r="U25" s="52"/>
    </row>
    <row r="26" spans="2:21" ht="22.5" x14ac:dyDescent="0.2">
      <c r="B26" s="55"/>
      <c r="C26" s="73" t="s">
        <v>50</v>
      </c>
      <c r="D26" s="214" t="s">
        <v>70</v>
      </c>
      <c r="E26" s="228"/>
      <c r="F26" s="228"/>
      <c r="G26" s="102" t="s">
        <v>71</v>
      </c>
      <c r="H26" s="75" t="s">
        <v>72</v>
      </c>
      <c r="I26" s="74" t="s">
        <v>73</v>
      </c>
      <c r="J26" s="322" t="s">
        <v>54</v>
      </c>
      <c r="K26" s="323"/>
      <c r="L26" s="76" t="s">
        <v>56</v>
      </c>
      <c r="M26" s="217"/>
      <c r="N26" s="58"/>
      <c r="O26" s="52"/>
      <c r="P26" s="52"/>
      <c r="Q26" s="52"/>
      <c r="R26" s="52"/>
      <c r="S26" s="52"/>
      <c r="T26" s="52"/>
      <c r="U26" s="52"/>
    </row>
    <row r="27" spans="2:21" x14ac:dyDescent="0.2">
      <c r="B27" s="55"/>
      <c r="C27" s="78" t="s">
        <v>58</v>
      </c>
      <c r="D27" s="229" t="s">
        <v>74</v>
      </c>
      <c r="E27" s="230"/>
      <c r="F27" s="231"/>
      <c r="G27" s="103">
        <v>1</v>
      </c>
      <c r="H27" s="103"/>
      <c r="I27" s="103"/>
      <c r="J27" s="266">
        <v>500</v>
      </c>
      <c r="K27" s="266"/>
      <c r="L27" s="104">
        <f>J27</f>
        <v>500</v>
      </c>
      <c r="M27" s="217"/>
      <c r="N27" s="58"/>
      <c r="O27" s="52"/>
      <c r="P27" s="52"/>
      <c r="Q27" s="52"/>
      <c r="R27" s="52"/>
      <c r="S27" s="52"/>
      <c r="T27" s="52"/>
      <c r="U27" s="52"/>
    </row>
    <row r="28" spans="2:21" x14ac:dyDescent="0.2">
      <c r="B28" s="55"/>
      <c r="C28" s="78" t="s">
        <v>58</v>
      </c>
      <c r="D28" s="313" t="s">
        <v>58</v>
      </c>
      <c r="E28" s="314"/>
      <c r="F28" s="314"/>
      <c r="G28" s="80" t="s">
        <v>58</v>
      </c>
      <c r="H28" s="105"/>
      <c r="I28" s="80" t="s">
        <v>58</v>
      </c>
      <c r="J28" s="315" t="s">
        <v>58</v>
      </c>
      <c r="K28" s="316"/>
      <c r="L28" s="84"/>
      <c r="M28" s="217"/>
      <c r="N28" s="58"/>
      <c r="O28" s="52"/>
      <c r="P28" s="52"/>
      <c r="Q28" s="52"/>
      <c r="R28" s="52"/>
      <c r="S28" s="52"/>
      <c r="T28" s="52"/>
      <c r="U28" s="52"/>
    </row>
    <row r="29" spans="2:21" x14ac:dyDescent="0.2">
      <c r="B29" s="55"/>
      <c r="C29" s="78" t="s">
        <v>58</v>
      </c>
      <c r="D29" s="313" t="s">
        <v>58</v>
      </c>
      <c r="E29" s="314"/>
      <c r="F29" s="314"/>
      <c r="G29" s="80" t="s">
        <v>58</v>
      </c>
      <c r="H29" s="105" t="s">
        <v>58</v>
      </c>
      <c r="I29" s="80" t="s">
        <v>58</v>
      </c>
      <c r="J29" s="315" t="s">
        <v>58</v>
      </c>
      <c r="K29" s="316"/>
      <c r="L29" s="84"/>
      <c r="M29" s="217"/>
      <c r="N29" s="58"/>
      <c r="O29" s="52"/>
      <c r="P29" s="52"/>
      <c r="Q29" s="52"/>
      <c r="R29" s="52"/>
      <c r="S29" s="52"/>
      <c r="T29" s="52"/>
      <c r="U29" s="52"/>
    </row>
    <row r="30" spans="2:21" ht="12" thickBot="1" x14ac:dyDescent="0.25">
      <c r="B30" s="55"/>
      <c r="C30" s="87" t="s">
        <v>58</v>
      </c>
      <c r="D30" s="317" t="s">
        <v>58</v>
      </c>
      <c r="E30" s="318"/>
      <c r="F30" s="318"/>
      <c r="G30" s="89" t="s">
        <v>58</v>
      </c>
      <c r="H30" s="106" t="s">
        <v>58</v>
      </c>
      <c r="I30" s="89" t="s">
        <v>58</v>
      </c>
      <c r="J30" s="319" t="s">
        <v>58</v>
      </c>
      <c r="K30" s="320"/>
      <c r="L30" s="92"/>
      <c r="M30" s="217"/>
      <c r="N30" s="58"/>
      <c r="O30" s="52"/>
      <c r="P30" s="52"/>
      <c r="Q30" s="52"/>
      <c r="R30" s="52"/>
      <c r="S30" s="52"/>
      <c r="T30" s="52"/>
      <c r="U30" s="52"/>
    </row>
    <row r="31" spans="2:21" ht="12" thickBot="1" x14ac:dyDescent="0.25">
      <c r="B31" s="55"/>
      <c r="C31" s="93"/>
      <c r="D31" s="94"/>
      <c r="E31" s="94"/>
      <c r="F31" s="94"/>
      <c r="G31" s="94"/>
      <c r="H31" s="95"/>
      <c r="I31" s="95"/>
      <c r="J31" s="95"/>
      <c r="K31" s="95"/>
      <c r="L31" s="96" t="s">
        <v>59</v>
      </c>
      <c r="M31" s="97">
        <f>SUM(L27:L30)</f>
        <v>500</v>
      </c>
      <c r="N31" s="58"/>
      <c r="O31" s="52"/>
      <c r="P31" s="52"/>
      <c r="Q31" s="52"/>
      <c r="R31" s="52"/>
      <c r="S31" s="52"/>
      <c r="T31" s="52"/>
      <c r="U31" s="52"/>
    </row>
    <row r="32" spans="2:21" ht="24" customHeight="1" thickBot="1" x14ac:dyDescent="0.25">
      <c r="B32" s="55"/>
      <c r="C32" s="211" t="s">
        <v>75</v>
      </c>
      <c r="D32" s="212"/>
      <c r="E32" s="212"/>
      <c r="F32" s="212"/>
      <c r="G32" s="212"/>
      <c r="H32" s="212"/>
      <c r="I32" s="212"/>
      <c r="J32" s="212"/>
      <c r="K32" s="212"/>
      <c r="L32" s="212"/>
      <c r="M32" s="213"/>
      <c r="N32" s="58"/>
      <c r="O32" s="52"/>
      <c r="P32" s="52"/>
      <c r="Q32" s="52"/>
      <c r="R32" s="52"/>
      <c r="S32" s="52"/>
      <c r="T32" s="52"/>
      <c r="U32" s="52"/>
    </row>
    <row r="33" spans="2:21" x14ac:dyDescent="0.2">
      <c r="B33" s="55"/>
      <c r="C33" s="73" t="s">
        <v>50</v>
      </c>
      <c r="D33" s="258" t="s">
        <v>76</v>
      </c>
      <c r="E33" s="321"/>
      <c r="F33" s="74" t="s">
        <v>77</v>
      </c>
      <c r="G33" s="74" t="s">
        <v>78</v>
      </c>
      <c r="H33" s="74" t="s">
        <v>79</v>
      </c>
      <c r="I33" s="74" t="s">
        <v>80</v>
      </c>
      <c r="J33" s="322" t="s">
        <v>55</v>
      </c>
      <c r="K33" s="323"/>
      <c r="L33" s="76" t="s">
        <v>56</v>
      </c>
      <c r="M33" s="259"/>
      <c r="N33" s="58"/>
      <c r="O33" s="52"/>
      <c r="P33" s="52"/>
      <c r="Q33" s="52"/>
      <c r="R33" s="52"/>
      <c r="S33" s="52"/>
      <c r="T33" s="52"/>
      <c r="U33" s="52"/>
    </row>
    <row r="34" spans="2:21" x14ac:dyDescent="0.2">
      <c r="B34" s="55"/>
      <c r="C34" s="78"/>
      <c r="D34" s="262" t="str">
        <f>+'[1]LISTADO DE PERSONAL'!D15</f>
        <v>OFICIAL</v>
      </c>
      <c r="E34" s="219"/>
      <c r="F34" s="80">
        <v>1</v>
      </c>
      <c r="G34" s="107">
        <v>90000</v>
      </c>
      <c r="H34" s="108">
        <v>1.85</v>
      </c>
      <c r="I34" s="109">
        <f>G34*H34*F34</f>
        <v>166500</v>
      </c>
      <c r="J34" s="82">
        <v>50</v>
      </c>
      <c r="K34" s="83" t="s">
        <v>81</v>
      </c>
      <c r="L34" s="84">
        <f>I34/J34</f>
        <v>3330</v>
      </c>
      <c r="M34" s="260"/>
      <c r="N34" s="58"/>
      <c r="O34" s="52"/>
      <c r="P34" s="52"/>
      <c r="Q34" s="52"/>
      <c r="R34" s="52"/>
      <c r="S34" s="52"/>
      <c r="T34" s="52"/>
      <c r="U34" s="52"/>
    </row>
    <row r="35" spans="2:21" x14ac:dyDescent="0.2">
      <c r="B35" s="55"/>
      <c r="C35" s="78" t="s">
        <v>58</v>
      </c>
      <c r="D35" s="262" t="str">
        <f>+'[1]LISTADO DE PERSONAL'!D16</f>
        <v>AYUDANTE</v>
      </c>
      <c r="E35" s="219"/>
      <c r="F35" s="80">
        <v>1</v>
      </c>
      <c r="G35" s="109">
        <v>55000</v>
      </c>
      <c r="H35" s="108">
        <v>1.85</v>
      </c>
      <c r="I35" s="109">
        <f>G35*H35*F35</f>
        <v>101750</v>
      </c>
      <c r="J35" s="80">
        <v>50</v>
      </c>
      <c r="K35" s="85" t="str">
        <f>+K34</f>
        <v>M/DIA</v>
      </c>
      <c r="L35" s="84">
        <f>I35/J35</f>
        <v>2035</v>
      </c>
      <c r="M35" s="260"/>
      <c r="N35" s="58"/>
      <c r="O35" s="52"/>
      <c r="P35" s="52"/>
      <c r="Q35" s="52"/>
      <c r="R35" s="52"/>
      <c r="S35" s="52"/>
      <c r="T35" s="52"/>
      <c r="U35" s="52"/>
    </row>
    <row r="36" spans="2:21" x14ac:dyDescent="0.2">
      <c r="B36" s="55"/>
      <c r="C36" s="78" t="s">
        <v>58</v>
      </c>
      <c r="D36" s="263" t="s">
        <v>58</v>
      </c>
      <c r="E36" s="310"/>
      <c r="F36" s="80" t="s">
        <v>58</v>
      </c>
      <c r="G36" s="109" t="s">
        <v>58</v>
      </c>
      <c r="H36" s="108" t="s">
        <v>58</v>
      </c>
      <c r="I36" s="109" t="s">
        <v>58</v>
      </c>
      <c r="J36" s="80"/>
      <c r="K36" s="85" t="s">
        <v>58</v>
      </c>
      <c r="L36" s="84"/>
      <c r="M36" s="260"/>
      <c r="N36" s="58"/>
      <c r="O36" s="52"/>
      <c r="P36" s="52"/>
      <c r="Q36" s="52"/>
      <c r="R36" s="52"/>
      <c r="S36" s="52"/>
      <c r="T36" s="52"/>
      <c r="U36" s="52"/>
    </row>
    <row r="37" spans="2:21" ht="12" thickBot="1" x14ac:dyDescent="0.25">
      <c r="B37" s="55"/>
      <c r="C37" s="87" t="s">
        <v>58</v>
      </c>
      <c r="D37" s="264" t="s">
        <v>58</v>
      </c>
      <c r="E37" s="288"/>
      <c r="F37" s="89" t="s">
        <v>58</v>
      </c>
      <c r="G37" s="110" t="s">
        <v>58</v>
      </c>
      <c r="H37" s="111" t="s">
        <v>58</v>
      </c>
      <c r="I37" s="110" t="s">
        <v>58</v>
      </c>
      <c r="J37" s="89" t="s">
        <v>58</v>
      </c>
      <c r="K37" s="91" t="s">
        <v>58</v>
      </c>
      <c r="L37" s="92"/>
      <c r="M37" s="261"/>
      <c r="N37" s="58"/>
      <c r="O37" s="52"/>
      <c r="P37" s="52"/>
      <c r="Q37" s="52"/>
      <c r="R37" s="52"/>
      <c r="S37" s="52"/>
      <c r="T37" s="52"/>
      <c r="U37" s="52"/>
    </row>
    <row r="38" spans="2:21" ht="12" thickBot="1" x14ac:dyDescent="0.25">
      <c r="B38" s="55"/>
      <c r="C38" s="93"/>
      <c r="D38" s="94"/>
      <c r="E38" s="94"/>
      <c r="F38" s="94"/>
      <c r="G38" s="94"/>
      <c r="H38" s="95"/>
      <c r="I38" s="95"/>
      <c r="J38" s="95"/>
      <c r="K38" s="95"/>
      <c r="L38" s="96" t="s">
        <v>59</v>
      </c>
      <c r="M38" s="97">
        <f>SUM(L34:L37)</f>
        <v>5365</v>
      </c>
      <c r="N38" s="58"/>
      <c r="O38" s="52"/>
      <c r="P38" s="52"/>
      <c r="Q38" s="52"/>
      <c r="R38" s="52"/>
      <c r="S38" s="52"/>
      <c r="T38" s="52"/>
      <c r="U38" s="52"/>
    </row>
    <row r="39" spans="2:21" ht="12" thickBot="1" x14ac:dyDescent="0.25">
      <c r="B39" s="55"/>
      <c r="C39" s="112"/>
      <c r="M39" s="114"/>
      <c r="N39" s="58"/>
      <c r="O39" s="52"/>
      <c r="P39" s="52"/>
      <c r="Q39" s="52"/>
      <c r="R39" s="52"/>
      <c r="S39" s="52"/>
      <c r="T39" s="52"/>
      <c r="U39" s="52"/>
    </row>
    <row r="40" spans="2:21" ht="15.75" customHeight="1" thickBot="1" x14ac:dyDescent="0.25">
      <c r="B40" s="55"/>
      <c r="C40" s="337" t="s">
        <v>82</v>
      </c>
      <c r="D40" s="338"/>
      <c r="E40" s="338"/>
      <c r="F40" s="338"/>
      <c r="G40" s="338"/>
      <c r="H40" s="338"/>
      <c r="I40" s="338"/>
      <c r="J40" s="338"/>
      <c r="K40" s="338"/>
      <c r="L40" s="339"/>
      <c r="M40" s="192">
        <f>ROUND(M38+M24+M31+M15,0)</f>
        <v>21592</v>
      </c>
      <c r="N40" s="58"/>
      <c r="O40" s="52"/>
      <c r="P40" s="52"/>
      <c r="Q40" s="52"/>
      <c r="R40" s="52"/>
      <c r="S40" s="52"/>
      <c r="T40" s="52"/>
      <c r="U40" s="52"/>
    </row>
    <row r="41" spans="2:21" x14ac:dyDescent="0.2">
      <c r="B41" s="55"/>
      <c r="C41" s="115"/>
      <c r="D41" s="116"/>
      <c r="E41" s="116"/>
      <c r="F41" s="116"/>
      <c r="G41" s="116"/>
      <c r="H41" s="115"/>
      <c r="I41" s="115"/>
      <c r="J41" s="117"/>
      <c r="K41" s="117"/>
      <c r="L41" s="117"/>
      <c r="M41" s="118"/>
      <c r="N41" s="58"/>
      <c r="O41" s="52"/>
      <c r="P41" s="52"/>
      <c r="Q41" s="52"/>
      <c r="R41" s="52"/>
      <c r="S41" s="52"/>
      <c r="T41" s="52"/>
      <c r="U41" s="52"/>
    </row>
    <row r="42" spans="2:21" ht="12" thickBot="1" x14ac:dyDescent="0.25">
      <c r="B42" s="55"/>
      <c r="C42" s="115"/>
      <c r="D42" s="116"/>
      <c r="E42" s="116"/>
      <c r="F42" s="116"/>
      <c r="G42" s="116"/>
      <c r="H42" s="115"/>
      <c r="I42" s="115"/>
      <c r="J42" s="117"/>
      <c r="K42" s="117"/>
      <c r="L42" s="117"/>
      <c r="M42" s="118"/>
      <c r="N42" s="58"/>
      <c r="O42" s="52"/>
      <c r="P42" s="52"/>
      <c r="Q42" s="52"/>
      <c r="R42" s="52"/>
      <c r="S42" s="52"/>
      <c r="T42" s="52"/>
      <c r="U42" s="52"/>
    </row>
    <row r="43" spans="2:21" ht="12" thickBot="1" x14ac:dyDescent="0.25">
      <c r="B43" s="55"/>
      <c r="C43" s="246" t="s">
        <v>42</v>
      </c>
      <c r="D43" s="247"/>
      <c r="E43" s="247"/>
      <c r="F43" s="247"/>
      <c r="G43" s="247"/>
      <c r="H43" s="247"/>
      <c r="I43" s="340"/>
      <c r="J43" s="252" t="s">
        <v>43</v>
      </c>
      <c r="K43" s="56" t="s">
        <v>44</v>
      </c>
      <c r="L43" s="56" t="s">
        <v>45</v>
      </c>
      <c r="M43" s="57" t="s">
        <v>46</v>
      </c>
      <c r="N43" s="58"/>
      <c r="O43" s="52"/>
      <c r="P43" s="52"/>
      <c r="Q43" s="52"/>
      <c r="R43" s="52"/>
      <c r="S43" s="52"/>
      <c r="T43" s="52"/>
      <c r="U43" s="52"/>
    </row>
    <row r="44" spans="2:21" ht="12" thickBot="1" x14ac:dyDescent="0.25">
      <c r="B44" s="55"/>
      <c r="C44" s="248"/>
      <c r="D44" s="249"/>
      <c r="E44" s="249"/>
      <c r="F44" s="249"/>
      <c r="G44" s="249"/>
      <c r="H44" s="249"/>
      <c r="I44" s="341"/>
      <c r="J44" s="253"/>
      <c r="K44" s="59">
        <v>12</v>
      </c>
      <c r="L44" s="56" t="s">
        <v>83</v>
      </c>
      <c r="M44" s="59">
        <v>2026</v>
      </c>
      <c r="N44" s="58"/>
      <c r="O44" s="52"/>
      <c r="P44" s="52"/>
      <c r="Q44" s="52"/>
      <c r="R44" s="52"/>
      <c r="S44" s="52"/>
      <c r="T44" s="52"/>
      <c r="U44" s="52"/>
    </row>
    <row r="45" spans="2:21" ht="12" thickBot="1" x14ac:dyDescent="0.25">
      <c r="B45" s="55"/>
      <c r="C45" s="250"/>
      <c r="D45" s="251"/>
      <c r="E45" s="251"/>
      <c r="F45" s="251"/>
      <c r="G45" s="251"/>
      <c r="H45" s="251"/>
      <c r="I45" s="254"/>
      <c r="J45" s="251"/>
      <c r="K45" s="251"/>
      <c r="L45" s="251"/>
      <c r="M45" s="254"/>
      <c r="N45" s="58"/>
      <c r="O45" s="52"/>
      <c r="P45" s="52"/>
      <c r="Q45" s="52"/>
      <c r="R45" s="52"/>
      <c r="S45" s="52"/>
      <c r="T45" s="52"/>
      <c r="U45" s="52"/>
    </row>
    <row r="46" spans="2:21" ht="12" thickBot="1" x14ac:dyDescent="0.25">
      <c r="B46" s="55"/>
      <c r="C46" s="255" t="s">
        <v>48</v>
      </c>
      <c r="D46" s="256"/>
      <c r="E46" s="256"/>
      <c r="F46" s="256"/>
      <c r="G46" s="256"/>
      <c r="H46" s="256"/>
      <c r="I46" s="256"/>
      <c r="J46" s="256"/>
      <c r="K46" s="256"/>
      <c r="L46" s="256"/>
      <c r="M46" s="257"/>
      <c r="N46" s="58"/>
      <c r="O46" s="52"/>
      <c r="P46" s="52"/>
      <c r="Q46" s="52"/>
      <c r="R46" s="52"/>
      <c r="S46" s="52"/>
      <c r="T46" s="52"/>
      <c r="U46" s="52"/>
    </row>
    <row r="47" spans="2:21" x14ac:dyDescent="0.2">
      <c r="B47" s="55"/>
      <c r="C47" s="66" t="s">
        <v>84</v>
      </c>
      <c r="D47" s="228" t="s">
        <v>51</v>
      </c>
      <c r="E47" s="228"/>
      <c r="F47" s="228"/>
      <c r="G47" s="228"/>
      <c r="H47" s="228"/>
      <c r="I47" s="228"/>
      <c r="J47" s="228"/>
      <c r="K47" s="228"/>
      <c r="L47" s="67" t="s">
        <v>2</v>
      </c>
      <c r="M47" s="68" t="s">
        <v>3</v>
      </c>
      <c r="N47" s="58"/>
      <c r="O47" s="52"/>
      <c r="P47" s="52"/>
      <c r="Q47" s="52"/>
      <c r="R47" s="52"/>
      <c r="S47" s="52"/>
      <c r="T47" s="52"/>
      <c r="U47" s="52"/>
    </row>
    <row r="48" spans="2:21" ht="12" thickBot="1" x14ac:dyDescent="0.25">
      <c r="B48" s="55"/>
      <c r="C48" s="70">
        <f>'PRESUPUESTO '!A6</f>
        <v>1.2</v>
      </c>
      <c r="D48" s="243" t="str">
        <f>'PRESUPUESTO '!B6</f>
        <v>DEMOLICION MANUAL DE PISOS EN BALDOSIN</v>
      </c>
      <c r="E48" s="243"/>
      <c r="F48" s="243"/>
      <c r="G48" s="243"/>
      <c r="H48" s="243"/>
      <c r="I48" s="243"/>
      <c r="J48" s="243"/>
      <c r="K48" s="243"/>
      <c r="L48" s="71" t="str">
        <f>'PRESUPUESTO '!C6</f>
        <v>M2</v>
      </c>
      <c r="M48" s="72">
        <f>'PRESUPUESTO '!D6</f>
        <v>200</v>
      </c>
      <c r="N48" s="58"/>
      <c r="O48" s="52"/>
      <c r="P48" s="52"/>
      <c r="Q48" s="52"/>
      <c r="R48" s="52"/>
      <c r="S48" s="52"/>
      <c r="T48" s="52"/>
      <c r="U48" s="52"/>
    </row>
    <row r="49" spans="2:21" ht="12" thickBot="1" x14ac:dyDescent="0.25">
      <c r="B49" s="55"/>
      <c r="C49" s="211" t="s">
        <v>49</v>
      </c>
      <c r="D49" s="212"/>
      <c r="E49" s="212"/>
      <c r="F49" s="212"/>
      <c r="G49" s="212"/>
      <c r="H49" s="212"/>
      <c r="I49" s="212"/>
      <c r="J49" s="212"/>
      <c r="K49" s="212"/>
      <c r="L49" s="212"/>
      <c r="M49" s="213"/>
      <c r="N49" s="58"/>
      <c r="O49" s="52"/>
      <c r="P49" s="52"/>
      <c r="Q49" s="52"/>
      <c r="R49" s="52"/>
      <c r="S49" s="52"/>
      <c r="T49" s="52"/>
      <c r="U49" s="52"/>
    </row>
    <row r="50" spans="2:21" x14ac:dyDescent="0.2">
      <c r="B50" s="55"/>
      <c r="C50" s="73" t="s">
        <v>50</v>
      </c>
      <c r="D50" s="258" t="s">
        <v>51</v>
      </c>
      <c r="E50" s="258"/>
      <c r="F50" s="258"/>
      <c r="G50" s="119" t="s">
        <v>52</v>
      </c>
      <c r="H50" s="119" t="s">
        <v>53</v>
      </c>
      <c r="I50" s="119" t="s">
        <v>54</v>
      </c>
      <c r="J50" s="258" t="s">
        <v>55</v>
      </c>
      <c r="K50" s="258"/>
      <c r="L50" s="119" t="s">
        <v>56</v>
      </c>
      <c r="M50" s="259"/>
      <c r="N50" s="58"/>
      <c r="O50" s="52"/>
      <c r="P50" s="52"/>
      <c r="Q50" s="52"/>
      <c r="R50" s="52"/>
      <c r="S50" s="52"/>
      <c r="T50" s="52"/>
      <c r="U50" s="52"/>
    </row>
    <row r="51" spans="2:21" x14ac:dyDescent="0.2">
      <c r="B51" s="55"/>
      <c r="C51" s="78"/>
      <c r="D51" s="262" t="s">
        <v>57</v>
      </c>
      <c r="E51" s="262"/>
      <c r="F51" s="262"/>
      <c r="G51" s="120"/>
      <c r="H51" s="103" t="s">
        <v>58</v>
      </c>
      <c r="I51" s="121">
        <f>0.05*M76</f>
        <v>1356.6666666666667</v>
      </c>
      <c r="J51" s="103">
        <v>1</v>
      </c>
      <c r="K51" s="103" t="s">
        <v>58</v>
      </c>
      <c r="L51" s="104">
        <f>I51/J51</f>
        <v>1356.6666666666667</v>
      </c>
      <c r="M51" s="260"/>
      <c r="N51" s="58"/>
      <c r="O51" s="52"/>
      <c r="P51" s="52"/>
      <c r="Q51" s="52"/>
      <c r="R51" s="52"/>
      <c r="S51" s="52"/>
      <c r="T51" s="52"/>
      <c r="U51" s="52"/>
    </row>
    <row r="52" spans="2:21" x14ac:dyDescent="0.2">
      <c r="B52" s="55"/>
      <c r="C52" s="78" t="s">
        <v>58</v>
      </c>
      <c r="D52" s="262"/>
      <c r="E52" s="262"/>
      <c r="F52" s="262"/>
      <c r="G52" s="120"/>
      <c r="H52" s="103"/>
      <c r="I52" s="121"/>
      <c r="J52" s="103"/>
      <c r="K52" s="103"/>
      <c r="L52" s="104"/>
      <c r="M52" s="260"/>
      <c r="N52" s="58"/>
      <c r="O52" s="52"/>
      <c r="P52" s="52"/>
      <c r="Q52" s="52"/>
      <c r="R52" s="52"/>
      <c r="S52" s="52"/>
      <c r="T52" s="52"/>
      <c r="U52" s="52"/>
    </row>
    <row r="53" spans="2:21" x14ac:dyDescent="0.2">
      <c r="B53" s="55"/>
      <c r="C53" s="78" t="s">
        <v>58</v>
      </c>
      <c r="D53" s="262"/>
      <c r="E53" s="262"/>
      <c r="F53" s="262"/>
      <c r="G53" s="120"/>
      <c r="H53" s="103"/>
      <c r="I53" s="121"/>
      <c r="J53" s="122"/>
      <c r="K53" s="103"/>
      <c r="L53" s="104"/>
      <c r="M53" s="260"/>
      <c r="N53" s="58"/>
      <c r="O53" s="52"/>
      <c r="P53" s="52"/>
      <c r="Q53" s="52"/>
      <c r="R53" s="52"/>
      <c r="S53" s="52"/>
      <c r="T53" s="52"/>
      <c r="U53" s="52"/>
    </row>
    <row r="54" spans="2:21" x14ac:dyDescent="0.2">
      <c r="B54" s="55"/>
      <c r="C54" s="78" t="s">
        <v>58</v>
      </c>
      <c r="D54" s="263" t="s">
        <v>58</v>
      </c>
      <c r="E54" s="263"/>
      <c r="F54" s="263"/>
      <c r="G54" s="120"/>
      <c r="H54" s="103" t="s">
        <v>58</v>
      </c>
      <c r="I54" s="121" t="s">
        <v>58</v>
      </c>
      <c r="J54" s="103" t="s">
        <v>58</v>
      </c>
      <c r="K54" s="103" t="s">
        <v>58</v>
      </c>
      <c r="L54" s="104"/>
      <c r="M54" s="260"/>
      <c r="N54" s="58"/>
      <c r="O54" s="52"/>
      <c r="P54" s="52"/>
      <c r="Q54" s="52"/>
      <c r="R54" s="52"/>
      <c r="S54" s="52"/>
      <c r="T54" s="52"/>
      <c r="U54" s="52"/>
    </row>
    <row r="55" spans="2:21" ht="12" thickBot="1" x14ac:dyDescent="0.25">
      <c r="B55" s="55"/>
      <c r="C55" s="87" t="s">
        <v>58</v>
      </c>
      <c r="D55" s="264" t="s">
        <v>58</v>
      </c>
      <c r="E55" s="264"/>
      <c r="F55" s="264"/>
      <c r="G55" s="123"/>
      <c r="H55" s="124" t="s">
        <v>58</v>
      </c>
      <c r="I55" s="125" t="s">
        <v>58</v>
      </c>
      <c r="J55" s="124" t="s">
        <v>58</v>
      </c>
      <c r="K55" s="124" t="s">
        <v>58</v>
      </c>
      <c r="L55" s="126"/>
      <c r="M55" s="261"/>
      <c r="N55" s="58"/>
      <c r="O55" s="52"/>
      <c r="P55" s="52"/>
      <c r="Q55" s="52"/>
      <c r="R55" s="52"/>
      <c r="S55" s="52"/>
      <c r="T55" s="52"/>
      <c r="U55" s="52"/>
    </row>
    <row r="56" spans="2:21" ht="12" thickBot="1" x14ac:dyDescent="0.25">
      <c r="B56" s="55"/>
      <c r="C56" s="93"/>
      <c r="D56" s="94"/>
      <c r="E56" s="94"/>
      <c r="F56" s="94"/>
      <c r="G56" s="94"/>
      <c r="H56" s="95"/>
      <c r="I56" s="95"/>
      <c r="J56" s="95"/>
      <c r="K56" s="95"/>
      <c r="L56" s="96" t="s">
        <v>59</v>
      </c>
      <c r="M56" s="97">
        <f>SUM(L51:L55)</f>
        <v>1356.6666666666667</v>
      </c>
      <c r="N56" s="58"/>
      <c r="O56" s="52"/>
      <c r="P56" s="52"/>
      <c r="Q56" s="52"/>
      <c r="R56" s="52"/>
      <c r="S56" s="52"/>
      <c r="T56" s="52"/>
      <c r="U56" s="52"/>
    </row>
    <row r="57" spans="2:21" ht="12" thickBot="1" x14ac:dyDescent="0.25">
      <c r="B57" s="55"/>
      <c r="C57" s="211" t="s">
        <v>60</v>
      </c>
      <c r="D57" s="212"/>
      <c r="E57" s="212"/>
      <c r="F57" s="212"/>
      <c r="G57" s="212"/>
      <c r="H57" s="212"/>
      <c r="I57" s="212"/>
      <c r="J57" s="212"/>
      <c r="K57" s="212"/>
      <c r="L57" s="212"/>
      <c r="M57" s="213"/>
      <c r="N57" s="58"/>
      <c r="O57" s="52"/>
      <c r="P57" s="52"/>
      <c r="Q57" s="52"/>
      <c r="R57" s="52"/>
      <c r="S57" s="52"/>
      <c r="T57" s="52"/>
      <c r="U57" s="52"/>
    </row>
    <row r="58" spans="2:21" x14ac:dyDescent="0.2">
      <c r="B58" s="55"/>
      <c r="C58" s="73" t="s">
        <v>50</v>
      </c>
      <c r="D58" s="214" t="s">
        <v>51</v>
      </c>
      <c r="E58" s="228"/>
      <c r="F58" s="228"/>
      <c r="G58" s="215"/>
      <c r="H58" s="119" t="s">
        <v>61</v>
      </c>
      <c r="I58" s="127" t="s">
        <v>62</v>
      </c>
      <c r="J58" s="258" t="s">
        <v>63</v>
      </c>
      <c r="K58" s="258"/>
      <c r="L58" s="119" t="s">
        <v>56</v>
      </c>
      <c r="M58" s="259"/>
      <c r="N58" s="58"/>
      <c r="O58" s="52"/>
      <c r="P58" s="52"/>
      <c r="Q58" s="52"/>
      <c r="R58" s="52"/>
      <c r="S58" s="52"/>
      <c r="T58" s="52"/>
      <c r="U58" s="52"/>
    </row>
    <row r="59" spans="2:21" x14ac:dyDescent="0.2">
      <c r="B59" s="55"/>
      <c r="C59" s="78"/>
      <c r="D59" s="262"/>
      <c r="E59" s="262"/>
      <c r="F59" s="262"/>
      <c r="G59" s="262"/>
      <c r="H59" s="103"/>
      <c r="I59" s="104"/>
      <c r="J59" s="275"/>
      <c r="K59" s="275"/>
      <c r="L59" s="104">
        <f>I59*J59</f>
        <v>0</v>
      </c>
      <c r="M59" s="260"/>
      <c r="N59" s="58"/>
      <c r="O59" s="52"/>
      <c r="P59" s="52"/>
      <c r="Q59" s="52"/>
      <c r="R59" s="52"/>
      <c r="S59" s="52"/>
      <c r="T59" s="52"/>
      <c r="U59" s="52"/>
    </row>
    <row r="60" spans="2:21" x14ac:dyDescent="0.2">
      <c r="B60" s="55"/>
      <c r="C60" s="78"/>
      <c r="D60" s="262"/>
      <c r="E60" s="262"/>
      <c r="F60" s="262"/>
      <c r="G60" s="262"/>
      <c r="H60" s="103"/>
      <c r="I60" s="104"/>
      <c r="J60" s="275"/>
      <c r="K60" s="275"/>
      <c r="L60" s="104">
        <f>I60*J60</f>
        <v>0</v>
      </c>
      <c r="M60" s="260"/>
      <c r="N60" s="58"/>
      <c r="O60" s="52"/>
      <c r="P60" s="52"/>
      <c r="Q60" s="52"/>
      <c r="R60" s="52"/>
      <c r="S60" s="52"/>
      <c r="T60" s="52"/>
      <c r="U60" s="52"/>
    </row>
    <row r="61" spans="2:21" x14ac:dyDescent="0.2">
      <c r="B61" s="55"/>
      <c r="C61" s="78"/>
      <c r="D61" s="262"/>
      <c r="E61" s="262"/>
      <c r="F61" s="262"/>
      <c r="G61" s="262"/>
      <c r="H61" s="103"/>
      <c r="I61" s="104"/>
      <c r="J61" s="273"/>
      <c r="K61" s="263"/>
      <c r="L61" s="104">
        <f>SUM(L59:L60)*J61</f>
        <v>0</v>
      </c>
      <c r="M61" s="260"/>
      <c r="N61" s="58"/>
      <c r="O61" s="52"/>
      <c r="P61" s="52"/>
      <c r="Q61" s="52"/>
      <c r="R61" s="52"/>
      <c r="S61" s="52"/>
      <c r="T61" s="52"/>
      <c r="U61" s="52"/>
    </row>
    <row r="62" spans="2:21" x14ac:dyDescent="0.2">
      <c r="B62" s="55"/>
      <c r="C62" s="78" t="s">
        <v>58</v>
      </c>
      <c r="D62" s="262" t="s">
        <v>58</v>
      </c>
      <c r="E62" s="262"/>
      <c r="F62" s="262"/>
      <c r="G62" s="262"/>
      <c r="H62" s="103" t="s">
        <v>58</v>
      </c>
      <c r="I62" s="104" t="s">
        <v>58</v>
      </c>
      <c r="J62" s="263" t="s">
        <v>58</v>
      </c>
      <c r="K62" s="263"/>
      <c r="L62" s="104"/>
      <c r="M62" s="260"/>
      <c r="N62" s="58"/>
      <c r="O62" s="52"/>
      <c r="P62" s="52"/>
      <c r="Q62" s="52"/>
      <c r="R62" s="52"/>
      <c r="S62" s="52"/>
      <c r="T62" s="52"/>
      <c r="U62" s="52"/>
    </row>
    <row r="63" spans="2:21" x14ac:dyDescent="0.2">
      <c r="B63" s="55"/>
      <c r="C63" s="78" t="s">
        <v>58</v>
      </c>
      <c r="D63" s="262" t="s">
        <v>58</v>
      </c>
      <c r="E63" s="262"/>
      <c r="F63" s="262"/>
      <c r="G63" s="262"/>
      <c r="H63" s="103" t="s">
        <v>58</v>
      </c>
      <c r="I63" s="104" t="s">
        <v>58</v>
      </c>
      <c r="J63" s="263" t="s">
        <v>58</v>
      </c>
      <c r="K63" s="263"/>
      <c r="L63" s="104"/>
      <c r="M63" s="260"/>
      <c r="N63" s="58"/>
      <c r="O63" s="52"/>
      <c r="P63" s="52"/>
      <c r="Q63" s="52"/>
      <c r="R63" s="52"/>
      <c r="S63" s="52"/>
      <c r="T63" s="52"/>
      <c r="U63" s="52"/>
    </row>
    <row r="64" spans="2:21" ht="12" thickBot="1" x14ac:dyDescent="0.25">
      <c r="B64" s="55"/>
      <c r="C64" s="87" t="s">
        <v>58</v>
      </c>
      <c r="D64" s="274" t="s">
        <v>58</v>
      </c>
      <c r="E64" s="274"/>
      <c r="F64" s="274"/>
      <c r="G64" s="274"/>
      <c r="H64" s="124" t="s">
        <v>58</v>
      </c>
      <c r="I64" s="126" t="s">
        <v>58</v>
      </c>
      <c r="J64" s="264" t="s">
        <v>58</v>
      </c>
      <c r="K64" s="264"/>
      <c r="L64" s="126"/>
      <c r="M64" s="261"/>
      <c r="N64" s="58"/>
      <c r="O64" s="52"/>
      <c r="P64" s="52"/>
      <c r="Q64" s="52"/>
      <c r="R64" s="52"/>
      <c r="S64" s="52"/>
      <c r="T64" s="52"/>
      <c r="U64" s="52"/>
    </row>
    <row r="65" spans="2:21" ht="12" thickBot="1" x14ac:dyDescent="0.25">
      <c r="B65" s="55"/>
      <c r="C65" s="93"/>
      <c r="D65" s="94"/>
      <c r="E65" s="94"/>
      <c r="F65" s="94"/>
      <c r="G65" s="94"/>
      <c r="H65" s="95"/>
      <c r="I65" s="95"/>
      <c r="J65" s="95"/>
      <c r="K65" s="95"/>
      <c r="L65" s="96" t="s">
        <v>59</v>
      </c>
      <c r="M65" s="97">
        <f>SUM(L59:L64)</f>
        <v>0</v>
      </c>
      <c r="N65" s="58"/>
      <c r="O65" s="52"/>
      <c r="P65" s="52"/>
      <c r="Q65" s="52"/>
      <c r="R65" s="52"/>
      <c r="S65" s="52"/>
      <c r="T65" s="52"/>
      <c r="U65" s="52"/>
    </row>
    <row r="66" spans="2:21" ht="12" thickBot="1" x14ac:dyDescent="0.25">
      <c r="B66" s="55"/>
      <c r="C66" s="211" t="s">
        <v>69</v>
      </c>
      <c r="D66" s="212"/>
      <c r="E66" s="212"/>
      <c r="F66" s="212"/>
      <c r="G66" s="212"/>
      <c r="H66" s="212"/>
      <c r="I66" s="212"/>
      <c r="J66" s="212"/>
      <c r="K66" s="212"/>
      <c r="L66" s="212"/>
      <c r="M66" s="213"/>
      <c r="N66" s="58"/>
      <c r="O66" s="52"/>
      <c r="P66" s="52"/>
      <c r="Q66" s="52"/>
      <c r="R66" s="52"/>
      <c r="S66" s="52"/>
      <c r="T66" s="52"/>
      <c r="U66" s="52"/>
    </row>
    <row r="67" spans="2:21" ht="22.5" x14ac:dyDescent="0.2">
      <c r="B67" s="55"/>
      <c r="C67" s="73" t="s">
        <v>50</v>
      </c>
      <c r="D67" s="214" t="s">
        <v>70</v>
      </c>
      <c r="E67" s="228"/>
      <c r="F67" s="215"/>
      <c r="G67" s="127" t="s">
        <v>71</v>
      </c>
      <c r="H67" s="119" t="s">
        <v>72</v>
      </c>
      <c r="I67" s="119" t="s">
        <v>73</v>
      </c>
      <c r="J67" s="258" t="s">
        <v>54</v>
      </c>
      <c r="K67" s="258"/>
      <c r="L67" s="119" t="s">
        <v>56</v>
      </c>
      <c r="M67" s="217"/>
      <c r="N67" s="58"/>
      <c r="O67" s="52"/>
      <c r="P67" s="52"/>
      <c r="Q67" s="52"/>
      <c r="R67" s="52"/>
      <c r="S67" s="52"/>
      <c r="T67" s="52"/>
      <c r="U67" s="52"/>
    </row>
    <row r="68" spans="2:21" x14ac:dyDescent="0.2">
      <c r="B68" s="55"/>
      <c r="C68" s="78"/>
      <c r="D68" s="229" t="s">
        <v>85</v>
      </c>
      <c r="E68" s="230"/>
      <c r="F68" s="231"/>
      <c r="G68" s="103">
        <v>1</v>
      </c>
      <c r="H68" s="103">
        <v>0.6</v>
      </c>
      <c r="I68" s="103"/>
      <c r="J68" s="266">
        <v>20000</v>
      </c>
      <c r="K68" s="266"/>
      <c r="L68" s="104">
        <f>J68*H68*G68</f>
        <v>12000</v>
      </c>
      <c r="M68" s="217"/>
      <c r="N68" s="58"/>
      <c r="O68" s="52"/>
      <c r="P68" s="52"/>
      <c r="Q68" s="52"/>
      <c r="R68" s="52"/>
      <c r="S68" s="52"/>
      <c r="T68" s="52"/>
      <c r="U68" s="52"/>
    </row>
    <row r="69" spans="2:21" ht="12" thickBot="1" x14ac:dyDescent="0.25">
      <c r="B69" s="55"/>
      <c r="C69" s="87" t="s">
        <v>58</v>
      </c>
      <c r="D69" s="317" t="s">
        <v>58</v>
      </c>
      <c r="E69" s="318"/>
      <c r="F69" s="336"/>
      <c r="G69" s="124" t="s">
        <v>58</v>
      </c>
      <c r="H69" s="124" t="s">
        <v>58</v>
      </c>
      <c r="I69" s="124" t="s">
        <v>58</v>
      </c>
      <c r="J69" s="270" t="s">
        <v>58</v>
      </c>
      <c r="K69" s="270"/>
      <c r="L69" s="126"/>
      <c r="M69" s="217"/>
      <c r="N69" s="58"/>
      <c r="O69" s="52"/>
      <c r="P69" s="52"/>
      <c r="Q69" s="52"/>
      <c r="R69" s="52"/>
      <c r="S69" s="52"/>
      <c r="T69" s="52"/>
      <c r="U69" s="52"/>
    </row>
    <row r="70" spans="2:21" ht="12" thickBot="1" x14ac:dyDescent="0.25">
      <c r="B70" s="55"/>
      <c r="C70" s="93"/>
      <c r="D70" s="94"/>
      <c r="E70" s="94"/>
      <c r="F70" s="94"/>
      <c r="G70" s="94"/>
      <c r="H70" s="95"/>
      <c r="I70" s="95"/>
      <c r="J70" s="95"/>
      <c r="K70" s="95"/>
      <c r="L70" s="96" t="s">
        <v>59</v>
      </c>
      <c r="M70" s="97">
        <f>SUM(L68:L69)</f>
        <v>12000</v>
      </c>
      <c r="N70" s="58"/>
      <c r="O70" s="52"/>
      <c r="P70" s="52"/>
      <c r="Q70" s="52"/>
      <c r="R70" s="52"/>
      <c r="S70" s="52"/>
      <c r="T70" s="52"/>
      <c r="U70" s="52"/>
    </row>
    <row r="71" spans="2:21" ht="12" thickBot="1" x14ac:dyDescent="0.25">
      <c r="B71" s="55"/>
      <c r="C71" s="211" t="s">
        <v>75</v>
      </c>
      <c r="D71" s="212"/>
      <c r="E71" s="212"/>
      <c r="F71" s="212"/>
      <c r="G71" s="212"/>
      <c r="H71" s="212"/>
      <c r="I71" s="212"/>
      <c r="J71" s="212"/>
      <c r="K71" s="212"/>
      <c r="L71" s="212"/>
      <c r="M71" s="213"/>
      <c r="N71" s="58"/>
      <c r="O71" s="52"/>
      <c r="P71" s="52"/>
      <c r="Q71" s="52"/>
      <c r="R71" s="52"/>
      <c r="S71" s="52"/>
      <c r="T71" s="52"/>
      <c r="U71" s="52"/>
    </row>
    <row r="72" spans="2:21" x14ac:dyDescent="0.2">
      <c r="B72" s="55"/>
      <c r="C72" s="73" t="s">
        <v>50</v>
      </c>
      <c r="D72" s="258" t="s">
        <v>76</v>
      </c>
      <c r="E72" s="258"/>
      <c r="F72" s="119" t="s">
        <v>77</v>
      </c>
      <c r="G72" s="119" t="s">
        <v>78</v>
      </c>
      <c r="H72" s="119" t="s">
        <v>79</v>
      </c>
      <c r="I72" s="119" t="s">
        <v>80</v>
      </c>
      <c r="J72" s="258" t="s">
        <v>55</v>
      </c>
      <c r="K72" s="258"/>
      <c r="L72" s="119" t="s">
        <v>56</v>
      </c>
      <c r="M72" s="259">
        <f>M67</f>
        <v>0</v>
      </c>
      <c r="N72" s="58"/>
      <c r="O72" s="52"/>
      <c r="P72" s="52"/>
      <c r="Q72" s="52"/>
      <c r="R72" s="52"/>
      <c r="S72" s="52"/>
      <c r="T72" s="52"/>
      <c r="U72" s="52"/>
    </row>
    <row r="73" spans="2:21" x14ac:dyDescent="0.2">
      <c r="B73" s="55"/>
      <c r="C73" s="78"/>
      <c r="D73" s="262" t="s">
        <v>86</v>
      </c>
      <c r="E73" s="262"/>
      <c r="F73" s="103">
        <v>4</v>
      </c>
      <c r="G73" s="104">
        <v>55000</v>
      </c>
      <c r="H73" s="128">
        <v>1.85</v>
      </c>
      <c r="I73" s="129">
        <f>ROUND(+F73*G73*H73,0)</f>
        <v>407000</v>
      </c>
      <c r="J73" s="103">
        <v>15</v>
      </c>
      <c r="K73" s="103" t="s">
        <v>87</v>
      </c>
      <c r="L73" s="104">
        <f>I73/J73</f>
        <v>27133.333333333332</v>
      </c>
      <c r="M73" s="260"/>
      <c r="N73" s="58"/>
      <c r="O73" s="52"/>
      <c r="P73" s="52"/>
      <c r="Q73" s="52"/>
      <c r="R73" s="52"/>
      <c r="S73" s="52"/>
      <c r="T73" s="52"/>
      <c r="U73" s="52"/>
    </row>
    <row r="74" spans="2:21" x14ac:dyDescent="0.2">
      <c r="B74" s="55"/>
      <c r="C74" s="78" t="s">
        <v>58</v>
      </c>
      <c r="D74" s="263" t="s">
        <v>58</v>
      </c>
      <c r="E74" s="263"/>
      <c r="F74" s="103" t="s">
        <v>58</v>
      </c>
      <c r="G74" s="104" t="s">
        <v>58</v>
      </c>
      <c r="H74" s="128" t="s">
        <v>58</v>
      </c>
      <c r="I74" s="104" t="s">
        <v>58</v>
      </c>
      <c r="J74" s="103" t="s">
        <v>58</v>
      </c>
      <c r="K74" s="103" t="s">
        <v>58</v>
      </c>
      <c r="L74" s="104"/>
      <c r="M74" s="260"/>
      <c r="N74" s="58"/>
      <c r="O74" s="52"/>
      <c r="P74" s="52"/>
      <c r="Q74" s="52"/>
      <c r="R74" s="52"/>
      <c r="S74" s="52"/>
      <c r="T74" s="52"/>
      <c r="U74" s="52"/>
    </row>
    <row r="75" spans="2:21" ht="12" thickBot="1" x14ac:dyDescent="0.25">
      <c r="B75" s="55"/>
      <c r="C75" s="87" t="s">
        <v>58</v>
      </c>
      <c r="D75" s="264" t="s">
        <v>58</v>
      </c>
      <c r="E75" s="264"/>
      <c r="F75" s="124" t="s">
        <v>58</v>
      </c>
      <c r="G75" s="126" t="s">
        <v>58</v>
      </c>
      <c r="H75" s="130" t="s">
        <v>58</v>
      </c>
      <c r="I75" s="126" t="s">
        <v>58</v>
      </c>
      <c r="J75" s="124" t="s">
        <v>58</v>
      </c>
      <c r="K75" s="124" t="s">
        <v>58</v>
      </c>
      <c r="L75" s="126"/>
      <c r="M75" s="261"/>
      <c r="N75" s="58"/>
      <c r="O75" s="52"/>
      <c r="P75" s="52"/>
      <c r="Q75" s="52"/>
      <c r="R75" s="52"/>
      <c r="S75" s="52"/>
      <c r="T75" s="52"/>
      <c r="U75" s="52"/>
    </row>
    <row r="76" spans="2:21" ht="12" thickBot="1" x14ac:dyDescent="0.25">
      <c r="B76" s="55"/>
      <c r="C76" s="93"/>
      <c r="D76" s="94"/>
      <c r="E76" s="94"/>
      <c r="F76" s="94"/>
      <c r="G76" s="94"/>
      <c r="H76" s="95"/>
      <c r="I76" s="95"/>
      <c r="J76" s="95"/>
      <c r="K76" s="95"/>
      <c r="L76" s="96" t="s">
        <v>59</v>
      </c>
      <c r="M76" s="97">
        <f>SUM(L73:L75)</f>
        <v>27133.333333333332</v>
      </c>
      <c r="N76" s="58"/>
      <c r="O76" s="52"/>
      <c r="P76" s="52"/>
      <c r="Q76" s="52"/>
      <c r="R76" s="52"/>
      <c r="S76" s="52"/>
      <c r="T76" s="52"/>
      <c r="U76" s="52"/>
    </row>
    <row r="77" spans="2:21" ht="12" thickBot="1" x14ac:dyDescent="0.25">
      <c r="B77" s="55"/>
      <c r="C77" s="131"/>
      <c r="D77" s="132"/>
      <c r="E77" s="132"/>
      <c r="F77" s="132"/>
      <c r="G77" s="132"/>
      <c r="H77" s="133"/>
      <c r="I77" s="133"/>
      <c r="J77" s="133"/>
      <c r="K77" s="133"/>
      <c r="L77" s="133"/>
      <c r="M77" s="134"/>
      <c r="N77" s="58"/>
      <c r="O77" s="52"/>
      <c r="P77" s="52"/>
      <c r="Q77" s="52"/>
      <c r="R77" s="52"/>
      <c r="S77" s="52"/>
      <c r="T77" s="52"/>
      <c r="U77" s="52"/>
    </row>
    <row r="78" spans="2:21" ht="12" thickBot="1" x14ac:dyDescent="0.25">
      <c r="B78" s="55"/>
      <c r="C78" s="93"/>
      <c r="D78" s="94"/>
      <c r="E78" s="94"/>
      <c r="F78" s="94"/>
      <c r="G78" s="94"/>
      <c r="H78" s="95"/>
      <c r="I78" s="95"/>
      <c r="J78" s="244" t="s">
        <v>82</v>
      </c>
      <c r="K78" s="244"/>
      <c r="L78" s="244"/>
      <c r="M78" s="192">
        <f>ROUND((M76+M65+M70+M56),0)</f>
        <v>40490</v>
      </c>
      <c r="N78" s="58"/>
      <c r="O78" s="52"/>
      <c r="P78" s="52"/>
      <c r="Q78" s="52"/>
      <c r="R78" s="52"/>
      <c r="S78" s="52"/>
      <c r="T78" s="52"/>
      <c r="U78" s="52"/>
    </row>
    <row r="79" spans="2:21" x14ac:dyDescent="0.2">
      <c r="B79" s="55"/>
      <c r="C79" s="282"/>
      <c r="D79" s="282"/>
      <c r="E79" s="282"/>
      <c r="F79" s="282"/>
      <c r="G79" s="282"/>
      <c r="H79" s="282"/>
      <c r="I79" s="282"/>
      <c r="J79" s="282"/>
      <c r="K79" s="282"/>
      <c r="L79" s="282"/>
      <c r="M79" s="282"/>
      <c r="N79" s="58"/>
      <c r="O79" s="52"/>
      <c r="P79" s="52"/>
      <c r="Q79" s="52"/>
      <c r="R79" s="52"/>
      <c r="S79" s="52"/>
      <c r="T79" s="52"/>
      <c r="U79" s="52"/>
    </row>
    <row r="80" spans="2:21" ht="12" thickBot="1" x14ac:dyDescent="0.25">
      <c r="B80" s="55"/>
      <c r="C80" s="282"/>
      <c r="D80" s="282"/>
      <c r="E80" s="282"/>
      <c r="F80" s="282"/>
      <c r="G80" s="282"/>
      <c r="H80" s="282"/>
      <c r="I80" s="282"/>
      <c r="J80" s="282"/>
      <c r="K80" s="282"/>
      <c r="L80" s="282"/>
      <c r="M80" s="282"/>
      <c r="N80" s="58"/>
      <c r="O80" s="52"/>
      <c r="P80" s="52"/>
      <c r="Q80" s="52"/>
      <c r="R80" s="52"/>
      <c r="S80" s="52"/>
      <c r="T80" s="52"/>
      <c r="U80" s="52"/>
    </row>
    <row r="81" spans="2:21" ht="12" thickBot="1" x14ac:dyDescent="0.25">
      <c r="B81" s="55"/>
      <c r="C81" s="246" t="s">
        <v>42</v>
      </c>
      <c r="D81" s="247"/>
      <c r="E81" s="247"/>
      <c r="F81" s="247"/>
      <c r="G81" s="247"/>
      <c r="H81" s="247"/>
      <c r="I81" s="247"/>
      <c r="J81" s="252" t="s">
        <v>43</v>
      </c>
      <c r="K81" s="56" t="s">
        <v>44</v>
      </c>
      <c r="L81" s="56" t="s">
        <v>45</v>
      </c>
      <c r="M81" s="57" t="s">
        <v>46</v>
      </c>
      <c r="N81" s="58"/>
      <c r="O81" s="52"/>
      <c r="P81" s="52"/>
      <c r="Q81" s="52"/>
      <c r="R81" s="52"/>
      <c r="S81" s="52"/>
      <c r="T81" s="52"/>
      <c r="U81" s="52"/>
    </row>
    <row r="82" spans="2:21" ht="12" thickBot="1" x14ac:dyDescent="0.25">
      <c r="B82" s="55"/>
      <c r="C82" s="248"/>
      <c r="D82" s="249"/>
      <c r="E82" s="249"/>
      <c r="F82" s="249"/>
      <c r="G82" s="249"/>
      <c r="H82" s="249"/>
      <c r="I82" s="249"/>
      <c r="J82" s="253"/>
      <c r="K82" s="59">
        <v>12</v>
      </c>
      <c r="L82" s="56" t="s">
        <v>83</v>
      </c>
      <c r="M82" s="59">
        <v>2026</v>
      </c>
      <c r="N82" s="58"/>
      <c r="O82" s="52"/>
      <c r="P82" s="52"/>
      <c r="Q82" s="52"/>
      <c r="R82" s="52"/>
      <c r="S82" s="52"/>
      <c r="T82" s="52"/>
      <c r="U82" s="52"/>
    </row>
    <row r="83" spans="2:21" ht="12" thickBot="1" x14ac:dyDescent="0.25">
      <c r="B83" s="55"/>
      <c r="C83" s="250"/>
      <c r="D83" s="251"/>
      <c r="E83" s="251"/>
      <c r="F83" s="251"/>
      <c r="G83" s="251"/>
      <c r="H83" s="251"/>
      <c r="I83" s="251"/>
      <c r="J83" s="251"/>
      <c r="K83" s="251"/>
      <c r="L83" s="251"/>
      <c r="M83" s="254"/>
      <c r="N83" s="58"/>
      <c r="O83" s="52"/>
      <c r="P83" s="52"/>
      <c r="Q83" s="52"/>
      <c r="R83" s="52"/>
      <c r="S83" s="52"/>
      <c r="T83" s="52"/>
      <c r="U83" s="52"/>
    </row>
    <row r="84" spans="2:21" ht="12" thickBot="1" x14ac:dyDescent="0.25">
      <c r="B84" s="55"/>
      <c r="C84" s="135"/>
      <c r="D84" s="116"/>
      <c r="E84" s="116"/>
      <c r="F84" s="116"/>
      <c r="G84" s="116"/>
      <c r="H84" s="115"/>
      <c r="I84" s="115"/>
      <c r="J84" s="117"/>
      <c r="K84" s="117"/>
      <c r="L84" s="117"/>
      <c r="M84" s="136"/>
      <c r="N84" s="58"/>
      <c r="O84" s="52"/>
      <c r="P84" s="52"/>
      <c r="Q84" s="52"/>
      <c r="R84" s="52"/>
      <c r="S84" s="52"/>
      <c r="T84" s="52"/>
      <c r="U84" s="52"/>
    </row>
    <row r="85" spans="2:21" x14ac:dyDescent="0.2">
      <c r="B85" s="55"/>
      <c r="C85" s="66" t="s">
        <v>84</v>
      </c>
      <c r="D85" s="228" t="s">
        <v>51</v>
      </c>
      <c r="E85" s="228"/>
      <c r="F85" s="228"/>
      <c r="G85" s="228"/>
      <c r="H85" s="228"/>
      <c r="I85" s="228"/>
      <c r="J85" s="228"/>
      <c r="K85" s="228"/>
      <c r="L85" s="67" t="s">
        <v>2</v>
      </c>
      <c r="M85" s="68" t="s">
        <v>3</v>
      </c>
      <c r="N85" s="58"/>
      <c r="O85" s="52"/>
      <c r="P85" s="52"/>
      <c r="Q85" s="52"/>
      <c r="R85" s="52"/>
      <c r="S85" s="52"/>
      <c r="T85" s="52"/>
      <c r="U85" s="52"/>
    </row>
    <row r="86" spans="2:21" ht="12" thickBot="1" x14ac:dyDescent="0.25">
      <c r="B86" s="55"/>
      <c r="C86" s="70">
        <f>'PRESUPUESTO '!A7</f>
        <v>1.3</v>
      </c>
      <c r="D86" s="243" t="str">
        <f>'PRESUPUESTO '!B7</f>
        <v>DEMOLICION MANUAL DE CONCRETO</v>
      </c>
      <c r="E86" s="243"/>
      <c r="F86" s="243"/>
      <c r="G86" s="243"/>
      <c r="H86" s="243"/>
      <c r="I86" s="243"/>
      <c r="J86" s="243"/>
      <c r="K86" s="243"/>
      <c r="L86" s="71" t="str">
        <f>'PRESUPUESTO '!C7</f>
        <v>M3</v>
      </c>
      <c r="M86" s="72">
        <f>'PRESUPUESTO '!D7</f>
        <v>15</v>
      </c>
      <c r="N86" s="58"/>
      <c r="O86" s="52"/>
      <c r="P86" s="52"/>
      <c r="Q86" s="52"/>
      <c r="R86" s="52"/>
      <c r="S86" s="52"/>
      <c r="T86" s="52"/>
      <c r="U86" s="52"/>
    </row>
    <row r="87" spans="2:21" ht="12" thickBot="1" x14ac:dyDescent="0.25">
      <c r="B87" s="55"/>
      <c r="C87" s="211" t="s">
        <v>49</v>
      </c>
      <c r="D87" s="212"/>
      <c r="E87" s="212"/>
      <c r="F87" s="212"/>
      <c r="G87" s="212"/>
      <c r="H87" s="212"/>
      <c r="I87" s="212"/>
      <c r="J87" s="212"/>
      <c r="K87" s="212"/>
      <c r="L87" s="212"/>
      <c r="M87" s="213"/>
      <c r="N87" s="58"/>
      <c r="O87" s="52"/>
      <c r="P87" s="52"/>
      <c r="Q87" s="52"/>
      <c r="R87" s="52"/>
      <c r="S87" s="52"/>
      <c r="T87" s="52"/>
      <c r="U87" s="52"/>
    </row>
    <row r="88" spans="2:21" x14ac:dyDescent="0.2">
      <c r="B88" s="55"/>
      <c r="C88" s="73" t="s">
        <v>50</v>
      </c>
      <c r="D88" s="258" t="s">
        <v>51</v>
      </c>
      <c r="E88" s="258"/>
      <c r="F88" s="258"/>
      <c r="G88" s="119" t="s">
        <v>52</v>
      </c>
      <c r="H88" s="119" t="s">
        <v>53</v>
      </c>
      <c r="I88" s="119" t="s">
        <v>54</v>
      </c>
      <c r="J88" s="258" t="s">
        <v>55</v>
      </c>
      <c r="K88" s="258"/>
      <c r="L88" s="119" t="s">
        <v>56</v>
      </c>
      <c r="M88" s="259"/>
      <c r="N88" s="58"/>
      <c r="O88" s="52"/>
      <c r="P88" s="52"/>
      <c r="Q88" s="52"/>
      <c r="R88" s="52"/>
      <c r="S88" s="52"/>
      <c r="T88" s="52"/>
      <c r="U88" s="52"/>
    </row>
    <row r="89" spans="2:21" x14ac:dyDescent="0.2">
      <c r="B89" s="55"/>
      <c r="C89" s="78"/>
      <c r="D89" s="262" t="s">
        <v>57</v>
      </c>
      <c r="E89" s="262"/>
      <c r="F89" s="262"/>
      <c r="G89" s="120"/>
      <c r="H89" s="103" t="s">
        <v>58</v>
      </c>
      <c r="I89" s="121">
        <f>0.05*M114</f>
        <v>2035</v>
      </c>
      <c r="J89" s="103">
        <v>1</v>
      </c>
      <c r="K89" s="103" t="s">
        <v>58</v>
      </c>
      <c r="L89" s="104">
        <f>I89/J89</f>
        <v>2035</v>
      </c>
      <c r="M89" s="260"/>
      <c r="N89" s="58"/>
      <c r="O89" s="52"/>
      <c r="P89" s="52"/>
      <c r="Q89" s="52"/>
      <c r="R89" s="52"/>
      <c r="S89" s="52"/>
      <c r="T89" s="52"/>
      <c r="U89" s="52"/>
    </row>
    <row r="90" spans="2:21" x14ac:dyDescent="0.2">
      <c r="B90" s="55"/>
      <c r="C90" s="78" t="s">
        <v>58</v>
      </c>
      <c r="D90" s="262"/>
      <c r="E90" s="262"/>
      <c r="F90" s="262"/>
      <c r="G90" s="120"/>
      <c r="H90" s="103"/>
      <c r="I90" s="121"/>
      <c r="J90" s="103"/>
      <c r="K90" s="103"/>
      <c r="L90" s="104"/>
      <c r="M90" s="260"/>
      <c r="N90" s="58"/>
      <c r="O90" s="52"/>
      <c r="P90" s="52"/>
      <c r="Q90" s="52"/>
      <c r="R90" s="52"/>
      <c r="S90" s="52"/>
      <c r="T90" s="52"/>
      <c r="U90" s="52"/>
    </row>
    <row r="91" spans="2:21" x14ac:dyDescent="0.2">
      <c r="B91" s="55"/>
      <c r="C91" s="78" t="s">
        <v>58</v>
      </c>
      <c r="D91" s="262"/>
      <c r="E91" s="262"/>
      <c r="F91" s="262"/>
      <c r="G91" s="120"/>
      <c r="H91" s="103"/>
      <c r="I91" s="121"/>
      <c r="J91" s="122"/>
      <c r="K91" s="103"/>
      <c r="L91" s="104"/>
      <c r="M91" s="260"/>
      <c r="N91" s="58"/>
      <c r="O91" s="52"/>
      <c r="P91" s="52"/>
      <c r="Q91" s="52"/>
      <c r="R91" s="52"/>
      <c r="S91" s="52"/>
      <c r="T91" s="52"/>
      <c r="U91" s="52"/>
    </row>
    <row r="92" spans="2:21" x14ac:dyDescent="0.2">
      <c r="B92" s="55"/>
      <c r="C92" s="78" t="s">
        <v>58</v>
      </c>
      <c r="D92" s="263" t="s">
        <v>58</v>
      </c>
      <c r="E92" s="263"/>
      <c r="F92" s="263"/>
      <c r="G92" s="120"/>
      <c r="H92" s="103" t="s">
        <v>58</v>
      </c>
      <c r="I92" s="121" t="s">
        <v>58</v>
      </c>
      <c r="J92" s="103" t="s">
        <v>58</v>
      </c>
      <c r="K92" s="103" t="s">
        <v>58</v>
      </c>
      <c r="L92" s="104"/>
      <c r="M92" s="260"/>
      <c r="N92" s="58"/>
      <c r="O92" s="52"/>
      <c r="P92" s="52"/>
      <c r="Q92" s="52"/>
      <c r="R92" s="52"/>
      <c r="S92" s="52"/>
      <c r="T92" s="52"/>
      <c r="U92" s="52"/>
    </row>
    <row r="93" spans="2:21" ht="12" thickBot="1" x14ac:dyDescent="0.25">
      <c r="B93" s="55"/>
      <c r="C93" s="87" t="s">
        <v>58</v>
      </c>
      <c r="D93" s="264" t="s">
        <v>58</v>
      </c>
      <c r="E93" s="264"/>
      <c r="F93" s="264"/>
      <c r="G93" s="123"/>
      <c r="H93" s="124" t="s">
        <v>58</v>
      </c>
      <c r="I93" s="125" t="s">
        <v>58</v>
      </c>
      <c r="J93" s="124" t="s">
        <v>58</v>
      </c>
      <c r="K93" s="124" t="s">
        <v>58</v>
      </c>
      <c r="L93" s="126"/>
      <c r="M93" s="261"/>
      <c r="N93" s="58"/>
      <c r="O93" s="52"/>
      <c r="P93" s="52"/>
      <c r="Q93" s="52"/>
      <c r="R93" s="52"/>
      <c r="S93" s="52"/>
      <c r="T93" s="52"/>
      <c r="U93" s="52"/>
    </row>
    <row r="94" spans="2:21" ht="12" thickBot="1" x14ac:dyDescent="0.25">
      <c r="B94" s="55"/>
      <c r="C94" s="93"/>
      <c r="D94" s="94"/>
      <c r="E94" s="94"/>
      <c r="F94" s="94"/>
      <c r="G94" s="94"/>
      <c r="H94" s="95"/>
      <c r="I94" s="95"/>
      <c r="J94" s="95"/>
      <c r="K94" s="95"/>
      <c r="L94" s="96" t="s">
        <v>59</v>
      </c>
      <c r="M94" s="97">
        <f>SUM(L89:L93)</f>
        <v>2035</v>
      </c>
      <c r="N94" s="58"/>
      <c r="O94" s="52"/>
      <c r="P94" s="52"/>
      <c r="Q94" s="52"/>
      <c r="R94" s="52"/>
      <c r="S94" s="52"/>
      <c r="T94" s="52"/>
      <c r="U94" s="52"/>
    </row>
    <row r="95" spans="2:21" ht="12" thickBot="1" x14ac:dyDescent="0.25">
      <c r="B95" s="55"/>
      <c r="C95" s="211" t="s">
        <v>60</v>
      </c>
      <c r="D95" s="212"/>
      <c r="E95" s="212"/>
      <c r="F95" s="212"/>
      <c r="G95" s="212"/>
      <c r="H95" s="212"/>
      <c r="I95" s="212"/>
      <c r="J95" s="212"/>
      <c r="K95" s="212"/>
      <c r="L95" s="212"/>
      <c r="M95" s="213"/>
      <c r="N95" s="58"/>
      <c r="O95" s="52"/>
      <c r="P95" s="52"/>
      <c r="Q95" s="52"/>
      <c r="R95" s="52"/>
      <c r="S95" s="52"/>
      <c r="T95" s="52"/>
      <c r="U95" s="52"/>
    </row>
    <row r="96" spans="2:21" x14ac:dyDescent="0.2">
      <c r="B96" s="55"/>
      <c r="C96" s="73" t="s">
        <v>50</v>
      </c>
      <c r="D96" s="214" t="s">
        <v>51</v>
      </c>
      <c r="E96" s="228"/>
      <c r="F96" s="228"/>
      <c r="G96" s="215"/>
      <c r="H96" s="119" t="s">
        <v>61</v>
      </c>
      <c r="I96" s="127" t="s">
        <v>62</v>
      </c>
      <c r="J96" s="258" t="s">
        <v>63</v>
      </c>
      <c r="K96" s="258"/>
      <c r="L96" s="119" t="s">
        <v>56</v>
      </c>
      <c r="M96" s="259"/>
      <c r="N96" s="58"/>
      <c r="O96" s="52"/>
      <c r="P96" s="52"/>
      <c r="Q96" s="52"/>
      <c r="R96" s="52"/>
      <c r="S96" s="52"/>
      <c r="T96" s="52"/>
      <c r="U96" s="52"/>
    </row>
    <row r="97" spans="2:21" x14ac:dyDescent="0.2">
      <c r="B97" s="55"/>
      <c r="C97" s="78"/>
      <c r="D97" s="262"/>
      <c r="E97" s="262"/>
      <c r="F97" s="262"/>
      <c r="G97" s="262"/>
      <c r="H97" s="103"/>
      <c r="I97" s="104"/>
      <c r="J97" s="275"/>
      <c r="K97" s="275"/>
      <c r="L97" s="104">
        <f>I97*J97</f>
        <v>0</v>
      </c>
      <c r="M97" s="260"/>
      <c r="N97" s="58"/>
      <c r="O97" s="52"/>
      <c r="P97" s="52"/>
      <c r="Q97" s="52"/>
      <c r="R97" s="52"/>
      <c r="S97" s="52"/>
      <c r="T97" s="52"/>
      <c r="U97" s="52"/>
    </row>
    <row r="98" spans="2:21" x14ac:dyDescent="0.2">
      <c r="B98" s="55"/>
      <c r="C98" s="78"/>
      <c r="D98" s="262"/>
      <c r="E98" s="262"/>
      <c r="F98" s="262"/>
      <c r="G98" s="262"/>
      <c r="H98" s="103"/>
      <c r="I98" s="104"/>
      <c r="J98" s="275"/>
      <c r="K98" s="275"/>
      <c r="L98" s="104">
        <f>I98*J98</f>
        <v>0</v>
      </c>
      <c r="M98" s="260"/>
      <c r="N98" s="58"/>
      <c r="O98" s="52"/>
      <c r="P98" s="52"/>
      <c r="Q98" s="52"/>
      <c r="R98" s="52"/>
      <c r="S98" s="52"/>
      <c r="T98" s="52"/>
      <c r="U98" s="52"/>
    </row>
    <row r="99" spans="2:21" x14ac:dyDescent="0.2">
      <c r="B99" s="55"/>
      <c r="C99" s="78"/>
      <c r="D99" s="262"/>
      <c r="E99" s="262"/>
      <c r="F99" s="262"/>
      <c r="G99" s="262"/>
      <c r="H99" s="103"/>
      <c r="I99" s="104"/>
      <c r="J99" s="273"/>
      <c r="K99" s="263"/>
      <c r="L99" s="104"/>
      <c r="M99" s="260"/>
      <c r="N99" s="58"/>
      <c r="O99" s="52"/>
      <c r="P99" s="52"/>
      <c r="Q99" s="52"/>
      <c r="R99" s="52"/>
      <c r="S99" s="52"/>
      <c r="T99" s="52"/>
      <c r="U99" s="52"/>
    </row>
    <row r="100" spans="2:21" x14ac:dyDescent="0.2">
      <c r="B100" s="55"/>
      <c r="C100" s="78" t="s">
        <v>58</v>
      </c>
      <c r="D100" s="262" t="s">
        <v>58</v>
      </c>
      <c r="E100" s="262"/>
      <c r="F100" s="262"/>
      <c r="G100" s="262"/>
      <c r="H100" s="103" t="s">
        <v>58</v>
      </c>
      <c r="I100" s="104" t="s">
        <v>58</v>
      </c>
      <c r="J100" s="263" t="s">
        <v>58</v>
      </c>
      <c r="K100" s="263"/>
      <c r="L100" s="104"/>
      <c r="M100" s="260"/>
      <c r="N100" s="58"/>
      <c r="O100" s="52"/>
      <c r="P100" s="52"/>
      <c r="Q100" s="52"/>
      <c r="R100" s="52"/>
      <c r="S100" s="52"/>
      <c r="T100" s="52"/>
      <c r="U100" s="52"/>
    </row>
    <row r="101" spans="2:21" x14ac:dyDescent="0.2">
      <c r="B101" s="55"/>
      <c r="C101" s="78" t="s">
        <v>58</v>
      </c>
      <c r="D101" s="262" t="s">
        <v>58</v>
      </c>
      <c r="E101" s="262"/>
      <c r="F101" s="262"/>
      <c r="G101" s="262"/>
      <c r="H101" s="103" t="s">
        <v>58</v>
      </c>
      <c r="I101" s="104" t="s">
        <v>58</v>
      </c>
      <c r="J101" s="263" t="s">
        <v>58</v>
      </c>
      <c r="K101" s="263"/>
      <c r="L101" s="104"/>
      <c r="M101" s="260"/>
      <c r="N101" s="58"/>
      <c r="O101" s="52"/>
      <c r="P101" s="52"/>
      <c r="Q101" s="52"/>
      <c r="R101" s="52"/>
      <c r="S101" s="52"/>
      <c r="T101" s="52"/>
      <c r="U101" s="52"/>
    </row>
    <row r="102" spans="2:21" ht="12" thickBot="1" x14ac:dyDescent="0.25">
      <c r="B102" s="55"/>
      <c r="C102" s="87" t="s">
        <v>58</v>
      </c>
      <c r="D102" s="274" t="s">
        <v>58</v>
      </c>
      <c r="E102" s="274"/>
      <c r="F102" s="274"/>
      <c r="G102" s="274"/>
      <c r="H102" s="124" t="s">
        <v>58</v>
      </c>
      <c r="I102" s="126" t="s">
        <v>58</v>
      </c>
      <c r="J102" s="264" t="s">
        <v>58</v>
      </c>
      <c r="K102" s="264"/>
      <c r="L102" s="126"/>
      <c r="M102" s="261"/>
      <c r="N102" s="58"/>
      <c r="O102" s="52"/>
      <c r="P102" s="52"/>
      <c r="Q102" s="52"/>
      <c r="R102" s="52"/>
      <c r="S102" s="52"/>
      <c r="T102" s="52"/>
      <c r="U102" s="52"/>
    </row>
    <row r="103" spans="2:21" ht="12" thickBot="1" x14ac:dyDescent="0.25">
      <c r="B103" s="55"/>
      <c r="C103" s="93"/>
      <c r="D103" s="94"/>
      <c r="E103" s="94"/>
      <c r="F103" s="94"/>
      <c r="G103" s="94"/>
      <c r="H103" s="95"/>
      <c r="I103" s="95"/>
      <c r="J103" s="95"/>
      <c r="K103" s="95"/>
      <c r="L103" s="96" t="s">
        <v>59</v>
      </c>
      <c r="M103" s="97">
        <f>SUM(L97:L102)</f>
        <v>0</v>
      </c>
      <c r="N103" s="58"/>
      <c r="O103" s="52"/>
      <c r="P103" s="52"/>
      <c r="Q103" s="52"/>
      <c r="R103" s="52"/>
      <c r="S103" s="52"/>
      <c r="T103" s="52"/>
      <c r="U103" s="52"/>
    </row>
    <row r="104" spans="2:21" ht="12" thickBot="1" x14ac:dyDescent="0.25">
      <c r="B104" s="55"/>
      <c r="C104" s="211" t="s">
        <v>69</v>
      </c>
      <c r="D104" s="212"/>
      <c r="E104" s="212"/>
      <c r="F104" s="212"/>
      <c r="G104" s="212"/>
      <c r="H104" s="212"/>
      <c r="I104" s="212"/>
      <c r="J104" s="212"/>
      <c r="K104" s="212"/>
      <c r="L104" s="212"/>
      <c r="M104" s="213"/>
      <c r="N104" s="58"/>
      <c r="O104" s="52"/>
      <c r="P104" s="52"/>
      <c r="Q104" s="52"/>
      <c r="R104" s="52"/>
      <c r="S104" s="52"/>
      <c r="T104" s="52"/>
      <c r="U104" s="52"/>
    </row>
    <row r="105" spans="2:21" ht="22.5" x14ac:dyDescent="0.2">
      <c r="B105" s="55"/>
      <c r="C105" s="73" t="s">
        <v>50</v>
      </c>
      <c r="D105" s="214" t="s">
        <v>70</v>
      </c>
      <c r="E105" s="228"/>
      <c r="F105" s="215"/>
      <c r="G105" s="127" t="s">
        <v>71</v>
      </c>
      <c r="H105" s="119" t="s">
        <v>72</v>
      </c>
      <c r="I105" s="119" t="s">
        <v>73</v>
      </c>
      <c r="J105" s="258" t="s">
        <v>54</v>
      </c>
      <c r="K105" s="258"/>
      <c r="L105" s="119" t="s">
        <v>56</v>
      </c>
      <c r="M105" s="217"/>
      <c r="N105" s="58"/>
      <c r="O105" s="52"/>
      <c r="P105" s="52"/>
      <c r="Q105" s="52"/>
      <c r="R105" s="52"/>
      <c r="S105" s="52"/>
      <c r="T105" s="52"/>
      <c r="U105" s="52"/>
    </row>
    <row r="106" spans="2:21" x14ac:dyDescent="0.2">
      <c r="B106" s="55"/>
      <c r="C106" s="78"/>
      <c r="D106" s="229" t="s">
        <v>85</v>
      </c>
      <c r="E106" s="230"/>
      <c r="F106" s="231"/>
      <c r="G106" s="103">
        <v>1</v>
      </c>
      <c r="H106" s="103">
        <v>0.6</v>
      </c>
      <c r="I106" s="103"/>
      <c r="J106" s="266">
        <v>20000</v>
      </c>
      <c r="K106" s="266"/>
      <c r="L106" s="104">
        <f>J106*H106*G106</f>
        <v>12000</v>
      </c>
      <c r="M106" s="217"/>
      <c r="N106" s="58"/>
      <c r="O106" s="52"/>
      <c r="P106" s="52"/>
      <c r="Q106" s="52"/>
      <c r="R106" s="52"/>
      <c r="S106" s="52"/>
      <c r="T106" s="52"/>
      <c r="U106" s="52"/>
    </row>
    <row r="107" spans="2:21" ht="12" thickBot="1" x14ac:dyDescent="0.25">
      <c r="B107" s="55"/>
      <c r="C107" s="87" t="s">
        <v>58</v>
      </c>
      <c r="D107" s="317" t="s">
        <v>58</v>
      </c>
      <c r="E107" s="318"/>
      <c r="F107" s="336"/>
      <c r="G107" s="124" t="s">
        <v>58</v>
      </c>
      <c r="H107" s="124" t="s">
        <v>58</v>
      </c>
      <c r="I107" s="124" t="s">
        <v>58</v>
      </c>
      <c r="J107" s="270" t="s">
        <v>58</v>
      </c>
      <c r="K107" s="270"/>
      <c r="L107" s="126"/>
      <c r="M107" s="217"/>
      <c r="N107" s="58"/>
      <c r="O107" s="52"/>
      <c r="P107" s="52"/>
      <c r="Q107" s="52"/>
      <c r="R107" s="52"/>
      <c r="S107" s="52"/>
      <c r="T107" s="52"/>
      <c r="U107" s="52"/>
    </row>
    <row r="108" spans="2:21" ht="12" thickBot="1" x14ac:dyDescent="0.25">
      <c r="B108" s="55"/>
      <c r="C108" s="93"/>
      <c r="D108" s="94"/>
      <c r="E108" s="94"/>
      <c r="F108" s="94"/>
      <c r="G108" s="94"/>
      <c r="H108" s="95"/>
      <c r="I108" s="95"/>
      <c r="J108" s="95"/>
      <c r="K108" s="95"/>
      <c r="L108" s="96" t="s">
        <v>59</v>
      </c>
      <c r="M108" s="97">
        <f>SUM(L106:L107)</f>
        <v>12000</v>
      </c>
      <c r="N108" s="58"/>
      <c r="O108" s="52"/>
      <c r="P108" s="52"/>
      <c r="Q108" s="52"/>
      <c r="R108" s="52"/>
      <c r="S108" s="52"/>
      <c r="T108" s="52"/>
      <c r="U108" s="52"/>
    </row>
    <row r="109" spans="2:21" ht="12" thickBot="1" x14ac:dyDescent="0.25">
      <c r="B109" s="55"/>
      <c r="C109" s="211" t="s">
        <v>75</v>
      </c>
      <c r="D109" s="212"/>
      <c r="E109" s="212"/>
      <c r="F109" s="212"/>
      <c r="G109" s="212"/>
      <c r="H109" s="212"/>
      <c r="I109" s="212"/>
      <c r="J109" s="212"/>
      <c r="K109" s="212"/>
      <c r="L109" s="212"/>
      <c r="M109" s="213"/>
      <c r="N109" s="58"/>
      <c r="O109" s="52"/>
      <c r="P109" s="52"/>
      <c r="Q109" s="52"/>
      <c r="R109" s="52"/>
      <c r="S109" s="52"/>
      <c r="T109" s="52"/>
      <c r="U109" s="52"/>
    </row>
    <row r="110" spans="2:21" x14ac:dyDescent="0.2">
      <c r="B110" s="55"/>
      <c r="C110" s="73" t="s">
        <v>50</v>
      </c>
      <c r="D110" s="258" t="s">
        <v>76</v>
      </c>
      <c r="E110" s="258"/>
      <c r="F110" s="119" t="s">
        <v>77</v>
      </c>
      <c r="G110" s="119" t="s">
        <v>78</v>
      </c>
      <c r="H110" s="119" t="s">
        <v>79</v>
      </c>
      <c r="I110" s="119" t="s">
        <v>80</v>
      </c>
      <c r="J110" s="258" t="s">
        <v>55</v>
      </c>
      <c r="K110" s="258"/>
      <c r="L110" s="119" t="s">
        <v>56</v>
      </c>
      <c r="M110" s="259">
        <f>M105</f>
        <v>0</v>
      </c>
      <c r="N110" s="58"/>
      <c r="O110" s="52"/>
      <c r="P110" s="52"/>
      <c r="Q110" s="52"/>
      <c r="R110" s="52"/>
      <c r="S110" s="52"/>
      <c r="T110" s="52"/>
      <c r="U110" s="52"/>
    </row>
    <row r="111" spans="2:21" x14ac:dyDescent="0.2">
      <c r="B111" s="55"/>
      <c r="C111" s="78"/>
      <c r="D111" s="262" t="s">
        <v>86</v>
      </c>
      <c r="E111" s="262"/>
      <c r="F111" s="103">
        <v>4</v>
      </c>
      <c r="G111" s="104">
        <v>55000</v>
      </c>
      <c r="H111" s="128">
        <v>1.85</v>
      </c>
      <c r="I111" s="129">
        <f>ROUND(+F111*G111*H111,0)</f>
        <v>407000</v>
      </c>
      <c r="J111" s="103">
        <v>10</v>
      </c>
      <c r="K111" s="103" t="s">
        <v>87</v>
      </c>
      <c r="L111" s="104">
        <f>I111/J111</f>
        <v>40700</v>
      </c>
      <c r="M111" s="260"/>
      <c r="N111" s="58"/>
      <c r="O111" s="52"/>
      <c r="P111" s="52"/>
      <c r="Q111" s="52"/>
      <c r="R111" s="52"/>
      <c r="S111" s="52"/>
      <c r="T111" s="52"/>
      <c r="U111" s="52"/>
    </row>
    <row r="112" spans="2:21" x14ac:dyDescent="0.2">
      <c r="B112" s="55"/>
      <c r="C112" s="78" t="s">
        <v>58</v>
      </c>
      <c r="D112" s="263" t="s">
        <v>58</v>
      </c>
      <c r="E112" s="263"/>
      <c r="F112" s="103" t="s">
        <v>58</v>
      </c>
      <c r="G112" s="104" t="s">
        <v>58</v>
      </c>
      <c r="H112" s="128" t="s">
        <v>58</v>
      </c>
      <c r="I112" s="104" t="s">
        <v>58</v>
      </c>
      <c r="J112" s="103" t="s">
        <v>58</v>
      </c>
      <c r="K112" s="103" t="s">
        <v>58</v>
      </c>
      <c r="L112" s="104"/>
      <c r="M112" s="260"/>
      <c r="N112" s="58"/>
      <c r="O112" s="52"/>
      <c r="P112" s="52"/>
      <c r="Q112" s="52"/>
      <c r="R112" s="52"/>
      <c r="S112" s="52"/>
      <c r="T112" s="52"/>
      <c r="U112" s="52"/>
    </row>
    <row r="113" spans="2:21" ht="12" thickBot="1" x14ac:dyDescent="0.25">
      <c r="B113" s="55"/>
      <c r="C113" s="87" t="s">
        <v>58</v>
      </c>
      <c r="D113" s="264" t="s">
        <v>58</v>
      </c>
      <c r="E113" s="264"/>
      <c r="F113" s="124" t="s">
        <v>58</v>
      </c>
      <c r="G113" s="126" t="s">
        <v>58</v>
      </c>
      <c r="H113" s="130" t="s">
        <v>58</v>
      </c>
      <c r="I113" s="126" t="s">
        <v>58</v>
      </c>
      <c r="J113" s="124" t="s">
        <v>58</v>
      </c>
      <c r="K113" s="124" t="s">
        <v>58</v>
      </c>
      <c r="L113" s="126"/>
      <c r="M113" s="261"/>
      <c r="N113" s="58"/>
      <c r="O113" s="52"/>
      <c r="P113" s="52"/>
      <c r="Q113" s="52"/>
      <c r="R113" s="52"/>
      <c r="S113" s="52"/>
      <c r="T113" s="52"/>
      <c r="U113" s="52"/>
    </row>
    <row r="114" spans="2:21" ht="12" thickBot="1" x14ac:dyDescent="0.25">
      <c r="B114" s="55"/>
      <c r="C114" s="93"/>
      <c r="D114" s="94"/>
      <c r="E114" s="94"/>
      <c r="F114" s="94"/>
      <c r="G114" s="94"/>
      <c r="H114" s="95"/>
      <c r="I114" s="95"/>
      <c r="J114" s="95"/>
      <c r="K114" s="95"/>
      <c r="L114" s="96" t="s">
        <v>59</v>
      </c>
      <c r="M114" s="97">
        <f>SUM(L111:L113)</f>
        <v>40700</v>
      </c>
      <c r="N114" s="58"/>
      <c r="O114" s="52"/>
      <c r="P114" s="52"/>
      <c r="Q114" s="52"/>
      <c r="R114" s="52"/>
      <c r="S114" s="52"/>
      <c r="T114" s="52"/>
      <c r="U114" s="52"/>
    </row>
    <row r="115" spans="2:21" ht="12" thickBot="1" x14ac:dyDescent="0.25">
      <c r="B115" s="55"/>
      <c r="C115" s="112"/>
      <c r="M115" s="114"/>
      <c r="N115" s="58"/>
      <c r="O115" s="52"/>
      <c r="P115" s="52"/>
      <c r="Q115" s="52"/>
      <c r="R115" s="52"/>
      <c r="S115" s="52"/>
      <c r="T115" s="52"/>
      <c r="U115" s="52"/>
    </row>
    <row r="116" spans="2:21" ht="12" thickBot="1" x14ac:dyDescent="0.25">
      <c r="B116" s="55"/>
      <c r="C116" s="93"/>
      <c r="D116" s="94"/>
      <c r="E116" s="94"/>
      <c r="F116" s="94"/>
      <c r="G116" s="94"/>
      <c r="H116" s="95"/>
      <c r="I116" s="95"/>
      <c r="J116" s="244" t="s">
        <v>82</v>
      </c>
      <c r="K116" s="244"/>
      <c r="L116" s="244"/>
      <c r="M116" s="192">
        <f>ROUND(M114+M103+M108+M94,0)</f>
        <v>54735</v>
      </c>
      <c r="N116" s="58"/>
      <c r="O116" s="52"/>
      <c r="P116" s="52"/>
      <c r="Q116" s="52"/>
      <c r="R116" s="52"/>
      <c r="S116" s="52"/>
      <c r="T116" s="52"/>
      <c r="U116" s="52"/>
    </row>
    <row r="117" spans="2:21" ht="15" customHeight="1" x14ac:dyDescent="0.2">
      <c r="B117" s="55"/>
      <c r="C117" s="282"/>
      <c r="D117" s="282"/>
      <c r="E117" s="282"/>
      <c r="F117" s="282"/>
      <c r="G117" s="282"/>
      <c r="H117" s="282"/>
      <c r="I117" s="282"/>
      <c r="J117" s="282"/>
      <c r="K117" s="282"/>
      <c r="L117" s="282"/>
      <c r="M117" s="282"/>
      <c r="N117" s="58"/>
      <c r="O117" s="52"/>
      <c r="P117" s="52"/>
      <c r="Q117" s="52"/>
      <c r="R117" s="52"/>
      <c r="S117" s="52"/>
      <c r="T117" s="52"/>
      <c r="U117" s="52"/>
    </row>
    <row r="118" spans="2:21" ht="12" thickBot="1" x14ac:dyDescent="0.25">
      <c r="B118" s="55"/>
      <c r="C118" s="282"/>
      <c r="D118" s="282"/>
      <c r="E118" s="282"/>
      <c r="F118" s="282"/>
      <c r="G118" s="282"/>
      <c r="H118" s="282"/>
      <c r="I118" s="282"/>
      <c r="J118" s="282"/>
      <c r="K118" s="282"/>
      <c r="L118" s="282"/>
      <c r="M118" s="282"/>
      <c r="N118" s="58"/>
      <c r="O118" s="52"/>
      <c r="P118" s="52"/>
      <c r="Q118" s="52"/>
      <c r="R118" s="52"/>
      <c r="S118" s="52"/>
      <c r="T118" s="52"/>
      <c r="U118" s="52"/>
    </row>
    <row r="119" spans="2:21" ht="12" customHeight="1" thickBot="1" x14ac:dyDescent="0.25">
      <c r="B119" s="55"/>
      <c r="C119" s="246" t="s">
        <v>42</v>
      </c>
      <c r="D119" s="247"/>
      <c r="E119" s="247"/>
      <c r="F119" s="247"/>
      <c r="G119" s="247"/>
      <c r="H119" s="247"/>
      <c r="I119" s="247"/>
      <c r="J119" s="252" t="s">
        <v>43</v>
      </c>
      <c r="K119" s="56" t="s">
        <v>44</v>
      </c>
      <c r="L119" s="56" t="s">
        <v>45</v>
      </c>
      <c r="M119" s="57" t="s">
        <v>46</v>
      </c>
      <c r="N119" s="58"/>
      <c r="O119" s="52"/>
      <c r="P119" s="52"/>
      <c r="Q119" s="52"/>
      <c r="R119" s="52"/>
      <c r="S119" s="52"/>
      <c r="T119" s="52"/>
      <c r="U119" s="52"/>
    </row>
    <row r="120" spans="2:21" ht="12" thickBot="1" x14ac:dyDescent="0.25">
      <c r="B120" s="55"/>
      <c r="C120" s="248"/>
      <c r="D120" s="249"/>
      <c r="E120" s="249"/>
      <c r="F120" s="249"/>
      <c r="G120" s="249"/>
      <c r="H120" s="249"/>
      <c r="I120" s="249"/>
      <c r="J120" s="253"/>
      <c r="K120" s="59">
        <v>12</v>
      </c>
      <c r="L120" s="56" t="s">
        <v>83</v>
      </c>
      <c r="M120" s="59">
        <v>2026</v>
      </c>
      <c r="N120" s="58"/>
      <c r="O120" s="52"/>
      <c r="P120" s="52"/>
      <c r="Q120" s="52"/>
      <c r="R120" s="52"/>
      <c r="S120" s="52"/>
      <c r="T120" s="52"/>
      <c r="U120" s="52"/>
    </row>
    <row r="121" spans="2:21" ht="12" thickBot="1" x14ac:dyDescent="0.25">
      <c r="B121" s="55"/>
      <c r="C121" s="250"/>
      <c r="D121" s="251"/>
      <c r="E121" s="251"/>
      <c r="F121" s="251"/>
      <c r="G121" s="251"/>
      <c r="H121" s="251"/>
      <c r="I121" s="251"/>
      <c r="J121" s="251"/>
      <c r="K121" s="251"/>
      <c r="L121" s="251"/>
      <c r="M121" s="254"/>
      <c r="N121" s="58"/>
      <c r="O121" s="52"/>
      <c r="P121" s="52"/>
      <c r="Q121" s="52"/>
      <c r="R121" s="52"/>
      <c r="S121" s="52"/>
      <c r="T121" s="52"/>
      <c r="U121" s="52"/>
    </row>
    <row r="122" spans="2:21" ht="12" thickBot="1" x14ac:dyDescent="0.25">
      <c r="B122" s="55"/>
      <c r="C122" s="255" t="s">
        <v>48</v>
      </c>
      <c r="D122" s="256"/>
      <c r="E122" s="256"/>
      <c r="F122" s="256"/>
      <c r="G122" s="256"/>
      <c r="H122" s="256"/>
      <c r="I122" s="256"/>
      <c r="J122" s="256"/>
      <c r="K122" s="256"/>
      <c r="L122" s="256"/>
      <c r="M122" s="257"/>
      <c r="N122" s="58"/>
      <c r="O122" s="52"/>
      <c r="P122" s="52"/>
      <c r="Q122" s="52"/>
      <c r="R122" s="52"/>
      <c r="S122" s="52"/>
      <c r="T122" s="52"/>
      <c r="U122" s="52"/>
    </row>
    <row r="123" spans="2:21" x14ac:dyDescent="0.2">
      <c r="B123" s="55"/>
      <c r="C123" s="66" t="s">
        <v>84</v>
      </c>
      <c r="D123" s="228" t="s">
        <v>51</v>
      </c>
      <c r="E123" s="228"/>
      <c r="F123" s="228"/>
      <c r="G123" s="228"/>
      <c r="H123" s="228"/>
      <c r="I123" s="228"/>
      <c r="J123" s="228"/>
      <c r="K123" s="228"/>
      <c r="L123" s="67" t="s">
        <v>2</v>
      </c>
      <c r="M123" s="68" t="s">
        <v>3</v>
      </c>
      <c r="N123" s="58"/>
      <c r="O123" s="52"/>
      <c r="P123" s="52"/>
      <c r="Q123" s="52"/>
      <c r="R123" s="52"/>
      <c r="S123" s="52"/>
      <c r="T123" s="52"/>
      <c r="U123" s="52"/>
    </row>
    <row r="124" spans="2:21" ht="12" thickBot="1" x14ac:dyDescent="0.25">
      <c r="B124" s="55"/>
      <c r="C124" s="70">
        <f>'PRESUPUESTO '!A8</f>
        <v>1.4</v>
      </c>
      <c r="D124" s="243" t="str">
        <f>'PRESUPUESTO '!B8</f>
        <v>EXCAVACION MANUAL EN CONGLOMERADO</v>
      </c>
      <c r="E124" s="243"/>
      <c r="F124" s="243"/>
      <c r="G124" s="243"/>
      <c r="H124" s="243"/>
      <c r="I124" s="243"/>
      <c r="J124" s="243"/>
      <c r="K124" s="243"/>
      <c r="L124" s="71" t="str">
        <f>'PRESUPUESTO '!C8</f>
        <v>M3</v>
      </c>
      <c r="M124" s="72">
        <f>'PRESUPUESTO '!D8</f>
        <v>10</v>
      </c>
      <c r="N124" s="58"/>
      <c r="O124" s="52"/>
      <c r="P124" s="52"/>
      <c r="Q124" s="52"/>
      <c r="R124" s="52"/>
      <c r="S124" s="52"/>
      <c r="T124" s="52"/>
      <c r="U124" s="52"/>
    </row>
    <row r="125" spans="2:21" ht="12" thickBot="1" x14ac:dyDescent="0.25">
      <c r="B125" s="55"/>
      <c r="C125" s="211" t="s">
        <v>49</v>
      </c>
      <c r="D125" s="212"/>
      <c r="E125" s="212"/>
      <c r="F125" s="212"/>
      <c r="G125" s="212"/>
      <c r="H125" s="212"/>
      <c r="I125" s="212"/>
      <c r="J125" s="212"/>
      <c r="K125" s="212"/>
      <c r="L125" s="212"/>
      <c r="M125" s="213"/>
      <c r="N125" s="58"/>
      <c r="O125" s="52"/>
      <c r="P125" s="52"/>
      <c r="Q125" s="52"/>
      <c r="R125" s="52"/>
      <c r="S125" s="52"/>
      <c r="T125" s="52"/>
      <c r="U125" s="52"/>
    </row>
    <row r="126" spans="2:21" x14ac:dyDescent="0.2">
      <c r="B126" s="55"/>
      <c r="C126" s="73" t="s">
        <v>50</v>
      </c>
      <c r="D126" s="258" t="s">
        <v>51</v>
      </c>
      <c r="E126" s="258"/>
      <c r="F126" s="258"/>
      <c r="G126" s="119" t="s">
        <v>52</v>
      </c>
      <c r="H126" s="119" t="s">
        <v>53</v>
      </c>
      <c r="I126" s="119" t="s">
        <v>54</v>
      </c>
      <c r="J126" s="258" t="s">
        <v>55</v>
      </c>
      <c r="K126" s="258"/>
      <c r="L126" s="119" t="s">
        <v>56</v>
      </c>
      <c r="M126" s="259"/>
      <c r="N126" s="58"/>
      <c r="O126" s="52"/>
      <c r="P126" s="52"/>
      <c r="Q126" s="52"/>
      <c r="R126" s="52"/>
      <c r="S126" s="52"/>
      <c r="T126" s="52"/>
      <c r="U126" s="52"/>
    </row>
    <row r="127" spans="2:21" x14ac:dyDescent="0.2">
      <c r="B127" s="55"/>
      <c r="C127" s="78"/>
      <c r="D127" s="262" t="s">
        <v>57</v>
      </c>
      <c r="E127" s="262"/>
      <c r="F127" s="262"/>
      <c r="G127" s="120"/>
      <c r="H127" s="103" t="s">
        <v>58</v>
      </c>
      <c r="I127" s="121">
        <f>0.05*M152</f>
        <v>4070</v>
      </c>
      <c r="J127" s="103">
        <v>1</v>
      </c>
      <c r="K127" s="103" t="s">
        <v>58</v>
      </c>
      <c r="L127" s="104">
        <f>I127/J127</f>
        <v>4070</v>
      </c>
      <c r="M127" s="260"/>
      <c r="N127" s="58"/>
      <c r="O127" s="52"/>
      <c r="P127" s="52"/>
      <c r="Q127" s="52"/>
      <c r="R127" s="52"/>
      <c r="S127" s="52"/>
      <c r="T127" s="52"/>
      <c r="U127" s="52"/>
    </row>
    <row r="128" spans="2:21" x14ac:dyDescent="0.2">
      <c r="B128" s="55"/>
      <c r="C128" s="78" t="s">
        <v>58</v>
      </c>
      <c r="D128" s="262"/>
      <c r="E128" s="262"/>
      <c r="F128" s="262"/>
      <c r="G128" s="120"/>
      <c r="H128" s="103"/>
      <c r="I128" s="121"/>
      <c r="J128" s="103"/>
      <c r="K128" s="103"/>
      <c r="L128" s="104"/>
      <c r="M128" s="260"/>
      <c r="N128" s="58"/>
      <c r="O128" s="52"/>
      <c r="P128" s="52"/>
      <c r="Q128" s="52"/>
      <c r="R128" s="52"/>
      <c r="S128" s="52"/>
      <c r="T128" s="52"/>
      <c r="U128" s="52"/>
    </row>
    <row r="129" spans="2:21" x14ac:dyDescent="0.2">
      <c r="B129" s="55"/>
      <c r="C129" s="78" t="s">
        <v>58</v>
      </c>
      <c r="D129" s="262"/>
      <c r="E129" s="262"/>
      <c r="F129" s="262"/>
      <c r="G129" s="120"/>
      <c r="H129" s="103"/>
      <c r="I129" s="121"/>
      <c r="J129" s="122"/>
      <c r="K129" s="103"/>
      <c r="L129" s="104"/>
      <c r="M129" s="260"/>
      <c r="N129" s="58"/>
      <c r="O129" s="52"/>
      <c r="P129" s="52"/>
      <c r="Q129" s="52"/>
      <c r="R129" s="52"/>
      <c r="S129" s="52"/>
      <c r="T129" s="52"/>
      <c r="U129" s="52"/>
    </row>
    <row r="130" spans="2:21" x14ac:dyDescent="0.2">
      <c r="B130" s="55"/>
      <c r="C130" s="78" t="s">
        <v>58</v>
      </c>
      <c r="D130" s="263" t="s">
        <v>58</v>
      </c>
      <c r="E130" s="263"/>
      <c r="F130" s="263"/>
      <c r="G130" s="120"/>
      <c r="H130" s="103" t="s">
        <v>58</v>
      </c>
      <c r="I130" s="121" t="s">
        <v>58</v>
      </c>
      <c r="J130" s="103" t="s">
        <v>58</v>
      </c>
      <c r="K130" s="103" t="s">
        <v>58</v>
      </c>
      <c r="L130" s="104"/>
      <c r="M130" s="260"/>
      <c r="N130" s="58"/>
      <c r="O130" s="52"/>
      <c r="P130" s="52"/>
      <c r="Q130" s="52"/>
      <c r="R130" s="52"/>
      <c r="S130" s="52"/>
      <c r="T130" s="52"/>
      <c r="U130" s="52"/>
    </row>
    <row r="131" spans="2:21" ht="12" thickBot="1" x14ac:dyDescent="0.25">
      <c r="B131" s="55"/>
      <c r="C131" s="87" t="s">
        <v>58</v>
      </c>
      <c r="D131" s="264" t="s">
        <v>58</v>
      </c>
      <c r="E131" s="264"/>
      <c r="F131" s="264"/>
      <c r="G131" s="123"/>
      <c r="H131" s="124" t="s">
        <v>58</v>
      </c>
      <c r="I131" s="125" t="s">
        <v>58</v>
      </c>
      <c r="J131" s="124" t="s">
        <v>58</v>
      </c>
      <c r="K131" s="124" t="s">
        <v>58</v>
      </c>
      <c r="L131" s="126"/>
      <c r="M131" s="261"/>
      <c r="N131" s="58"/>
      <c r="O131" s="52"/>
      <c r="P131" s="52"/>
      <c r="Q131" s="52"/>
      <c r="R131" s="52"/>
      <c r="S131" s="52"/>
      <c r="T131" s="52"/>
      <c r="U131" s="52"/>
    </row>
    <row r="132" spans="2:21" ht="12" thickBot="1" x14ac:dyDescent="0.25">
      <c r="B132" s="55"/>
      <c r="C132" s="93"/>
      <c r="D132" s="94"/>
      <c r="E132" s="94"/>
      <c r="F132" s="94"/>
      <c r="G132" s="94"/>
      <c r="H132" s="95"/>
      <c r="I132" s="95"/>
      <c r="J132" s="95"/>
      <c r="K132" s="95"/>
      <c r="L132" s="96" t="s">
        <v>59</v>
      </c>
      <c r="M132" s="97">
        <f>SUM(L127:L131)</f>
        <v>4070</v>
      </c>
      <c r="N132" s="58"/>
      <c r="O132" s="52"/>
      <c r="P132" s="52"/>
      <c r="Q132" s="52"/>
      <c r="R132" s="52"/>
      <c r="S132" s="52"/>
      <c r="T132" s="52"/>
      <c r="U132" s="52"/>
    </row>
    <row r="133" spans="2:21" ht="12" thickBot="1" x14ac:dyDescent="0.25">
      <c r="B133" s="55"/>
      <c r="C133" s="211" t="s">
        <v>60</v>
      </c>
      <c r="D133" s="212"/>
      <c r="E133" s="212"/>
      <c r="F133" s="212"/>
      <c r="G133" s="212"/>
      <c r="H133" s="212"/>
      <c r="I133" s="212"/>
      <c r="J133" s="212"/>
      <c r="K133" s="212"/>
      <c r="L133" s="212"/>
      <c r="M133" s="213"/>
      <c r="N133" s="58"/>
      <c r="O133" s="52"/>
      <c r="P133" s="52"/>
      <c r="Q133" s="52"/>
      <c r="R133" s="52"/>
      <c r="S133" s="52"/>
      <c r="T133" s="52"/>
      <c r="U133" s="52"/>
    </row>
    <row r="134" spans="2:21" x14ac:dyDescent="0.2">
      <c r="B134" s="55"/>
      <c r="C134" s="73" t="s">
        <v>50</v>
      </c>
      <c r="D134" s="214" t="s">
        <v>51</v>
      </c>
      <c r="E134" s="228"/>
      <c r="F134" s="228"/>
      <c r="G134" s="215"/>
      <c r="H134" s="119" t="s">
        <v>61</v>
      </c>
      <c r="I134" s="127" t="s">
        <v>62</v>
      </c>
      <c r="J134" s="258" t="s">
        <v>63</v>
      </c>
      <c r="K134" s="258"/>
      <c r="L134" s="119" t="s">
        <v>56</v>
      </c>
      <c r="M134" s="259"/>
      <c r="N134" s="58"/>
      <c r="O134" s="52"/>
      <c r="P134" s="52"/>
      <c r="Q134" s="52"/>
      <c r="R134" s="52"/>
      <c r="S134" s="52"/>
      <c r="T134" s="52"/>
      <c r="U134" s="52"/>
    </row>
    <row r="135" spans="2:21" x14ac:dyDescent="0.2">
      <c r="B135" s="55"/>
      <c r="C135" s="78"/>
      <c r="D135" s="262"/>
      <c r="E135" s="262"/>
      <c r="F135" s="262"/>
      <c r="G135" s="262"/>
      <c r="H135" s="103"/>
      <c r="I135" s="104"/>
      <c r="J135" s="275"/>
      <c r="K135" s="275"/>
      <c r="L135" s="104">
        <f>I135*J135</f>
        <v>0</v>
      </c>
      <c r="M135" s="260"/>
      <c r="N135" s="58"/>
      <c r="O135" s="52"/>
      <c r="P135" s="52"/>
      <c r="Q135" s="52"/>
      <c r="R135" s="52"/>
      <c r="S135" s="52"/>
      <c r="T135" s="52"/>
      <c r="U135" s="52"/>
    </row>
    <row r="136" spans="2:21" x14ac:dyDescent="0.2">
      <c r="B136" s="55"/>
      <c r="C136" s="78"/>
      <c r="D136" s="262"/>
      <c r="E136" s="262"/>
      <c r="F136" s="262"/>
      <c r="G136" s="262"/>
      <c r="H136" s="103"/>
      <c r="I136" s="104"/>
      <c r="J136" s="275"/>
      <c r="K136" s="275"/>
      <c r="L136" s="104">
        <f>I136*J136</f>
        <v>0</v>
      </c>
      <c r="M136" s="260"/>
      <c r="N136" s="58"/>
      <c r="O136" s="52"/>
      <c r="P136" s="52"/>
      <c r="Q136" s="52"/>
      <c r="R136" s="52"/>
      <c r="S136" s="52"/>
      <c r="T136" s="52"/>
      <c r="U136" s="52"/>
    </row>
    <row r="137" spans="2:21" x14ac:dyDescent="0.2">
      <c r="B137" s="55"/>
      <c r="C137" s="78"/>
      <c r="D137" s="262"/>
      <c r="E137" s="262"/>
      <c r="F137" s="262"/>
      <c r="G137" s="262"/>
      <c r="H137" s="103"/>
      <c r="I137" s="104"/>
      <c r="J137" s="273"/>
      <c r="K137" s="263"/>
      <c r="L137" s="104"/>
      <c r="M137" s="260"/>
      <c r="N137" s="58"/>
      <c r="O137" s="52"/>
      <c r="P137" s="52"/>
      <c r="Q137" s="52"/>
      <c r="R137" s="52"/>
      <c r="S137" s="52"/>
      <c r="T137" s="52"/>
      <c r="U137" s="52"/>
    </row>
    <row r="138" spans="2:21" x14ac:dyDescent="0.2">
      <c r="B138" s="55"/>
      <c r="C138" s="78" t="s">
        <v>58</v>
      </c>
      <c r="D138" s="262" t="s">
        <v>58</v>
      </c>
      <c r="E138" s="262"/>
      <c r="F138" s="262"/>
      <c r="G138" s="262"/>
      <c r="H138" s="103" t="s">
        <v>58</v>
      </c>
      <c r="I138" s="104" t="s">
        <v>58</v>
      </c>
      <c r="J138" s="263" t="s">
        <v>58</v>
      </c>
      <c r="K138" s="263"/>
      <c r="L138" s="104"/>
      <c r="M138" s="260"/>
      <c r="N138" s="58"/>
      <c r="O138" s="52"/>
      <c r="P138" s="52"/>
      <c r="Q138" s="52"/>
      <c r="R138" s="52"/>
      <c r="S138" s="52"/>
      <c r="T138" s="52"/>
      <c r="U138" s="52"/>
    </row>
    <row r="139" spans="2:21" x14ac:dyDescent="0.2">
      <c r="B139" s="55"/>
      <c r="C139" s="78" t="s">
        <v>58</v>
      </c>
      <c r="D139" s="262" t="s">
        <v>58</v>
      </c>
      <c r="E139" s="262"/>
      <c r="F139" s="262"/>
      <c r="G139" s="262"/>
      <c r="H139" s="103" t="s">
        <v>58</v>
      </c>
      <c r="I139" s="104" t="s">
        <v>58</v>
      </c>
      <c r="J139" s="263" t="s">
        <v>58</v>
      </c>
      <c r="K139" s="263"/>
      <c r="L139" s="104"/>
      <c r="M139" s="260"/>
      <c r="N139" s="58"/>
      <c r="O139" s="52"/>
      <c r="P139" s="52"/>
      <c r="Q139" s="52"/>
      <c r="R139" s="52"/>
      <c r="S139" s="52"/>
      <c r="T139" s="52"/>
      <c r="U139" s="52"/>
    </row>
    <row r="140" spans="2:21" ht="12" thickBot="1" x14ac:dyDescent="0.25">
      <c r="B140" s="55"/>
      <c r="C140" s="87" t="s">
        <v>58</v>
      </c>
      <c r="D140" s="274" t="s">
        <v>58</v>
      </c>
      <c r="E140" s="274"/>
      <c r="F140" s="274"/>
      <c r="G140" s="274"/>
      <c r="H140" s="124" t="s">
        <v>58</v>
      </c>
      <c r="I140" s="126" t="s">
        <v>58</v>
      </c>
      <c r="J140" s="264" t="s">
        <v>58</v>
      </c>
      <c r="K140" s="264"/>
      <c r="L140" s="126"/>
      <c r="M140" s="261"/>
      <c r="N140" s="58"/>
      <c r="O140" s="52"/>
      <c r="P140" s="52"/>
      <c r="Q140" s="52"/>
      <c r="R140" s="52"/>
      <c r="S140" s="52"/>
      <c r="T140" s="52"/>
      <c r="U140" s="52"/>
    </row>
    <row r="141" spans="2:21" ht="12" thickBot="1" x14ac:dyDescent="0.25">
      <c r="B141" s="55"/>
      <c r="C141" s="93"/>
      <c r="D141" s="94"/>
      <c r="E141" s="94"/>
      <c r="F141" s="94"/>
      <c r="G141" s="94"/>
      <c r="H141" s="95"/>
      <c r="I141" s="95"/>
      <c r="J141" s="95"/>
      <c r="K141" s="95"/>
      <c r="L141" s="96" t="s">
        <v>59</v>
      </c>
      <c r="M141" s="97">
        <f>SUM(L135:L140)</f>
        <v>0</v>
      </c>
      <c r="N141" s="58"/>
      <c r="O141" s="52"/>
      <c r="P141" s="52"/>
      <c r="Q141" s="52"/>
      <c r="R141" s="52"/>
      <c r="S141" s="52"/>
      <c r="T141" s="52"/>
      <c r="U141" s="52"/>
    </row>
    <row r="142" spans="2:21" ht="12" thickBot="1" x14ac:dyDescent="0.25">
      <c r="B142" s="55"/>
      <c r="C142" s="211" t="s">
        <v>69</v>
      </c>
      <c r="D142" s="212"/>
      <c r="E142" s="212"/>
      <c r="F142" s="212"/>
      <c r="G142" s="212"/>
      <c r="H142" s="212"/>
      <c r="I142" s="212"/>
      <c r="J142" s="212"/>
      <c r="K142" s="212"/>
      <c r="L142" s="212"/>
      <c r="M142" s="213"/>
      <c r="N142" s="58"/>
      <c r="O142" s="52"/>
      <c r="P142" s="52"/>
      <c r="Q142" s="52"/>
      <c r="R142" s="52"/>
      <c r="S142" s="52"/>
      <c r="T142" s="52"/>
      <c r="U142" s="52"/>
    </row>
    <row r="143" spans="2:21" ht="22.5" x14ac:dyDescent="0.2">
      <c r="B143" s="55"/>
      <c r="C143" s="73" t="s">
        <v>50</v>
      </c>
      <c r="D143" s="214" t="s">
        <v>70</v>
      </c>
      <c r="E143" s="228"/>
      <c r="F143" s="215"/>
      <c r="G143" s="127" t="s">
        <v>71</v>
      </c>
      <c r="H143" s="119" t="s">
        <v>72</v>
      </c>
      <c r="I143" s="119" t="s">
        <v>73</v>
      </c>
      <c r="J143" s="258" t="s">
        <v>54</v>
      </c>
      <c r="K143" s="258"/>
      <c r="L143" s="119" t="s">
        <v>56</v>
      </c>
      <c r="M143" s="217"/>
      <c r="N143" s="58"/>
      <c r="O143" s="52"/>
      <c r="P143" s="52"/>
      <c r="Q143" s="52"/>
      <c r="R143" s="52"/>
      <c r="S143" s="52"/>
      <c r="T143" s="52"/>
      <c r="U143" s="52"/>
    </row>
    <row r="144" spans="2:21" x14ac:dyDescent="0.2">
      <c r="B144" s="55"/>
      <c r="C144" s="78"/>
      <c r="D144" s="229"/>
      <c r="E144" s="230"/>
      <c r="F144" s="231"/>
      <c r="G144" s="103"/>
      <c r="H144" s="103"/>
      <c r="I144" s="103"/>
      <c r="J144" s="266"/>
      <c r="K144" s="266"/>
      <c r="L144" s="104"/>
      <c r="M144" s="217"/>
      <c r="N144" s="58"/>
      <c r="O144" s="52"/>
      <c r="P144" s="52"/>
      <c r="Q144" s="52"/>
      <c r="R144" s="52"/>
      <c r="S144" s="52"/>
      <c r="T144" s="52"/>
      <c r="U144" s="52"/>
    </row>
    <row r="145" spans="1:21" ht="12" thickBot="1" x14ac:dyDescent="0.25">
      <c r="B145" s="55"/>
      <c r="C145" s="87" t="s">
        <v>58</v>
      </c>
      <c r="D145" s="317" t="s">
        <v>58</v>
      </c>
      <c r="E145" s="318"/>
      <c r="F145" s="336"/>
      <c r="G145" s="124" t="s">
        <v>58</v>
      </c>
      <c r="H145" s="124" t="s">
        <v>58</v>
      </c>
      <c r="I145" s="124" t="s">
        <v>58</v>
      </c>
      <c r="J145" s="270" t="s">
        <v>58</v>
      </c>
      <c r="K145" s="270"/>
      <c r="L145" s="126"/>
      <c r="M145" s="217"/>
      <c r="N145" s="58"/>
      <c r="O145" s="52"/>
      <c r="P145" s="52"/>
      <c r="Q145" s="52"/>
      <c r="R145" s="52"/>
      <c r="S145" s="52"/>
      <c r="T145" s="52"/>
      <c r="U145" s="52"/>
    </row>
    <row r="146" spans="1:21" ht="12" thickBot="1" x14ac:dyDescent="0.25">
      <c r="B146" s="55"/>
      <c r="C146" s="93"/>
      <c r="D146" s="94"/>
      <c r="E146" s="94"/>
      <c r="F146" s="94"/>
      <c r="G146" s="94"/>
      <c r="H146" s="95"/>
      <c r="I146" s="95"/>
      <c r="J146" s="95"/>
      <c r="K146" s="95"/>
      <c r="L146" s="96" t="s">
        <v>59</v>
      </c>
      <c r="M146" s="97">
        <f>SUM(L144:L145)</f>
        <v>0</v>
      </c>
      <c r="N146" s="58"/>
      <c r="O146" s="52"/>
      <c r="P146" s="52"/>
      <c r="Q146" s="52"/>
      <c r="R146" s="52"/>
      <c r="S146" s="52"/>
      <c r="T146" s="52"/>
      <c r="U146" s="52"/>
    </row>
    <row r="147" spans="1:21" ht="12" thickBot="1" x14ac:dyDescent="0.25">
      <c r="B147" s="55"/>
      <c r="C147" s="211" t="s">
        <v>75</v>
      </c>
      <c r="D147" s="212"/>
      <c r="E147" s="212"/>
      <c r="F147" s="212"/>
      <c r="G147" s="212"/>
      <c r="H147" s="212"/>
      <c r="I147" s="212"/>
      <c r="J147" s="212"/>
      <c r="K147" s="212"/>
      <c r="L147" s="212"/>
      <c r="M147" s="213"/>
      <c r="N147" s="58"/>
      <c r="O147" s="52"/>
      <c r="P147" s="52"/>
      <c r="Q147" s="52"/>
      <c r="R147" s="52"/>
      <c r="S147" s="52"/>
      <c r="T147" s="52"/>
      <c r="U147" s="52"/>
    </row>
    <row r="148" spans="1:21" x14ac:dyDescent="0.2">
      <c r="B148" s="55"/>
      <c r="C148" s="73" t="s">
        <v>50</v>
      </c>
      <c r="D148" s="258" t="s">
        <v>76</v>
      </c>
      <c r="E148" s="258"/>
      <c r="F148" s="119" t="s">
        <v>77</v>
      </c>
      <c r="G148" s="119" t="s">
        <v>78</v>
      </c>
      <c r="H148" s="119" t="s">
        <v>79</v>
      </c>
      <c r="I148" s="119" t="s">
        <v>80</v>
      </c>
      <c r="J148" s="258" t="s">
        <v>55</v>
      </c>
      <c r="K148" s="258"/>
      <c r="L148" s="119" t="s">
        <v>56</v>
      </c>
      <c r="M148" s="259">
        <f>M143</f>
        <v>0</v>
      </c>
      <c r="N148" s="58"/>
      <c r="O148" s="52"/>
      <c r="P148" s="52"/>
      <c r="Q148" s="52"/>
      <c r="R148" s="52"/>
      <c r="S148" s="52"/>
      <c r="T148" s="52"/>
      <c r="U148" s="52"/>
    </row>
    <row r="149" spans="1:21" x14ac:dyDescent="0.2">
      <c r="B149" s="55"/>
      <c r="C149" s="78"/>
      <c r="D149" s="262" t="s">
        <v>86</v>
      </c>
      <c r="E149" s="262"/>
      <c r="F149" s="103">
        <v>2</v>
      </c>
      <c r="G149" s="104">
        <v>55000</v>
      </c>
      <c r="H149" s="128">
        <v>1.85</v>
      </c>
      <c r="I149" s="129">
        <f>ROUND(+F149*G149*H149,0)</f>
        <v>203500</v>
      </c>
      <c r="J149" s="103">
        <v>2.5</v>
      </c>
      <c r="K149" s="103" t="s">
        <v>88</v>
      </c>
      <c r="L149" s="104">
        <f>I149/J149</f>
        <v>81400</v>
      </c>
      <c r="M149" s="260"/>
      <c r="N149" s="58"/>
      <c r="O149" s="52"/>
      <c r="P149" s="52"/>
      <c r="Q149" s="52"/>
      <c r="R149" s="52"/>
      <c r="S149" s="52"/>
      <c r="T149" s="52"/>
      <c r="U149" s="52"/>
    </row>
    <row r="150" spans="1:21" x14ac:dyDescent="0.2">
      <c r="B150" s="55"/>
      <c r="C150" s="78" t="s">
        <v>58</v>
      </c>
      <c r="D150" s="263" t="s">
        <v>58</v>
      </c>
      <c r="E150" s="263"/>
      <c r="F150" s="103" t="s">
        <v>58</v>
      </c>
      <c r="G150" s="104" t="s">
        <v>58</v>
      </c>
      <c r="H150" s="128" t="s">
        <v>58</v>
      </c>
      <c r="I150" s="104" t="s">
        <v>58</v>
      </c>
      <c r="J150" s="103" t="s">
        <v>58</v>
      </c>
      <c r="K150" s="103" t="s">
        <v>58</v>
      </c>
      <c r="L150" s="104"/>
      <c r="M150" s="260"/>
      <c r="N150" s="58"/>
      <c r="O150" s="52"/>
      <c r="P150" s="52"/>
      <c r="Q150" s="52"/>
      <c r="R150" s="52"/>
      <c r="S150" s="52"/>
      <c r="T150" s="52"/>
      <c r="U150" s="52"/>
    </row>
    <row r="151" spans="1:21" ht="12" thickBot="1" x14ac:dyDescent="0.25">
      <c r="B151" s="55"/>
      <c r="C151" s="87" t="s">
        <v>58</v>
      </c>
      <c r="D151" s="264" t="s">
        <v>58</v>
      </c>
      <c r="E151" s="264"/>
      <c r="F151" s="124" t="s">
        <v>58</v>
      </c>
      <c r="G151" s="126" t="s">
        <v>58</v>
      </c>
      <c r="H151" s="130" t="s">
        <v>58</v>
      </c>
      <c r="I151" s="126" t="s">
        <v>58</v>
      </c>
      <c r="J151" s="124" t="s">
        <v>58</v>
      </c>
      <c r="K151" s="124" t="s">
        <v>58</v>
      </c>
      <c r="L151" s="126"/>
      <c r="M151" s="261"/>
      <c r="N151" s="58"/>
      <c r="O151" s="52"/>
      <c r="P151" s="52"/>
      <c r="Q151" s="52"/>
      <c r="R151" s="52"/>
      <c r="S151" s="52"/>
      <c r="T151" s="52"/>
      <c r="U151" s="52"/>
    </row>
    <row r="152" spans="1:21" ht="12" thickBot="1" x14ac:dyDescent="0.25">
      <c r="B152" s="55"/>
      <c r="C152" s="93"/>
      <c r="D152" s="94"/>
      <c r="E152" s="94"/>
      <c r="F152" s="94"/>
      <c r="G152" s="94"/>
      <c r="H152" s="95"/>
      <c r="I152" s="95"/>
      <c r="J152" s="95"/>
      <c r="K152" s="95"/>
      <c r="L152" s="96" t="s">
        <v>59</v>
      </c>
      <c r="M152" s="97">
        <f>SUM(L149:L151)</f>
        <v>81400</v>
      </c>
      <c r="N152" s="58"/>
      <c r="O152" s="52"/>
      <c r="P152" s="52"/>
      <c r="Q152" s="52"/>
      <c r="R152" s="52"/>
      <c r="S152" s="52"/>
      <c r="T152" s="52"/>
      <c r="U152" s="52"/>
    </row>
    <row r="153" spans="1:21" ht="12" thickBot="1" x14ac:dyDescent="0.25">
      <c r="B153" s="55"/>
      <c r="C153" s="112"/>
      <c r="M153" s="114"/>
      <c r="N153" s="58"/>
      <c r="O153" s="52"/>
      <c r="P153" s="52"/>
      <c r="Q153" s="52"/>
      <c r="R153" s="52"/>
      <c r="S153" s="52"/>
      <c r="T153" s="52"/>
      <c r="U153" s="52"/>
    </row>
    <row r="154" spans="1:21" ht="12" thickBot="1" x14ac:dyDescent="0.25">
      <c r="B154" s="55"/>
      <c r="C154" s="93"/>
      <c r="D154" s="94"/>
      <c r="E154" s="94"/>
      <c r="F154" s="94"/>
      <c r="G154" s="94"/>
      <c r="H154" s="95"/>
      <c r="I154" s="95"/>
      <c r="J154" s="244" t="s">
        <v>82</v>
      </c>
      <c r="K154" s="244"/>
      <c r="L154" s="244"/>
      <c r="M154" s="192">
        <f>ROUND(M152+M141+M146+M132,0)</f>
        <v>85470</v>
      </c>
      <c r="N154" s="58"/>
      <c r="O154" s="52"/>
      <c r="P154" s="52"/>
      <c r="Q154" s="52"/>
      <c r="R154" s="52"/>
      <c r="S154" s="52"/>
      <c r="T154" s="52"/>
      <c r="U154" s="52"/>
    </row>
    <row r="155" spans="1:21" x14ac:dyDescent="0.2">
      <c r="B155" s="55"/>
      <c r="C155" s="332"/>
      <c r="D155" s="332"/>
      <c r="E155" s="332"/>
      <c r="F155" s="332"/>
      <c r="G155" s="332"/>
      <c r="H155" s="332"/>
      <c r="I155" s="332"/>
      <c r="J155" s="332"/>
      <c r="K155" s="332"/>
      <c r="L155" s="332"/>
      <c r="M155" s="332"/>
      <c r="N155" s="58"/>
      <c r="O155" s="52"/>
      <c r="P155" s="52"/>
      <c r="Q155" s="52"/>
      <c r="R155" s="52"/>
      <c r="S155" s="52"/>
      <c r="T155" s="52"/>
      <c r="U155" s="52"/>
    </row>
    <row r="156" spans="1:21" ht="12" thickBot="1" x14ac:dyDescent="0.25">
      <c r="B156" s="55"/>
      <c r="C156" s="332"/>
      <c r="D156" s="332"/>
      <c r="E156" s="332"/>
      <c r="F156" s="332"/>
      <c r="G156" s="332"/>
      <c r="H156" s="332"/>
      <c r="I156" s="332"/>
      <c r="J156" s="332"/>
      <c r="K156" s="332"/>
      <c r="L156" s="332"/>
      <c r="M156" s="332"/>
      <c r="N156" s="58"/>
      <c r="O156" s="52"/>
      <c r="P156" s="52"/>
      <c r="Q156" s="52"/>
      <c r="R156" s="52"/>
      <c r="S156" s="52"/>
      <c r="T156" s="52"/>
      <c r="U156" s="52"/>
    </row>
    <row r="157" spans="1:21" ht="18" hidden="1" customHeight="1" thickBot="1" x14ac:dyDescent="0.25">
      <c r="B157" s="55"/>
      <c r="C157" s="137"/>
      <c r="D157" s="333" t="s">
        <v>89</v>
      </c>
      <c r="E157" s="333"/>
      <c r="F157" s="333"/>
      <c r="G157" s="333"/>
      <c r="H157" s="333"/>
      <c r="I157" s="333"/>
      <c r="J157" s="138"/>
      <c r="K157" s="138"/>
      <c r="L157" s="138"/>
      <c r="M157" s="139"/>
      <c r="N157" s="140"/>
      <c r="O157" s="52"/>
      <c r="P157" s="52"/>
      <c r="Q157" s="52"/>
      <c r="R157" s="52"/>
      <c r="S157" s="52"/>
      <c r="T157" s="52"/>
      <c r="U157" s="52"/>
    </row>
    <row r="158" spans="1:21" ht="11.25" hidden="1" customHeight="1" thickBot="1" x14ac:dyDescent="0.25">
      <c r="B158" s="55"/>
      <c r="C158" s="137"/>
      <c r="D158" s="333" t="s">
        <v>90</v>
      </c>
      <c r="E158" s="333"/>
      <c r="F158" s="333"/>
      <c r="G158" s="333"/>
      <c r="H158" s="333"/>
      <c r="I158" s="333"/>
      <c r="J158" s="141" t="s">
        <v>91</v>
      </c>
      <c r="K158" s="142"/>
      <c r="L158" s="142"/>
      <c r="M158" s="142"/>
      <c r="N158" s="140"/>
      <c r="O158" s="52"/>
      <c r="P158" s="52"/>
      <c r="Q158" s="52"/>
      <c r="R158" s="52"/>
      <c r="S158" s="52"/>
      <c r="T158" s="52"/>
      <c r="U158" s="52"/>
    </row>
    <row r="159" spans="1:21" ht="13.5" hidden="1" customHeight="1" thickBot="1" x14ac:dyDescent="0.25">
      <c r="B159" s="55"/>
      <c r="C159" s="143"/>
      <c r="D159" s="334"/>
      <c r="E159" s="334"/>
      <c r="F159" s="334"/>
      <c r="G159" s="334"/>
      <c r="H159" s="334"/>
      <c r="I159" s="334"/>
      <c r="J159" s="144" t="s">
        <v>92</v>
      </c>
      <c r="K159" s="145">
        <v>1</v>
      </c>
      <c r="L159" s="145" t="s">
        <v>93</v>
      </c>
      <c r="M159" s="145">
        <f>+K159</f>
        <v>1</v>
      </c>
      <c r="N159" s="58"/>
      <c r="O159" s="52"/>
      <c r="P159" s="52"/>
      <c r="Q159" s="52"/>
      <c r="R159" s="52"/>
      <c r="S159" s="52"/>
      <c r="T159" s="52"/>
      <c r="U159" s="52"/>
    </row>
    <row r="160" spans="1:21" ht="9" hidden="1" customHeight="1" thickBot="1" x14ac:dyDescent="0.25">
      <c r="A160" s="54"/>
      <c r="B160" s="55"/>
      <c r="C160" s="146"/>
      <c r="D160" s="147"/>
      <c r="E160" s="147"/>
      <c r="F160" s="147"/>
      <c r="G160" s="147"/>
      <c r="H160" s="148"/>
      <c r="I160" s="148"/>
      <c r="J160" s="149"/>
      <c r="K160" s="335"/>
      <c r="L160" s="335"/>
      <c r="M160" s="114"/>
      <c r="N160" s="58"/>
      <c r="O160" s="52"/>
      <c r="P160" s="52"/>
      <c r="Q160" s="52"/>
      <c r="R160" s="52"/>
      <c r="S160" s="52"/>
      <c r="T160" s="52"/>
      <c r="U160" s="52"/>
    </row>
    <row r="161" spans="1:21" ht="12" customHeight="1" thickBot="1" x14ac:dyDescent="0.25">
      <c r="A161" s="54"/>
      <c r="B161" s="55"/>
      <c r="C161" s="246" t="s">
        <v>42</v>
      </c>
      <c r="D161" s="247"/>
      <c r="E161" s="247"/>
      <c r="F161" s="247"/>
      <c r="G161" s="247"/>
      <c r="H161" s="247"/>
      <c r="I161" s="247"/>
      <c r="J161" s="252" t="s">
        <v>43</v>
      </c>
      <c r="K161" s="56" t="s">
        <v>44</v>
      </c>
      <c r="L161" s="56" t="s">
        <v>45</v>
      </c>
      <c r="M161" s="57" t="s">
        <v>46</v>
      </c>
      <c r="N161" s="58"/>
      <c r="O161" s="52"/>
      <c r="P161" s="52"/>
      <c r="Q161" s="52"/>
      <c r="R161" s="52"/>
      <c r="S161" s="52"/>
      <c r="T161" s="52"/>
      <c r="U161" s="52"/>
    </row>
    <row r="162" spans="1:21" ht="10.5" customHeight="1" thickBot="1" x14ac:dyDescent="0.25">
      <c r="A162" s="54"/>
      <c r="B162" s="55"/>
      <c r="C162" s="248"/>
      <c r="D162" s="249"/>
      <c r="E162" s="249"/>
      <c r="F162" s="249"/>
      <c r="G162" s="249"/>
      <c r="H162" s="249"/>
      <c r="I162" s="249"/>
      <c r="J162" s="253"/>
      <c r="K162" s="59">
        <v>12</v>
      </c>
      <c r="L162" s="56" t="s">
        <v>47</v>
      </c>
      <c r="M162" s="59">
        <v>2026</v>
      </c>
      <c r="N162" s="58"/>
      <c r="O162" s="52"/>
      <c r="P162" s="52"/>
      <c r="Q162" s="52"/>
      <c r="R162" s="52"/>
      <c r="S162" s="52"/>
      <c r="T162" s="52"/>
      <c r="U162" s="52"/>
    </row>
    <row r="163" spans="1:21" ht="12.75" customHeight="1" thickBot="1" x14ac:dyDescent="0.25">
      <c r="A163" s="54"/>
      <c r="B163" s="55"/>
      <c r="C163" s="250"/>
      <c r="D163" s="251"/>
      <c r="E163" s="251"/>
      <c r="F163" s="251"/>
      <c r="G163" s="251"/>
      <c r="H163" s="251"/>
      <c r="I163" s="251"/>
      <c r="J163" s="251"/>
      <c r="K163" s="251"/>
      <c r="L163" s="251"/>
      <c r="M163" s="254"/>
      <c r="N163" s="58"/>
      <c r="O163" s="52"/>
      <c r="P163" s="52"/>
      <c r="Q163" s="52"/>
      <c r="R163" s="52"/>
      <c r="S163" s="52"/>
      <c r="T163" s="52"/>
      <c r="U163" s="52"/>
    </row>
    <row r="164" spans="1:21" ht="18.75" customHeight="1" thickBot="1" x14ac:dyDescent="0.25">
      <c r="A164" s="54"/>
      <c r="B164" s="55"/>
      <c r="C164" s="60"/>
      <c r="D164" s="61"/>
      <c r="E164" s="62"/>
      <c r="F164" s="331" t="s">
        <v>48</v>
      </c>
      <c r="G164" s="331"/>
      <c r="H164" s="331"/>
      <c r="I164" s="331"/>
      <c r="J164" s="63"/>
      <c r="K164" s="64"/>
      <c r="L164" s="64"/>
      <c r="M164" s="65"/>
      <c r="N164" s="58"/>
      <c r="O164" s="52"/>
      <c r="P164" s="52"/>
      <c r="Q164" s="52"/>
      <c r="R164" s="52"/>
      <c r="S164" s="52"/>
      <c r="T164" s="52"/>
      <c r="U164" s="52"/>
    </row>
    <row r="165" spans="1:21" x14ac:dyDescent="0.2">
      <c r="A165" s="54"/>
      <c r="B165" s="55"/>
      <c r="C165" s="66" t="s">
        <v>0</v>
      </c>
      <c r="D165" s="228" t="s">
        <v>1</v>
      </c>
      <c r="E165" s="228"/>
      <c r="F165" s="228"/>
      <c r="G165" s="228"/>
      <c r="H165" s="228"/>
      <c r="I165" s="228"/>
      <c r="J165" s="228"/>
      <c r="K165" s="228"/>
      <c r="L165" s="67" t="s">
        <v>2</v>
      </c>
      <c r="M165" s="68" t="s">
        <v>3</v>
      </c>
      <c r="N165" s="58"/>
      <c r="O165" s="52"/>
      <c r="P165" s="52"/>
      <c r="Q165" s="52"/>
      <c r="R165" s="69"/>
      <c r="S165" s="52"/>
      <c r="T165" s="52"/>
      <c r="U165" s="52"/>
    </row>
    <row r="166" spans="1:21" ht="12" thickBot="1" x14ac:dyDescent="0.25">
      <c r="A166" s="54"/>
      <c r="B166" s="55"/>
      <c r="C166" s="70">
        <f>'PRESUPUESTO '!A9</f>
        <v>1.5</v>
      </c>
      <c r="D166" s="243" t="str">
        <f>'PRESUPUESTO '!B9</f>
        <v>RETIRO DE ESCOMBROS</v>
      </c>
      <c r="E166" s="243"/>
      <c r="F166" s="243"/>
      <c r="G166" s="243"/>
      <c r="H166" s="243"/>
      <c r="I166" s="243"/>
      <c r="J166" s="243"/>
      <c r="K166" s="243"/>
      <c r="L166" s="71" t="str">
        <f>'PRESUPUESTO '!C9</f>
        <v>M3</v>
      </c>
      <c r="M166" s="72">
        <f>'PRESUPUESTO '!D9</f>
        <v>50</v>
      </c>
      <c r="N166" s="58"/>
      <c r="O166" s="52"/>
      <c r="P166" s="52"/>
      <c r="Q166" s="52"/>
      <c r="R166" s="52"/>
      <c r="S166" s="52"/>
      <c r="T166" s="52"/>
      <c r="U166" s="52"/>
    </row>
    <row r="167" spans="1:21" ht="17.25" customHeight="1" thickBot="1" x14ac:dyDescent="0.25">
      <c r="B167" s="55"/>
      <c r="C167" s="211" t="s">
        <v>49</v>
      </c>
      <c r="D167" s="212"/>
      <c r="E167" s="212"/>
      <c r="F167" s="212"/>
      <c r="G167" s="212"/>
      <c r="H167" s="212"/>
      <c r="I167" s="212"/>
      <c r="J167" s="212"/>
      <c r="K167" s="212"/>
      <c r="L167" s="212"/>
      <c r="M167" s="213"/>
      <c r="N167" s="58"/>
      <c r="O167" s="52"/>
      <c r="P167" s="52"/>
      <c r="Q167" s="52"/>
      <c r="R167" s="52"/>
      <c r="S167" s="52"/>
      <c r="T167" s="52"/>
      <c r="U167" s="52"/>
    </row>
    <row r="168" spans="1:21" x14ac:dyDescent="0.2">
      <c r="B168" s="55"/>
      <c r="C168" s="73" t="s">
        <v>50</v>
      </c>
      <c r="D168" s="214" t="s">
        <v>51</v>
      </c>
      <c r="E168" s="228"/>
      <c r="F168" s="228"/>
      <c r="G168" s="74" t="s">
        <v>52</v>
      </c>
      <c r="H168" s="74" t="s">
        <v>53</v>
      </c>
      <c r="I168" s="75" t="s">
        <v>54</v>
      </c>
      <c r="J168" s="322" t="s">
        <v>55</v>
      </c>
      <c r="K168" s="323"/>
      <c r="L168" s="76" t="s">
        <v>56</v>
      </c>
      <c r="M168" s="259"/>
      <c r="N168" s="77"/>
      <c r="O168" s="52"/>
      <c r="P168" s="52"/>
      <c r="Q168" s="52"/>
      <c r="R168" s="52"/>
      <c r="S168" s="52"/>
      <c r="T168" s="52"/>
      <c r="U168" s="52"/>
    </row>
    <row r="169" spans="1:21" x14ac:dyDescent="0.2">
      <c r="B169" s="55"/>
      <c r="C169" s="78"/>
      <c r="D169" s="219" t="s">
        <v>57</v>
      </c>
      <c r="E169" s="240"/>
      <c r="F169" s="240"/>
      <c r="G169" s="79"/>
      <c r="H169" s="80" t="s">
        <v>58</v>
      </c>
      <c r="I169" s="81">
        <f>0.05*M193</f>
        <v>508.75</v>
      </c>
      <c r="J169" s="82">
        <v>1</v>
      </c>
      <c r="K169" s="83" t="s">
        <v>58</v>
      </c>
      <c r="L169" s="84">
        <f>I169/J169</f>
        <v>508.75</v>
      </c>
      <c r="M169" s="260"/>
      <c r="N169" s="58"/>
      <c r="O169" s="52"/>
      <c r="P169" s="52"/>
      <c r="Q169" s="52"/>
      <c r="R169" s="52"/>
      <c r="S169" s="52"/>
      <c r="T169" s="52"/>
      <c r="U169" s="52"/>
    </row>
    <row r="170" spans="1:21" x14ac:dyDescent="0.2">
      <c r="B170" s="55"/>
      <c r="C170" s="78" t="s">
        <v>58</v>
      </c>
      <c r="D170" s="219"/>
      <c r="E170" s="240"/>
      <c r="F170" s="240"/>
      <c r="G170" s="79"/>
      <c r="H170" s="108"/>
      <c r="I170" s="81"/>
      <c r="J170" s="80"/>
      <c r="K170" s="85"/>
      <c r="L170" s="84"/>
      <c r="M170" s="260"/>
      <c r="N170" s="86"/>
      <c r="O170" s="52"/>
      <c r="P170" s="52"/>
      <c r="Q170" s="52"/>
      <c r="R170" s="52"/>
      <c r="S170" s="52"/>
      <c r="T170" s="52"/>
      <c r="U170" s="52"/>
    </row>
    <row r="171" spans="1:21" x14ac:dyDescent="0.2">
      <c r="B171" s="55"/>
      <c r="C171" s="78" t="s">
        <v>58</v>
      </c>
      <c r="D171" s="310" t="s">
        <v>58</v>
      </c>
      <c r="E171" s="330"/>
      <c r="F171" s="330"/>
      <c r="G171" s="79"/>
      <c r="H171" s="80" t="s">
        <v>58</v>
      </c>
      <c r="I171" s="81" t="s">
        <v>58</v>
      </c>
      <c r="J171" s="80" t="s">
        <v>58</v>
      </c>
      <c r="K171" s="85" t="s">
        <v>58</v>
      </c>
      <c r="L171" s="84"/>
      <c r="M171" s="260"/>
      <c r="N171" s="58"/>
      <c r="O171" s="52"/>
      <c r="P171" s="52"/>
      <c r="Q171" s="52"/>
      <c r="R171" s="52"/>
      <c r="S171" s="52"/>
      <c r="T171" s="52"/>
      <c r="U171" s="52"/>
    </row>
    <row r="172" spans="1:21" ht="12" thickBot="1" x14ac:dyDescent="0.25">
      <c r="B172" s="55"/>
      <c r="C172" s="87" t="s">
        <v>58</v>
      </c>
      <c r="D172" s="237" t="s">
        <v>58</v>
      </c>
      <c r="E172" s="238"/>
      <c r="F172" s="238"/>
      <c r="G172" s="88"/>
      <c r="H172" s="89" t="s">
        <v>58</v>
      </c>
      <c r="I172" s="90" t="s">
        <v>58</v>
      </c>
      <c r="J172" s="89" t="s">
        <v>58</v>
      </c>
      <c r="K172" s="91" t="s">
        <v>58</v>
      </c>
      <c r="L172" s="92"/>
      <c r="M172" s="261"/>
      <c r="N172" s="58"/>
      <c r="O172" s="52"/>
      <c r="P172" s="52"/>
      <c r="Q172" s="52"/>
      <c r="R172" s="52"/>
      <c r="S172" s="52"/>
      <c r="T172" s="52"/>
      <c r="U172" s="52"/>
    </row>
    <row r="173" spans="1:21" ht="12" thickBot="1" x14ac:dyDescent="0.25">
      <c r="B173" s="55"/>
      <c r="C173" s="93"/>
      <c r="D173" s="94"/>
      <c r="E173" s="94"/>
      <c r="F173" s="94"/>
      <c r="G173" s="94"/>
      <c r="H173" s="95"/>
      <c r="I173" s="95"/>
      <c r="J173" s="95"/>
      <c r="K173" s="95"/>
      <c r="L173" s="96" t="s">
        <v>59</v>
      </c>
      <c r="M173" s="97">
        <f>SUM(L169:L172)</f>
        <v>508.75</v>
      </c>
      <c r="N173" s="58"/>
      <c r="O173" s="52"/>
      <c r="P173" s="52"/>
      <c r="Q173" s="52"/>
      <c r="R173" s="52"/>
      <c r="S173" s="52"/>
      <c r="T173" s="52"/>
      <c r="U173" s="52"/>
    </row>
    <row r="174" spans="1:21" ht="15.75" customHeight="1" thickBot="1" x14ac:dyDescent="0.25">
      <c r="B174" s="55"/>
      <c r="C174" s="211" t="s">
        <v>60</v>
      </c>
      <c r="D174" s="212"/>
      <c r="E174" s="212"/>
      <c r="F174" s="212"/>
      <c r="G174" s="212"/>
      <c r="H174" s="212"/>
      <c r="I174" s="212"/>
      <c r="J174" s="212"/>
      <c r="K174" s="212"/>
      <c r="L174" s="212"/>
      <c r="M174" s="213"/>
      <c r="N174" s="58"/>
      <c r="O174" s="52"/>
      <c r="P174" s="52"/>
      <c r="Q174" s="52"/>
      <c r="R174" s="52"/>
      <c r="S174" s="52"/>
      <c r="T174" s="52"/>
      <c r="U174" s="52"/>
    </row>
    <row r="175" spans="1:21" x14ac:dyDescent="0.2">
      <c r="B175" s="55"/>
      <c r="C175" s="73" t="s">
        <v>50</v>
      </c>
      <c r="D175" s="328" t="s">
        <v>51</v>
      </c>
      <c r="E175" s="328"/>
      <c r="F175" s="328"/>
      <c r="G175" s="329"/>
      <c r="H175" s="74" t="s">
        <v>61</v>
      </c>
      <c r="I175" s="98" t="s">
        <v>62</v>
      </c>
      <c r="J175" s="322" t="s">
        <v>63</v>
      </c>
      <c r="K175" s="323"/>
      <c r="L175" s="76" t="s">
        <v>56</v>
      </c>
      <c r="M175" s="259"/>
      <c r="N175" s="58"/>
      <c r="O175" s="52"/>
      <c r="P175" s="52"/>
      <c r="Q175" s="52"/>
      <c r="R175" s="52"/>
      <c r="S175" s="52"/>
      <c r="T175" s="52"/>
      <c r="U175" s="52"/>
    </row>
    <row r="176" spans="1:21" x14ac:dyDescent="0.2">
      <c r="B176" s="55"/>
      <c r="C176" s="78"/>
      <c r="D176" s="262"/>
      <c r="E176" s="262"/>
      <c r="F176" s="262"/>
      <c r="G176" s="219"/>
      <c r="H176" s="80"/>
      <c r="I176" s="99"/>
      <c r="J176" s="324"/>
      <c r="K176" s="325"/>
      <c r="L176" s="84"/>
      <c r="M176" s="260"/>
      <c r="N176" s="58"/>
      <c r="O176" s="52"/>
      <c r="P176" s="52"/>
      <c r="Q176" s="52"/>
      <c r="R176" s="52"/>
      <c r="S176" s="52"/>
      <c r="T176" s="52"/>
      <c r="U176" s="52"/>
    </row>
    <row r="177" spans="2:21" x14ac:dyDescent="0.2">
      <c r="B177" s="55"/>
      <c r="C177" s="78" t="s">
        <v>58</v>
      </c>
      <c r="D177" s="262" t="s">
        <v>58</v>
      </c>
      <c r="E177" s="262"/>
      <c r="F177" s="262"/>
      <c r="G177" s="219"/>
      <c r="H177" s="80" t="s">
        <v>58</v>
      </c>
      <c r="I177" s="99" t="s">
        <v>58</v>
      </c>
      <c r="J177" s="324" t="s">
        <v>58</v>
      </c>
      <c r="K177" s="325"/>
      <c r="L177" s="84"/>
      <c r="M177" s="260"/>
      <c r="N177" s="58"/>
      <c r="O177" s="52"/>
      <c r="P177" s="52"/>
      <c r="Q177" s="52"/>
      <c r="R177" s="52"/>
      <c r="S177" s="52"/>
      <c r="T177" s="52"/>
      <c r="U177" s="52"/>
    </row>
    <row r="178" spans="2:21" x14ac:dyDescent="0.2">
      <c r="B178" s="55"/>
      <c r="C178" s="78" t="s">
        <v>58</v>
      </c>
      <c r="D178" s="262" t="s">
        <v>58</v>
      </c>
      <c r="E178" s="262"/>
      <c r="F178" s="262"/>
      <c r="G178" s="219"/>
      <c r="H178" s="80" t="s">
        <v>58</v>
      </c>
      <c r="I178" s="99" t="s">
        <v>58</v>
      </c>
      <c r="J178" s="324" t="s">
        <v>58</v>
      </c>
      <c r="K178" s="325"/>
      <c r="L178" s="84"/>
      <c r="M178" s="260"/>
      <c r="N178" s="58"/>
      <c r="O178" s="52"/>
      <c r="P178" s="52"/>
      <c r="Q178" s="52"/>
      <c r="R178" s="52"/>
      <c r="S178" s="52"/>
      <c r="T178" s="52"/>
      <c r="U178" s="52"/>
    </row>
    <row r="179" spans="2:21" x14ac:dyDescent="0.2">
      <c r="B179" s="55"/>
      <c r="C179" s="78" t="s">
        <v>58</v>
      </c>
      <c r="D179" s="262" t="s">
        <v>58</v>
      </c>
      <c r="E179" s="262"/>
      <c r="F179" s="262"/>
      <c r="G179" s="219"/>
      <c r="H179" s="80" t="s">
        <v>58</v>
      </c>
      <c r="I179" s="99" t="s">
        <v>58</v>
      </c>
      <c r="J179" s="324" t="s">
        <v>58</v>
      </c>
      <c r="K179" s="325"/>
      <c r="L179" s="84"/>
      <c r="M179" s="260"/>
      <c r="N179" s="58"/>
      <c r="O179" s="52"/>
      <c r="P179" s="52"/>
      <c r="Q179" s="52"/>
      <c r="R179" s="52"/>
      <c r="S179" s="52"/>
      <c r="T179" s="52"/>
      <c r="U179" s="52"/>
    </row>
    <row r="180" spans="2:21" ht="12" thickBot="1" x14ac:dyDescent="0.25">
      <c r="B180" s="55"/>
      <c r="C180" s="87" t="s">
        <v>58</v>
      </c>
      <c r="D180" s="274"/>
      <c r="E180" s="274"/>
      <c r="F180" s="274"/>
      <c r="G180" s="283"/>
      <c r="H180" s="89"/>
      <c r="I180" s="101"/>
      <c r="J180" s="326"/>
      <c r="K180" s="327"/>
      <c r="L180" s="92"/>
      <c r="M180" s="261"/>
      <c r="N180" s="58"/>
      <c r="O180" s="52"/>
      <c r="P180" s="52"/>
      <c r="Q180" s="52"/>
      <c r="R180" s="52"/>
      <c r="S180" s="52"/>
      <c r="T180" s="52"/>
      <c r="U180" s="52"/>
    </row>
    <row r="181" spans="2:21" ht="12" thickBot="1" x14ac:dyDescent="0.25">
      <c r="B181" s="55"/>
      <c r="C181" s="93"/>
      <c r="D181" s="94"/>
      <c r="E181" s="94"/>
      <c r="F181" s="94"/>
      <c r="G181" s="94"/>
      <c r="H181" s="95"/>
      <c r="I181" s="95"/>
      <c r="J181" s="95"/>
      <c r="K181" s="95"/>
      <c r="L181" s="96" t="s">
        <v>59</v>
      </c>
      <c r="M181" s="97">
        <f>SUM(L176:L180)</f>
        <v>0</v>
      </c>
      <c r="N181" s="58"/>
      <c r="O181" s="52"/>
      <c r="P181" s="52"/>
      <c r="Q181" s="52"/>
      <c r="R181" s="52"/>
      <c r="S181" s="52"/>
      <c r="T181" s="52"/>
      <c r="U181" s="52"/>
    </row>
    <row r="182" spans="2:21" ht="34.9" customHeight="1" thickBot="1" x14ac:dyDescent="0.25">
      <c r="B182" s="55"/>
      <c r="C182" s="211" t="s">
        <v>69</v>
      </c>
      <c r="D182" s="212"/>
      <c r="E182" s="212"/>
      <c r="F182" s="212"/>
      <c r="G182" s="212"/>
      <c r="H182" s="212"/>
      <c r="I182" s="212"/>
      <c r="J182" s="212"/>
      <c r="K182" s="212"/>
      <c r="L182" s="212"/>
      <c r="M182" s="213"/>
      <c r="N182" s="58"/>
      <c r="O182" s="52"/>
      <c r="P182" s="52"/>
      <c r="Q182" s="52"/>
      <c r="R182" s="52"/>
      <c r="S182" s="52"/>
      <c r="T182" s="52"/>
      <c r="U182" s="52"/>
    </row>
    <row r="183" spans="2:21" ht="22.5" x14ac:dyDescent="0.2">
      <c r="B183" s="55"/>
      <c r="C183" s="73" t="s">
        <v>50</v>
      </c>
      <c r="D183" s="214" t="s">
        <v>70</v>
      </c>
      <c r="E183" s="228"/>
      <c r="F183" s="228"/>
      <c r="G183" s="102" t="s">
        <v>71</v>
      </c>
      <c r="H183" s="75" t="s">
        <v>72</v>
      </c>
      <c r="I183" s="74" t="s">
        <v>73</v>
      </c>
      <c r="J183" s="322" t="s">
        <v>54</v>
      </c>
      <c r="K183" s="323"/>
      <c r="L183" s="76" t="s">
        <v>56</v>
      </c>
      <c r="M183" s="217"/>
      <c r="N183" s="58"/>
      <c r="O183" s="52"/>
      <c r="P183" s="52"/>
      <c r="Q183" s="52"/>
      <c r="R183" s="52"/>
      <c r="S183" s="52"/>
      <c r="T183" s="52"/>
      <c r="U183" s="52"/>
    </row>
    <row r="184" spans="2:21" x14ac:dyDescent="0.2">
      <c r="B184" s="55"/>
      <c r="C184" s="78" t="s">
        <v>58</v>
      </c>
      <c r="D184" s="313" t="s">
        <v>94</v>
      </c>
      <c r="E184" s="314"/>
      <c r="F184" s="314"/>
      <c r="G184" s="80">
        <v>1</v>
      </c>
      <c r="H184" s="105">
        <v>6</v>
      </c>
      <c r="I184" s="80">
        <f>+G184*H184</f>
        <v>6</v>
      </c>
      <c r="J184" s="315">
        <v>11200</v>
      </c>
      <c r="K184" s="316"/>
      <c r="L184" s="84">
        <f>I184*J184</f>
        <v>67200</v>
      </c>
      <c r="M184" s="217"/>
      <c r="N184" s="58"/>
      <c r="O184" s="52"/>
      <c r="P184" s="52"/>
      <c r="Q184" s="52"/>
      <c r="R184" s="52"/>
      <c r="S184" s="53"/>
      <c r="T184" s="52"/>
      <c r="U184" s="52"/>
    </row>
    <row r="185" spans="2:21" x14ac:dyDescent="0.2">
      <c r="B185" s="55"/>
      <c r="C185" s="78" t="s">
        <v>58</v>
      </c>
      <c r="D185" s="313" t="s">
        <v>58</v>
      </c>
      <c r="E185" s="314"/>
      <c r="F185" s="314"/>
      <c r="G185" s="80" t="s">
        <v>58</v>
      </c>
      <c r="H185" s="105" t="s">
        <v>58</v>
      </c>
      <c r="I185" s="80" t="s">
        <v>58</v>
      </c>
      <c r="J185" s="315" t="s">
        <v>58</v>
      </c>
      <c r="K185" s="316"/>
      <c r="L185" s="84"/>
      <c r="M185" s="217"/>
      <c r="N185" s="58"/>
      <c r="O185" s="52"/>
      <c r="P185" s="52"/>
      <c r="Q185" s="52"/>
      <c r="R185" s="52"/>
      <c r="S185" s="52"/>
      <c r="T185" s="52"/>
      <c r="U185" s="52"/>
    </row>
    <row r="186" spans="2:21" ht="12" thickBot="1" x14ac:dyDescent="0.25">
      <c r="B186" s="55"/>
      <c r="C186" s="87" t="s">
        <v>58</v>
      </c>
      <c r="D186" s="317" t="s">
        <v>58</v>
      </c>
      <c r="E186" s="318"/>
      <c r="F186" s="318"/>
      <c r="G186" s="89" t="s">
        <v>58</v>
      </c>
      <c r="H186" s="106" t="s">
        <v>58</v>
      </c>
      <c r="I186" s="89" t="s">
        <v>58</v>
      </c>
      <c r="J186" s="319" t="s">
        <v>58</v>
      </c>
      <c r="K186" s="320"/>
      <c r="L186" s="92"/>
      <c r="M186" s="217"/>
      <c r="N186" s="58"/>
      <c r="O186" s="52"/>
      <c r="P186" s="52"/>
      <c r="Q186" s="52"/>
      <c r="R186" s="52"/>
      <c r="S186" s="52"/>
      <c r="T186" s="52"/>
      <c r="U186" s="52"/>
    </row>
    <row r="187" spans="2:21" ht="12" thickBot="1" x14ac:dyDescent="0.25">
      <c r="B187" s="55"/>
      <c r="C187" s="93"/>
      <c r="D187" s="94"/>
      <c r="E187" s="94"/>
      <c r="F187" s="94"/>
      <c r="G187" s="94"/>
      <c r="H187" s="95"/>
      <c r="I187" s="95"/>
      <c r="J187" s="95"/>
      <c r="K187" s="95"/>
      <c r="L187" s="96" t="s">
        <v>59</v>
      </c>
      <c r="M187" s="97">
        <f>SUM(L184:L186)</f>
        <v>67200</v>
      </c>
      <c r="N187" s="58"/>
      <c r="O187" s="52"/>
      <c r="P187" s="52"/>
      <c r="Q187" s="52"/>
      <c r="R187" s="52"/>
      <c r="S187" s="52"/>
      <c r="T187" s="52"/>
      <c r="U187" s="52"/>
    </row>
    <row r="188" spans="2:21" ht="24" customHeight="1" thickBot="1" x14ac:dyDescent="0.25">
      <c r="B188" s="55"/>
      <c r="C188" s="211" t="s">
        <v>75</v>
      </c>
      <c r="D188" s="212"/>
      <c r="E188" s="212"/>
      <c r="F188" s="212"/>
      <c r="G188" s="212"/>
      <c r="H188" s="212"/>
      <c r="I188" s="212"/>
      <c r="J188" s="212"/>
      <c r="K188" s="212"/>
      <c r="L188" s="212"/>
      <c r="M188" s="213"/>
      <c r="N188" s="58"/>
      <c r="O188" s="52"/>
      <c r="P188" s="52"/>
      <c r="Q188" s="52"/>
      <c r="R188" s="52"/>
      <c r="S188" s="52"/>
      <c r="T188" s="52"/>
      <c r="U188" s="52"/>
    </row>
    <row r="189" spans="2:21" x14ac:dyDescent="0.2">
      <c r="B189" s="55"/>
      <c r="C189" s="73" t="s">
        <v>50</v>
      </c>
      <c r="D189" s="258" t="s">
        <v>76</v>
      </c>
      <c r="E189" s="321"/>
      <c r="F189" s="74" t="s">
        <v>77</v>
      </c>
      <c r="G189" s="74" t="s">
        <v>78</v>
      </c>
      <c r="H189" s="74" t="s">
        <v>79</v>
      </c>
      <c r="I189" s="74" t="s">
        <v>80</v>
      </c>
      <c r="J189" s="322" t="s">
        <v>55</v>
      </c>
      <c r="K189" s="323"/>
      <c r="L189" s="76" t="s">
        <v>56</v>
      </c>
      <c r="M189" s="259"/>
      <c r="N189" s="58"/>
      <c r="O189" s="52"/>
      <c r="P189" s="52"/>
      <c r="Q189" s="52"/>
      <c r="R189" s="52"/>
      <c r="S189" s="52"/>
      <c r="T189" s="52"/>
      <c r="U189" s="52"/>
    </row>
    <row r="190" spans="2:21" x14ac:dyDescent="0.2">
      <c r="B190" s="55"/>
      <c r="C190" s="78"/>
      <c r="D190" s="262" t="str">
        <f>+'[1]LISTADO DE PERSONAL'!D16</f>
        <v>AYUDANTE</v>
      </c>
      <c r="E190" s="219"/>
      <c r="F190" s="80">
        <v>2</v>
      </c>
      <c r="G190" s="109">
        <v>55000</v>
      </c>
      <c r="H190" s="108">
        <v>1.85</v>
      </c>
      <c r="I190" s="109">
        <f>G190*H190*F190</f>
        <v>203500</v>
      </c>
      <c r="J190" s="82">
        <v>20</v>
      </c>
      <c r="K190" s="83" t="s">
        <v>95</v>
      </c>
      <c r="L190" s="84">
        <f>I190/J190</f>
        <v>10175</v>
      </c>
      <c r="M190" s="260"/>
      <c r="N190" s="58"/>
      <c r="O190" s="52"/>
      <c r="P190" s="52"/>
      <c r="Q190" s="52"/>
      <c r="R190" s="52"/>
      <c r="S190" s="52"/>
      <c r="T190" s="52"/>
      <c r="U190" s="52"/>
    </row>
    <row r="191" spans="2:21" x14ac:dyDescent="0.2">
      <c r="B191" s="55"/>
      <c r="C191" s="78" t="s">
        <v>58</v>
      </c>
      <c r="D191" s="263" t="s">
        <v>58</v>
      </c>
      <c r="E191" s="310"/>
      <c r="F191" s="80" t="s">
        <v>58</v>
      </c>
      <c r="G191" s="109" t="s">
        <v>58</v>
      </c>
      <c r="H191" s="108" t="s">
        <v>58</v>
      </c>
      <c r="I191" s="109" t="s">
        <v>58</v>
      </c>
      <c r="J191" s="80" t="s">
        <v>58</v>
      </c>
      <c r="K191" s="85" t="s">
        <v>58</v>
      </c>
      <c r="L191" s="84"/>
      <c r="M191" s="260"/>
      <c r="N191" s="58"/>
      <c r="O191" s="52"/>
      <c r="P191" s="52"/>
      <c r="Q191" s="52"/>
      <c r="R191" s="52"/>
      <c r="S191" s="52"/>
      <c r="T191" s="52"/>
      <c r="U191" s="52"/>
    </row>
    <row r="192" spans="2:21" ht="12" thickBot="1" x14ac:dyDescent="0.25">
      <c r="B192" s="55"/>
      <c r="C192" s="87" t="s">
        <v>58</v>
      </c>
      <c r="D192" s="264" t="s">
        <v>58</v>
      </c>
      <c r="E192" s="288"/>
      <c r="F192" s="89" t="s">
        <v>58</v>
      </c>
      <c r="G192" s="110" t="s">
        <v>58</v>
      </c>
      <c r="H192" s="111" t="s">
        <v>58</v>
      </c>
      <c r="I192" s="110" t="s">
        <v>58</v>
      </c>
      <c r="J192" s="89" t="s">
        <v>58</v>
      </c>
      <c r="K192" s="91" t="s">
        <v>58</v>
      </c>
      <c r="L192" s="92"/>
      <c r="M192" s="261"/>
      <c r="N192" s="58"/>
      <c r="O192" s="52"/>
      <c r="P192" s="52"/>
      <c r="Q192" s="52"/>
      <c r="R192" s="52"/>
      <c r="S192" s="52"/>
      <c r="T192" s="52"/>
      <c r="U192" s="52"/>
    </row>
    <row r="193" spans="1:21" ht="12" thickBot="1" x14ac:dyDescent="0.25">
      <c r="B193" s="55"/>
      <c r="C193" s="93"/>
      <c r="D193" s="94"/>
      <c r="E193" s="94"/>
      <c r="F193" s="94"/>
      <c r="G193" s="94"/>
      <c r="H193" s="95"/>
      <c r="I193" s="95"/>
      <c r="J193" s="95"/>
      <c r="K193" s="95"/>
      <c r="L193" s="96" t="s">
        <v>59</v>
      </c>
      <c r="M193" s="97">
        <f>SUM(L190:L192)</f>
        <v>10175</v>
      </c>
      <c r="N193" s="58"/>
      <c r="O193" s="52"/>
      <c r="P193" s="52"/>
      <c r="Q193" s="52"/>
      <c r="R193" s="52"/>
      <c r="S193" s="52"/>
      <c r="T193" s="52"/>
      <c r="U193" s="52"/>
    </row>
    <row r="194" spans="1:21" ht="12" thickBot="1" x14ac:dyDescent="0.25">
      <c r="B194" s="55"/>
      <c r="C194" s="112"/>
      <c r="M194" s="114"/>
      <c r="N194" s="58"/>
      <c r="O194" s="52"/>
      <c r="P194" s="52"/>
      <c r="Q194" s="52"/>
      <c r="R194" s="52"/>
      <c r="S194" s="52"/>
      <c r="T194" s="52"/>
      <c r="U194" s="52"/>
    </row>
    <row r="195" spans="1:21" ht="12" thickBot="1" x14ac:dyDescent="0.25">
      <c r="B195" s="55"/>
      <c r="C195" s="93"/>
      <c r="D195" s="94"/>
      <c r="E195" s="94"/>
      <c r="F195" s="94"/>
      <c r="G195" s="94"/>
      <c r="H195" s="95"/>
      <c r="I195" s="95"/>
      <c r="J195" s="244" t="s">
        <v>82</v>
      </c>
      <c r="K195" s="244"/>
      <c r="L195" s="244"/>
      <c r="M195" s="192">
        <f>ROUND(M193+M181+M187+M173,0)</f>
        <v>77884</v>
      </c>
      <c r="N195" s="58"/>
      <c r="O195" s="52"/>
      <c r="P195" s="52"/>
      <c r="Q195" s="52"/>
      <c r="R195" s="52"/>
      <c r="S195" s="52"/>
      <c r="T195" s="52"/>
      <c r="U195" s="52"/>
    </row>
    <row r="196" spans="1:21" x14ac:dyDescent="0.2">
      <c r="B196" s="55"/>
      <c r="C196" s="312"/>
      <c r="D196" s="312"/>
      <c r="E196" s="312"/>
      <c r="F196" s="312"/>
      <c r="G196" s="312"/>
      <c r="H196" s="312"/>
      <c r="I196" s="312"/>
      <c r="J196" s="312"/>
      <c r="K196" s="312"/>
      <c r="L196" s="312"/>
      <c r="M196" s="312"/>
      <c r="N196" s="58"/>
      <c r="O196" s="52"/>
      <c r="P196" s="52"/>
      <c r="Q196" s="52"/>
      <c r="R196" s="52"/>
      <c r="S196" s="52"/>
      <c r="T196" s="52"/>
      <c r="U196" s="52"/>
    </row>
    <row r="197" spans="1:21" ht="12" thickBot="1" x14ac:dyDescent="0.25">
      <c r="B197" s="55"/>
      <c r="C197" s="312"/>
      <c r="D197" s="312"/>
      <c r="E197" s="312"/>
      <c r="F197" s="312"/>
      <c r="G197" s="312"/>
      <c r="H197" s="312"/>
      <c r="I197" s="312"/>
      <c r="J197" s="312"/>
      <c r="K197" s="312"/>
      <c r="L197" s="312"/>
      <c r="M197" s="312"/>
      <c r="N197" s="58"/>
      <c r="O197" s="52"/>
      <c r="P197" s="52"/>
      <c r="Q197" s="52"/>
      <c r="R197" s="52"/>
      <c r="S197" s="52"/>
      <c r="T197" s="52"/>
      <c r="U197" s="52"/>
    </row>
    <row r="198" spans="1:21" ht="18" hidden="1" customHeight="1" thickBot="1" x14ac:dyDescent="0.25">
      <c r="B198" s="55"/>
      <c r="C198" s="150"/>
      <c r="D198" s="294" t="s">
        <v>89</v>
      </c>
      <c r="E198" s="294"/>
      <c r="F198" s="294"/>
      <c r="G198" s="294"/>
      <c r="H198" s="294"/>
      <c r="I198" s="294"/>
      <c r="J198" s="151"/>
      <c r="K198" s="151"/>
      <c r="L198" s="151"/>
      <c r="M198" s="152"/>
      <c r="N198" s="140"/>
      <c r="O198" s="52"/>
      <c r="P198" s="52"/>
      <c r="Q198" s="52"/>
      <c r="R198" s="52"/>
      <c r="S198" s="52"/>
      <c r="T198" s="52"/>
      <c r="U198" s="52"/>
    </row>
    <row r="199" spans="1:21" ht="11.25" hidden="1" customHeight="1" thickBot="1" x14ac:dyDescent="0.25">
      <c r="B199" s="55"/>
      <c r="C199" s="150"/>
      <c r="D199" s="294" t="s">
        <v>90</v>
      </c>
      <c r="E199" s="294"/>
      <c r="F199" s="294"/>
      <c r="G199" s="294"/>
      <c r="H199" s="294"/>
      <c r="I199" s="294"/>
      <c r="J199" s="153" t="s">
        <v>91</v>
      </c>
      <c r="K199" s="154"/>
      <c r="L199" s="154"/>
      <c r="M199" s="154"/>
      <c r="N199" s="140"/>
      <c r="O199" s="52"/>
      <c r="P199" s="52"/>
      <c r="Q199" s="52"/>
      <c r="R199" s="52"/>
      <c r="S199" s="52"/>
      <c r="T199" s="52"/>
      <c r="U199" s="52"/>
    </row>
    <row r="200" spans="1:21" ht="13.5" hidden="1" customHeight="1" thickBot="1" x14ac:dyDescent="0.25">
      <c r="B200" s="55"/>
      <c r="C200" s="155"/>
      <c r="D200" s="295"/>
      <c r="E200" s="295"/>
      <c r="F200" s="295"/>
      <c r="G200" s="295"/>
      <c r="H200" s="295"/>
      <c r="I200" s="295"/>
      <c r="J200" s="156" t="s">
        <v>92</v>
      </c>
      <c r="K200" s="157">
        <v>1</v>
      </c>
      <c r="L200" s="157" t="s">
        <v>93</v>
      </c>
      <c r="M200" s="157">
        <f>+K200</f>
        <v>1</v>
      </c>
      <c r="N200" s="58"/>
      <c r="O200" s="52"/>
      <c r="P200" s="52"/>
      <c r="Q200" s="52"/>
      <c r="R200" s="52"/>
      <c r="S200" s="52"/>
      <c r="T200" s="52"/>
      <c r="U200" s="52"/>
    </row>
    <row r="201" spans="1:21" ht="9" hidden="1" customHeight="1" thickBot="1" x14ac:dyDescent="0.25">
      <c r="A201" s="54"/>
      <c r="B201" s="55"/>
      <c r="C201" s="158"/>
      <c r="D201" s="159"/>
      <c r="E201" s="159"/>
      <c r="F201" s="159"/>
      <c r="G201" s="159"/>
      <c r="H201" s="160"/>
      <c r="I201" s="160"/>
      <c r="J201" s="161"/>
      <c r="K201" s="245"/>
      <c r="L201" s="245"/>
      <c r="M201" s="162"/>
      <c r="N201" s="58"/>
      <c r="O201" s="52"/>
      <c r="P201" s="52"/>
      <c r="Q201" s="52"/>
      <c r="R201" s="52"/>
      <c r="S201" s="52"/>
      <c r="T201" s="52"/>
      <c r="U201" s="52"/>
    </row>
    <row r="202" spans="1:21" ht="18" hidden="1" customHeight="1" thickBot="1" x14ac:dyDescent="0.25">
      <c r="B202" s="55"/>
      <c r="C202" s="163"/>
      <c r="D202" s="293" t="s">
        <v>89</v>
      </c>
      <c r="E202" s="293"/>
      <c r="F202" s="293"/>
      <c r="G202" s="293"/>
      <c r="H202" s="293"/>
      <c r="I202" s="293"/>
      <c r="J202" s="164"/>
      <c r="K202" s="164"/>
      <c r="L202" s="164"/>
      <c r="M202" s="165"/>
      <c r="N202" s="140"/>
      <c r="O202" s="52"/>
      <c r="P202" s="52"/>
      <c r="Q202" s="52"/>
      <c r="R202" s="52"/>
      <c r="S202" s="52"/>
      <c r="T202" s="52"/>
      <c r="U202" s="52"/>
    </row>
    <row r="203" spans="1:21" ht="11.25" hidden="1" customHeight="1" thickBot="1" x14ac:dyDescent="0.25">
      <c r="B203" s="55"/>
      <c r="C203" s="150"/>
      <c r="D203" s="294" t="s">
        <v>90</v>
      </c>
      <c r="E203" s="294"/>
      <c r="F203" s="294"/>
      <c r="G203" s="294"/>
      <c r="H203" s="294"/>
      <c r="I203" s="294"/>
      <c r="J203" s="153" t="s">
        <v>91</v>
      </c>
      <c r="K203" s="154"/>
      <c r="L203" s="154"/>
      <c r="M203" s="154"/>
      <c r="N203" s="140"/>
      <c r="O203" s="52"/>
      <c r="P203" s="52"/>
      <c r="Q203" s="52"/>
      <c r="R203" s="52"/>
      <c r="S203" s="52"/>
      <c r="T203" s="52"/>
      <c r="U203" s="52"/>
    </row>
    <row r="204" spans="1:21" ht="13.5" hidden="1" customHeight="1" thickBot="1" x14ac:dyDescent="0.25">
      <c r="B204" s="55"/>
      <c r="C204" s="155"/>
      <c r="D204" s="295"/>
      <c r="E204" s="295"/>
      <c r="F204" s="295"/>
      <c r="G204" s="295"/>
      <c r="H204" s="295"/>
      <c r="I204" s="295"/>
      <c r="J204" s="156" t="s">
        <v>92</v>
      </c>
      <c r="K204" s="157">
        <v>1</v>
      </c>
      <c r="L204" s="157" t="s">
        <v>93</v>
      </c>
      <c r="M204" s="157">
        <f>+K204</f>
        <v>1</v>
      </c>
      <c r="N204" s="58"/>
      <c r="O204" s="52"/>
      <c r="P204" s="52"/>
      <c r="Q204" s="52"/>
      <c r="R204" s="52"/>
      <c r="S204" s="52"/>
      <c r="T204" s="52"/>
      <c r="U204" s="52"/>
    </row>
    <row r="205" spans="1:21" ht="9" hidden="1" customHeight="1" thickBot="1" x14ac:dyDescent="0.25">
      <c r="A205" s="54"/>
      <c r="B205" s="55"/>
      <c r="C205" s="158"/>
      <c r="D205" s="159"/>
      <c r="E205" s="159"/>
      <c r="F205" s="159"/>
      <c r="G205" s="159"/>
      <c r="H205" s="160"/>
      <c r="I205" s="160"/>
      <c r="J205" s="161"/>
      <c r="K205" s="245"/>
      <c r="L205" s="245"/>
      <c r="M205" s="162"/>
      <c r="N205" s="58"/>
      <c r="O205" s="52"/>
      <c r="P205" s="52"/>
      <c r="Q205" s="52"/>
      <c r="R205" s="52"/>
      <c r="S205" s="52"/>
      <c r="T205" s="52"/>
      <c r="U205" s="52"/>
    </row>
    <row r="206" spans="1:21" ht="12" customHeight="1" thickBot="1" x14ac:dyDescent="0.25">
      <c r="A206" s="54"/>
      <c r="B206" s="55"/>
      <c r="C206" s="246" t="s">
        <v>42</v>
      </c>
      <c r="D206" s="247"/>
      <c r="E206" s="247"/>
      <c r="F206" s="247"/>
      <c r="G206" s="247"/>
      <c r="H206" s="247"/>
      <c r="I206" s="247"/>
      <c r="J206" s="252" t="s">
        <v>43</v>
      </c>
      <c r="K206" s="56" t="s">
        <v>44</v>
      </c>
      <c r="L206" s="56" t="s">
        <v>45</v>
      </c>
      <c r="M206" s="57" t="s">
        <v>46</v>
      </c>
      <c r="N206" s="58"/>
      <c r="O206" s="52"/>
      <c r="P206" s="52"/>
      <c r="Q206" s="52"/>
      <c r="R206" s="52"/>
      <c r="S206" s="52"/>
      <c r="T206" s="52"/>
      <c r="U206" s="52"/>
    </row>
    <row r="207" spans="1:21" ht="10.5" customHeight="1" thickBot="1" x14ac:dyDescent="0.25">
      <c r="A207" s="54"/>
      <c r="B207" s="55"/>
      <c r="C207" s="248"/>
      <c r="D207" s="249"/>
      <c r="E207" s="249"/>
      <c r="F207" s="249"/>
      <c r="G207" s="249"/>
      <c r="H207" s="249"/>
      <c r="I207" s="249"/>
      <c r="J207" s="253"/>
      <c r="K207" s="59">
        <v>12</v>
      </c>
      <c r="L207" s="56" t="s">
        <v>47</v>
      </c>
      <c r="M207" s="59">
        <v>2026</v>
      </c>
      <c r="N207" s="58"/>
      <c r="O207" s="52"/>
      <c r="P207" s="52"/>
      <c r="Q207" s="52"/>
      <c r="R207" s="52"/>
      <c r="S207" s="52"/>
      <c r="T207" s="52"/>
      <c r="U207" s="52"/>
    </row>
    <row r="208" spans="1:21" ht="12.75" customHeight="1" thickBot="1" x14ac:dyDescent="0.25">
      <c r="A208" s="54"/>
      <c r="B208" s="55"/>
      <c r="C208" s="250"/>
      <c r="D208" s="251"/>
      <c r="E208" s="251"/>
      <c r="F208" s="251"/>
      <c r="G208" s="251"/>
      <c r="H208" s="251"/>
      <c r="I208" s="251"/>
      <c r="J208" s="251"/>
      <c r="K208" s="251"/>
      <c r="L208" s="251"/>
      <c r="M208" s="254"/>
      <c r="N208" s="58"/>
      <c r="O208" s="52"/>
      <c r="P208" s="52"/>
      <c r="Q208" s="52"/>
      <c r="R208" s="52"/>
      <c r="S208" s="52"/>
      <c r="T208" s="52"/>
      <c r="U208" s="52"/>
    </row>
    <row r="209" spans="1:22" ht="12" thickBot="1" x14ac:dyDescent="0.25">
      <c r="B209" s="55"/>
      <c r="C209" s="255" t="s">
        <v>48</v>
      </c>
      <c r="D209" s="256"/>
      <c r="E209" s="256"/>
      <c r="F209" s="256"/>
      <c r="G209" s="256"/>
      <c r="H209" s="256"/>
      <c r="I209" s="256"/>
      <c r="J209" s="256"/>
      <c r="K209" s="256"/>
      <c r="L209" s="256"/>
      <c r="M209" s="257"/>
      <c r="N209" s="166"/>
      <c r="O209" s="52"/>
      <c r="P209" s="52"/>
      <c r="Q209" s="52"/>
      <c r="R209" s="52"/>
      <c r="S209" s="52"/>
      <c r="T209" s="52"/>
      <c r="U209" s="52"/>
    </row>
    <row r="210" spans="1:22" x14ac:dyDescent="0.2">
      <c r="A210" s="54"/>
      <c r="B210" s="55"/>
      <c r="C210" s="66" t="s">
        <v>84</v>
      </c>
      <c r="D210" s="228" t="s">
        <v>51</v>
      </c>
      <c r="E210" s="228"/>
      <c r="F210" s="228"/>
      <c r="G210" s="228"/>
      <c r="H210" s="228"/>
      <c r="I210" s="228"/>
      <c r="J210" s="228"/>
      <c r="K210" s="228"/>
      <c r="L210" s="67" t="s">
        <v>2</v>
      </c>
      <c r="M210" s="68" t="s">
        <v>3</v>
      </c>
      <c r="N210" s="58"/>
      <c r="O210" s="52"/>
      <c r="P210" s="52"/>
      <c r="Q210" s="52"/>
      <c r="R210" s="69"/>
      <c r="S210" s="52"/>
      <c r="T210" s="52"/>
      <c r="U210" s="52"/>
    </row>
    <row r="211" spans="1:22" ht="12" thickBot="1" x14ac:dyDescent="0.25">
      <c r="A211" s="54"/>
      <c r="B211" s="55"/>
      <c r="C211" s="70">
        <f>'PRESUPUESTO '!A11</f>
        <v>2.1</v>
      </c>
      <c r="D211" s="243" t="str">
        <f>'PRESUPUESTO '!B11</f>
        <v>ZAPATA CONCENTRICA EN CONCRETO REFORZADO &lt; 2M2</v>
      </c>
      <c r="E211" s="243"/>
      <c r="F211" s="243"/>
      <c r="G211" s="243"/>
      <c r="H211" s="243"/>
      <c r="I211" s="243"/>
      <c r="J211" s="243"/>
      <c r="K211" s="243"/>
      <c r="L211" s="71" t="str">
        <f>'PRESUPUESTO '!C11</f>
        <v>M3</v>
      </c>
      <c r="M211" s="72">
        <f>'PRESUPUESTO '!D11</f>
        <v>3</v>
      </c>
      <c r="N211" s="58"/>
      <c r="O211" s="52"/>
      <c r="P211" s="52"/>
      <c r="Q211" s="52"/>
      <c r="R211" s="52"/>
      <c r="S211" s="52"/>
      <c r="T211" s="52"/>
      <c r="U211" s="52"/>
    </row>
    <row r="212" spans="1:22" ht="13.5" customHeight="1" thickBot="1" x14ac:dyDescent="0.25">
      <c r="B212" s="55"/>
      <c r="C212" s="211" t="s">
        <v>49</v>
      </c>
      <c r="D212" s="212"/>
      <c r="E212" s="212"/>
      <c r="F212" s="212"/>
      <c r="G212" s="212"/>
      <c r="H212" s="212"/>
      <c r="I212" s="212"/>
      <c r="J212" s="212"/>
      <c r="K212" s="212"/>
      <c r="L212" s="212"/>
      <c r="M212" s="213"/>
      <c r="N212" s="166"/>
      <c r="O212" s="52"/>
      <c r="P212" s="52"/>
      <c r="Q212" s="52"/>
      <c r="R212" s="52"/>
      <c r="S212" s="52"/>
      <c r="T212" s="52"/>
      <c r="U212" s="52"/>
    </row>
    <row r="213" spans="1:22" x14ac:dyDescent="0.2">
      <c r="B213" s="55"/>
      <c r="C213" s="73" t="s">
        <v>50</v>
      </c>
      <c r="D213" s="258" t="s">
        <v>51</v>
      </c>
      <c r="E213" s="258"/>
      <c r="F213" s="258"/>
      <c r="G213" s="119" t="s">
        <v>52</v>
      </c>
      <c r="H213" s="119" t="s">
        <v>53</v>
      </c>
      <c r="I213" s="119" t="s">
        <v>54</v>
      </c>
      <c r="J213" s="258" t="s">
        <v>55</v>
      </c>
      <c r="K213" s="258"/>
      <c r="L213" s="119" t="s">
        <v>56</v>
      </c>
      <c r="M213" s="259" t="str">
        <f>IF(P210="","",VLOOKUP(P210,[2]APU!$1:$1048576,4,FALSE))</f>
        <v/>
      </c>
      <c r="N213" s="167"/>
      <c r="O213" s="52"/>
      <c r="P213" s="52"/>
      <c r="Q213" s="52"/>
      <c r="R213" s="52"/>
      <c r="S213" s="52"/>
      <c r="T213" s="52"/>
      <c r="U213" s="52"/>
    </row>
    <row r="214" spans="1:22" x14ac:dyDescent="0.2">
      <c r="B214" s="55"/>
      <c r="C214" s="78"/>
      <c r="D214" s="262" t="s">
        <v>57</v>
      </c>
      <c r="E214" s="262"/>
      <c r="F214" s="262"/>
      <c r="G214" s="120"/>
      <c r="H214" s="103" t="s">
        <v>58</v>
      </c>
      <c r="I214" s="129">
        <v>18870</v>
      </c>
      <c r="J214" s="103">
        <v>1</v>
      </c>
      <c r="K214" s="103" t="s">
        <v>58</v>
      </c>
      <c r="L214" s="129">
        <f>I214/J214</f>
        <v>18870</v>
      </c>
      <c r="M214" s="260"/>
      <c r="N214" s="166"/>
      <c r="O214" s="52"/>
      <c r="P214" s="52"/>
      <c r="Q214" s="52"/>
      <c r="R214" s="52"/>
      <c r="S214" s="52"/>
      <c r="T214" s="52"/>
      <c r="U214" s="52"/>
    </row>
    <row r="215" spans="1:22" x14ac:dyDescent="0.2">
      <c r="B215" s="55"/>
      <c r="C215" s="78" t="s">
        <v>58</v>
      </c>
      <c r="D215" s="262" t="s">
        <v>96</v>
      </c>
      <c r="E215" s="262"/>
      <c r="F215" s="262"/>
      <c r="G215" s="120" t="s">
        <v>97</v>
      </c>
      <c r="H215" s="103" t="s">
        <v>98</v>
      </c>
      <c r="I215" s="129">
        <v>106000</v>
      </c>
      <c r="J215" s="103">
        <v>10</v>
      </c>
      <c r="K215" s="103" t="s">
        <v>95</v>
      </c>
      <c r="L215" s="129">
        <f>+I215/J215</f>
        <v>10600</v>
      </c>
      <c r="M215" s="260"/>
      <c r="N215" s="168"/>
      <c r="O215" s="52"/>
      <c r="P215" s="52"/>
      <c r="Q215" s="52"/>
      <c r="R215" s="52"/>
      <c r="S215" s="52"/>
      <c r="T215" s="52"/>
      <c r="U215" s="52"/>
    </row>
    <row r="216" spans="1:22" x14ac:dyDescent="0.2">
      <c r="B216" s="55"/>
      <c r="C216" s="78" t="s">
        <v>58</v>
      </c>
      <c r="D216" s="262" t="s">
        <v>99</v>
      </c>
      <c r="E216" s="262"/>
      <c r="F216" s="262"/>
      <c r="G216" s="120" t="s">
        <v>100</v>
      </c>
      <c r="H216" s="103" t="s">
        <v>98</v>
      </c>
      <c r="I216" s="129">
        <v>60000</v>
      </c>
      <c r="J216" s="103">
        <v>10</v>
      </c>
      <c r="K216" s="103" t="s">
        <v>95</v>
      </c>
      <c r="L216" s="129">
        <f>+I216/J216</f>
        <v>6000</v>
      </c>
      <c r="M216" s="261"/>
      <c r="N216" s="168"/>
      <c r="O216" s="52"/>
      <c r="P216" s="52"/>
      <c r="Q216" s="52"/>
      <c r="R216" s="52"/>
      <c r="S216" s="52"/>
      <c r="T216" s="52"/>
      <c r="U216" s="52"/>
    </row>
    <row r="217" spans="1:22" ht="12" thickBot="1" x14ac:dyDescent="0.25">
      <c r="B217" s="55"/>
      <c r="C217" s="87" t="s">
        <v>58</v>
      </c>
      <c r="D217" s="274"/>
      <c r="E217" s="274"/>
      <c r="F217" s="274"/>
      <c r="G217" s="123"/>
      <c r="H217" s="124"/>
      <c r="I217" s="169"/>
      <c r="J217" s="124"/>
      <c r="K217" s="124"/>
      <c r="L217" s="129"/>
      <c r="M217" s="261"/>
      <c r="N217" s="166"/>
      <c r="O217" s="52"/>
      <c r="P217" s="52"/>
      <c r="Q217" s="52"/>
      <c r="R217" s="52"/>
      <c r="S217" s="52"/>
      <c r="T217" s="52"/>
      <c r="U217" s="52"/>
    </row>
    <row r="218" spans="1:22" ht="12" thickBot="1" x14ac:dyDescent="0.25">
      <c r="B218" s="55"/>
      <c r="C218" s="93"/>
      <c r="D218" s="94"/>
      <c r="E218" s="94"/>
      <c r="F218" s="94"/>
      <c r="G218" s="94"/>
      <c r="H218" s="95"/>
      <c r="I218" s="95"/>
      <c r="J218" s="95"/>
      <c r="K218" s="95"/>
      <c r="L218" s="96" t="s">
        <v>59</v>
      </c>
      <c r="M218" s="97">
        <f>SUM(L214:L217)</f>
        <v>35470</v>
      </c>
      <c r="N218" s="166"/>
      <c r="O218" s="52"/>
      <c r="P218" s="52"/>
      <c r="Q218" s="52"/>
      <c r="R218" s="52"/>
      <c r="S218" s="52"/>
      <c r="T218" s="52"/>
      <c r="U218" s="52"/>
    </row>
    <row r="219" spans="1:22" ht="15.75" customHeight="1" thickBot="1" x14ac:dyDescent="0.25">
      <c r="B219" s="55"/>
      <c r="C219" s="211" t="s">
        <v>60</v>
      </c>
      <c r="D219" s="212"/>
      <c r="E219" s="212"/>
      <c r="F219" s="212"/>
      <c r="G219" s="212"/>
      <c r="H219" s="212"/>
      <c r="I219" s="212"/>
      <c r="J219" s="212"/>
      <c r="K219" s="212"/>
      <c r="L219" s="212"/>
      <c r="M219" s="213"/>
      <c r="N219" s="166"/>
      <c r="O219" s="52"/>
      <c r="P219" s="52"/>
      <c r="Q219" s="52"/>
      <c r="R219" s="52"/>
      <c r="S219" s="52"/>
      <c r="T219" s="52"/>
      <c r="U219" s="52"/>
    </row>
    <row r="220" spans="1:22" ht="9.4" customHeight="1" x14ac:dyDescent="0.2">
      <c r="B220" s="55"/>
      <c r="C220" s="73" t="s">
        <v>50</v>
      </c>
      <c r="D220" s="214" t="s">
        <v>51</v>
      </c>
      <c r="E220" s="228"/>
      <c r="F220" s="228"/>
      <c r="G220" s="215"/>
      <c r="H220" s="119" t="s">
        <v>61</v>
      </c>
      <c r="I220" s="127" t="s">
        <v>62</v>
      </c>
      <c r="J220" s="258" t="s">
        <v>63</v>
      </c>
      <c r="K220" s="258"/>
      <c r="L220" s="119" t="s">
        <v>56</v>
      </c>
      <c r="M220" s="259" t="str">
        <f>M213</f>
        <v/>
      </c>
      <c r="N220" s="166"/>
      <c r="O220" s="52"/>
      <c r="P220" s="52"/>
      <c r="Q220" s="52"/>
      <c r="R220" s="52"/>
      <c r="S220" s="52"/>
      <c r="T220" s="52"/>
      <c r="U220" s="52"/>
    </row>
    <row r="221" spans="1:22" x14ac:dyDescent="0.2">
      <c r="B221" s="55"/>
      <c r="C221" s="78"/>
      <c r="D221" s="262" t="s">
        <v>101</v>
      </c>
      <c r="E221" s="262"/>
      <c r="F221" s="262"/>
      <c r="G221" s="262"/>
      <c r="H221" s="103" t="str">
        <f>+'[1]LISTADO MATERIALES'!C21</f>
        <v>M3</v>
      </c>
      <c r="I221" s="129">
        <v>249845.68</v>
      </c>
      <c r="J221" s="223">
        <v>0.57537399309551218</v>
      </c>
      <c r="K221" s="224"/>
      <c r="L221" s="129">
        <f t="shared" ref="L221:L226" si="0">I221*J221</f>
        <v>143754.70655926355</v>
      </c>
      <c r="M221" s="260"/>
      <c r="N221" s="166"/>
      <c r="O221" s="52"/>
      <c r="P221" s="52"/>
      <c r="Q221" s="52"/>
      <c r="R221" s="52"/>
      <c r="S221" s="52"/>
      <c r="T221" s="52"/>
      <c r="U221" s="170"/>
    </row>
    <row r="222" spans="1:22" x14ac:dyDescent="0.2">
      <c r="B222" s="55"/>
      <c r="C222" s="78"/>
      <c r="D222" s="262" t="s">
        <v>102</v>
      </c>
      <c r="E222" s="262"/>
      <c r="F222" s="262"/>
      <c r="G222" s="262"/>
      <c r="H222" s="103" t="str">
        <f>+'[1]LISTADO MATERIALES'!C22</f>
        <v>KG</v>
      </c>
      <c r="I222" s="129">
        <v>1038.8498</v>
      </c>
      <c r="J222" s="278">
        <v>336</v>
      </c>
      <c r="K222" s="279"/>
      <c r="L222" s="129">
        <f t="shared" si="0"/>
        <v>349053.53279999999</v>
      </c>
      <c r="M222" s="260"/>
      <c r="N222" s="166"/>
      <c r="O222" s="52"/>
      <c r="P222" s="52"/>
      <c r="Q222" s="52"/>
      <c r="R222" s="52"/>
      <c r="S222" s="52"/>
      <c r="T222" s="52"/>
      <c r="U222" s="171"/>
      <c r="V222" s="172">
        <f>U222/50</f>
        <v>0</v>
      </c>
    </row>
    <row r="223" spans="1:22" x14ac:dyDescent="0.2">
      <c r="B223" s="55"/>
      <c r="C223" s="78"/>
      <c r="D223" s="272" t="s">
        <v>103</v>
      </c>
      <c r="E223" s="262"/>
      <c r="F223" s="262"/>
      <c r="G223" s="262"/>
      <c r="H223" s="103" t="str">
        <f>+'[1]LISTADO MATERIALES'!C23</f>
        <v>M3</v>
      </c>
      <c r="I223" s="129">
        <v>299038.78000000003</v>
      </c>
      <c r="J223" s="223">
        <v>0.84</v>
      </c>
      <c r="K223" s="224"/>
      <c r="L223" s="129">
        <f t="shared" si="0"/>
        <v>251192.57520000002</v>
      </c>
      <c r="M223" s="260"/>
      <c r="N223" s="166"/>
      <c r="O223" s="52"/>
      <c r="P223" s="52"/>
      <c r="Q223" s="52"/>
      <c r="R223" s="52"/>
      <c r="S223" s="52"/>
      <c r="T223" s="52"/>
      <c r="U223" s="100"/>
    </row>
    <row r="224" spans="1:22" x14ac:dyDescent="0.2">
      <c r="B224" s="55"/>
      <c r="C224" s="78"/>
      <c r="D224" s="262" t="s">
        <v>104</v>
      </c>
      <c r="E224" s="262"/>
      <c r="F224" s="262"/>
      <c r="G224" s="262"/>
      <c r="H224" s="103" t="s">
        <v>105</v>
      </c>
      <c r="I224" s="104">
        <v>4800</v>
      </c>
      <c r="J224" s="310">
        <v>60</v>
      </c>
      <c r="K224" s="311"/>
      <c r="L224" s="129">
        <f t="shared" si="0"/>
        <v>288000</v>
      </c>
      <c r="M224" s="260"/>
      <c r="N224" s="166"/>
      <c r="O224" s="52"/>
      <c r="P224" s="52"/>
      <c r="Q224" s="52"/>
      <c r="R224" s="52"/>
      <c r="S224" s="52"/>
      <c r="T224" s="52"/>
      <c r="U224" s="52"/>
    </row>
    <row r="225" spans="2:21" x14ac:dyDescent="0.2">
      <c r="B225" s="55"/>
      <c r="C225" s="78"/>
      <c r="D225" s="262" t="s">
        <v>106</v>
      </c>
      <c r="E225" s="262"/>
      <c r="F225" s="262"/>
      <c r="G225" s="262"/>
      <c r="H225" s="103" t="s">
        <v>105</v>
      </c>
      <c r="I225" s="104">
        <v>6500</v>
      </c>
      <c r="J225" s="310">
        <v>0.6</v>
      </c>
      <c r="K225" s="311"/>
      <c r="L225" s="129">
        <f t="shared" si="0"/>
        <v>3900</v>
      </c>
      <c r="M225" s="261"/>
      <c r="N225" s="166"/>
      <c r="O225" s="52"/>
      <c r="P225" s="52"/>
      <c r="Q225" s="52"/>
      <c r="R225" s="52"/>
      <c r="S225" s="52"/>
      <c r="T225" s="52"/>
      <c r="U225" s="52"/>
    </row>
    <row r="226" spans="2:21" x14ac:dyDescent="0.2">
      <c r="B226" s="55"/>
      <c r="C226" s="78"/>
      <c r="D226" s="262" t="s">
        <v>107</v>
      </c>
      <c r="E226" s="262"/>
      <c r="F226" s="262"/>
      <c r="G226" s="262"/>
      <c r="H226" s="103" t="s">
        <v>8</v>
      </c>
      <c r="I226" s="104">
        <v>8000</v>
      </c>
      <c r="J226" s="310">
        <v>1.2</v>
      </c>
      <c r="K226" s="311"/>
      <c r="L226" s="129">
        <f t="shared" si="0"/>
        <v>9600</v>
      </c>
      <c r="M226" s="261"/>
      <c r="N226" s="166"/>
      <c r="O226" s="52"/>
      <c r="P226" s="52"/>
      <c r="Q226" s="52"/>
      <c r="R226" s="52"/>
      <c r="S226" s="52"/>
      <c r="T226" s="52"/>
      <c r="U226" s="52"/>
    </row>
    <row r="227" spans="2:21" ht="12" thickBot="1" x14ac:dyDescent="0.25">
      <c r="B227" s="55"/>
      <c r="C227" s="78"/>
      <c r="D227" s="262" t="s">
        <v>108</v>
      </c>
      <c r="E227" s="262"/>
      <c r="F227" s="262"/>
      <c r="G227" s="262"/>
      <c r="H227" s="103" t="s">
        <v>58</v>
      </c>
      <c r="I227" s="104"/>
      <c r="J227" s="273"/>
      <c r="K227" s="263"/>
      <c r="L227" s="129">
        <f>SUM(L221:L224)*J227</f>
        <v>0</v>
      </c>
      <c r="M227" s="261"/>
      <c r="N227" s="166"/>
      <c r="O227" s="52"/>
      <c r="P227" s="52"/>
      <c r="Q227" s="52"/>
      <c r="R227" s="52"/>
      <c r="S227" s="52"/>
      <c r="T227" s="52"/>
      <c r="U227" s="52"/>
    </row>
    <row r="228" spans="2:21" ht="12" thickBot="1" x14ac:dyDescent="0.25">
      <c r="B228" s="55"/>
      <c r="C228" s="93"/>
      <c r="D228" s="94"/>
      <c r="E228" s="94"/>
      <c r="F228" s="94"/>
      <c r="G228" s="94"/>
      <c r="H228" s="95"/>
      <c r="I228" s="95"/>
      <c r="J228" s="95"/>
      <c r="K228" s="95"/>
      <c r="L228" s="96" t="s">
        <v>59</v>
      </c>
      <c r="M228" s="97">
        <f>SUM(L221:L227)</f>
        <v>1045500.8145592636</v>
      </c>
      <c r="N228" s="166"/>
      <c r="O228" s="52"/>
      <c r="P228" s="52"/>
      <c r="Q228" s="52"/>
      <c r="R228" s="52"/>
      <c r="S228" s="52"/>
      <c r="T228" s="52"/>
      <c r="U228" s="52"/>
    </row>
    <row r="229" spans="2:21" ht="12.75" customHeight="1" thickBot="1" x14ac:dyDescent="0.25">
      <c r="B229" s="55"/>
      <c r="C229" s="211" t="s">
        <v>69</v>
      </c>
      <c r="D229" s="212"/>
      <c r="E229" s="212"/>
      <c r="F229" s="212"/>
      <c r="G229" s="212"/>
      <c r="H229" s="212"/>
      <c r="I229" s="212"/>
      <c r="J229" s="212"/>
      <c r="K229" s="212"/>
      <c r="L229" s="212"/>
      <c r="M229" s="213"/>
      <c r="N229" s="166"/>
      <c r="O229" s="52"/>
      <c r="P229" s="52"/>
      <c r="Q229" s="52"/>
      <c r="R229" s="52"/>
      <c r="S229" s="52"/>
      <c r="T229" s="52"/>
      <c r="U229" s="52"/>
    </row>
    <row r="230" spans="2:21" ht="24" customHeight="1" x14ac:dyDescent="0.2">
      <c r="B230" s="55"/>
      <c r="C230" s="73" t="s">
        <v>50</v>
      </c>
      <c r="D230" s="214" t="s">
        <v>70</v>
      </c>
      <c r="E230" s="228"/>
      <c r="F230" s="215"/>
      <c r="G230" s="127" t="s">
        <v>71</v>
      </c>
      <c r="H230" s="119" t="s">
        <v>72</v>
      </c>
      <c r="I230" s="119" t="s">
        <v>73</v>
      </c>
      <c r="J230" s="258" t="s">
        <v>54</v>
      </c>
      <c r="K230" s="258"/>
      <c r="L230" s="119" t="s">
        <v>56</v>
      </c>
      <c r="M230" s="217" t="str">
        <f>M220</f>
        <v/>
      </c>
      <c r="N230" s="166"/>
      <c r="O230" s="52"/>
      <c r="P230" s="52"/>
      <c r="Q230" s="52"/>
      <c r="R230" s="52"/>
      <c r="S230" s="52"/>
      <c r="T230" s="52"/>
      <c r="U230" s="52"/>
    </row>
    <row r="231" spans="2:21" x14ac:dyDescent="0.2">
      <c r="B231" s="55"/>
      <c r="C231" s="78"/>
      <c r="D231" s="265"/>
      <c r="E231" s="308"/>
      <c r="F231" s="309"/>
      <c r="G231" s="173"/>
      <c r="H231" s="103"/>
      <c r="I231" s="103"/>
      <c r="J231" s="232"/>
      <c r="K231" s="233"/>
      <c r="L231" s="104"/>
      <c r="M231" s="217"/>
      <c r="N231" s="166"/>
      <c r="O231" s="52"/>
      <c r="P231" s="52"/>
      <c r="Q231" s="52"/>
      <c r="R231" s="52"/>
      <c r="S231" s="52"/>
      <c r="T231" s="52"/>
      <c r="U231" s="52"/>
    </row>
    <row r="232" spans="2:21" x14ac:dyDescent="0.2">
      <c r="B232" s="55"/>
      <c r="C232" s="78" t="s">
        <v>58</v>
      </c>
      <c r="D232" s="229"/>
      <c r="E232" s="230"/>
      <c r="F232" s="231"/>
      <c r="G232" s="173"/>
      <c r="H232" s="103"/>
      <c r="I232" s="103"/>
      <c r="J232" s="266"/>
      <c r="K232" s="266"/>
      <c r="L232" s="104"/>
      <c r="M232" s="217"/>
      <c r="N232" s="166"/>
      <c r="O232" s="52"/>
      <c r="P232" s="52"/>
      <c r="Q232" s="52"/>
      <c r="R232" s="52"/>
      <c r="S232" s="52"/>
      <c r="T232" s="52"/>
      <c r="U232" s="52"/>
    </row>
    <row r="233" spans="2:21" ht="12" thickBot="1" x14ac:dyDescent="0.25">
      <c r="B233" s="55"/>
      <c r="C233" s="87" t="s">
        <v>58</v>
      </c>
      <c r="D233" s="277"/>
      <c r="E233" s="268"/>
      <c r="F233" s="269"/>
      <c r="G233" s="174"/>
      <c r="H233" s="103"/>
      <c r="I233" s="103"/>
      <c r="J233" s="270"/>
      <c r="K233" s="270"/>
      <c r="L233" s="104"/>
      <c r="M233" s="217"/>
      <c r="N233" s="166"/>
      <c r="O233" s="52"/>
      <c r="P233" s="52"/>
      <c r="Q233" s="52"/>
      <c r="R233" s="52"/>
      <c r="S233" s="52"/>
      <c r="T233" s="52"/>
      <c r="U233" s="52"/>
    </row>
    <row r="234" spans="2:21" ht="12" thickBot="1" x14ac:dyDescent="0.25">
      <c r="B234" s="55"/>
      <c r="C234" s="93"/>
      <c r="D234" s="175"/>
      <c r="E234" s="94"/>
      <c r="F234" s="94"/>
      <c r="G234" s="94"/>
      <c r="H234" s="95"/>
      <c r="I234" s="95"/>
      <c r="J234" s="95"/>
      <c r="K234" s="95"/>
      <c r="L234" s="96" t="s">
        <v>59</v>
      </c>
      <c r="M234" s="97">
        <f>SUM(L231:L233)</f>
        <v>0</v>
      </c>
      <c r="N234" s="166"/>
      <c r="O234" s="52"/>
      <c r="P234" s="52"/>
      <c r="Q234" s="52"/>
      <c r="R234" s="52"/>
      <c r="S234" s="52"/>
      <c r="T234" s="52"/>
      <c r="U234" s="52"/>
    </row>
    <row r="235" spans="2:21" ht="9" customHeight="1" thickBot="1" x14ac:dyDescent="0.25">
      <c r="B235" s="55"/>
      <c r="C235" s="211" t="s">
        <v>75</v>
      </c>
      <c r="D235" s="212"/>
      <c r="E235" s="212"/>
      <c r="F235" s="212"/>
      <c r="G235" s="212"/>
      <c r="H235" s="212"/>
      <c r="I235" s="212"/>
      <c r="J235" s="212"/>
      <c r="K235" s="212"/>
      <c r="L235" s="212"/>
      <c r="M235" s="213"/>
      <c r="N235" s="166"/>
      <c r="O235" s="52"/>
      <c r="P235" s="52"/>
      <c r="Q235" s="52"/>
      <c r="R235" s="52"/>
      <c r="S235" s="52"/>
      <c r="T235" s="52"/>
      <c r="U235" s="52"/>
    </row>
    <row r="236" spans="2:21" x14ac:dyDescent="0.2">
      <c r="B236" s="55"/>
      <c r="C236" s="73" t="s">
        <v>50</v>
      </c>
      <c r="D236" s="258" t="s">
        <v>76</v>
      </c>
      <c r="E236" s="258"/>
      <c r="F236" s="119" t="s">
        <v>77</v>
      </c>
      <c r="G236" s="119" t="s">
        <v>78</v>
      </c>
      <c r="H236" s="119" t="s">
        <v>79</v>
      </c>
      <c r="I236" s="119" t="s">
        <v>80</v>
      </c>
      <c r="J236" s="258" t="s">
        <v>55</v>
      </c>
      <c r="K236" s="258"/>
      <c r="L236" s="119" t="s">
        <v>56</v>
      </c>
      <c r="M236" s="259" t="str">
        <f>M230</f>
        <v/>
      </c>
      <c r="N236" s="166"/>
      <c r="O236" s="52"/>
      <c r="P236" s="52"/>
      <c r="Q236" s="52"/>
      <c r="R236" s="52"/>
      <c r="S236" s="52"/>
      <c r="T236" s="52"/>
      <c r="U236" s="52"/>
    </row>
    <row r="237" spans="2:21" x14ac:dyDescent="0.2">
      <c r="B237" s="55"/>
      <c r="C237" s="78"/>
      <c r="D237" s="262" t="str">
        <f>+'[1]LISTADO DE PERSONAL'!D15</f>
        <v>OFICIAL</v>
      </c>
      <c r="E237" s="262"/>
      <c r="F237" s="103">
        <v>1</v>
      </c>
      <c r="G237" s="104">
        <v>90000</v>
      </c>
      <c r="H237" s="128">
        <v>1.85</v>
      </c>
      <c r="I237" s="104">
        <f>ROUND(+F237*G237*H237,0)</f>
        <v>166500</v>
      </c>
      <c r="J237" s="103">
        <v>1.5</v>
      </c>
      <c r="K237" s="103" t="s">
        <v>88</v>
      </c>
      <c r="L237" s="104">
        <f>I237/J237</f>
        <v>111000</v>
      </c>
      <c r="M237" s="260"/>
      <c r="N237" s="166"/>
      <c r="O237" s="52"/>
      <c r="P237" s="52"/>
      <c r="Q237" s="52"/>
      <c r="R237" s="52"/>
      <c r="S237" s="52"/>
      <c r="T237" s="52"/>
      <c r="U237" s="52"/>
    </row>
    <row r="238" spans="2:21" x14ac:dyDescent="0.2">
      <c r="B238" s="55"/>
      <c r="C238" s="78"/>
      <c r="D238" s="262" t="str">
        <f>+'[1]LISTADO DE PERSONAL'!D16</f>
        <v>AYUDANTE</v>
      </c>
      <c r="E238" s="262"/>
      <c r="F238" s="103">
        <v>2</v>
      </c>
      <c r="G238" s="104">
        <v>55000</v>
      </c>
      <c r="H238" s="128">
        <v>1.85</v>
      </c>
      <c r="I238" s="104">
        <f>ROUND(+F238*G238*H238,0)</f>
        <v>203500</v>
      </c>
      <c r="J238" s="103">
        <f>J237</f>
        <v>1.5</v>
      </c>
      <c r="K238" s="103" t="s">
        <v>88</v>
      </c>
      <c r="L238" s="104">
        <f>I238/J238</f>
        <v>135666.66666666666</v>
      </c>
      <c r="M238" s="260"/>
      <c r="N238" s="166"/>
      <c r="O238" s="52"/>
      <c r="P238" s="52"/>
      <c r="Q238" s="52"/>
      <c r="R238" s="52"/>
      <c r="S238" s="52"/>
      <c r="T238" s="52"/>
      <c r="U238" s="52"/>
    </row>
    <row r="239" spans="2:21" ht="12" thickBot="1" x14ac:dyDescent="0.25">
      <c r="B239" s="55"/>
      <c r="C239" s="87" t="s">
        <v>58</v>
      </c>
      <c r="D239" s="264" t="s">
        <v>58</v>
      </c>
      <c r="E239" s="264"/>
      <c r="F239" s="124" t="s">
        <v>58</v>
      </c>
      <c r="G239" s="126" t="s">
        <v>58</v>
      </c>
      <c r="H239" s="130" t="s">
        <v>58</v>
      </c>
      <c r="I239" s="126" t="s">
        <v>58</v>
      </c>
      <c r="J239" s="124" t="s">
        <v>58</v>
      </c>
      <c r="K239" s="124" t="s">
        <v>58</v>
      </c>
      <c r="L239" s="126"/>
      <c r="M239" s="261"/>
      <c r="N239" s="166"/>
      <c r="O239" s="52"/>
      <c r="P239" s="52"/>
      <c r="Q239" s="52"/>
      <c r="R239" s="52"/>
      <c r="S239" s="52"/>
      <c r="T239" s="52"/>
      <c r="U239" s="52"/>
    </row>
    <row r="240" spans="2:21" ht="12" thickBot="1" x14ac:dyDescent="0.25">
      <c r="B240" s="55"/>
      <c r="C240" s="93"/>
      <c r="D240" s="94"/>
      <c r="E240" s="94"/>
      <c r="F240" s="94"/>
      <c r="G240" s="94"/>
      <c r="H240" s="95"/>
      <c r="I240" s="95"/>
      <c r="J240" s="95"/>
      <c r="K240" s="95"/>
      <c r="L240" s="96" t="s">
        <v>59</v>
      </c>
      <c r="M240" s="97">
        <f>SUM(L237:L239)</f>
        <v>246666.66666666666</v>
      </c>
      <c r="N240" s="166"/>
      <c r="O240" s="52"/>
      <c r="P240" s="52"/>
      <c r="Q240" s="52"/>
      <c r="R240" s="52"/>
      <c r="S240" s="52"/>
      <c r="T240" s="52"/>
      <c r="U240" s="52"/>
    </row>
    <row r="241" spans="2:21" x14ac:dyDescent="0.2">
      <c r="B241" s="55"/>
      <c r="C241" s="131"/>
      <c r="D241" s="132"/>
      <c r="E241" s="132"/>
      <c r="F241" s="132"/>
      <c r="G241" s="132"/>
      <c r="H241" s="133"/>
      <c r="I241" s="133"/>
      <c r="J241" s="133"/>
      <c r="K241" s="133"/>
      <c r="L241" s="133"/>
      <c r="M241" s="134"/>
      <c r="N241" s="166"/>
      <c r="O241" s="52"/>
      <c r="P241" s="52"/>
      <c r="Q241" s="52"/>
      <c r="R241" s="52"/>
      <c r="S241" s="52"/>
      <c r="T241" s="52"/>
      <c r="U241" s="52"/>
    </row>
    <row r="242" spans="2:21" ht="12" thickBot="1" x14ac:dyDescent="0.25">
      <c r="B242" s="55"/>
      <c r="C242" s="146"/>
      <c r="D242" s="147"/>
      <c r="E242" s="147"/>
      <c r="F242" s="147"/>
      <c r="G242" s="147"/>
      <c r="H242" s="148"/>
      <c r="I242" s="148"/>
      <c r="J242" s="207" t="s">
        <v>82</v>
      </c>
      <c r="K242" s="207"/>
      <c r="L242" s="207"/>
      <c r="M242" s="193">
        <f>ROUND(M240+M228+M234+M218,0)</f>
        <v>1327637</v>
      </c>
      <c r="N242" s="166"/>
      <c r="O242" s="52"/>
      <c r="P242" s="52"/>
      <c r="Q242" s="52"/>
      <c r="R242" s="52"/>
      <c r="S242" s="52"/>
      <c r="T242" s="52"/>
      <c r="U242" s="52"/>
    </row>
    <row r="243" spans="2:21" ht="15.75" customHeight="1" x14ac:dyDescent="0.2">
      <c r="B243" s="55"/>
      <c r="C243" s="282"/>
      <c r="D243" s="282"/>
      <c r="E243" s="282"/>
      <c r="F243" s="282"/>
      <c r="G243" s="282"/>
      <c r="H243" s="282"/>
      <c r="I243" s="282"/>
      <c r="J243" s="282"/>
      <c r="K243" s="282"/>
      <c r="L243" s="282"/>
      <c r="M243" s="282"/>
      <c r="N243" s="52"/>
      <c r="O243" s="52"/>
      <c r="P243" s="52"/>
      <c r="Q243" s="52"/>
      <c r="R243" s="52"/>
      <c r="S243" s="52"/>
      <c r="T243" s="52"/>
      <c r="U243" s="52"/>
    </row>
    <row r="244" spans="2:21" ht="15.75" customHeight="1" thickBot="1" x14ac:dyDescent="0.25">
      <c r="B244" s="55"/>
      <c r="C244" s="282"/>
      <c r="D244" s="282"/>
      <c r="E244" s="282"/>
      <c r="F244" s="282"/>
      <c r="G244" s="282"/>
      <c r="H244" s="282"/>
      <c r="I244" s="282"/>
      <c r="J244" s="282"/>
      <c r="K244" s="282"/>
      <c r="L244" s="282"/>
      <c r="M244" s="282"/>
      <c r="N244" s="52"/>
      <c r="O244" s="52"/>
      <c r="P244" s="52"/>
      <c r="Q244" s="52"/>
      <c r="R244" s="52"/>
      <c r="S244" s="52"/>
      <c r="T244" s="52"/>
      <c r="U244" s="52"/>
    </row>
    <row r="245" spans="2:21" ht="12" thickBot="1" x14ac:dyDescent="0.25">
      <c r="B245" s="55"/>
      <c r="C245" s="246" t="s">
        <v>42</v>
      </c>
      <c r="D245" s="247"/>
      <c r="E245" s="247"/>
      <c r="F245" s="247"/>
      <c r="G245" s="247"/>
      <c r="H245" s="247"/>
      <c r="I245" s="247"/>
      <c r="J245" s="252" t="s">
        <v>43</v>
      </c>
      <c r="K245" s="56" t="s">
        <v>44</v>
      </c>
      <c r="L245" s="56" t="s">
        <v>45</v>
      </c>
      <c r="M245" s="57" t="s">
        <v>46</v>
      </c>
      <c r="N245" s="52"/>
      <c r="O245" s="52"/>
      <c r="P245" s="52"/>
      <c r="Q245" s="52"/>
      <c r="R245" s="52"/>
      <c r="S245" s="52"/>
      <c r="T245" s="52"/>
      <c r="U245" s="52"/>
    </row>
    <row r="246" spans="2:21" ht="12" thickBot="1" x14ac:dyDescent="0.25">
      <c r="B246" s="55"/>
      <c r="C246" s="248"/>
      <c r="D246" s="249"/>
      <c r="E246" s="249"/>
      <c r="F246" s="249"/>
      <c r="G246" s="249"/>
      <c r="H246" s="249"/>
      <c r="I246" s="249"/>
      <c r="J246" s="253"/>
      <c r="K246" s="59">
        <v>12</v>
      </c>
      <c r="L246" s="56" t="s">
        <v>47</v>
      </c>
      <c r="M246" s="59">
        <v>2026</v>
      </c>
      <c r="N246" s="52"/>
      <c r="O246" s="52"/>
      <c r="P246" s="52"/>
      <c r="Q246" s="52"/>
      <c r="R246" s="52"/>
      <c r="S246" s="52"/>
      <c r="T246" s="52"/>
      <c r="U246" s="52"/>
    </row>
    <row r="247" spans="2:21" ht="12" thickBot="1" x14ac:dyDescent="0.25">
      <c r="B247" s="55"/>
      <c r="C247" s="250"/>
      <c r="D247" s="251"/>
      <c r="E247" s="251"/>
      <c r="F247" s="251"/>
      <c r="G247" s="251"/>
      <c r="H247" s="251"/>
      <c r="I247" s="251"/>
      <c r="J247" s="251"/>
      <c r="K247" s="251"/>
      <c r="L247" s="251"/>
      <c r="M247" s="254"/>
      <c r="N247" s="52"/>
      <c r="O247" s="52"/>
      <c r="P247" s="52"/>
      <c r="Q247" s="52"/>
      <c r="R247" s="52"/>
      <c r="S247" s="52"/>
      <c r="T247" s="52"/>
      <c r="U247" s="52"/>
    </row>
    <row r="248" spans="2:21" ht="12" thickBot="1" x14ac:dyDescent="0.25">
      <c r="B248" s="55"/>
      <c r="C248" s="255" t="s">
        <v>48</v>
      </c>
      <c r="D248" s="256"/>
      <c r="E248" s="256"/>
      <c r="F248" s="256"/>
      <c r="G248" s="256"/>
      <c r="H248" s="256"/>
      <c r="I248" s="256"/>
      <c r="J248" s="256"/>
      <c r="K248" s="256"/>
      <c r="L248" s="256"/>
      <c r="M248" s="257"/>
      <c r="N248" s="52"/>
      <c r="O248" s="52"/>
      <c r="P248" s="52"/>
      <c r="Q248" s="52"/>
      <c r="R248" s="52"/>
      <c r="S248" s="52"/>
      <c r="T248" s="52"/>
      <c r="U248" s="52"/>
    </row>
    <row r="249" spans="2:21" x14ac:dyDescent="0.2">
      <c r="B249" s="55"/>
      <c r="C249" s="66" t="s">
        <v>84</v>
      </c>
      <c r="D249" s="228" t="s">
        <v>51</v>
      </c>
      <c r="E249" s="228"/>
      <c r="F249" s="228"/>
      <c r="G249" s="228"/>
      <c r="H249" s="228"/>
      <c r="I249" s="228"/>
      <c r="J249" s="228"/>
      <c r="K249" s="228"/>
      <c r="L249" s="67" t="s">
        <v>2</v>
      </c>
      <c r="M249" s="68" t="s">
        <v>3</v>
      </c>
      <c r="N249" s="52"/>
      <c r="O249" s="52"/>
      <c r="P249" s="52"/>
      <c r="Q249" s="52"/>
      <c r="R249" s="52"/>
      <c r="S249" s="52"/>
      <c r="T249" s="52"/>
      <c r="U249" s="52"/>
    </row>
    <row r="250" spans="2:21" ht="12" thickBot="1" x14ac:dyDescent="0.25">
      <c r="B250" s="55"/>
      <c r="C250" s="70">
        <f>'PRESUPUESTO '!A12</f>
        <v>2.2000000000000002</v>
      </c>
      <c r="D250" s="243" t="str">
        <f>'PRESUPUESTO '!B12</f>
        <v>PEDESTALES EN CONCRETO DE 21MPA</v>
      </c>
      <c r="E250" s="243"/>
      <c r="F250" s="243"/>
      <c r="G250" s="243"/>
      <c r="H250" s="243"/>
      <c r="I250" s="243"/>
      <c r="J250" s="243"/>
      <c r="K250" s="243"/>
      <c r="L250" s="71" t="str">
        <f>'PRESUPUESTO '!C12</f>
        <v>M3</v>
      </c>
      <c r="M250" s="72">
        <f>'PRESUPUESTO '!D12</f>
        <v>6</v>
      </c>
      <c r="N250" s="52"/>
      <c r="O250" s="52"/>
      <c r="P250" s="52"/>
      <c r="Q250" s="52"/>
      <c r="R250" s="52"/>
      <c r="S250" s="52"/>
      <c r="T250" s="52"/>
      <c r="U250" s="52"/>
    </row>
    <row r="251" spans="2:21" ht="12" thickBot="1" x14ac:dyDescent="0.25">
      <c r="B251" s="55"/>
      <c r="C251" s="211" t="s">
        <v>49</v>
      </c>
      <c r="D251" s="212"/>
      <c r="E251" s="212"/>
      <c r="F251" s="212"/>
      <c r="G251" s="212"/>
      <c r="H251" s="212"/>
      <c r="I251" s="212"/>
      <c r="J251" s="212"/>
      <c r="K251" s="212"/>
      <c r="L251" s="212"/>
      <c r="M251" s="213"/>
      <c r="N251" s="52"/>
      <c r="O251" s="52"/>
      <c r="P251" s="52"/>
      <c r="Q251" s="52"/>
      <c r="R251" s="52"/>
      <c r="S251" s="52"/>
      <c r="T251" s="52"/>
      <c r="U251" s="52"/>
    </row>
    <row r="252" spans="2:21" x14ac:dyDescent="0.2">
      <c r="B252" s="55"/>
      <c r="C252" s="73" t="s">
        <v>50</v>
      </c>
      <c r="D252" s="258" t="s">
        <v>51</v>
      </c>
      <c r="E252" s="258"/>
      <c r="F252" s="258"/>
      <c r="G252" s="119" t="s">
        <v>52</v>
      </c>
      <c r="H252" s="119" t="s">
        <v>53</v>
      </c>
      <c r="I252" s="119" t="s">
        <v>54</v>
      </c>
      <c r="J252" s="258" t="s">
        <v>55</v>
      </c>
      <c r="K252" s="258"/>
      <c r="L252" s="119" t="s">
        <v>56</v>
      </c>
      <c r="M252" s="259" t="str">
        <f>IF(P387="","",VLOOKUP(P387,[2]APU!$1:$1048576,4,FALSE))</f>
        <v/>
      </c>
      <c r="N252" s="52"/>
      <c r="O252" s="52"/>
      <c r="P252" s="52"/>
      <c r="Q252" s="52"/>
      <c r="R252" s="52"/>
      <c r="S252" s="52"/>
      <c r="T252" s="52"/>
      <c r="U252" s="52"/>
    </row>
    <row r="253" spans="2:21" x14ac:dyDescent="0.2">
      <c r="B253" s="55"/>
      <c r="C253" s="78"/>
      <c r="D253" s="262" t="s">
        <v>57</v>
      </c>
      <c r="E253" s="262"/>
      <c r="F253" s="262"/>
      <c r="G253" s="120"/>
      <c r="H253" s="103" t="s">
        <v>58</v>
      </c>
      <c r="I253" s="121">
        <f>0.05*M280</f>
        <v>18315</v>
      </c>
      <c r="J253" s="103">
        <v>1</v>
      </c>
      <c r="K253" s="103" t="s">
        <v>58</v>
      </c>
      <c r="L253" s="104">
        <f>I253/J253</f>
        <v>18315</v>
      </c>
      <c r="M253" s="260"/>
      <c r="N253" s="52"/>
      <c r="O253" s="52"/>
      <c r="P253" s="52"/>
      <c r="Q253" s="52"/>
      <c r="R253" s="52"/>
      <c r="S253" s="52"/>
      <c r="T253" s="52"/>
      <c r="U253" s="52"/>
    </row>
    <row r="254" spans="2:21" x14ac:dyDescent="0.2">
      <c r="B254" s="55"/>
      <c r="C254" s="78" t="s">
        <v>58</v>
      </c>
      <c r="D254" s="262" t="s">
        <v>96</v>
      </c>
      <c r="E254" s="262"/>
      <c r="F254" s="262"/>
      <c r="G254" s="103" t="s">
        <v>97</v>
      </c>
      <c r="H254" s="103" t="s">
        <v>98</v>
      </c>
      <c r="I254" s="121">
        <v>106000</v>
      </c>
      <c r="J254" s="103">
        <v>10</v>
      </c>
      <c r="K254" s="103" t="s">
        <v>109</v>
      </c>
      <c r="L254" s="104">
        <f>+I254/J254</f>
        <v>10600</v>
      </c>
      <c r="M254" s="260"/>
      <c r="N254" s="52"/>
      <c r="O254" s="52"/>
      <c r="P254" s="52"/>
      <c r="Q254" s="52"/>
      <c r="R254" s="52"/>
      <c r="S254" s="52"/>
      <c r="T254" s="52"/>
      <c r="U254" s="52"/>
    </row>
    <row r="255" spans="2:21" x14ac:dyDescent="0.2">
      <c r="B255" s="55"/>
      <c r="C255" s="78" t="s">
        <v>58</v>
      </c>
      <c r="D255" s="262" t="s">
        <v>99</v>
      </c>
      <c r="E255" s="262"/>
      <c r="F255" s="262"/>
      <c r="G255" s="103" t="s">
        <v>100</v>
      </c>
      <c r="H255" s="103" t="s">
        <v>98</v>
      </c>
      <c r="I255" s="121">
        <v>60000</v>
      </c>
      <c r="J255" s="103">
        <f>+J254</f>
        <v>10</v>
      </c>
      <c r="K255" s="103" t="str">
        <f>+K254</f>
        <v>M/DÍA</v>
      </c>
      <c r="L255" s="104">
        <f>+I255/J255</f>
        <v>6000</v>
      </c>
      <c r="M255" s="261"/>
      <c r="N255" s="52"/>
      <c r="O255" s="52"/>
      <c r="P255" s="52"/>
      <c r="Q255" s="52"/>
      <c r="R255" s="52"/>
      <c r="S255" s="52"/>
      <c r="T255" s="52"/>
      <c r="U255" s="52"/>
    </row>
    <row r="256" spans="2:21" x14ac:dyDescent="0.2">
      <c r="B256" s="55"/>
      <c r="C256" s="87" t="s">
        <v>58</v>
      </c>
      <c r="D256" s="274" t="s">
        <v>110</v>
      </c>
      <c r="E256" s="274"/>
      <c r="F256" s="274"/>
      <c r="G256" s="124" t="s">
        <v>100</v>
      </c>
      <c r="H256" s="124" t="str">
        <f>+'[1]LISTADO EQUIPO'!C38</f>
        <v>Día</v>
      </c>
      <c r="I256" s="121">
        <v>5750</v>
      </c>
      <c r="J256" s="124">
        <v>0.5</v>
      </c>
      <c r="K256" s="124" t="str">
        <f>+K254</f>
        <v>M/DÍA</v>
      </c>
      <c r="L256" s="104">
        <f>+I256/J256</f>
        <v>11500</v>
      </c>
      <c r="M256" s="261"/>
      <c r="N256" s="52"/>
      <c r="O256" s="52"/>
      <c r="P256" s="52"/>
      <c r="Q256" s="52"/>
      <c r="R256" s="52"/>
      <c r="S256" s="52"/>
      <c r="T256" s="52"/>
      <c r="U256" s="52"/>
    </row>
    <row r="257" spans="2:21" ht="12" thickBot="1" x14ac:dyDescent="0.25">
      <c r="B257" s="55"/>
      <c r="C257" s="87" t="s">
        <v>58</v>
      </c>
      <c r="D257" s="274"/>
      <c r="E257" s="274"/>
      <c r="F257" s="274"/>
      <c r="G257" s="124"/>
      <c r="H257" s="124"/>
      <c r="I257" s="121"/>
      <c r="J257" s="124"/>
      <c r="K257" s="124"/>
      <c r="L257" s="104"/>
      <c r="M257" s="261"/>
      <c r="N257" s="52"/>
      <c r="O257" s="52"/>
      <c r="P257" s="52"/>
      <c r="Q257" s="52"/>
      <c r="R257" s="52"/>
      <c r="S257" s="52"/>
      <c r="T257" s="52"/>
      <c r="U257" s="52"/>
    </row>
    <row r="258" spans="2:21" ht="12" thickBot="1" x14ac:dyDescent="0.25">
      <c r="B258" s="55"/>
      <c r="C258" s="93"/>
      <c r="D258" s="94"/>
      <c r="E258" s="94"/>
      <c r="F258" s="94"/>
      <c r="G258" s="94"/>
      <c r="H258" s="95"/>
      <c r="I258" s="95"/>
      <c r="J258" s="95"/>
      <c r="K258" s="95"/>
      <c r="L258" s="96" t="s">
        <v>59</v>
      </c>
      <c r="M258" s="97">
        <f>SUM(L253:L257)</f>
        <v>46415</v>
      </c>
      <c r="N258" s="52"/>
      <c r="O258" s="52"/>
      <c r="P258" s="52"/>
      <c r="Q258" s="52"/>
      <c r="R258" s="52"/>
      <c r="S258" s="52"/>
      <c r="T258" s="52"/>
      <c r="U258" s="52"/>
    </row>
    <row r="259" spans="2:21" ht="12" thickBot="1" x14ac:dyDescent="0.25">
      <c r="B259" s="55"/>
      <c r="C259" s="211" t="s">
        <v>60</v>
      </c>
      <c r="D259" s="212"/>
      <c r="E259" s="212"/>
      <c r="F259" s="212"/>
      <c r="G259" s="212"/>
      <c r="H259" s="212"/>
      <c r="I259" s="212"/>
      <c r="J259" s="212"/>
      <c r="K259" s="212"/>
      <c r="L259" s="212"/>
      <c r="M259" s="213"/>
      <c r="N259" s="52"/>
      <c r="O259" s="52"/>
      <c r="P259" s="52"/>
      <c r="Q259" s="52"/>
      <c r="R259" s="52"/>
      <c r="S259" s="52"/>
      <c r="T259" s="52"/>
      <c r="U259" s="52"/>
    </row>
    <row r="260" spans="2:21" x14ac:dyDescent="0.2">
      <c r="B260" s="55"/>
      <c r="C260" s="73" t="s">
        <v>50</v>
      </c>
      <c r="D260" s="214" t="s">
        <v>51</v>
      </c>
      <c r="E260" s="228"/>
      <c r="F260" s="228"/>
      <c r="G260" s="215"/>
      <c r="H260" s="119" t="s">
        <v>61</v>
      </c>
      <c r="I260" s="127" t="s">
        <v>62</v>
      </c>
      <c r="J260" s="258" t="s">
        <v>63</v>
      </c>
      <c r="K260" s="258"/>
      <c r="L260" s="119" t="s">
        <v>56</v>
      </c>
      <c r="M260" s="259" t="str">
        <f>M252</f>
        <v/>
      </c>
      <c r="N260" s="52"/>
      <c r="O260" s="52"/>
      <c r="P260" s="52"/>
      <c r="Q260" s="52"/>
      <c r="R260" s="52"/>
      <c r="S260" s="52"/>
      <c r="T260" s="52"/>
      <c r="U260" s="52"/>
    </row>
    <row r="261" spans="2:21" x14ac:dyDescent="0.2">
      <c r="B261" s="55"/>
      <c r="C261" s="78"/>
      <c r="D261" s="272" t="s">
        <v>101</v>
      </c>
      <c r="E261" s="262"/>
      <c r="F261" s="262"/>
      <c r="G261" s="262"/>
      <c r="H261" s="103" t="str">
        <f>+'[1]LISTADO MATERIALES'!C21</f>
        <v>M3</v>
      </c>
      <c r="I261" s="104">
        <v>249845.68</v>
      </c>
      <c r="J261" s="223">
        <v>0.57499999999999996</v>
      </c>
      <c r="K261" s="224"/>
      <c r="L261" s="104">
        <f>I261*J261</f>
        <v>143661.26599999997</v>
      </c>
      <c r="M261" s="260"/>
      <c r="N261" s="52"/>
      <c r="O261" s="52"/>
      <c r="P261" s="52"/>
      <c r="Q261" s="52"/>
      <c r="R261" s="52"/>
      <c r="S261" s="52"/>
      <c r="T261" s="52"/>
      <c r="U261" s="52"/>
    </row>
    <row r="262" spans="2:21" x14ac:dyDescent="0.2">
      <c r="B262" s="55"/>
      <c r="C262" s="78"/>
      <c r="D262" s="272" t="s">
        <v>102</v>
      </c>
      <c r="E262" s="262"/>
      <c r="F262" s="262"/>
      <c r="G262" s="262"/>
      <c r="H262" s="103" t="str">
        <f>+'[1]LISTADO MATERIALES'!C22</f>
        <v>KG</v>
      </c>
      <c r="I262" s="104">
        <v>1038.8498</v>
      </c>
      <c r="J262" s="278">
        <v>336</v>
      </c>
      <c r="K262" s="279"/>
      <c r="L262" s="104">
        <f>I262*J262</f>
        <v>349053.53279999999</v>
      </c>
      <c r="M262" s="260"/>
      <c r="N262" s="52"/>
      <c r="O262" s="52"/>
      <c r="P262" s="52"/>
      <c r="Q262" s="52"/>
      <c r="R262" s="52"/>
      <c r="S262" s="52"/>
      <c r="T262" s="52"/>
      <c r="U262" s="52"/>
    </row>
    <row r="263" spans="2:21" x14ac:dyDescent="0.2">
      <c r="B263" s="55"/>
      <c r="C263" s="78"/>
      <c r="D263" s="272" t="s">
        <v>103</v>
      </c>
      <c r="E263" s="262"/>
      <c r="F263" s="262"/>
      <c r="G263" s="262"/>
      <c r="H263" s="103" t="str">
        <f>+'[1]LISTADO MATERIALES'!C23</f>
        <v>M3</v>
      </c>
      <c r="I263" s="104">
        <v>299038.78000000003</v>
      </c>
      <c r="J263" s="223">
        <v>0.84</v>
      </c>
      <c r="K263" s="224"/>
      <c r="L263" s="104">
        <f>I263*J263</f>
        <v>251192.57520000002</v>
      </c>
      <c r="M263" s="260"/>
      <c r="N263" s="52"/>
      <c r="O263" s="52"/>
      <c r="P263" s="52"/>
      <c r="Q263" s="52"/>
      <c r="R263" s="52"/>
      <c r="S263" s="52"/>
      <c r="T263" s="52"/>
      <c r="U263" s="52"/>
    </row>
    <row r="264" spans="2:21" x14ac:dyDescent="0.2">
      <c r="B264" s="55"/>
      <c r="C264" s="78"/>
      <c r="D264" s="262" t="s">
        <v>104</v>
      </c>
      <c r="E264" s="262"/>
      <c r="F264" s="262"/>
      <c r="G264" s="262"/>
      <c r="H264" s="103" t="s">
        <v>105</v>
      </c>
      <c r="I264" s="104">
        <v>4800</v>
      </c>
      <c r="J264" s="290">
        <v>85</v>
      </c>
      <c r="K264" s="290"/>
      <c r="L264" s="104">
        <f t="shared" ref="L264:L265" si="1">I264*J264</f>
        <v>408000</v>
      </c>
      <c r="M264" s="260"/>
      <c r="N264" s="52"/>
      <c r="O264" s="52"/>
      <c r="P264" s="52"/>
      <c r="Q264" s="52"/>
      <c r="R264" s="52"/>
      <c r="S264" s="52"/>
      <c r="T264" s="52"/>
      <c r="U264" s="52"/>
    </row>
    <row r="265" spans="2:21" x14ac:dyDescent="0.2">
      <c r="B265" s="55"/>
      <c r="C265" s="78" t="s">
        <v>58</v>
      </c>
      <c r="D265" s="262" t="s">
        <v>106</v>
      </c>
      <c r="E265" s="262"/>
      <c r="F265" s="262"/>
      <c r="G265" s="262"/>
      <c r="H265" s="103" t="s">
        <v>105</v>
      </c>
      <c r="I265" s="104">
        <v>6500</v>
      </c>
      <c r="J265" s="275">
        <v>0.85</v>
      </c>
      <c r="K265" s="275"/>
      <c r="L265" s="104">
        <f t="shared" si="1"/>
        <v>5525</v>
      </c>
      <c r="M265" s="260"/>
      <c r="N265" s="52"/>
      <c r="O265" s="52"/>
      <c r="P265" s="52"/>
      <c r="Q265" s="52"/>
      <c r="R265" s="52"/>
      <c r="S265" s="52"/>
      <c r="T265" s="52"/>
      <c r="U265" s="52"/>
    </row>
    <row r="266" spans="2:21" ht="12" thickBot="1" x14ac:dyDescent="0.25">
      <c r="B266" s="55"/>
      <c r="C266" s="78"/>
      <c r="D266" s="262" t="s">
        <v>111</v>
      </c>
      <c r="E266" s="262"/>
      <c r="F266" s="262"/>
      <c r="G266" s="262"/>
      <c r="H266" s="103" t="s">
        <v>58</v>
      </c>
      <c r="I266" s="104"/>
      <c r="J266" s="273"/>
      <c r="K266" s="263"/>
      <c r="L266" s="104"/>
      <c r="M266" s="261"/>
      <c r="N266" s="52"/>
      <c r="O266" s="52"/>
      <c r="P266" s="52"/>
      <c r="Q266" s="52"/>
      <c r="R266" s="52"/>
      <c r="S266" s="52"/>
      <c r="T266" s="52"/>
      <c r="U266" s="52"/>
    </row>
    <row r="267" spans="2:21" ht="12" thickBot="1" x14ac:dyDescent="0.25">
      <c r="B267" s="55"/>
      <c r="C267" s="93"/>
      <c r="D267" s="94"/>
      <c r="E267" s="94"/>
      <c r="F267" s="94"/>
      <c r="G267" s="94"/>
      <c r="H267" s="95"/>
      <c r="I267" s="95"/>
      <c r="J267" s="95"/>
      <c r="K267" s="95"/>
      <c r="L267" s="96" t="s">
        <v>59</v>
      </c>
      <c r="M267" s="97">
        <f>SUM(L261:L266)</f>
        <v>1157432.3740000001</v>
      </c>
      <c r="N267" s="52"/>
      <c r="O267" s="52"/>
      <c r="P267" s="52"/>
      <c r="Q267" s="52"/>
      <c r="R267" s="52"/>
      <c r="S267" s="52"/>
      <c r="T267" s="52"/>
      <c r="U267" s="52"/>
    </row>
    <row r="268" spans="2:21" ht="12" thickBot="1" x14ac:dyDescent="0.25">
      <c r="B268" s="55"/>
      <c r="C268" s="211" t="s">
        <v>69</v>
      </c>
      <c r="D268" s="212"/>
      <c r="E268" s="212"/>
      <c r="F268" s="212"/>
      <c r="G268" s="212"/>
      <c r="H268" s="212"/>
      <c r="I268" s="212"/>
      <c r="J268" s="212"/>
      <c r="K268" s="212"/>
      <c r="L268" s="212"/>
      <c r="M268" s="213"/>
      <c r="N268" s="52"/>
      <c r="O268" s="52"/>
      <c r="P268" s="52"/>
      <c r="Q268" s="52"/>
      <c r="R268" s="52"/>
      <c r="S268" s="52"/>
      <c r="T268" s="52"/>
      <c r="U268" s="52"/>
    </row>
    <row r="269" spans="2:21" ht="22.5" x14ac:dyDescent="0.2">
      <c r="B269" s="55"/>
      <c r="C269" s="73" t="s">
        <v>50</v>
      </c>
      <c r="D269" s="214" t="s">
        <v>70</v>
      </c>
      <c r="E269" s="228"/>
      <c r="F269" s="215"/>
      <c r="G269" s="127" t="s">
        <v>71</v>
      </c>
      <c r="H269" s="119" t="s">
        <v>72</v>
      </c>
      <c r="I269" s="119" t="s">
        <v>73</v>
      </c>
      <c r="J269" s="258" t="s">
        <v>54</v>
      </c>
      <c r="K269" s="258"/>
      <c r="L269" s="119" t="s">
        <v>56</v>
      </c>
      <c r="M269" s="217" t="str">
        <f>M260</f>
        <v/>
      </c>
      <c r="N269" s="52"/>
      <c r="O269" s="52"/>
      <c r="P269" s="52"/>
      <c r="Q269" s="52"/>
      <c r="R269" s="52"/>
      <c r="S269" s="52"/>
      <c r="T269" s="52"/>
      <c r="U269" s="52"/>
    </row>
    <row r="270" spans="2:21" x14ac:dyDescent="0.2">
      <c r="B270" s="55"/>
      <c r="C270" s="78"/>
      <c r="D270" s="265"/>
      <c r="E270" s="230"/>
      <c r="F270" s="231"/>
      <c r="G270" s="173"/>
      <c r="H270" s="103"/>
      <c r="I270" s="103"/>
      <c r="J270" s="266"/>
      <c r="K270" s="266"/>
      <c r="L270" s="104"/>
      <c r="M270" s="217"/>
      <c r="N270" s="52"/>
      <c r="O270" s="52"/>
      <c r="P270" s="52"/>
      <c r="Q270" s="52"/>
      <c r="R270" s="52"/>
      <c r="S270" s="52"/>
      <c r="T270" s="52"/>
      <c r="U270" s="52"/>
    </row>
    <row r="271" spans="2:21" x14ac:dyDescent="0.2">
      <c r="B271" s="55"/>
      <c r="C271" s="78" t="s">
        <v>58</v>
      </c>
      <c r="D271" s="265"/>
      <c r="E271" s="230"/>
      <c r="F271" s="231"/>
      <c r="G271" s="103"/>
      <c r="H271" s="103"/>
      <c r="I271" s="103"/>
      <c r="J271" s="266"/>
      <c r="K271" s="266"/>
      <c r="L271" s="104"/>
      <c r="M271" s="217"/>
      <c r="N271" s="52"/>
      <c r="O271" s="52"/>
      <c r="P271" s="52"/>
      <c r="Q271" s="52"/>
      <c r="R271" s="52"/>
      <c r="S271" s="52"/>
      <c r="T271" s="52"/>
      <c r="U271" s="52"/>
    </row>
    <row r="272" spans="2:21" ht="12" thickBot="1" x14ac:dyDescent="0.25">
      <c r="B272" s="55"/>
      <c r="C272" s="87" t="s">
        <v>58</v>
      </c>
      <c r="D272" s="277"/>
      <c r="E272" s="268"/>
      <c r="F272" s="269"/>
      <c r="G272" s="174"/>
      <c r="H272" s="124"/>
      <c r="I272" s="103"/>
      <c r="J272" s="270"/>
      <c r="K272" s="270"/>
      <c r="L272" s="104"/>
      <c r="M272" s="217"/>
      <c r="N272" s="52"/>
      <c r="O272" s="52"/>
      <c r="P272" s="52"/>
      <c r="Q272" s="52"/>
      <c r="R272" s="52"/>
      <c r="S272" s="52"/>
      <c r="T272" s="52"/>
      <c r="U272" s="52"/>
    </row>
    <row r="273" spans="2:21" ht="12" thickBot="1" x14ac:dyDescent="0.25">
      <c r="B273" s="55"/>
      <c r="C273" s="93"/>
      <c r="D273" s="94"/>
      <c r="E273" s="94"/>
      <c r="F273" s="94"/>
      <c r="G273" s="94"/>
      <c r="H273" s="95"/>
      <c r="I273" s="95"/>
      <c r="J273" s="95"/>
      <c r="K273" s="95"/>
      <c r="L273" s="96" t="s">
        <v>59</v>
      </c>
      <c r="M273" s="97">
        <f>SUM(L270:L272)</f>
        <v>0</v>
      </c>
      <c r="N273" s="52"/>
      <c r="O273" s="52"/>
      <c r="P273" s="52"/>
      <c r="Q273" s="52"/>
      <c r="R273" s="52"/>
      <c r="S273" s="52"/>
      <c r="T273" s="52"/>
      <c r="U273" s="52"/>
    </row>
    <row r="274" spans="2:21" ht="12" thickBot="1" x14ac:dyDescent="0.25">
      <c r="B274" s="55"/>
      <c r="C274" s="211" t="s">
        <v>75</v>
      </c>
      <c r="D274" s="212"/>
      <c r="E274" s="212"/>
      <c r="F274" s="212"/>
      <c r="G274" s="212"/>
      <c r="H274" s="212"/>
      <c r="I274" s="212"/>
      <c r="J274" s="212"/>
      <c r="K274" s="212"/>
      <c r="L274" s="212"/>
      <c r="M274" s="213"/>
      <c r="N274" s="52"/>
      <c r="O274" s="52"/>
      <c r="P274" s="52"/>
      <c r="Q274" s="52"/>
      <c r="R274" s="52"/>
      <c r="S274" s="52"/>
      <c r="T274" s="52"/>
      <c r="U274" s="52"/>
    </row>
    <row r="275" spans="2:21" x14ac:dyDescent="0.2">
      <c r="B275" s="55"/>
      <c r="C275" s="73" t="s">
        <v>50</v>
      </c>
      <c r="D275" s="258" t="s">
        <v>76</v>
      </c>
      <c r="E275" s="258"/>
      <c r="F275" s="119" t="s">
        <v>77</v>
      </c>
      <c r="G275" s="119" t="s">
        <v>78</v>
      </c>
      <c r="H275" s="119" t="s">
        <v>79</v>
      </c>
      <c r="I275" s="119" t="s">
        <v>80</v>
      </c>
      <c r="J275" s="258" t="s">
        <v>55</v>
      </c>
      <c r="K275" s="258"/>
      <c r="L275" s="119" t="s">
        <v>56</v>
      </c>
      <c r="M275" s="259" t="str">
        <f>M269</f>
        <v/>
      </c>
      <c r="N275" s="52"/>
      <c r="O275" s="52"/>
      <c r="P275" s="52"/>
      <c r="Q275" s="52"/>
      <c r="R275" s="52"/>
      <c r="S275" s="52"/>
      <c r="T275" s="52"/>
      <c r="U275" s="52"/>
    </row>
    <row r="276" spans="2:21" x14ac:dyDescent="0.2">
      <c r="B276" s="55"/>
      <c r="C276" s="78"/>
      <c r="D276" s="262" t="str">
        <f>+'[1]LISTADO DE PERSONAL'!D15</f>
        <v>OFICIAL</v>
      </c>
      <c r="E276" s="262"/>
      <c r="F276" s="103">
        <v>1</v>
      </c>
      <c r="G276" s="104">
        <f>+'[1]LISTADO DE PERSONAL'!E15</f>
        <v>90000</v>
      </c>
      <c r="H276" s="128">
        <v>1.85</v>
      </c>
      <c r="I276" s="104">
        <f>ROUND(+F276*G276*H276,0)</f>
        <v>166500</v>
      </c>
      <c r="J276" s="103">
        <v>1</v>
      </c>
      <c r="K276" s="103" t="s">
        <v>88</v>
      </c>
      <c r="L276" s="104">
        <f>I276/J276</f>
        <v>166500</v>
      </c>
      <c r="M276" s="260"/>
      <c r="N276" s="52"/>
      <c r="O276" s="52"/>
      <c r="P276" s="52"/>
      <c r="Q276" s="52"/>
      <c r="R276" s="52"/>
      <c r="S276" s="52"/>
      <c r="T276" s="52"/>
      <c r="U276" s="52"/>
    </row>
    <row r="277" spans="2:21" x14ac:dyDescent="0.2">
      <c r="B277" s="55"/>
      <c r="C277" s="78"/>
      <c r="D277" s="262" t="str">
        <f>+'[1]LISTADO DE PERSONAL'!D16</f>
        <v>AYUDANTE</v>
      </c>
      <c r="E277" s="262"/>
      <c r="F277" s="103">
        <v>2</v>
      </c>
      <c r="G277" s="104">
        <f>+'[1]LISTADO DE PERSONAL'!E16</f>
        <v>54000</v>
      </c>
      <c r="H277" s="128">
        <v>1.85</v>
      </c>
      <c r="I277" s="104">
        <f>ROUND(+F277*G277*H277,0)</f>
        <v>199800</v>
      </c>
      <c r="J277" s="103">
        <v>1</v>
      </c>
      <c r="K277" s="103" t="s">
        <v>88</v>
      </c>
      <c r="L277" s="104">
        <f>I277/J277</f>
        <v>199800</v>
      </c>
      <c r="M277" s="260"/>
      <c r="N277" s="52"/>
      <c r="O277" s="52"/>
      <c r="P277" s="52"/>
      <c r="Q277" s="52"/>
      <c r="R277" s="52"/>
      <c r="S277" s="52"/>
      <c r="T277" s="52"/>
      <c r="U277" s="52"/>
    </row>
    <row r="278" spans="2:21" x14ac:dyDescent="0.2">
      <c r="B278" s="55"/>
      <c r="C278" s="78" t="s">
        <v>58</v>
      </c>
      <c r="D278" s="263" t="s">
        <v>58</v>
      </c>
      <c r="E278" s="263"/>
      <c r="F278" s="103" t="s">
        <v>58</v>
      </c>
      <c r="G278" s="104" t="s">
        <v>58</v>
      </c>
      <c r="H278" s="128" t="s">
        <v>58</v>
      </c>
      <c r="I278" s="104" t="s">
        <v>58</v>
      </c>
      <c r="J278" s="103" t="s">
        <v>58</v>
      </c>
      <c r="K278" s="103" t="s">
        <v>58</v>
      </c>
      <c r="L278" s="104"/>
      <c r="M278" s="260"/>
      <c r="N278" s="52"/>
      <c r="O278" s="52"/>
      <c r="P278" s="52"/>
      <c r="Q278" s="52"/>
      <c r="R278" s="52"/>
      <c r="S278" s="52"/>
      <c r="T278" s="52"/>
      <c r="U278" s="52"/>
    </row>
    <row r="279" spans="2:21" ht="12" thickBot="1" x14ac:dyDescent="0.25">
      <c r="B279" s="55"/>
      <c r="C279" s="87" t="s">
        <v>58</v>
      </c>
      <c r="D279" s="264" t="s">
        <v>58</v>
      </c>
      <c r="E279" s="264"/>
      <c r="F279" s="124" t="s">
        <v>58</v>
      </c>
      <c r="G279" s="126" t="s">
        <v>58</v>
      </c>
      <c r="H279" s="130" t="s">
        <v>58</v>
      </c>
      <c r="I279" s="126" t="s">
        <v>58</v>
      </c>
      <c r="J279" s="124" t="s">
        <v>58</v>
      </c>
      <c r="K279" s="124" t="s">
        <v>58</v>
      </c>
      <c r="L279" s="126"/>
      <c r="M279" s="261"/>
      <c r="N279" s="52"/>
      <c r="O279" s="52"/>
      <c r="P279" s="52"/>
      <c r="Q279" s="52"/>
      <c r="R279" s="52"/>
      <c r="S279" s="52"/>
      <c r="T279" s="52"/>
      <c r="U279" s="52"/>
    </row>
    <row r="280" spans="2:21" ht="12" thickBot="1" x14ac:dyDescent="0.25">
      <c r="B280" s="55"/>
      <c r="C280" s="93"/>
      <c r="D280" s="94"/>
      <c r="E280" s="94"/>
      <c r="F280" s="94"/>
      <c r="G280" s="94"/>
      <c r="H280" s="95"/>
      <c r="I280" s="95"/>
      <c r="J280" s="95"/>
      <c r="K280" s="95"/>
      <c r="L280" s="96" t="s">
        <v>59</v>
      </c>
      <c r="M280" s="97">
        <f>SUM(L276:L279)</f>
        <v>366300</v>
      </c>
      <c r="N280" s="52"/>
      <c r="O280" s="52"/>
      <c r="P280" s="52"/>
      <c r="Q280" s="52"/>
      <c r="R280" s="52"/>
      <c r="S280" s="52"/>
      <c r="T280" s="52"/>
      <c r="U280" s="52"/>
    </row>
    <row r="281" spans="2:21" ht="12" thickBot="1" x14ac:dyDescent="0.25">
      <c r="B281" s="55"/>
      <c r="C281" s="112"/>
      <c r="M281" s="114"/>
      <c r="N281" s="52"/>
      <c r="O281" s="52"/>
      <c r="P281" s="52"/>
      <c r="Q281" s="52"/>
      <c r="R281" s="52"/>
      <c r="S281" s="52"/>
      <c r="T281" s="52"/>
      <c r="U281" s="52"/>
    </row>
    <row r="282" spans="2:21" ht="12" thickBot="1" x14ac:dyDescent="0.25">
      <c r="B282" s="55"/>
      <c r="C282" s="93"/>
      <c r="D282" s="94"/>
      <c r="E282" s="94"/>
      <c r="F282" s="94"/>
      <c r="G282" s="94"/>
      <c r="H282" s="95"/>
      <c r="I282" s="95"/>
      <c r="J282" s="244" t="s">
        <v>82</v>
      </c>
      <c r="K282" s="244"/>
      <c r="L282" s="244"/>
      <c r="M282" s="192">
        <f>ROUND(M280+M267+M273+M258,0)</f>
        <v>1570147</v>
      </c>
      <c r="N282" s="52"/>
      <c r="O282" s="52"/>
      <c r="P282" s="52"/>
      <c r="Q282" s="52"/>
      <c r="R282" s="52"/>
      <c r="S282" s="52"/>
      <c r="T282" s="52"/>
      <c r="U282" s="52"/>
    </row>
    <row r="283" spans="2:21" ht="15" customHeight="1" x14ac:dyDescent="0.2">
      <c r="B283" s="55"/>
      <c r="C283" s="307"/>
      <c r="D283" s="307"/>
      <c r="E283" s="307"/>
      <c r="F283" s="307"/>
      <c r="G283" s="307"/>
      <c r="H283" s="307"/>
      <c r="I283" s="307"/>
      <c r="J283" s="307"/>
      <c r="K283" s="307"/>
      <c r="L283" s="307"/>
      <c r="M283" s="307"/>
      <c r="N283" s="52"/>
      <c r="O283" s="52"/>
      <c r="P283" s="52"/>
      <c r="Q283" s="52"/>
      <c r="R283" s="52"/>
      <c r="S283" s="52"/>
      <c r="T283" s="52"/>
      <c r="U283" s="52"/>
    </row>
    <row r="284" spans="2:21" ht="15.75" customHeight="1" thickBot="1" x14ac:dyDescent="0.25">
      <c r="B284" s="55"/>
      <c r="C284" s="307"/>
      <c r="D284" s="307"/>
      <c r="E284" s="307"/>
      <c r="F284" s="307"/>
      <c r="G284" s="307"/>
      <c r="H284" s="307"/>
      <c r="I284" s="307"/>
      <c r="J284" s="307"/>
      <c r="K284" s="307"/>
      <c r="L284" s="307"/>
      <c r="M284" s="307"/>
      <c r="N284" s="52"/>
      <c r="O284" s="52"/>
      <c r="P284" s="52"/>
      <c r="Q284" s="52"/>
      <c r="R284" s="52"/>
      <c r="S284" s="52"/>
      <c r="T284" s="52"/>
      <c r="U284" s="52"/>
    </row>
    <row r="285" spans="2:21" ht="12" thickBot="1" x14ac:dyDescent="0.25">
      <c r="B285" s="55"/>
      <c r="C285" s="246" t="s">
        <v>42</v>
      </c>
      <c r="D285" s="247"/>
      <c r="E285" s="247"/>
      <c r="F285" s="247"/>
      <c r="G285" s="247"/>
      <c r="H285" s="247"/>
      <c r="I285" s="247"/>
      <c r="J285" s="252" t="s">
        <v>43</v>
      </c>
      <c r="K285" s="56" t="s">
        <v>44</v>
      </c>
      <c r="L285" s="56" t="s">
        <v>45</v>
      </c>
      <c r="M285" s="57" t="s">
        <v>46</v>
      </c>
      <c r="N285" s="52"/>
      <c r="O285" s="52"/>
      <c r="P285" s="52"/>
      <c r="Q285" s="52"/>
      <c r="R285" s="52"/>
      <c r="S285" s="52"/>
      <c r="T285" s="52"/>
      <c r="U285" s="52"/>
    </row>
    <row r="286" spans="2:21" ht="12" thickBot="1" x14ac:dyDescent="0.25">
      <c r="B286" s="55"/>
      <c r="C286" s="248"/>
      <c r="D286" s="249"/>
      <c r="E286" s="249"/>
      <c r="F286" s="249"/>
      <c r="G286" s="249"/>
      <c r="H286" s="249"/>
      <c r="I286" s="249"/>
      <c r="J286" s="253"/>
      <c r="K286" s="59">
        <v>12</v>
      </c>
      <c r="L286" s="56" t="s">
        <v>47</v>
      </c>
      <c r="M286" s="59">
        <v>2026</v>
      </c>
      <c r="N286" s="52"/>
      <c r="O286" s="52"/>
      <c r="P286" s="52"/>
      <c r="Q286" s="52"/>
      <c r="R286" s="52"/>
      <c r="S286" s="52"/>
      <c r="T286" s="52"/>
      <c r="U286" s="52"/>
    </row>
    <row r="287" spans="2:21" ht="12" thickBot="1" x14ac:dyDescent="0.25">
      <c r="B287" s="55"/>
      <c r="C287" s="250"/>
      <c r="D287" s="251"/>
      <c r="E287" s="251"/>
      <c r="F287" s="251"/>
      <c r="G287" s="251"/>
      <c r="H287" s="251"/>
      <c r="I287" s="251"/>
      <c r="J287" s="251"/>
      <c r="K287" s="251"/>
      <c r="L287" s="251"/>
      <c r="M287" s="254"/>
      <c r="N287" s="52"/>
      <c r="O287" s="52"/>
      <c r="P287" s="52"/>
      <c r="Q287" s="52"/>
      <c r="R287" s="52"/>
      <c r="S287" s="52"/>
      <c r="T287" s="52"/>
      <c r="U287" s="52"/>
    </row>
    <row r="288" spans="2:21" ht="12" thickBot="1" x14ac:dyDescent="0.25">
      <c r="B288" s="55"/>
      <c r="C288" s="255" t="s">
        <v>48</v>
      </c>
      <c r="D288" s="256"/>
      <c r="E288" s="256"/>
      <c r="F288" s="256"/>
      <c r="G288" s="256"/>
      <c r="H288" s="256"/>
      <c r="I288" s="256"/>
      <c r="J288" s="256"/>
      <c r="K288" s="256"/>
      <c r="L288" s="256"/>
      <c r="M288" s="257"/>
      <c r="N288" s="52"/>
      <c r="O288" s="52"/>
      <c r="P288" s="52"/>
      <c r="Q288" s="52"/>
      <c r="R288" s="52"/>
      <c r="S288" s="52"/>
      <c r="T288" s="52"/>
      <c r="U288" s="52"/>
    </row>
    <row r="289" spans="2:21" x14ac:dyDescent="0.2">
      <c r="B289" s="55"/>
      <c r="C289" s="66" t="s">
        <v>84</v>
      </c>
      <c r="D289" s="228" t="s">
        <v>51</v>
      </c>
      <c r="E289" s="228"/>
      <c r="F289" s="228"/>
      <c r="G289" s="228"/>
      <c r="H289" s="228"/>
      <c r="I289" s="228"/>
      <c r="J289" s="228"/>
      <c r="K289" s="228"/>
      <c r="L289" s="67" t="s">
        <v>2</v>
      </c>
      <c r="M289" s="68" t="s">
        <v>3</v>
      </c>
      <c r="N289" s="52"/>
      <c r="O289" s="52"/>
      <c r="P289" s="52"/>
      <c r="Q289" s="52"/>
      <c r="R289" s="52"/>
      <c r="S289" s="52"/>
      <c r="T289" s="52"/>
      <c r="U289" s="52"/>
    </row>
    <row r="290" spans="2:21" ht="12" thickBot="1" x14ac:dyDescent="0.25">
      <c r="B290" s="55"/>
      <c r="C290" s="70">
        <f>'PRESUPUESTO '!A12</f>
        <v>2.2000000000000002</v>
      </c>
      <c r="D290" s="243" t="str">
        <f>'PRESUPUESTO '!B12</f>
        <v>PEDESTALES EN CONCRETO DE 21MPA</v>
      </c>
      <c r="E290" s="243"/>
      <c r="F290" s="243"/>
      <c r="G290" s="243"/>
      <c r="H290" s="243"/>
      <c r="I290" s="243"/>
      <c r="J290" s="243"/>
      <c r="K290" s="243"/>
      <c r="L290" s="71" t="str">
        <f>'PRESUPUESTO '!C12</f>
        <v>M3</v>
      </c>
      <c r="M290" s="72">
        <f>'PRESUPUESTO '!D12</f>
        <v>6</v>
      </c>
      <c r="N290" s="52"/>
      <c r="O290" s="52"/>
      <c r="P290" s="52"/>
      <c r="Q290" s="52"/>
      <c r="R290" s="52"/>
      <c r="S290" s="52"/>
      <c r="T290" s="52"/>
      <c r="U290" s="52"/>
    </row>
    <row r="291" spans="2:21" ht="12" thickBot="1" x14ac:dyDescent="0.25">
      <c r="B291" s="55"/>
      <c r="C291" s="211" t="s">
        <v>49</v>
      </c>
      <c r="D291" s="212"/>
      <c r="E291" s="212"/>
      <c r="F291" s="212"/>
      <c r="G291" s="212"/>
      <c r="H291" s="212"/>
      <c r="I291" s="212"/>
      <c r="J291" s="212"/>
      <c r="K291" s="212"/>
      <c r="L291" s="212"/>
      <c r="M291" s="213"/>
      <c r="N291" s="52"/>
      <c r="O291" s="52"/>
      <c r="P291" s="52"/>
      <c r="Q291" s="52"/>
      <c r="R291" s="52"/>
      <c r="S291" s="52"/>
      <c r="T291" s="52"/>
      <c r="U291" s="52"/>
    </row>
    <row r="292" spans="2:21" x14ac:dyDescent="0.2">
      <c r="B292" s="55"/>
      <c r="C292" s="73" t="s">
        <v>50</v>
      </c>
      <c r="D292" s="258" t="s">
        <v>51</v>
      </c>
      <c r="E292" s="258"/>
      <c r="F292" s="258"/>
      <c r="G292" s="119" t="s">
        <v>52</v>
      </c>
      <c r="H292" s="119" t="s">
        <v>53</v>
      </c>
      <c r="I292" s="119" t="s">
        <v>54</v>
      </c>
      <c r="J292" s="258" t="s">
        <v>55</v>
      </c>
      <c r="K292" s="258"/>
      <c r="L292" s="119" t="s">
        <v>56</v>
      </c>
      <c r="M292" s="259" t="str">
        <f>IF(P343="","",VLOOKUP(P343,[2]APU!$1:$1048576,4,FALSE))</f>
        <v/>
      </c>
      <c r="N292" s="52"/>
      <c r="O292" s="52"/>
      <c r="P292" s="52"/>
      <c r="Q292" s="52"/>
      <c r="R292" s="52"/>
      <c r="S292" s="52"/>
      <c r="T292" s="52"/>
      <c r="U292" s="52"/>
    </row>
    <row r="293" spans="2:21" x14ac:dyDescent="0.2">
      <c r="B293" s="55"/>
      <c r="C293" s="78"/>
      <c r="D293" s="262" t="s">
        <v>57</v>
      </c>
      <c r="E293" s="262"/>
      <c r="F293" s="262"/>
      <c r="G293" s="120"/>
      <c r="H293" s="103" t="s">
        <v>58</v>
      </c>
      <c r="I293" s="121">
        <f>0.05*M319</f>
        <v>5896.875</v>
      </c>
      <c r="J293" s="103">
        <v>1</v>
      </c>
      <c r="K293" s="103" t="s">
        <v>58</v>
      </c>
      <c r="L293" s="104">
        <f>I293/J293</f>
        <v>5896.875</v>
      </c>
      <c r="M293" s="260"/>
      <c r="N293" s="52"/>
      <c r="O293" s="52"/>
      <c r="P293" s="52"/>
      <c r="Q293" s="52"/>
      <c r="R293" s="52"/>
      <c r="S293" s="52"/>
      <c r="T293" s="52"/>
      <c r="U293" s="52"/>
    </row>
    <row r="294" spans="2:21" x14ac:dyDescent="0.2">
      <c r="B294" s="55"/>
      <c r="C294" s="78" t="s">
        <v>58</v>
      </c>
      <c r="D294" s="262" t="s">
        <v>96</v>
      </c>
      <c r="E294" s="262"/>
      <c r="F294" s="262"/>
      <c r="G294" s="103" t="s">
        <v>97</v>
      </c>
      <c r="H294" s="103" t="s">
        <v>98</v>
      </c>
      <c r="I294" s="121">
        <v>106000</v>
      </c>
      <c r="J294" s="103">
        <v>50</v>
      </c>
      <c r="K294" s="103" t="s">
        <v>109</v>
      </c>
      <c r="L294" s="104">
        <f>+I294/J294</f>
        <v>2120</v>
      </c>
      <c r="M294" s="260"/>
      <c r="N294" s="52"/>
      <c r="O294" s="52"/>
      <c r="P294" s="52"/>
      <c r="Q294" s="52"/>
      <c r="R294" s="52"/>
      <c r="S294" s="52"/>
      <c r="T294" s="52"/>
      <c r="U294" s="52"/>
    </row>
    <row r="295" spans="2:21" x14ac:dyDescent="0.2">
      <c r="B295" s="55"/>
      <c r="C295" s="78" t="s">
        <v>58</v>
      </c>
      <c r="D295" s="262" t="s">
        <v>99</v>
      </c>
      <c r="E295" s="262"/>
      <c r="F295" s="262"/>
      <c r="G295" s="103" t="s">
        <v>100</v>
      </c>
      <c r="H295" s="103" t="s">
        <v>98</v>
      </c>
      <c r="I295" s="121">
        <v>60000</v>
      </c>
      <c r="J295" s="103">
        <f>+J294</f>
        <v>50</v>
      </c>
      <c r="K295" s="103" t="str">
        <f>+K294</f>
        <v>M/DÍA</v>
      </c>
      <c r="L295" s="104">
        <f>+I295/J295</f>
        <v>1200</v>
      </c>
      <c r="M295" s="261"/>
      <c r="N295" s="52"/>
      <c r="O295" s="52"/>
      <c r="P295" s="52"/>
      <c r="Q295" s="52"/>
      <c r="R295" s="52"/>
      <c r="S295" s="52"/>
      <c r="T295" s="52"/>
      <c r="U295" s="52"/>
    </row>
    <row r="296" spans="2:21" ht="12" thickBot="1" x14ac:dyDescent="0.25">
      <c r="B296" s="55"/>
      <c r="C296" s="87" t="s">
        <v>58</v>
      </c>
      <c r="D296" s="274" t="s">
        <v>110</v>
      </c>
      <c r="E296" s="274"/>
      <c r="F296" s="274"/>
      <c r="G296" s="124" t="s">
        <v>100</v>
      </c>
      <c r="H296" s="124">
        <f>+'[1]LISTADO EQUIPO'!C90</f>
        <v>0</v>
      </c>
      <c r="I296" s="121">
        <v>5750</v>
      </c>
      <c r="J296" s="124">
        <v>7</v>
      </c>
      <c r="K296" s="124" t="str">
        <f>+K294</f>
        <v>M/DÍA</v>
      </c>
      <c r="L296" s="104">
        <f>+I296/J296</f>
        <v>821.42857142857144</v>
      </c>
      <c r="M296" s="261"/>
      <c r="N296" s="52"/>
      <c r="O296" s="52"/>
      <c r="P296" s="52"/>
      <c r="Q296" s="52"/>
      <c r="R296" s="52"/>
      <c r="S296" s="52"/>
      <c r="T296" s="52"/>
      <c r="U296" s="52"/>
    </row>
    <row r="297" spans="2:21" ht="12" thickBot="1" x14ac:dyDescent="0.25">
      <c r="B297" s="55"/>
      <c r="C297" s="93"/>
      <c r="D297" s="94"/>
      <c r="E297" s="94"/>
      <c r="F297" s="94"/>
      <c r="G297" s="94"/>
      <c r="H297" s="95"/>
      <c r="I297" s="95"/>
      <c r="J297" s="95"/>
      <c r="K297" s="95"/>
      <c r="L297" s="96" t="s">
        <v>59</v>
      </c>
      <c r="M297" s="97">
        <f>SUM(L293:L296)</f>
        <v>10038.303571428571</v>
      </c>
      <c r="N297" s="52"/>
      <c r="O297" s="52"/>
      <c r="P297" s="52"/>
      <c r="Q297" s="52"/>
      <c r="R297" s="52"/>
      <c r="S297" s="52"/>
      <c r="T297" s="52"/>
      <c r="U297" s="52"/>
    </row>
    <row r="298" spans="2:21" ht="12" thickBot="1" x14ac:dyDescent="0.25">
      <c r="B298" s="55"/>
      <c r="C298" s="211" t="s">
        <v>60</v>
      </c>
      <c r="D298" s="212"/>
      <c r="E298" s="212"/>
      <c r="F298" s="212"/>
      <c r="G298" s="212"/>
      <c r="H298" s="212"/>
      <c r="I298" s="212"/>
      <c r="J298" s="212"/>
      <c r="K298" s="212"/>
      <c r="L298" s="212"/>
      <c r="M298" s="213"/>
      <c r="N298" s="52"/>
      <c r="O298" s="52"/>
      <c r="P298" s="52"/>
      <c r="Q298" s="52"/>
      <c r="R298" s="52"/>
      <c r="S298" s="52"/>
      <c r="T298" s="52"/>
      <c r="U298" s="52"/>
    </row>
    <row r="299" spans="2:21" x14ac:dyDescent="0.2">
      <c r="B299" s="55"/>
      <c r="C299" s="73" t="s">
        <v>50</v>
      </c>
      <c r="D299" s="214" t="s">
        <v>51</v>
      </c>
      <c r="E299" s="228"/>
      <c r="F299" s="228"/>
      <c r="G299" s="215"/>
      <c r="H299" s="119" t="s">
        <v>61</v>
      </c>
      <c r="I299" s="127" t="s">
        <v>62</v>
      </c>
      <c r="J299" s="258" t="s">
        <v>63</v>
      </c>
      <c r="K299" s="258"/>
      <c r="L299" s="119" t="s">
        <v>56</v>
      </c>
      <c r="M299" s="259" t="str">
        <f>M292</f>
        <v/>
      </c>
      <c r="N299" s="52"/>
      <c r="O299" s="52"/>
      <c r="P299" s="52"/>
      <c r="Q299" s="52"/>
      <c r="R299" s="52"/>
      <c r="S299" s="52"/>
      <c r="T299" s="52"/>
      <c r="U299" s="52"/>
    </row>
    <row r="300" spans="2:21" x14ac:dyDescent="0.2">
      <c r="B300" s="55"/>
      <c r="C300" s="78"/>
      <c r="D300" s="272" t="s">
        <v>101</v>
      </c>
      <c r="E300" s="262"/>
      <c r="F300" s="262"/>
      <c r="G300" s="262"/>
      <c r="H300" s="103" t="s">
        <v>8</v>
      </c>
      <c r="I300" s="104">
        <v>249845.68</v>
      </c>
      <c r="J300" s="223">
        <f>0.575*0.052</f>
        <v>2.9899999999999996E-2</v>
      </c>
      <c r="K300" s="224"/>
      <c r="L300" s="104">
        <f>I300*J300</f>
        <v>7470.385831999999</v>
      </c>
      <c r="M300" s="260"/>
      <c r="N300" s="52"/>
      <c r="O300" s="52"/>
      <c r="P300" s="52"/>
      <c r="Q300" s="52"/>
      <c r="R300" s="52"/>
      <c r="S300" s="52"/>
      <c r="T300" s="52"/>
      <c r="U300" s="52"/>
    </row>
    <row r="301" spans="2:21" x14ac:dyDescent="0.2">
      <c r="B301" s="55"/>
      <c r="C301" s="78"/>
      <c r="D301" s="272" t="s">
        <v>102</v>
      </c>
      <c r="E301" s="262"/>
      <c r="F301" s="262"/>
      <c r="G301" s="262"/>
      <c r="H301" s="103" t="s">
        <v>105</v>
      </c>
      <c r="I301" s="104">
        <v>1038.8498</v>
      </c>
      <c r="J301" s="278">
        <f>336*0.052</f>
        <v>17.471999999999998</v>
      </c>
      <c r="K301" s="279"/>
      <c r="L301" s="104">
        <f>I301*J301</f>
        <v>18150.783705599995</v>
      </c>
      <c r="M301" s="260"/>
      <c r="N301" s="52"/>
      <c r="O301" s="52"/>
      <c r="P301" s="52"/>
      <c r="Q301" s="52"/>
      <c r="R301" s="52"/>
      <c r="S301" s="52"/>
      <c r="T301" s="52"/>
      <c r="U301" s="52"/>
    </row>
    <row r="302" spans="2:21" x14ac:dyDescent="0.2">
      <c r="B302" s="55"/>
      <c r="C302" s="78"/>
      <c r="D302" s="272" t="s">
        <v>103</v>
      </c>
      <c r="E302" s="262"/>
      <c r="F302" s="262"/>
      <c r="G302" s="262"/>
      <c r="H302" s="103" t="s">
        <v>8</v>
      </c>
      <c r="I302" s="104">
        <v>299038.78000000003</v>
      </c>
      <c r="J302" s="223">
        <f>0.84*0.042</f>
        <v>3.5279999999999999E-2</v>
      </c>
      <c r="K302" s="224"/>
      <c r="L302" s="104">
        <f>I302*J302</f>
        <v>10550.0881584</v>
      </c>
      <c r="M302" s="260"/>
      <c r="N302" s="52"/>
      <c r="O302" s="52"/>
      <c r="P302" s="52"/>
      <c r="Q302" s="52"/>
      <c r="R302" s="52"/>
      <c r="S302" s="52"/>
      <c r="T302" s="52"/>
      <c r="U302" s="52"/>
    </row>
    <row r="303" spans="2:21" x14ac:dyDescent="0.2">
      <c r="B303" s="55"/>
      <c r="C303" s="78"/>
      <c r="D303" s="262" t="s">
        <v>104</v>
      </c>
      <c r="E303" s="262"/>
      <c r="F303" s="262"/>
      <c r="G303" s="262"/>
      <c r="H303" s="103" t="s">
        <v>105</v>
      </c>
      <c r="I303" s="104">
        <v>4800</v>
      </c>
      <c r="J303" s="271">
        <v>4.8</v>
      </c>
      <c r="K303" s="271"/>
      <c r="L303" s="104">
        <f>I303*J303</f>
        <v>23040</v>
      </c>
      <c r="M303" s="260"/>
      <c r="N303" s="52"/>
      <c r="O303" s="52"/>
      <c r="P303" s="52"/>
      <c r="Q303" s="52"/>
      <c r="R303" s="52"/>
      <c r="S303" s="52"/>
      <c r="T303" s="52"/>
      <c r="U303" s="52"/>
    </row>
    <row r="304" spans="2:21" x14ac:dyDescent="0.2">
      <c r="B304" s="55"/>
      <c r="C304" s="78" t="s">
        <v>58</v>
      </c>
      <c r="D304" s="262" t="s">
        <v>106</v>
      </c>
      <c r="E304" s="262"/>
      <c r="F304" s="262"/>
      <c r="G304" s="262"/>
      <c r="H304" s="103" t="s">
        <v>105</v>
      </c>
      <c r="I304" s="104">
        <v>6500</v>
      </c>
      <c r="J304" s="275">
        <v>0.15</v>
      </c>
      <c r="K304" s="275"/>
      <c r="L304" s="104"/>
      <c r="M304" s="260"/>
      <c r="N304" s="52"/>
      <c r="O304" s="52"/>
      <c r="P304" s="52"/>
      <c r="Q304" s="52"/>
      <c r="R304" s="52"/>
      <c r="S304" s="52"/>
      <c r="T304" s="52"/>
      <c r="U304" s="52"/>
    </row>
    <row r="305" spans="2:21" ht="12" thickBot="1" x14ac:dyDescent="0.25">
      <c r="B305" s="55"/>
      <c r="C305" s="78"/>
      <c r="D305" s="262" t="s">
        <v>111</v>
      </c>
      <c r="E305" s="262"/>
      <c r="F305" s="262"/>
      <c r="G305" s="262"/>
      <c r="H305" s="103" t="s">
        <v>58</v>
      </c>
      <c r="I305" s="104"/>
      <c r="J305" s="273"/>
      <c r="K305" s="263"/>
      <c r="L305" s="104"/>
      <c r="M305" s="261"/>
      <c r="N305" s="52"/>
      <c r="O305" s="52"/>
      <c r="P305" s="52"/>
      <c r="Q305" s="52"/>
      <c r="R305" s="52"/>
      <c r="S305" s="52"/>
      <c r="T305" s="52"/>
      <c r="U305" s="52"/>
    </row>
    <row r="306" spans="2:21" ht="12" thickBot="1" x14ac:dyDescent="0.25">
      <c r="B306" s="55"/>
      <c r="C306" s="93"/>
      <c r="D306" s="94"/>
      <c r="E306" s="94"/>
      <c r="F306" s="94"/>
      <c r="G306" s="94"/>
      <c r="H306" s="95"/>
      <c r="I306" s="95"/>
      <c r="J306" s="95"/>
      <c r="K306" s="95"/>
      <c r="L306" s="96" t="s">
        <v>59</v>
      </c>
      <c r="M306" s="97">
        <f>SUM(L300:L305)</f>
        <v>59211.257695999993</v>
      </c>
      <c r="N306" s="52"/>
      <c r="O306" s="52"/>
      <c r="P306" s="52"/>
      <c r="Q306" s="52"/>
      <c r="R306" s="52"/>
      <c r="S306" s="52"/>
      <c r="T306" s="52"/>
      <c r="U306" s="52"/>
    </row>
    <row r="307" spans="2:21" ht="12" thickBot="1" x14ac:dyDescent="0.25">
      <c r="B307" s="55"/>
      <c r="C307" s="211" t="s">
        <v>69</v>
      </c>
      <c r="D307" s="212"/>
      <c r="E307" s="212"/>
      <c r="F307" s="212"/>
      <c r="G307" s="212"/>
      <c r="H307" s="212"/>
      <c r="I307" s="212"/>
      <c r="J307" s="212"/>
      <c r="K307" s="212"/>
      <c r="L307" s="212"/>
      <c r="M307" s="213"/>
      <c r="N307" s="52"/>
      <c r="O307" s="52"/>
      <c r="P307" s="52"/>
      <c r="Q307" s="52"/>
      <c r="R307" s="52"/>
      <c r="S307" s="52"/>
      <c r="T307" s="52"/>
      <c r="U307" s="52"/>
    </row>
    <row r="308" spans="2:21" ht="22.5" x14ac:dyDescent="0.2">
      <c r="B308" s="55"/>
      <c r="C308" s="73" t="s">
        <v>50</v>
      </c>
      <c r="D308" s="214" t="s">
        <v>70</v>
      </c>
      <c r="E308" s="228"/>
      <c r="F308" s="215"/>
      <c r="G308" s="127" t="s">
        <v>71</v>
      </c>
      <c r="H308" s="119" t="s">
        <v>72</v>
      </c>
      <c r="I308" s="119" t="s">
        <v>73</v>
      </c>
      <c r="J308" s="258" t="s">
        <v>54</v>
      </c>
      <c r="K308" s="258"/>
      <c r="L308" s="119" t="s">
        <v>56</v>
      </c>
      <c r="M308" s="217" t="str">
        <f>M299</f>
        <v/>
      </c>
      <c r="N308" s="52"/>
      <c r="O308" s="52"/>
      <c r="P308" s="52"/>
      <c r="Q308" s="52"/>
      <c r="R308" s="52"/>
      <c r="S308" s="52"/>
      <c r="T308" s="52"/>
      <c r="U308" s="52"/>
    </row>
    <row r="309" spans="2:21" x14ac:dyDescent="0.2">
      <c r="B309" s="55"/>
      <c r="C309" s="78"/>
      <c r="D309" s="265"/>
      <c r="E309" s="230"/>
      <c r="F309" s="231"/>
      <c r="G309" s="173"/>
      <c r="H309" s="103"/>
      <c r="I309" s="103"/>
      <c r="J309" s="266"/>
      <c r="K309" s="266"/>
      <c r="L309" s="104"/>
      <c r="M309" s="217"/>
      <c r="N309" s="52"/>
      <c r="O309" s="52"/>
      <c r="P309" s="52"/>
      <c r="Q309" s="52"/>
      <c r="R309" s="52"/>
      <c r="S309" s="52"/>
      <c r="T309" s="52"/>
      <c r="U309" s="52"/>
    </row>
    <row r="310" spans="2:21" x14ac:dyDescent="0.2">
      <c r="B310" s="55"/>
      <c r="C310" s="78" t="s">
        <v>58</v>
      </c>
      <c r="D310" s="265"/>
      <c r="E310" s="230"/>
      <c r="F310" s="231"/>
      <c r="G310" s="103"/>
      <c r="H310" s="103"/>
      <c r="I310" s="103"/>
      <c r="J310" s="266"/>
      <c r="K310" s="266"/>
      <c r="L310" s="104"/>
      <c r="M310" s="217"/>
      <c r="N310" s="52"/>
      <c r="O310" s="52"/>
      <c r="P310" s="52"/>
      <c r="Q310" s="52"/>
      <c r="R310" s="52"/>
      <c r="S310" s="52"/>
      <c r="T310" s="52"/>
      <c r="U310" s="52"/>
    </row>
    <row r="311" spans="2:21" ht="12" thickBot="1" x14ac:dyDescent="0.25">
      <c r="B311" s="55"/>
      <c r="C311" s="87" t="s">
        <v>58</v>
      </c>
      <c r="D311" s="277"/>
      <c r="E311" s="268"/>
      <c r="F311" s="269"/>
      <c r="G311" s="174"/>
      <c r="H311" s="103"/>
      <c r="I311" s="103"/>
      <c r="J311" s="270"/>
      <c r="K311" s="270"/>
      <c r="L311" s="104"/>
      <c r="M311" s="217"/>
      <c r="N311" s="52"/>
      <c r="O311" s="52"/>
      <c r="P311" s="52"/>
      <c r="Q311" s="52"/>
      <c r="R311" s="52"/>
      <c r="S311" s="52"/>
      <c r="T311" s="52"/>
      <c r="U311" s="52"/>
    </row>
    <row r="312" spans="2:21" ht="12" thickBot="1" x14ac:dyDescent="0.25">
      <c r="B312" s="55"/>
      <c r="C312" s="93"/>
      <c r="D312" s="94"/>
      <c r="E312" s="94"/>
      <c r="F312" s="94"/>
      <c r="G312" s="94"/>
      <c r="H312" s="95"/>
      <c r="I312" s="95"/>
      <c r="J312" s="95"/>
      <c r="K312" s="95"/>
      <c r="L312" s="96" t="s">
        <v>59</v>
      </c>
      <c r="M312" s="97">
        <f>SUM(L309:L311)</f>
        <v>0</v>
      </c>
      <c r="N312" s="52"/>
      <c r="O312" s="52"/>
      <c r="P312" s="52"/>
      <c r="Q312" s="52"/>
      <c r="R312" s="52"/>
      <c r="S312" s="52"/>
      <c r="T312" s="52"/>
      <c r="U312" s="52"/>
    </row>
    <row r="313" spans="2:21" ht="12" thickBot="1" x14ac:dyDescent="0.25">
      <c r="B313" s="55"/>
      <c r="C313" s="211" t="s">
        <v>75</v>
      </c>
      <c r="D313" s="212"/>
      <c r="E313" s="212"/>
      <c r="F313" s="212"/>
      <c r="G313" s="212"/>
      <c r="H313" s="212"/>
      <c r="I313" s="212"/>
      <c r="J313" s="212"/>
      <c r="K313" s="212"/>
      <c r="L313" s="212"/>
      <c r="M313" s="213"/>
      <c r="N313" s="52"/>
      <c r="O313" s="52"/>
      <c r="P313" s="52"/>
      <c r="Q313" s="52"/>
      <c r="R313" s="52"/>
      <c r="S313" s="52"/>
      <c r="T313" s="52"/>
      <c r="U313" s="52"/>
    </row>
    <row r="314" spans="2:21" x14ac:dyDescent="0.2">
      <c r="B314" s="55"/>
      <c r="C314" s="73" t="s">
        <v>50</v>
      </c>
      <c r="D314" s="258" t="s">
        <v>76</v>
      </c>
      <c r="E314" s="258"/>
      <c r="F314" s="119" t="s">
        <v>77</v>
      </c>
      <c r="G314" s="119" t="s">
        <v>78</v>
      </c>
      <c r="H314" s="119" t="s">
        <v>79</v>
      </c>
      <c r="I314" s="119" t="s">
        <v>80</v>
      </c>
      <c r="J314" s="258" t="s">
        <v>55</v>
      </c>
      <c r="K314" s="258"/>
      <c r="L314" s="119" t="s">
        <v>56</v>
      </c>
      <c r="M314" s="259" t="str">
        <f>M308</f>
        <v/>
      </c>
      <c r="N314" s="52"/>
      <c r="O314" s="52"/>
      <c r="P314" s="52"/>
      <c r="Q314" s="52"/>
      <c r="R314" s="52"/>
      <c r="S314" s="52"/>
      <c r="T314" s="52"/>
      <c r="U314" s="52"/>
    </row>
    <row r="315" spans="2:21" x14ac:dyDescent="0.2">
      <c r="B315" s="55"/>
      <c r="C315" s="78"/>
      <c r="D315" s="262" t="str">
        <f>+'[1]LISTADO DE PERSONAL'!D15</f>
        <v>OFICIAL</v>
      </c>
      <c r="E315" s="262"/>
      <c r="F315" s="103">
        <v>1</v>
      </c>
      <c r="G315" s="104">
        <v>90000</v>
      </c>
      <c r="H315" s="128">
        <v>1.85</v>
      </c>
      <c r="I315" s="104">
        <f>ROUND(+F315*G315*H315,0)</f>
        <v>166500</v>
      </c>
      <c r="J315" s="103">
        <v>4</v>
      </c>
      <c r="K315" s="103" t="s">
        <v>109</v>
      </c>
      <c r="L315" s="104">
        <f>I315/J315</f>
        <v>41625</v>
      </c>
      <c r="M315" s="260"/>
      <c r="N315" s="52"/>
      <c r="O315" s="52"/>
      <c r="P315" s="52"/>
      <c r="Q315" s="52"/>
      <c r="R315" s="52"/>
      <c r="S315" s="52"/>
      <c r="T315" s="52"/>
      <c r="U315" s="52"/>
    </row>
    <row r="316" spans="2:21" x14ac:dyDescent="0.2">
      <c r="B316" s="55"/>
      <c r="C316" s="78"/>
      <c r="D316" s="262" t="str">
        <f>+'[1]LISTADO DE PERSONAL'!D16</f>
        <v>AYUDANTE</v>
      </c>
      <c r="E316" s="262"/>
      <c r="F316" s="103">
        <v>3</v>
      </c>
      <c r="G316" s="104">
        <v>55000</v>
      </c>
      <c r="H316" s="128">
        <v>1.85</v>
      </c>
      <c r="I316" s="104">
        <f>ROUND(+F316*G316*H316,0)</f>
        <v>305250</v>
      </c>
      <c r="J316" s="103">
        <v>4</v>
      </c>
      <c r="K316" s="103" t="s">
        <v>109</v>
      </c>
      <c r="L316" s="104">
        <f>I316/J316</f>
        <v>76312.5</v>
      </c>
      <c r="M316" s="260"/>
      <c r="N316" s="52"/>
      <c r="O316" s="52"/>
      <c r="P316" s="52"/>
      <c r="Q316" s="52"/>
      <c r="R316" s="52"/>
      <c r="S316" s="52"/>
      <c r="T316" s="52"/>
      <c r="U316" s="52"/>
    </row>
    <row r="317" spans="2:21" x14ac:dyDescent="0.2">
      <c r="B317" s="55"/>
      <c r="C317" s="78" t="s">
        <v>58</v>
      </c>
      <c r="D317" s="263" t="s">
        <v>58</v>
      </c>
      <c r="E317" s="263"/>
      <c r="F317" s="103" t="s">
        <v>58</v>
      </c>
      <c r="G317" s="104" t="s">
        <v>58</v>
      </c>
      <c r="H317" s="128" t="s">
        <v>58</v>
      </c>
      <c r="I317" s="104" t="s">
        <v>58</v>
      </c>
      <c r="J317" s="103" t="s">
        <v>58</v>
      </c>
      <c r="K317" s="103" t="s">
        <v>58</v>
      </c>
      <c r="L317" s="104"/>
      <c r="M317" s="260"/>
      <c r="N317" s="52"/>
      <c r="O317" s="52"/>
      <c r="P317" s="52"/>
      <c r="Q317" s="52"/>
      <c r="R317" s="52"/>
      <c r="S317" s="52"/>
      <c r="T317" s="52"/>
      <c r="U317" s="52"/>
    </row>
    <row r="318" spans="2:21" ht="12" thickBot="1" x14ac:dyDescent="0.25">
      <c r="B318" s="55"/>
      <c r="C318" s="87" t="s">
        <v>58</v>
      </c>
      <c r="D318" s="264" t="s">
        <v>58</v>
      </c>
      <c r="E318" s="264"/>
      <c r="F318" s="124" t="s">
        <v>58</v>
      </c>
      <c r="G318" s="126" t="s">
        <v>58</v>
      </c>
      <c r="H318" s="130" t="s">
        <v>58</v>
      </c>
      <c r="I318" s="126" t="s">
        <v>58</v>
      </c>
      <c r="J318" s="124" t="s">
        <v>58</v>
      </c>
      <c r="K318" s="124" t="s">
        <v>58</v>
      </c>
      <c r="L318" s="126"/>
      <c r="M318" s="261"/>
      <c r="N318" s="52"/>
      <c r="O318" s="52"/>
      <c r="P318" s="52"/>
      <c r="Q318" s="52"/>
      <c r="R318" s="52"/>
      <c r="S318" s="52"/>
      <c r="T318" s="52"/>
      <c r="U318" s="52"/>
    </row>
    <row r="319" spans="2:21" ht="12" thickBot="1" x14ac:dyDescent="0.25">
      <c r="B319" s="55"/>
      <c r="C319" s="93"/>
      <c r="D319" s="94"/>
      <c r="E319" s="94"/>
      <c r="F319" s="94"/>
      <c r="G319" s="94"/>
      <c r="H319" s="95"/>
      <c r="I319" s="95"/>
      <c r="J319" s="95"/>
      <c r="K319" s="95"/>
      <c r="L319" s="96" t="s">
        <v>59</v>
      </c>
      <c r="M319" s="97">
        <f>SUM(L315:L318)</f>
        <v>117937.5</v>
      </c>
      <c r="N319" s="52"/>
      <c r="O319" s="52"/>
      <c r="P319" s="52"/>
      <c r="Q319" s="52"/>
      <c r="R319" s="52"/>
      <c r="S319" s="52"/>
      <c r="T319" s="52"/>
      <c r="U319" s="52"/>
    </row>
    <row r="320" spans="2:21" ht="12" thickBot="1" x14ac:dyDescent="0.25">
      <c r="B320" s="55"/>
      <c r="C320" s="112"/>
      <c r="M320" s="114"/>
      <c r="N320" s="52"/>
      <c r="O320" s="52"/>
      <c r="P320" s="52"/>
      <c r="Q320" s="52"/>
      <c r="R320" s="52"/>
      <c r="S320" s="52"/>
      <c r="T320" s="52"/>
      <c r="U320" s="52"/>
    </row>
    <row r="321" spans="2:21" ht="12" thickBot="1" x14ac:dyDescent="0.25">
      <c r="B321" s="55"/>
      <c r="C321" s="93"/>
      <c r="D321" s="94"/>
      <c r="E321" s="94"/>
      <c r="F321" s="94"/>
      <c r="G321" s="94"/>
      <c r="H321" s="95"/>
      <c r="I321" s="95"/>
      <c r="J321" s="244" t="s">
        <v>82</v>
      </c>
      <c r="K321" s="244"/>
      <c r="L321" s="244"/>
      <c r="M321" s="192">
        <f>ROUND(M319+M306+M312+M297,0)</f>
        <v>187187</v>
      </c>
      <c r="N321" s="52"/>
      <c r="O321" s="52"/>
      <c r="P321" s="52"/>
      <c r="Q321" s="52"/>
      <c r="R321" s="52"/>
      <c r="S321" s="52"/>
      <c r="T321" s="52"/>
      <c r="U321" s="52"/>
    </row>
    <row r="322" spans="2:21" ht="15" customHeight="1" x14ac:dyDescent="0.2">
      <c r="B322" s="55"/>
      <c r="C322" s="307"/>
      <c r="D322" s="307"/>
      <c r="E322" s="307"/>
      <c r="F322" s="307"/>
      <c r="G322" s="307"/>
      <c r="H322" s="307"/>
      <c r="I322" s="307"/>
      <c r="J322" s="307"/>
      <c r="K322" s="307"/>
      <c r="L322" s="307"/>
      <c r="M322" s="307"/>
      <c r="N322" s="52"/>
      <c r="O322" s="52"/>
      <c r="P322" s="52"/>
      <c r="Q322" s="52"/>
      <c r="R322" s="52"/>
      <c r="S322" s="52"/>
      <c r="T322" s="52"/>
      <c r="U322" s="52"/>
    </row>
    <row r="323" spans="2:21" ht="15.75" customHeight="1" thickBot="1" x14ac:dyDescent="0.25">
      <c r="B323" s="55"/>
      <c r="C323" s="307"/>
      <c r="D323" s="307"/>
      <c r="E323" s="307"/>
      <c r="F323" s="307"/>
      <c r="G323" s="307"/>
      <c r="H323" s="307"/>
      <c r="I323" s="307"/>
      <c r="J323" s="307"/>
      <c r="K323" s="307"/>
      <c r="L323" s="307"/>
      <c r="M323" s="307"/>
      <c r="N323" s="52"/>
      <c r="O323" s="52"/>
      <c r="P323" s="52"/>
      <c r="Q323" s="52"/>
      <c r="R323" s="52"/>
      <c r="S323" s="52"/>
      <c r="T323" s="52"/>
      <c r="U323" s="52"/>
    </row>
    <row r="324" spans="2:21" ht="12" thickBot="1" x14ac:dyDescent="0.25">
      <c r="B324" s="55"/>
      <c r="C324" s="246" t="s">
        <v>42</v>
      </c>
      <c r="D324" s="247"/>
      <c r="E324" s="247"/>
      <c r="F324" s="247"/>
      <c r="G324" s="247"/>
      <c r="H324" s="247"/>
      <c r="I324" s="247"/>
      <c r="J324" s="252" t="s">
        <v>43</v>
      </c>
      <c r="K324" s="56" t="s">
        <v>44</v>
      </c>
      <c r="L324" s="56" t="s">
        <v>45</v>
      </c>
      <c r="M324" s="57" t="s">
        <v>46</v>
      </c>
      <c r="N324" s="52"/>
      <c r="O324" s="52"/>
      <c r="P324" s="52"/>
      <c r="Q324" s="52"/>
      <c r="R324" s="52"/>
      <c r="S324" s="52"/>
      <c r="T324" s="52"/>
      <c r="U324" s="52"/>
    </row>
    <row r="325" spans="2:21" ht="12" thickBot="1" x14ac:dyDescent="0.25">
      <c r="B325" s="55"/>
      <c r="C325" s="248"/>
      <c r="D325" s="249"/>
      <c r="E325" s="249"/>
      <c r="F325" s="249"/>
      <c r="G325" s="249"/>
      <c r="H325" s="249"/>
      <c r="I325" s="249"/>
      <c r="J325" s="253"/>
      <c r="K325" s="59">
        <v>12</v>
      </c>
      <c r="L325" s="56" t="s">
        <v>47</v>
      </c>
      <c r="M325" s="59">
        <v>2026</v>
      </c>
      <c r="N325" s="52"/>
      <c r="O325" s="52"/>
      <c r="P325" s="52"/>
      <c r="Q325" s="52"/>
      <c r="R325" s="52"/>
      <c r="S325" s="52"/>
      <c r="T325" s="52"/>
      <c r="U325" s="52"/>
    </row>
    <row r="326" spans="2:21" ht="12" thickBot="1" x14ac:dyDescent="0.25">
      <c r="B326" s="55"/>
      <c r="C326" s="250"/>
      <c r="D326" s="251"/>
      <c r="E326" s="251"/>
      <c r="F326" s="251"/>
      <c r="G326" s="251"/>
      <c r="H326" s="251"/>
      <c r="I326" s="251"/>
      <c r="J326" s="251"/>
      <c r="K326" s="251"/>
      <c r="L326" s="251"/>
      <c r="M326" s="254"/>
      <c r="N326" s="52"/>
      <c r="O326" s="52"/>
      <c r="P326" s="52"/>
      <c r="Q326" s="52"/>
      <c r="R326" s="52"/>
      <c r="S326" s="52"/>
      <c r="T326" s="52"/>
      <c r="U326" s="52"/>
    </row>
    <row r="327" spans="2:21" ht="12" thickBot="1" x14ac:dyDescent="0.25">
      <c r="B327" s="55"/>
      <c r="C327" s="255" t="s">
        <v>48</v>
      </c>
      <c r="D327" s="256"/>
      <c r="E327" s="256"/>
      <c r="F327" s="256"/>
      <c r="G327" s="256"/>
      <c r="H327" s="256"/>
      <c r="I327" s="256"/>
      <c r="J327" s="256"/>
      <c r="K327" s="256"/>
      <c r="L327" s="256"/>
      <c r="M327" s="257"/>
      <c r="N327" s="52"/>
      <c r="O327" s="52"/>
      <c r="P327" s="52"/>
      <c r="Q327" s="52"/>
      <c r="R327" s="52"/>
      <c r="S327" s="52"/>
      <c r="T327" s="52"/>
      <c r="U327" s="52"/>
    </row>
    <row r="328" spans="2:21" x14ac:dyDescent="0.2">
      <c r="B328" s="55"/>
      <c r="C328" s="66" t="s">
        <v>84</v>
      </c>
      <c r="D328" s="228" t="s">
        <v>51</v>
      </c>
      <c r="E328" s="228"/>
      <c r="F328" s="228"/>
      <c r="G328" s="228"/>
      <c r="H328" s="228"/>
      <c r="I328" s="228"/>
      <c r="J328" s="228"/>
      <c r="K328" s="228"/>
      <c r="L328" s="67" t="s">
        <v>2</v>
      </c>
      <c r="M328" s="68" t="s">
        <v>3</v>
      </c>
      <c r="N328" s="52"/>
      <c r="O328" s="52"/>
      <c r="P328" s="52"/>
      <c r="Q328" s="52"/>
      <c r="R328" s="52"/>
      <c r="S328" s="52"/>
      <c r="T328" s="52"/>
      <c r="U328" s="52"/>
    </row>
    <row r="329" spans="2:21" ht="12" thickBot="1" x14ac:dyDescent="0.25">
      <c r="B329" s="55"/>
      <c r="C329" s="70">
        <f>'PRESUPUESTO '!A13</f>
        <v>2.2999999999999998</v>
      </c>
      <c r="D329" s="243" t="str">
        <f>'PRESUPUESTO '!B13</f>
        <v>VIGA SOBRECIMIENTO 0.20X0.20 (21MPA-CON REFUERZO)</v>
      </c>
      <c r="E329" s="243"/>
      <c r="F329" s="243"/>
      <c r="G329" s="243"/>
      <c r="H329" s="243"/>
      <c r="I329" s="243"/>
      <c r="J329" s="243"/>
      <c r="K329" s="243"/>
      <c r="L329" s="71" t="str">
        <f>'PRESUPUESTO '!C13</f>
        <v>ML</v>
      </c>
      <c r="M329" s="72">
        <f>'PRESUPUESTO '!D13</f>
        <v>20</v>
      </c>
      <c r="N329" s="52"/>
      <c r="O329" s="52"/>
      <c r="P329" s="52"/>
      <c r="Q329" s="52"/>
      <c r="R329" s="52"/>
      <c r="S329" s="52"/>
      <c r="T329" s="52"/>
      <c r="U329" s="52"/>
    </row>
    <row r="330" spans="2:21" ht="12" thickBot="1" x14ac:dyDescent="0.25">
      <c r="B330" s="55"/>
      <c r="C330" s="211" t="s">
        <v>49</v>
      </c>
      <c r="D330" s="212"/>
      <c r="E330" s="212"/>
      <c r="F330" s="212"/>
      <c r="G330" s="212"/>
      <c r="H330" s="212"/>
      <c r="I330" s="212"/>
      <c r="J330" s="212"/>
      <c r="K330" s="212"/>
      <c r="L330" s="212"/>
      <c r="M330" s="213"/>
      <c r="N330" s="52"/>
      <c r="O330" s="52"/>
      <c r="P330" s="52"/>
      <c r="Q330" s="52"/>
      <c r="R330" s="52"/>
      <c r="S330" s="52"/>
      <c r="T330" s="52"/>
      <c r="U330" s="52"/>
    </row>
    <row r="331" spans="2:21" x14ac:dyDescent="0.2">
      <c r="B331" s="55"/>
      <c r="C331" s="73" t="s">
        <v>50</v>
      </c>
      <c r="D331" s="258" t="s">
        <v>51</v>
      </c>
      <c r="E331" s="258"/>
      <c r="F331" s="258"/>
      <c r="G331" s="119" t="s">
        <v>52</v>
      </c>
      <c r="H331" s="119" t="s">
        <v>53</v>
      </c>
      <c r="I331" s="119" t="s">
        <v>54</v>
      </c>
      <c r="J331" s="258" t="s">
        <v>55</v>
      </c>
      <c r="K331" s="258"/>
      <c r="L331" s="119" t="s">
        <v>56</v>
      </c>
      <c r="M331" s="259" t="str">
        <f>IF(P381="","",VLOOKUP(P381,[2]APU!$1:$1048576,4,FALSE))</f>
        <v/>
      </c>
      <c r="N331" s="52"/>
      <c r="O331" s="52"/>
      <c r="P331" s="52"/>
      <c r="Q331" s="52"/>
      <c r="R331" s="52"/>
      <c r="S331" s="52"/>
      <c r="T331" s="52"/>
      <c r="U331" s="52"/>
    </row>
    <row r="332" spans="2:21" x14ac:dyDescent="0.2">
      <c r="B332" s="55"/>
      <c r="C332" s="78"/>
      <c r="D332" s="262" t="s">
        <v>57</v>
      </c>
      <c r="E332" s="262"/>
      <c r="F332" s="262"/>
      <c r="G332" s="120"/>
      <c r="H332" s="103" t="s">
        <v>58</v>
      </c>
      <c r="I332" s="121">
        <f>0.05*M356</f>
        <v>1341.25</v>
      </c>
      <c r="J332" s="103">
        <v>1</v>
      </c>
      <c r="K332" s="103" t="s">
        <v>58</v>
      </c>
      <c r="L332" s="104">
        <f>I332/J332</f>
        <v>1341.25</v>
      </c>
      <c r="M332" s="260"/>
      <c r="N332" s="52"/>
      <c r="O332" s="52"/>
      <c r="P332" s="52"/>
      <c r="Q332" s="52"/>
      <c r="R332" s="52"/>
      <c r="S332" s="52"/>
      <c r="T332" s="52"/>
      <c r="U332" s="52"/>
    </row>
    <row r="333" spans="2:21" x14ac:dyDescent="0.2">
      <c r="B333" s="55"/>
      <c r="C333" s="78" t="s">
        <v>58</v>
      </c>
      <c r="D333" s="262"/>
      <c r="E333" s="262"/>
      <c r="F333" s="262"/>
      <c r="G333" s="103"/>
      <c r="H333" s="103"/>
      <c r="I333" s="121"/>
      <c r="J333" s="103"/>
      <c r="K333" s="103"/>
      <c r="L333" s="104"/>
      <c r="M333" s="260"/>
      <c r="N333" s="52"/>
      <c r="O333" s="52"/>
      <c r="P333" s="52"/>
      <c r="Q333" s="52"/>
      <c r="R333" s="52"/>
      <c r="S333" s="52"/>
      <c r="T333" s="52"/>
      <c r="U333" s="52"/>
    </row>
    <row r="334" spans="2:21" x14ac:dyDescent="0.2">
      <c r="B334" s="55"/>
      <c r="C334" s="78" t="s">
        <v>58</v>
      </c>
      <c r="D334" s="262"/>
      <c r="E334" s="262"/>
      <c r="F334" s="262"/>
      <c r="G334" s="103"/>
      <c r="H334" s="103"/>
      <c r="I334" s="121"/>
      <c r="J334" s="103"/>
      <c r="K334" s="103"/>
      <c r="L334" s="104"/>
      <c r="M334" s="261"/>
      <c r="N334" s="52"/>
      <c r="O334" s="52"/>
      <c r="P334" s="52"/>
      <c r="Q334" s="52"/>
      <c r="R334" s="52"/>
      <c r="S334" s="52"/>
      <c r="T334" s="52"/>
      <c r="U334" s="52"/>
    </row>
    <row r="335" spans="2:21" ht="12" thickBot="1" x14ac:dyDescent="0.25">
      <c r="B335" s="55"/>
      <c r="C335" s="87" t="s">
        <v>58</v>
      </c>
      <c r="D335" s="274"/>
      <c r="E335" s="274"/>
      <c r="F335" s="274"/>
      <c r="G335" s="124"/>
      <c r="H335" s="124"/>
      <c r="I335" s="121"/>
      <c r="J335" s="124"/>
      <c r="K335" s="124"/>
      <c r="L335" s="104"/>
      <c r="M335" s="261"/>
      <c r="N335" s="52"/>
      <c r="O335" s="52"/>
      <c r="P335" s="52"/>
      <c r="Q335" s="52"/>
      <c r="R335" s="52"/>
      <c r="S335" s="52"/>
      <c r="T335" s="52"/>
      <c r="U335" s="52"/>
    </row>
    <row r="336" spans="2:21" ht="12" thickBot="1" x14ac:dyDescent="0.25">
      <c r="B336" s="55"/>
      <c r="C336" s="93"/>
      <c r="D336" s="94"/>
      <c r="E336" s="94"/>
      <c r="F336" s="94"/>
      <c r="G336" s="94"/>
      <c r="H336" s="95"/>
      <c r="I336" s="95"/>
      <c r="J336" s="95"/>
      <c r="K336" s="95"/>
      <c r="L336" s="96" t="s">
        <v>59</v>
      </c>
      <c r="M336" s="97">
        <f>SUM(L332:L335)</f>
        <v>1341.25</v>
      </c>
      <c r="N336" s="58"/>
      <c r="O336" s="52"/>
      <c r="P336" s="52"/>
      <c r="Q336" s="52"/>
      <c r="R336" s="52"/>
      <c r="S336" s="52"/>
      <c r="T336" s="52"/>
      <c r="U336" s="52"/>
    </row>
    <row r="337" spans="1:21" ht="18" customHeight="1" thickBot="1" x14ac:dyDescent="0.25">
      <c r="B337" s="55"/>
      <c r="C337" s="211" t="s">
        <v>60</v>
      </c>
      <c r="D337" s="212"/>
      <c r="E337" s="212"/>
      <c r="F337" s="212"/>
      <c r="G337" s="212"/>
      <c r="H337" s="212"/>
      <c r="I337" s="212"/>
      <c r="J337" s="212"/>
      <c r="K337" s="212"/>
      <c r="L337" s="212"/>
      <c r="M337" s="213"/>
      <c r="N337" s="140"/>
      <c r="O337" s="52"/>
      <c r="P337" s="52"/>
      <c r="Q337" s="52"/>
      <c r="R337" s="52"/>
      <c r="S337" s="52"/>
      <c r="T337" s="52"/>
      <c r="U337" s="52"/>
    </row>
    <row r="338" spans="1:21" ht="11.25" customHeight="1" x14ac:dyDescent="0.2">
      <c r="B338" s="55"/>
      <c r="C338" s="73" t="s">
        <v>50</v>
      </c>
      <c r="D338" s="214" t="s">
        <v>51</v>
      </c>
      <c r="E338" s="228"/>
      <c r="F338" s="228"/>
      <c r="G338" s="215"/>
      <c r="H338" s="119" t="s">
        <v>61</v>
      </c>
      <c r="I338" s="127" t="s">
        <v>62</v>
      </c>
      <c r="J338" s="258" t="s">
        <v>63</v>
      </c>
      <c r="K338" s="258"/>
      <c r="L338" s="119" t="s">
        <v>56</v>
      </c>
      <c r="M338" s="259" t="str">
        <f>M331</f>
        <v/>
      </c>
      <c r="N338" s="140"/>
      <c r="O338" s="52"/>
      <c r="P338" s="52"/>
      <c r="Q338" s="52"/>
      <c r="R338" s="52"/>
      <c r="S338" s="52"/>
      <c r="T338" s="52"/>
      <c r="U338" s="52"/>
    </row>
    <row r="339" spans="1:21" ht="13.5" customHeight="1" x14ac:dyDescent="0.2">
      <c r="B339" s="55"/>
      <c r="C339" s="78"/>
      <c r="D339" s="272" t="s">
        <v>112</v>
      </c>
      <c r="E339" s="262"/>
      <c r="F339" s="262"/>
      <c r="G339" s="262"/>
      <c r="H339" s="103" t="s">
        <v>7</v>
      </c>
      <c r="I339" s="104">
        <v>11500</v>
      </c>
      <c r="J339" s="223">
        <v>1.1499999999999999</v>
      </c>
      <c r="K339" s="224"/>
      <c r="L339" s="104">
        <f>I339*J339</f>
        <v>13224.999999999998</v>
      </c>
      <c r="M339" s="260"/>
      <c r="N339" s="58"/>
      <c r="O339" s="52"/>
      <c r="P339" s="52"/>
      <c r="Q339" s="52"/>
      <c r="R339" s="52"/>
      <c r="S339" s="52"/>
      <c r="T339" s="52"/>
      <c r="U339" s="52"/>
    </row>
    <row r="340" spans="1:21" ht="13.5" customHeight="1" x14ac:dyDescent="0.2">
      <c r="A340" s="54"/>
      <c r="B340" s="55"/>
      <c r="C340" s="78"/>
      <c r="D340" s="272" t="s">
        <v>113</v>
      </c>
      <c r="E340" s="262"/>
      <c r="F340" s="262"/>
      <c r="G340" s="262"/>
      <c r="H340" s="103" t="s">
        <v>105</v>
      </c>
      <c r="I340" s="104">
        <v>6500</v>
      </c>
      <c r="J340" s="280">
        <v>0.08</v>
      </c>
      <c r="K340" s="281"/>
      <c r="L340" s="104">
        <f>I340*J340</f>
        <v>520</v>
      </c>
      <c r="M340" s="260"/>
      <c r="N340" s="58"/>
      <c r="O340" s="52"/>
      <c r="P340" s="52"/>
      <c r="Q340" s="52"/>
      <c r="R340" s="52"/>
      <c r="S340" s="52"/>
      <c r="T340" s="52"/>
      <c r="U340" s="52"/>
    </row>
    <row r="341" spans="1:21" ht="12" customHeight="1" x14ac:dyDescent="0.2">
      <c r="A341" s="54"/>
      <c r="B341" s="55"/>
      <c r="C341" s="78"/>
      <c r="D341" s="272" t="s">
        <v>114</v>
      </c>
      <c r="E341" s="262"/>
      <c r="F341" s="262"/>
      <c r="G341" s="262"/>
      <c r="H341" s="103" t="s">
        <v>28</v>
      </c>
      <c r="I341" s="104">
        <v>400</v>
      </c>
      <c r="J341" s="223">
        <v>2</v>
      </c>
      <c r="K341" s="224"/>
      <c r="L341" s="104">
        <f>I341*J341</f>
        <v>800</v>
      </c>
      <c r="M341" s="260"/>
      <c r="N341" s="58"/>
      <c r="O341" s="52"/>
      <c r="P341" s="52"/>
      <c r="Q341" s="52"/>
      <c r="R341" s="52"/>
      <c r="S341" s="52"/>
      <c r="T341" s="52"/>
      <c r="U341" s="52"/>
    </row>
    <row r="342" spans="1:21" ht="12" thickBot="1" x14ac:dyDescent="0.25">
      <c r="B342" s="55"/>
      <c r="C342" s="78"/>
      <c r="D342" s="262" t="s">
        <v>111</v>
      </c>
      <c r="E342" s="262"/>
      <c r="F342" s="262"/>
      <c r="G342" s="262"/>
      <c r="H342" s="103" t="s">
        <v>58</v>
      </c>
      <c r="I342" s="104"/>
      <c r="J342" s="273"/>
      <c r="K342" s="263"/>
      <c r="L342" s="104"/>
      <c r="M342" s="261"/>
      <c r="N342" s="166"/>
      <c r="O342" s="52"/>
      <c r="P342" s="52"/>
      <c r="Q342" s="52"/>
      <c r="R342" s="52"/>
      <c r="S342" s="52"/>
      <c r="T342" s="52"/>
      <c r="U342" s="52"/>
    </row>
    <row r="343" spans="1:21" ht="12" thickBot="1" x14ac:dyDescent="0.25">
      <c r="A343" s="54"/>
      <c r="B343" s="55"/>
      <c r="C343" s="93"/>
      <c r="D343" s="94"/>
      <c r="E343" s="94"/>
      <c r="F343" s="94"/>
      <c r="G343" s="94"/>
      <c r="H343" s="95"/>
      <c r="I343" s="95"/>
      <c r="J343" s="95"/>
      <c r="K343" s="95"/>
      <c r="L343" s="96" t="s">
        <v>59</v>
      </c>
      <c r="M343" s="97">
        <f>SUM(L339:L342)</f>
        <v>14544.999999999998</v>
      </c>
      <c r="N343" s="58"/>
      <c r="O343" s="52"/>
      <c r="P343" s="52"/>
      <c r="Q343" s="52"/>
      <c r="R343" s="69"/>
      <c r="S343" s="52"/>
      <c r="T343" s="52"/>
      <c r="U343" s="52"/>
    </row>
    <row r="344" spans="1:21" ht="12" thickBot="1" x14ac:dyDescent="0.25">
      <c r="A344" s="54"/>
      <c r="B344" s="55"/>
      <c r="C344" s="211" t="s">
        <v>69</v>
      </c>
      <c r="D344" s="212"/>
      <c r="E344" s="212"/>
      <c r="F344" s="212"/>
      <c r="G344" s="212"/>
      <c r="H344" s="212"/>
      <c r="I344" s="212"/>
      <c r="J344" s="212"/>
      <c r="K344" s="212"/>
      <c r="L344" s="212"/>
      <c r="M344" s="213"/>
      <c r="N344" s="58"/>
      <c r="O344" s="52"/>
      <c r="P344" s="52"/>
      <c r="Q344" s="52"/>
      <c r="R344" s="52"/>
      <c r="S344" s="52"/>
      <c r="T344" s="52"/>
      <c r="U344" s="52"/>
    </row>
    <row r="345" spans="1:21" ht="13.5" customHeight="1" x14ac:dyDescent="0.2">
      <c r="B345" s="55"/>
      <c r="C345" s="73" t="s">
        <v>50</v>
      </c>
      <c r="D345" s="214" t="s">
        <v>70</v>
      </c>
      <c r="E345" s="228"/>
      <c r="F345" s="215"/>
      <c r="G345" s="127" t="s">
        <v>71</v>
      </c>
      <c r="H345" s="119" t="s">
        <v>72</v>
      </c>
      <c r="I345" s="119" t="s">
        <v>73</v>
      </c>
      <c r="J345" s="258" t="s">
        <v>54</v>
      </c>
      <c r="K345" s="258"/>
      <c r="L345" s="119" t="s">
        <v>56</v>
      </c>
      <c r="M345" s="217" t="str">
        <f>M338</f>
        <v/>
      </c>
      <c r="N345" s="166"/>
      <c r="O345" s="52"/>
      <c r="P345" s="52"/>
      <c r="Q345" s="52"/>
      <c r="R345" s="52"/>
      <c r="S345" s="52"/>
      <c r="T345" s="52"/>
      <c r="U345" s="52"/>
    </row>
    <row r="346" spans="1:21" x14ac:dyDescent="0.2">
      <c r="B346" s="55"/>
      <c r="C346" s="78"/>
      <c r="D346" s="265"/>
      <c r="E346" s="230"/>
      <c r="F346" s="231"/>
      <c r="G346" s="173"/>
      <c r="H346" s="103"/>
      <c r="I346" s="103"/>
      <c r="J346" s="266"/>
      <c r="K346" s="266"/>
      <c r="L346" s="104"/>
      <c r="M346" s="217"/>
      <c r="N346" s="167"/>
      <c r="O346" s="52"/>
      <c r="P346" s="52"/>
      <c r="Q346" s="52"/>
      <c r="R346" s="52"/>
      <c r="S346" s="52"/>
      <c r="T346" s="52"/>
      <c r="U346" s="52"/>
    </row>
    <row r="347" spans="1:21" x14ac:dyDescent="0.2">
      <c r="B347" s="55"/>
      <c r="C347" s="78" t="s">
        <v>58</v>
      </c>
      <c r="D347" s="265"/>
      <c r="E347" s="230"/>
      <c r="F347" s="231"/>
      <c r="G347" s="103"/>
      <c r="H347" s="103"/>
      <c r="I347" s="103"/>
      <c r="J347" s="266"/>
      <c r="K347" s="266"/>
      <c r="L347" s="104"/>
      <c r="M347" s="217"/>
      <c r="N347" s="166"/>
      <c r="O347" s="52"/>
      <c r="P347" s="52"/>
      <c r="Q347" s="52"/>
      <c r="R347" s="52"/>
      <c r="S347" s="52"/>
      <c r="T347" s="52"/>
      <c r="U347" s="52"/>
    </row>
    <row r="348" spans="1:21" ht="12" thickBot="1" x14ac:dyDescent="0.25">
      <c r="B348" s="55"/>
      <c r="C348" s="87" t="s">
        <v>58</v>
      </c>
      <c r="D348" s="277"/>
      <c r="E348" s="268"/>
      <c r="F348" s="269"/>
      <c r="G348" s="174"/>
      <c r="H348" s="103"/>
      <c r="I348" s="103"/>
      <c r="J348" s="270"/>
      <c r="K348" s="270"/>
      <c r="L348" s="104"/>
      <c r="M348" s="217"/>
      <c r="N348" s="168"/>
      <c r="O348" s="52"/>
      <c r="P348" s="52"/>
      <c r="Q348" s="52"/>
      <c r="R348" s="52"/>
      <c r="S348" s="52"/>
      <c r="T348" s="52"/>
      <c r="U348" s="52"/>
    </row>
    <row r="349" spans="1:21" ht="12" thickBot="1" x14ac:dyDescent="0.25">
      <c r="B349" s="55"/>
      <c r="C349" s="93"/>
      <c r="D349" s="94"/>
      <c r="E349" s="94"/>
      <c r="F349" s="94"/>
      <c r="G349" s="94"/>
      <c r="H349" s="95"/>
      <c r="I349" s="95"/>
      <c r="J349" s="95"/>
      <c r="K349" s="95"/>
      <c r="L349" s="96" t="s">
        <v>59</v>
      </c>
      <c r="M349" s="97">
        <f>SUM(L346:L348)</f>
        <v>0</v>
      </c>
      <c r="N349" s="168"/>
      <c r="O349" s="52"/>
      <c r="P349" s="52"/>
      <c r="Q349" s="52"/>
      <c r="R349" s="52"/>
      <c r="S349" s="52"/>
      <c r="T349" s="52"/>
      <c r="U349" s="52"/>
    </row>
    <row r="350" spans="1:21" ht="12" thickBot="1" x14ac:dyDescent="0.25">
      <c r="B350" s="55"/>
      <c r="C350" s="211" t="s">
        <v>75</v>
      </c>
      <c r="D350" s="212"/>
      <c r="E350" s="212"/>
      <c r="F350" s="212"/>
      <c r="G350" s="212"/>
      <c r="H350" s="212"/>
      <c r="I350" s="212"/>
      <c r="J350" s="212"/>
      <c r="K350" s="212"/>
      <c r="L350" s="212"/>
      <c r="M350" s="213"/>
      <c r="N350" s="166"/>
      <c r="O350" s="52"/>
      <c r="P350" s="52"/>
      <c r="Q350" s="52"/>
      <c r="R350" s="52"/>
      <c r="S350" s="52"/>
      <c r="T350" s="52"/>
      <c r="U350" s="52"/>
    </row>
    <row r="351" spans="1:21" x14ac:dyDescent="0.2">
      <c r="B351" s="55"/>
      <c r="C351" s="73" t="s">
        <v>50</v>
      </c>
      <c r="D351" s="258" t="s">
        <v>76</v>
      </c>
      <c r="E351" s="258"/>
      <c r="F351" s="119" t="s">
        <v>77</v>
      </c>
      <c r="G351" s="119" t="s">
        <v>78</v>
      </c>
      <c r="H351" s="119" t="s">
        <v>79</v>
      </c>
      <c r="I351" s="119" t="s">
        <v>80</v>
      </c>
      <c r="J351" s="258" t="s">
        <v>55</v>
      </c>
      <c r="K351" s="258"/>
      <c r="L351" s="119" t="s">
        <v>56</v>
      </c>
      <c r="M351" s="259" t="str">
        <f>M345</f>
        <v/>
      </c>
      <c r="N351" s="166"/>
      <c r="O351" s="52"/>
      <c r="P351" s="52"/>
      <c r="Q351" s="52"/>
      <c r="R351" s="52"/>
      <c r="S351" s="52"/>
      <c r="T351" s="52"/>
      <c r="U351" s="52"/>
    </row>
    <row r="352" spans="1:21" ht="15.75" customHeight="1" x14ac:dyDescent="0.2">
      <c r="B352" s="55"/>
      <c r="C352" s="78"/>
      <c r="D352" s="262" t="s">
        <v>115</v>
      </c>
      <c r="E352" s="262"/>
      <c r="F352" s="103">
        <v>1</v>
      </c>
      <c r="G352" s="104">
        <v>90000</v>
      </c>
      <c r="H352" s="128">
        <v>1.85</v>
      </c>
      <c r="I352" s="104">
        <f>ROUND(+F352*G352*H352,0)</f>
        <v>166500</v>
      </c>
      <c r="J352" s="103">
        <v>10</v>
      </c>
      <c r="K352" s="103" t="s">
        <v>87</v>
      </c>
      <c r="L352" s="104">
        <f>I352/J352</f>
        <v>16650</v>
      </c>
      <c r="M352" s="260"/>
      <c r="N352" s="166"/>
      <c r="O352" s="52"/>
      <c r="P352" s="52"/>
      <c r="Q352" s="52"/>
      <c r="R352" s="52"/>
      <c r="S352" s="52"/>
      <c r="T352" s="52"/>
      <c r="U352" s="52"/>
    </row>
    <row r="353" spans="2:22" x14ac:dyDescent="0.2">
      <c r="B353" s="55"/>
      <c r="C353" s="78"/>
      <c r="D353" s="262" t="s">
        <v>86</v>
      </c>
      <c r="E353" s="262"/>
      <c r="F353" s="103">
        <v>1</v>
      </c>
      <c r="G353" s="104">
        <v>55000</v>
      </c>
      <c r="H353" s="128">
        <v>1.85</v>
      </c>
      <c r="I353" s="104">
        <f>ROUND(+F353*G353*H353,0)</f>
        <v>101750</v>
      </c>
      <c r="J353" s="103">
        <v>10</v>
      </c>
      <c r="K353" s="103" t="s">
        <v>87</v>
      </c>
      <c r="L353" s="104">
        <f>I353/J353</f>
        <v>10175</v>
      </c>
      <c r="M353" s="260"/>
      <c r="N353" s="166"/>
      <c r="O353" s="52"/>
      <c r="P353" s="52"/>
      <c r="Q353" s="52"/>
      <c r="R353" s="52"/>
      <c r="S353" s="52"/>
      <c r="T353" s="52"/>
      <c r="U353" s="52"/>
    </row>
    <row r="354" spans="2:22" x14ac:dyDescent="0.2">
      <c r="B354" s="55"/>
      <c r="C354" s="78" t="s">
        <v>58</v>
      </c>
      <c r="D354" s="263" t="s">
        <v>58</v>
      </c>
      <c r="E354" s="263"/>
      <c r="F354" s="103" t="s">
        <v>58</v>
      </c>
      <c r="G354" s="104" t="s">
        <v>58</v>
      </c>
      <c r="H354" s="128" t="s">
        <v>58</v>
      </c>
      <c r="I354" s="104" t="s">
        <v>58</v>
      </c>
      <c r="J354" s="103" t="s">
        <v>58</v>
      </c>
      <c r="K354" s="103" t="s">
        <v>58</v>
      </c>
      <c r="L354" s="104"/>
      <c r="M354" s="260"/>
      <c r="N354" s="166"/>
      <c r="O354" s="52"/>
      <c r="P354" s="52"/>
      <c r="Q354" s="52"/>
      <c r="R354" s="52"/>
      <c r="S354" s="52"/>
      <c r="T354" s="52"/>
      <c r="U354" s="100"/>
    </row>
    <row r="355" spans="2:22" ht="12" thickBot="1" x14ac:dyDescent="0.25">
      <c r="B355" s="55"/>
      <c r="C355" s="87" t="s">
        <v>58</v>
      </c>
      <c r="D355" s="264" t="s">
        <v>58</v>
      </c>
      <c r="E355" s="264"/>
      <c r="F355" s="124" t="s">
        <v>58</v>
      </c>
      <c r="G355" s="126" t="s">
        <v>58</v>
      </c>
      <c r="H355" s="130" t="s">
        <v>58</v>
      </c>
      <c r="I355" s="126" t="s">
        <v>58</v>
      </c>
      <c r="J355" s="124" t="s">
        <v>58</v>
      </c>
      <c r="K355" s="124" t="s">
        <v>58</v>
      </c>
      <c r="L355" s="126"/>
      <c r="M355" s="261"/>
      <c r="N355" s="166"/>
      <c r="O355" s="52"/>
      <c r="P355" s="52"/>
      <c r="Q355" s="52"/>
      <c r="R355" s="52"/>
      <c r="S355" s="52"/>
      <c r="T355" s="52"/>
      <c r="U355" s="170"/>
      <c r="V355" s="172"/>
    </row>
    <row r="356" spans="2:22" ht="12" thickBot="1" x14ac:dyDescent="0.25">
      <c r="B356" s="55"/>
      <c r="C356" s="93"/>
      <c r="D356" s="94"/>
      <c r="E356" s="94"/>
      <c r="F356" s="94"/>
      <c r="G356" s="94"/>
      <c r="H356" s="95"/>
      <c r="I356" s="95"/>
      <c r="J356" s="95"/>
      <c r="K356" s="95"/>
      <c r="L356" s="96" t="s">
        <v>59</v>
      </c>
      <c r="M356" s="97">
        <f>SUM(L352:L355)</f>
        <v>26825</v>
      </c>
      <c r="N356" s="166"/>
      <c r="O356" s="52"/>
      <c r="P356" s="52"/>
      <c r="Q356" s="52"/>
      <c r="R356" s="52"/>
      <c r="S356" s="52"/>
      <c r="T356" s="52"/>
      <c r="U356" s="170"/>
    </row>
    <row r="357" spans="2:22" ht="12" thickBot="1" x14ac:dyDescent="0.25">
      <c r="B357" s="55"/>
      <c r="C357" s="112"/>
      <c r="M357" s="114"/>
      <c r="N357" s="166"/>
      <c r="O357" s="52"/>
      <c r="P357" s="52"/>
      <c r="Q357" s="52"/>
      <c r="R357" s="52"/>
      <c r="S357" s="52"/>
      <c r="T357" s="52"/>
      <c r="U357" s="52"/>
    </row>
    <row r="358" spans="2:22" ht="12" thickBot="1" x14ac:dyDescent="0.25">
      <c r="B358" s="55"/>
      <c r="C358" s="93"/>
      <c r="D358" s="94"/>
      <c r="E358" s="94"/>
      <c r="F358" s="94"/>
      <c r="G358" s="94"/>
      <c r="H358" s="95"/>
      <c r="I358" s="95"/>
      <c r="J358" s="244" t="s">
        <v>82</v>
      </c>
      <c r="K358" s="244"/>
      <c r="L358" s="244"/>
      <c r="M358" s="192">
        <f>ROUND(M356+M343+M349+M336,0)</f>
        <v>42711</v>
      </c>
      <c r="N358" s="166"/>
      <c r="O358" s="52"/>
      <c r="P358" s="52"/>
      <c r="Q358" s="52"/>
      <c r="R358" s="52"/>
      <c r="S358" s="52"/>
      <c r="T358" s="52"/>
      <c r="U358" s="52"/>
    </row>
    <row r="359" spans="2:22" ht="9" customHeight="1" x14ac:dyDescent="0.2">
      <c r="B359" s="55"/>
      <c r="C359" s="302"/>
      <c r="D359" s="302"/>
      <c r="E359" s="302"/>
      <c r="F359" s="302"/>
      <c r="G359" s="302"/>
      <c r="H359" s="302"/>
      <c r="I359" s="302"/>
      <c r="J359" s="302"/>
      <c r="K359" s="302"/>
      <c r="L359" s="302"/>
      <c r="M359" s="302"/>
      <c r="N359" s="166"/>
      <c r="O359" s="52"/>
      <c r="P359" s="52"/>
      <c r="Q359" s="52"/>
      <c r="R359" s="52"/>
      <c r="S359" s="52"/>
      <c r="T359" s="52"/>
      <c r="U359" s="52"/>
    </row>
    <row r="360" spans="2:22" ht="15.75" customHeight="1" thickBot="1" x14ac:dyDescent="0.25">
      <c r="B360" s="55"/>
      <c r="C360" s="302"/>
      <c r="D360" s="302"/>
      <c r="E360" s="302"/>
      <c r="F360" s="302"/>
      <c r="G360" s="302"/>
      <c r="H360" s="302"/>
      <c r="I360" s="302"/>
      <c r="J360" s="302"/>
      <c r="K360" s="302"/>
      <c r="L360" s="302"/>
      <c r="M360" s="302"/>
      <c r="N360" s="166"/>
      <c r="O360" s="52"/>
      <c r="P360" s="52"/>
      <c r="Q360" s="52"/>
      <c r="R360" s="52"/>
      <c r="S360" s="52"/>
      <c r="T360" s="52"/>
      <c r="U360" s="52"/>
    </row>
    <row r="361" spans="2:22" ht="12" thickBot="1" x14ac:dyDescent="0.25">
      <c r="B361" s="55"/>
      <c r="C361" s="246" t="s">
        <v>42</v>
      </c>
      <c r="D361" s="247"/>
      <c r="E361" s="247"/>
      <c r="F361" s="247"/>
      <c r="G361" s="247"/>
      <c r="H361" s="247"/>
      <c r="I361" s="247"/>
      <c r="J361" s="252" t="s">
        <v>43</v>
      </c>
      <c r="K361" s="56" t="s">
        <v>44</v>
      </c>
      <c r="L361" s="56" t="s">
        <v>45</v>
      </c>
      <c r="M361" s="57" t="s">
        <v>46</v>
      </c>
      <c r="N361" s="166"/>
      <c r="O361" s="52"/>
      <c r="P361" s="52"/>
      <c r="Q361" s="52"/>
      <c r="R361" s="52"/>
      <c r="S361" s="52"/>
      <c r="T361" s="52"/>
      <c r="U361" s="52"/>
    </row>
    <row r="362" spans="2:22" ht="12" thickBot="1" x14ac:dyDescent="0.25">
      <c r="B362" s="55"/>
      <c r="C362" s="248"/>
      <c r="D362" s="249"/>
      <c r="E362" s="249"/>
      <c r="F362" s="249"/>
      <c r="G362" s="249"/>
      <c r="H362" s="249"/>
      <c r="I362" s="249"/>
      <c r="J362" s="253"/>
      <c r="K362" s="59">
        <v>12</v>
      </c>
      <c r="L362" s="56" t="s">
        <v>47</v>
      </c>
      <c r="M362" s="59">
        <v>2026</v>
      </c>
      <c r="N362" s="166"/>
      <c r="O362" s="52"/>
      <c r="P362" s="52"/>
      <c r="Q362" s="52"/>
      <c r="R362" s="52"/>
      <c r="S362" s="52"/>
      <c r="T362" s="52"/>
      <c r="U362" s="52"/>
    </row>
    <row r="363" spans="2:22" ht="12" thickBot="1" x14ac:dyDescent="0.25">
      <c r="B363" s="55"/>
      <c r="C363" s="250"/>
      <c r="D363" s="251"/>
      <c r="E363" s="251"/>
      <c r="F363" s="251"/>
      <c r="G363" s="251"/>
      <c r="H363" s="251"/>
      <c r="I363" s="251"/>
      <c r="J363" s="251"/>
      <c r="K363" s="251"/>
      <c r="L363" s="251"/>
      <c r="M363" s="254"/>
      <c r="N363" s="166"/>
      <c r="O363" s="52"/>
      <c r="P363" s="52"/>
      <c r="Q363" s="52"/>
      <c r="R363" s="52"/>
      <c r="S363" s="52"/>
      <c r="T363" s="52"/>
      <c r="U363" s="52"/>
    </row>
    <row r="364" spans="2:22" ht="12" thickBot="1" x14ac:dyDescent="0.25">
      <c r="B364" s="55"/>
      <c r="C364" s="255" t="s">
        <v>48</v>
      </c>
      <c r="D364" s="256"/>
      <c r="E364" s="256"/>
      <c r="F364" s="256"/>
      <c r="G364" s="256"/>
      <c r="H364" s="256"/>
      <c r="I364" s="256"/>
      <c r="J364" s="256"/>
      <c r="K364" s="256"/>
      <c r="L364" s="256"/>
      <c r="M364" s="257"/>
      <c r="N364" s="166"/>
      <c r="O364" s="52"/>
      <c r="P364" s="52"/>
      <c r="Q364" s="52"/>
      <c r="R364" s="52"/>
      <c r="S364" s="52"/>
      <c r="T364" s="52"/>
      <c r="U364" s="52"/>
    </row>
    <row r="365" spans="2:22" x14ac:dyDescent="0.2">
      <c r="B365" s="55"/>
      <c r="C365" s="66" t="s">
        <v>84</v>
      </c>
      <c r="D365" s="228" t="s">
        <v>51</v>
      </c>
      <c r="E365" s="228"/>
      <c r="F365" s="228"/>
      <c r="G365" s="228"/>
      <c r="H365" s="228"/>
      <c r="I365" s="228"/>
      <c r="J365" s="228"/>
      <c r="K365" s="228"/>
      <c r="L365" s="67" t="s">
        <v>2</v>
      </c>
      <c r="M365" s="68" t="s">
        <v>3</v>
      </c>
      <c r="N365" s="166"/>
      <c r="O365" s="52"/>
      <c r="P365" s="52"/>
      <c r="Q365" s="52"/>
      <c r="R365" s="52"/>
      <c r="S365" s="52"/>
      <c r="T365" s="52"/>
      <c r="U365" s="52"/>
    </row>
    <row r="366" spans="2:22" ht="12" thickBot="1" x14ac:dyDescent="0.25">
      <c r="B366" s="55"/>
      <c r="C366" s="70">
        <f>'PRESUPUESTO '!A16</f>
        <v>3.2</v>
      </c>
      <c r="D366" s="243" t="str">
        <f>'PRESUPUESTO '!B16</f>
        <v>COLUMNAS EN TUBERIA 100X100X3mm</v>
      </c>
      <c r="E366" s="243"/>
      <c r="F366" s="243"/>
      <c r="G366" s="243"/>
      <c r="H366" s="243"/>
      <c r="I366" s="243"/>
      <c r="J366" s="243"/>
      <c r="K366" s="243"/>
      <c r="L366" s="71" t="str">
        <f>'PRESUPUESTO '!C16</f>
        <v>ML</v>
      </c>
      <c r="M366" s="72">
        <f>'PRESUPUESTO '!D16</f>
        <v>36</v>
      </c>
      <c r="N366" s="166"/>
      <c r="O366" s="52"/>
      <c r="P366" s="52"/>
      <c r="Q366" s="52"/>
      <c r="R366" s="52"/>
      <c r="S366" s="52"/>
      <c r="T366" s="52"/>
      <c r="U366" s="52"/>
    </row>
    <row r="367" spans="2:22" ht="12" thickBot="1" x14ac:dyDescent="0.25">
      <c r="B367" s="55"/>
      <c r="C367" s="211" t="s">
        <v>49</v>
      </c>
      <c r="D367" s="212"/>
      <c r="E367" s="212"/>
      <c r="F367" s="212"/>
      <c r="G367" s="212"/>
      <c r="H367" s="212"/>
      <c r="I367" s="212"/>
      <c r="J367" s="212"/>
      <c r="K367" s="212"/>
      <c r="L367" s="212"/>
      <c r="M367" s="213"/>
      <c r="N367" s="166"/>
      <c r="O367" s="52"/>
      <c r="P367" s="52"/>
      <c r="Q367" s="52"/>
      <c r="R367" s="52"/>
      <c r="S367" s="52"/>
      <c r="T367" s="52"/>
      <c r="U367" s="52"/>
    </row>
    <row r="368" spans="2:22" ht="10.5" customHeight="1" x14ac:dyDescent="0.2">
      <c r="B368" s="55"/>
      <c r="C368" s="73" t="s">
        <v>50</v>
      </c>
      <c r="D368" s="258" t="s">
        <v>51</v>
      </c>
      <c r="E368" s="258"/>
      <c r="F368" s="258"/>
      <c r="G368" s="119" t="s">
        <v>52</v>
      </c>
      <c r="H368" s="119" t="s">
        <v>53</v>
      </c>
      <c r="I368" s="119" t="s">
        <v>54</v>
      </c>
      <c r="J368" s="258" t="s">
        <v>55</v>
      </c>
      <c r="K368" s="258"/>
      <c r="L368" s="119" t="s">
        <v>56</v>
      </c>
      <c r="M368" s="259"/>
      <c r="N368" s="166"/>
      <c r="O368" s="52"/>
      <c r="P368" s="52"/>
      <c r="Q368" s="52"/>
      <c r="R368" s="52"/>
      <c r="S368" s="52"/>
      <c r="T368" s="52"/>
      <c r="U368" s="52"/>
    </row>
    <row r="369" spans="1:21" x14ac:dyDescent="0.2">
      <c r="B369" s="55"/>
      <c r="C369" s="78"/>
      <c r="D369" s="262" t="s">
        <v>57</v>
      </c>
      <c r="E369" s="262"/>
      <c r="F369" s="262"/>
      <c r="G369" s="120"/>
      <c r="H369" s="103" t="s">
        <v>58</v>
      </c>
      <c r="I369" s="121">
        <f>0.05*M394</f>
        <v>6105</v>
      </c>
      <c r="J369" s="103">
        <v>1</v>
      </c>
      <c r="K369" s="103" t="s">
        <v>58</v>
      </c>
      <c r="L369" s="104">
        <f>I369/J369</f>
        <v>6105</v>
      </c>
      <c r="M369" s="260"/>
      <c r="N369" s="166"/>
      <c r="O369" s="52"/>
      <c r="P369" s="52"/>
      <c r="Q369" s="52"/>
      <c r="R369" s="52"/>
      <c r="S369" s="52"/>
      <c r="T369" s="52"/>
      <c r="U369" s="52"/>
    </row>
    <row r="370" spans="1:21" x14ac:dyDescent="0.2">
      <c r="B370" s="55"/>
      <c r="C370" s="78" t="s">
        <v>58</v>
      </c>
      <c r="D370" s="262" t="s">
        <v>116</v>
      </c>
      <c r="E370" s="262"/>
      <c r="F370" s="262"/>
      <c r="G370" s="103"/>
      <c r="H370" s="103" t="s">
        <v>98</v>
      </c>
      <c r="I370" s="121">
        <v>25000</v>
      </c>
      <c r="J370" s="103">
        <v>6</v>
      </c>
      <c r="K370" s="103" t="s">
        <v>117</v>
      </c>
      <c r="L370" s="104">
        <f>+I370/J370</f>
        <v>4166.666666666667</v>
      </c>
      <c r="M370" s="260"/>
      <c r="N370" s="166"/>
      <c r="O370" s="52"/>
      <c r="P370" s="52"/>
      <c r="Q370" s="52"/>
      <c r="R370" s="52"/>
      <c r="S370" s="52"/>
      <c r="T370" s="52"/>
      <c r="U370" s="52"/>
    </row>
    <row r="371" spans="1:21" x14ac:dyDescent="0.2">
      <c r="B371" s="55"/>
      <c r="C371" s="78" t="s">
        <v>58</v>
      </c>
      <c r="D371" s="262"/>
      <c r="E371" s="262"/>
      <c r="F371" s="262"/>
      <c r="G371" s="103"/>
      <c r="H371" s="103"/>
      <c r="I371" s="121"/>
      <c r="J371" s="103"/>
      <c r="K371" s="103"/>
      <c r="L371" s="104"/>
      <c r="M371" s="261"/>
      <c r="N371" s="166"/>
      <c r="O371" s="52"/>
      <c r="P371" s="52"/>
      <c r="Q371" s="52"/>
      <c r="R371" s="52"/>
      <c r="S371" s="52"/>
      <c r="T371" s="52"/>
      <c r="U371" s="52"/>
    </row>
    <row r="372" spans="1:21" ht="12" thickBot="1" x14ac:dyDescent="0.25">
      <c r="B372" s="55"/>
      <c r="C372" s="87" t="s">
        <v>58</v>
      </c>
      <c r="D372" s="274"/>
      <c r="E372" s="274"/>
      <c r="F372" s="274"/>
      <c r="G372" s="124"/>
      <c r="H372" s="124"/>
      <c r="I372" s="121"/>
      <c r="J372" s="124"/>
      <c r="K372" s="124"/>
      <c r="L372" s="104"/>
      <c r="M372" s="261"/>
      <c r="N372" s="166"/>
      <c r="O372" s="52"/>
      <c r="P372" s="52"/>
      <c r="Q372" s="52"/>
      <c r="R372" s="52"/>
      <c r="S372" s="52"/>
      <c r="T372" s="52"/>
      <c r="U372" s="52"/>
    </row>
    <row r="373" spans="1:21" ht="12" thickBot="1" x14ac:dyDescent="0.25">
      <c r="B373" s="55"/>
      <c r="C373" s="93"/>
      <c r="D373" s="94"/>
      <c r="E373" s="94"/>
      <c r="F373" s="94"/>
      <c r="G373" s="94"/>
      <c r="H373" s="95"/>
      <c r="I373" s="95"/>
      <c r="J373" s="95"/>
      <c r="K373" s="95"/>
      <c r="L373" s="96" t="s">
        <v>59</v>
      </c>
      <c r="M373" s="97">
        <f>SUM(L369:L372)</f>
        <v>10271.666666666668</v>
      </c>
      <c r="N373" s="166"/>
      <c r="O373" s="52"/>
      <c r="P373" s="52"/>
      <c r="Q373" s="52"/>
      <c r="R373" s="52"/>
      <c r="S373" s="52"/>
      <c r="T373" s="52"/>
      <c r="U373" s="52"/>
    </row>
    <row r="374" spans="1:21" ht="12" thickBot="1" x14ac:dyDescent="0.25">
      <c r="B374" s="55"/>
      <c r="C374" s="211" t="s">
        <v>60</v>
      </c>
      <c r="D374" s="212"/>
      <c r="E374" s="212"/>
      <c r="F374" s="212"/>
      <c r="G374" s="212"/>
      <c r="H374" s="212"/>
      <c r="I374" s="212"/>
      <c r="J374" s="212"/>
      <c r="K374" s="212"/>
      <c r="L374" s="212"/>
      <c r="M374" s="213"/>
      <c r="N374" s="166"/>
      <c r="O374" s="52"/>
      <c r="P374" s="52"/>
      <c r="Q374" s="52"/>
      <c r="R374" s="52"/>
      <c r="S374" s="52"/>
      <c r="T374" s="52"/>
      <c r="U374" s="52"/>
    </row>
    <row r="375" spans="1:21" x14ac:dyDescent="0.2">
      <c r="B375" s="55"/>
      <c r="C375" s="73" t="s">
        <v>50</v>
      </c>
      <c r="D375" s="214" t="s">
        <v>51</v>
      </c>
      <c r="E375" s="228"/>
      <c r="F375" s="228"/>
      <c r="G375" s="215"/>
      <c r="H375" s="119" t="s">
        <v>61</v>
      </c>
      <c r="I375" s="127" t="s">
        <v>62</v>
      </c>
      <c r="J375" s="258" t="s">
        <v>63</v>
      </c>
      <c r="K375" s="258"/>
      <c r="L375" s="119" t="s">
        <v>56</v>
      </c>
      <c r="M375" s="259"/>
      <c r="N375" s="166"/>
      <c r="O375" s="52"/>
      <c r="P375" s="52"/>
      <c r="Q375" s="52"/>
      <c r="R375" s="52"/>
      <c r="S375" s="52"/>
      <c r="T375" s="52"/>
      <c r="U375" s="52"/>
    </row>
    <row r="376" spans="1:21" ht="11.25" customHeight="1" x14ac:dyDescent="0.2">
      <c r="B376" s="55"/>
      <c r="C376" s="78"/>
      <c r="D376" s="272" t="s">
        <v>118</v>
      </c>
      <c r="E376" s="262"/>
      <c r="F376" s="262"/>
      <c r="G376" s="262"/>
      <c r="H376" s="103" t="s">
        <v>66</v>
      </c>
      <c r="I376" s="104">
        <v>80000</v>
      </c>
      <c r="J376" s="296">
        <v>1.05</v>
      </c>
      <c r="K376" s="306"/>
      <c r="L376" s="104">
        <f>I376*J376</f>
        <v>84000</v>
      </c>
      <c r="M376" s="260"/>
      <c r="N376" s="166"/>
      <c r="O376" s="52"/>
      <c r="P376" s="52"/>
      <c r="Q376" s="52"/>
      <c r="R376" s="52"/>
      <c r="S376" s="52"/>
      <c r="T376" s="52"/>
      <c r="U376" s="52"/>
    </row>
    <row r="377" spans="1:21" x14ac:dyDescent="0.2">
      <c r="B377" s="55"/>
      <c r="C377" s="78"/>
      <c r="D377" s="272" t="s">
        <v>119</v>
      </c>
      <c r="E377" s="262"/>
      <c r="F377" s="262"/>
      <c r="G377" s="262"/>
      <c r="H377" s="103" t="s">
        <v>105</v>
      </c>
      <c r="I377" s="104">
        <v>14500</v>
      </c>
      <c r="J377" s="278">
        <v>2</v>
      </c>
      <c r="K377" s="279"/>
      <c r="L377" s="104">
        <f>I377*J377</f>
        <v>29000</v>
      </c>
      <c r="M377" s="260"/>
      <c r="N377" s="166"/>
      <c r="O377" s="52"/>
      <c r="P377" s="52"/>
      <c r="Q377" s="52"/>
      <c r="R377" s="52"/>
      <c r="S377" s="52"/>
      <c r="T377" s="52"/>
      <c r="U377" s="52"/>
    </row>
    <row r="378" spans="1:21" x14ac:dyDescent="0.2">
      <c r="B378" s="55"/>
      <c r="C378" s="78"/>
      <c r="D378" s="272" t="s">
        <v>120</v>
      </c>
      <c r="E378" s="262"/>
      <c r="F378" s="262"/>
      <c r="G378" s="262"/>
      <c r="H378" s="103" t="s">
        <v>121</v>
      </c>
      <c r="I378" s="104">
        <v>65000</v>
      </c>
      <c r="J378" s="223">
        <v>0.15</v>
      </c>
      <c r="K378" s="224"/>
      <c r="L378" s="104">
        <f>I378*J378</f>
        <v>9750</v>
      </c>
      <c r="M378" s="260"/>
      <c r="N378" s="58"/>
      <c r="O378" s="52"/>
      <c r="P378" s="52"/>
      <c r="Q378" s="52"/>
      <c r="R378" s="52"/>
      <c r="S378" s="52"/>
      <c r="T378" s="52"/>
      <c r="U378" s="52"/>
    </row>
    <row r="379" spans="1:21" x14ac:dyDescent="0.2">
      <c r="B379" s="55"/>
      <c r="C379" s="78"/>
      <c r="D379" s="262" t="s">
        <v>122</v>
      </c>
      <c r="E379" s="262"/>
      <c r="F379" s="262"/>
      <c r="G379" s="262"/>
      <c r="H379" s="103" t="s">
        <v>105</v>
      </c>
      <c r="I379" s="104">
        <v>6500</v>
      </c>
      <c r="J379" s="271">
        <v>3.6</v>
      </c>
      <c r="K379" s="271"/>
      <c r="L379" s="104">
        <f>I379*J379</f>
        <v>23400</v>
      </c>
      <c r="M379" s="260"/>
      <c r="N379" s="58"/>
      <c r="O379" s="52"/>
      <c r="P379" s="52"/>
      <c r="Q379" s="52"/>
      <c r="R379" s="52"/>
      <c r="S379" s="52"/>
      <c r="T379" s="52"/>
      <c r="U379" s="52"/>
    </row>
    <row r="380" spans="1:21" ht="11.25" customHeight="1" thickBot="1" x14ac:dyDescent="0.25">
      <c r="B380" s="55"/>
      <c r="C380" s="78"/>
      <c r="D380" s="262" t="s">
        <v>111</v>
      </c>
      <c r="E380" s="262"/>
      <c r="F380" s="262"/>
      <c r="G380" s="262"/>
      <c r="H380" s="103" t="s">
        <v>58</v>
      </c>
      <c r="I380" s="104"/>
      <c r="J380" s="273"/>
      <c r="K380" s="263"/>
      <c r="L380" s="104"/>
      <c r="M380" s="261"/>
      <c r="N380" s="140"/>
      <c r="O380" s="52"/>
      <c r="P380" s="52"/>
      <c r="Q380" s="52"/>
      <c r="R380" s="52"/>
      <c r="S380" s="52"/>
      <c r="T380" s="52"/>
      <c r="U380" s="52"/>
    </row>
    <row r="381" spans="1:21" ht="13.5" customHeight="1" thickBot="1" x14ac:dyDescent="0.25">
      <c r="B381" s="55"/>
      <c r="C381" s="93"/>
      <c r="D381" s="94"/>
      <c r="E381" s="94"/>
      <c r="F381" s="94"/>
      <c r="G381" s="94"/>
      <c r="H381" s="95"/>
      <c r="I381" s="95"/>
      <c r="J381" s="95"/>
      <c r="K381" s="95"/>
      <c r="L381" s="96" t="s">
        <v>59</v>
      </c>
      <c r="M381" s="97">
        <f>SUM(L376:L380)</f>
        <v>146150</v>
      </c>
      <c r="N381" s="58"/>
      <c r="O381" s="52"/>
      <c r="P381" s="52"/>
      <c r="Q381" s="52"/>
      <c r="R381" s="52"/>
      <c r="S381" s="52"/>
      <c r="T381" s="52"/>
      <c r="U381" s="52"/>
    </row>
    <row r="382" spans="1:21" ht="12" customHeight="1" thickBot="1" x14ac:dyDescent="0.25">
      <c r="A382" s="54"/>
      <c r="B382" s="55"/>
      <c r="C382" s="211" t="s">
        <v>69</v>
      </c>
      <c r="D382" s="212"/>
      <c r="E382" s="212"/>
      <c r="F382" s="212"/>
      <c r="G382" s="212"/>
      <c r="H382" s="212"/>
      <c r="I382" s="212"/>
      <c r="J382" s="212"/>
      <c r="K382" s="212"/>
      <c r="L382" s="212"/>
      <c r="M382" s="213"/>
      <c r="N382" s="58"/>
      <c r="O382" s="52"/>
      <c r="P382" s="52"/>
      <c r="Q382" s="52"/>
      <c r="R382" s="52"/>
      <c r="S382" s="52"/>
      <c r="T382" s="52"/>
      <c r="U382" s="52"/>
    </row>
    <row r="383" spans="1:21" ht="12" customHeight="1" x14ac:dyDescent="0.2">
      <c r="A383" s="54"/>
      <c r="B383" s="55"/>
      <c r="C383" s="73" t="s">
        <v>50</v>
      </c>
      <c r="D383" s="214" t="s">
        <v>70</v>
      </c>
      <c r="E383" s="228"/>
      <c r="F383" s="215"/>
      <c r="G383" s="127" t="s">
        <v>71</v>
      </c>
      <c r="H383" s="119" t="s">
        <v>72</v>
      </c>
      <c r="I383" s="119" t="s">
        <v>73</v>
      </c>
      <c r="J383" s="258" t="s">
        <v>54</v>
      </c>
      <c r="K383" s="258"/>
      <c r="L383" s="119" t="s">
        <v>56</v>
      </c>
      <c r="M383" s="217"/>
      <c r="N383" s="58"/>
      <c r="O383" s="52"/>
      <c r="P383" s="52"/>
      <c r="Q383" s="52"/>
      <c r="R383" s="52"/>
      <c r="S383" s="52"/>
      <c r="T383" s="52"/>
      <c r="U383" s="52"/>
    </row>
    <row r="384" spans="1:21" ht="10.5" customHeight="1" x14ac:dyDescent="0.2">
      <c r="A384" s="54"/>
      <c r="B384" s="55"/>
      <c r="C384" s="78"/>
      <c r="D384" s="265"/>
      <c r="E384" s="230"/>
      <c r="F384" s="231"/>
      <c r="G384" s="173"/>
      <c r="H384" s="103"/>
      <c r="I384" s="103"/>
      <c r="J384" s="266"/>
      <c r="K384" s="266"/>
      <c r="L384" s="104"/>
      <c r="M384" s="217"/>
      <c r="N384" s="58"/>
      <c r="O384" s="52"/>
      <c r="P384" s="52"/>
      <c r="Q384" s="52"/>
      <c r="R384" s="52"/>
      <c r="S384" s="52"/>
      <c r="T384" s="52"/>
      <c r="U384" s="52"/>
    </row>
    <row r="385" spans="1:21" ht="12.75" customHeight="1" x14ac:dyDescent="0.2">
      <c r="A385" s="54"/>
      <c r="B385" s="55"/>
      <c r="C385" s="78" t="s">
        <v>58</v>
      </c>
      <c r="D385" s="265"/>
      <c r="E385" s="230"/>
      <c r="F385" s="231"/>
      <c r="G385" s="103"/>
      <c r="H385" s="103"/>
      <c r="I385" s="103"/>
      <c r="J385" s="266"/>
      <c r="K385" s="266"/>
      <c r="L385" s="104"/>
      <c r="M385" s="217"/>
      <c r="N385" s="58"/>
      <c r="O385" s="52"/>
      <c r="P385" s="52"/>
      <c r="Q385" s="52"/>
      <c r="R385" s="52"/>
      <c r="S385" s="52"/>
      <c r="T385" s="52"/>
      <c r="U385" s="52"/>
    </row>
    <row r="386" spans="1:21" ht="12" thickBot="1" x14ac:dyDescent="0.25">
      <c r="B386" s="55"/>
      <c r="C386" s="87" t="s">
        <v>58</v>
      </c>
      <c r="D386" s="277"/>
      <c r="E386" s="268"/>
      <c r="F386" s="269"/>
      <c r="G386" s="174"/>
      <c r="H386" s="103"/>
      <c r="I386" s="103"/>
      <c r="J386" s="270"/>
      <c r="K386" s="270"/>
      <c r="L386" s="104"/>
      <c r="M386" s="217"/>
      <c r="N386" s="166"/>
      <c r="O386" s="52"/>
      <c r="P386" s="52"/>
      <c r="Q386" s="52"/>
      <c r="R386" s="52"/>
      <c r="S386" s="52"/>
      <c r="T386" s="52"/>
      <c r="U386" s="52"/>
    </row>
    <row r="387" spans="1:21" ht="12" thickBot="1" x14ac:dyDescent="0.25">
      <c r="A387" s="54"/>
      <c r="B387" s="55"/>
      <c r="C387" s="93"/>
      <c r="D387" s="94"/>
      <c r="E387" s="94"/>
      <c r="F387" s="94"/>
      <c r="G387" s="94"/>
      <c r="H387" s="95"/>
      <c r="I387" s="95"/>
      <c r="J387" s="95"/>
      <c r="K387" s="95"/>
      <c r="L387" s="96" t="s">
        <v>59</v>
      </c>
      <c r="M387" s="97">
        <f>SUM(L384:L386)</f>
        <v>0</v>
      </c>
      <c r="N387" s="58"/>
      <c r="O387" s="52"/>
      <c r="P387" s="52"/>
      <c r="Q387" s="52"/>
      <c r="R387" s="69"/>
      <c r="S387" s="52"/>
      <c r="T387" s="52"/>
      <c r="U387" s="52"/>
    </row>
    <row r="388" spans="1:21" ht="12" thickBot="1" x14ac:dyDescent="0.25">
      <c r="A388" s="54"/>
      <c r="B388" s="55"/>
      <c r="C388" s="211" t="s">
        <v>75</v>
      </c>
      <c r="D388" s="212"/>
      <c r="E388" s="212"/>
      <c r="F388" s="212"/>
      <c r="G388" s="212"/>
      <c r="H388" s="212"/>
      <c r="I388" s="212"/>
      <c r="J388" s="212"/>
      <c r="K388" s="212"/>
      <c r="L388" s="212"/>
      <c r="M388" s="213"/>
      <c r="N388" s="58"/>
      <c r="O388" s="52"/>
      <c r="P388" s="52"/>
      <c r="Q388" s="52"/>
      <c r="R388" s="52"/>
      <c r="S388" s="52"/>
      <c r="T388" s="52"/>
      <c r="U388" s="52"/>
    </row>
    <row r="389" spans="1:21" ht="13.5" customHeight="1" x14ac:dyDescent="0.2">
      <c r="B389" s="55"/>
      <c r="C389" s="73" t="s">
        <v>50</v>
      </c>
      <c r="D389" s="258" t="s">
        <v>76</v>
      </c>
      <c r="E389" s="258"/>
      <c r="F389" s="119" t="s">
        <v>77</v>
      </c>
      <c r="G389" s="119" t="s">
        <v>78</v>
      </c>
      <c r="H389" s="119" t="s">
        <v>79</v>
      </c>
      <c r="I389" s="119" t="s">
        <v>80</v>
      </c>
      <c r="J389" s="258" t="s">
        <v>55</v>
      </c>
      <c r="K389" s="258"/>
      <c r="L389" s="119" t="s">
        <v>56</v>
      </c>
      <c r="M389" s="259"/>
      <c r="N389" s="166"/>
      <c r="O389" s="52"/>
      <c r="P389" s="52"/>
      <c r="Q389" s="52"/>
      <c r="R389" s="52"/>
      <c r="S389" s="52"/>
      <c r="T389" s="52"/>
      <c r="U389" s="52"/>
    </row>
    <row r="390" spans="1:21" x14ac:dyDescent="0.2">
      <c r="B390" s="55"/>
      <c r="C390" s="78"/>
      <c r="D390" s="262" t="s">
        <v>123</v>
      </c>
      <c r="E390" s="262"/>
      <c r="F390" s="103">
        <v>1</v>
      </c>
      <c r="G390" s="104">
        <v>140000</v>
      </c>
      <c r="H390" s="128">
        <v>1.85</v>
      </c>
      <c r="I390" s="104">
        <f>ROUND(+F390*G390*H390,0)</f>
        <v>259000</v>
      </c>
      <c r="J390" s="103">
        <v>5</v>
      </c>
      <c r="K390" s="103" t="s">
        <v>117</v>
      </c>
      <c r="L390" s="104">
        <f>I390/J390</f>
        <v>51800</v>
      </c>
      <c r="M390" s="260"/>
      <c r="N390" s="167"/>
      <c r="O390" s="52"/>
      <c r="P390" s="52"/>
      <c r="Q390" s="52"/>
      <c r="R390" s="52"/>
      <c r="S390" s="52"/>
      <c r="T390" s="52"/>
      <c r="U390" s="52"/>
    </row>
    <row r="391" spans="1:21" x14ac:dyDescent="0.2">
      <c r="B391" s="55"/>
      <c r="C391" s="78"/>
      <c r="D391" s="262" t="s">
        <v>125</v>
      </c>
      <c r="E391" s="262"/>
      <c r="F391" s="103">
        <v>2</v>
      </c>
      <c r="G391" s="104">
        <v>95000</v>
      </c>
      <c r="H391" s="128">
        <v>1.85</v>
      </c>
      <c r="I391" s="104">
        <f>ROUND(+F391*G391*H391,0)</f>
        <v>351500</v>
      </c>
      <c r="J391" s="103">
        <f>J390</f>
        <v>5</v>
      </c>
      <c r="K391" s="103" t="str">
        <f>K390</f>
        <v>ML/DÍA</v>
      </c>
      <c r="L391" s="104">
        <f>I391/J391</f>
        <v>70300</v>
      </c>
      <c r="M391" s="260"/>
      <c r="N391" s="166"/>
      <c r="O391" s="52"/>
      <c r="P391" s="52"/>
      <c r="Q391" s="52"/>
      <c r="R391" s="52"/>
      <c r="S391" s="52"/>
      <c r="T391" s="52"/>
      <c r="U391" s="52"/>
    </row>
    <row r="392" spans="1:21" x14ac:dyDescent="0.2">
      <c r="B392" s="55"/>
      <c r="C392" s="78" t="s">
        <v>58</v>
      </c>
      <c r="D392" s="263" t="s">
        <v>58</v>
      </c>
      <c r="E392" s="263"/>
      <c r="F392" s="103" t="s">
        <v>58</v>
      </c>
      <c r="G392" s="104" t="s">
        <v>58</v>
      </c>
      <c r="H392" s="128" t="s">
        <v>58</v>
      </c>
      <c r="I392" s="104" t="s">
        <v>58</v>
      </c>
      <c r="J392" s="103"/>
      <c r="K392" s="103" t="s">
        <v>58</v>
      </c>
      <c r="L392" s="104"/>
      <c r="M392" s="260"/>
      <c r="N392" s="168"/>
      <c r="O392" s="52"/>
      <c r="P392" s="52"/>
      <c r="Q392" s="52"/>
      <c r="R392" s="52"/>
      <c r="S392" s="52"/>
      <c r="T392" s="52"/>
      <c r="U392" s="52"/>
    </row>
    <row r="393" spans="1:21" ht="12" thickBot="1" x14ac:dyDescent="0.25">
      <c r="B393" s="55"/>
      <c r="C393" s="87" t="s">
        <v>58</v>
      </c>
      <c r="D393" s="264" t="s">
        <v>58</v>
      </c>
      <c r="E393" s="264"/>
      <c r="F393" s="124" t="s">
        <v>58</v>
      </c>
      <c r="G393" s="126" t="s">
        <v>58</v>
      </c>
      <c r="H393" s="130" t="s">
        <v>58</v>
      </c>
      <c r="I393" s="126" t="s">
        <v>58</v>
      </c>
      <c r="J393" s="124" t="s">
        <v>58</v>
      </c>
      <c r="K393" s="124" t="s">
        <v>58</v>
      </c>
      <c r="L393" s="126"/>
      <c r="M393" s="261"/>
      <c r="N393" s="168"/>
      <c r="O393" s="52"/>
      <c r="P393" s="52"/>
      <c r="Q393" s="52"/>
      <c r="R393" s="52"/>
      <c r="S393" s="52"/>
      <c r="T393" s="52"/>
      <c r="U393" s="52"/>
    </row>
    <row r="394" spans="1:21" ht="12" thickBot="1" x14ac:dyDescent="0.25">
      <c r="B394" s="55"/>
      <c r="C394" s="93"/>
      <c r="D394" s="94"/>
      <c r="E394" s="94"/>
      <c r="F394" s="94"/>
      <c r="G394" s="94"/>
      <c r="H394" s="95"/>
      <c r="I394" s="95"/>
      <c r="J394" s="95"/>
      <c r="K394" s="95"/>
      <c r="L394" s="96" t="s">
        <v>59</v>
      </c>
      <c r="M394" s="97">
        <f>SUM(L390:L393)</f>
        <v>122100</v>
      </c>
      <c r="N394" s="166"/>
      <c r="O394" s="52"/>
      <c r="P394" s="52"/>
      <c r="Q394" s="52"/>
      <c r="R394" s="52"/>
      <c r="S394" s="52"/>
      <c r="T394" s="52"/>
      <c r="U394" s="52"/>
    </row>
    <row r="395" spans="1:21" ht="12" thickBot="1" x14ac:dyDescent="0.25">
      <c r="B395" s="55"/>
      <c r="C395" s="131"/>
      <c r="D395" s="132"/>
      <c r="E395" s="132"/>
      <c r="F395" s="132"/>
      <c r="G395" s="132"/>
      <c r="H395" s="133"/>
      <c r="I395" s="133"/>
      <c r="J395" s="133"/>
      <c r="K395" s="133"/>
      <c r="L395" s="133"/>
      <c r="M395" s="134"/>
      <c r="N395" s="166"/>
      <c r="O395" s="52"/>
      <c r="P395" s="52"/>
      <c r="Q395" s="52"/>
      <c r="R395" s="52"/>
      <c r="S395" s="52"/>
      <c r="T395" s="52"/>
      <c r="U395" s="52"/>
    </row>
    <row r="396" spans="1:21" ht="12" thickBot="1" x14ac:dyDescent="0.25">
      <c r="B396" s="55"/>
      <c r="C396" s="93"/>
      <c r="D396" s="94"/>
      <c r="E396" s="94"/>
      <c r="F396" s="94"/>
      <c r="G396" s="94"/>
      <c r="H396" s="95"/>
      <c r="I396" s="95"/>
      <c r="J396" s="244" t="s">
        <v>82</v>
      </c>
      <c r="K396" s="244"/>
      <c r="L396" s="244"/>
      <c r="M396" s="192">
        <f>ROUND(M394+M381+M387+M373,0)</f>
        <v>278522</v>
      </c>
      <c r="N396" s="166"/>
      <c r="O396" s="52"/>
      <c r="P396" s="52"/>
      <c r="Q396" s="52"/>
      <c r="R396" s="52"/>
      <c r="S396" s="52"/>
      <c r="T396" s="52"/>
      <c r="U396" s="52"/>
    </row>
    <row r="397" spans="1:21" ht="15" customHeight="1" x14ac:dyDescent="0.2">
      <c r="B397" s="55"/>
      <c r="C397" s="302"/>
      <c r="D397" s="302"/>
      <c r="E397" s="302"/>
      <c r="F397" s="302"/>
      <c r="G397" s="302"/>
      <c r="H397" s="302"/>
      <c r="I397" s="302"/>
      <c r="J397" s="302"/>
      <c r="K397" s="302"/>
      <c r="L397" s="302"/>
      <c r="M397" s="302"/>
      <c r="N397" s="166"/>
      <c r="O397" s="52"/>
      <c r="P397" s="52"/>
      <c r="Q397" s="52"/>
      <c r="R397" s="52"/>
      <c r="S397" s="52"/>
      <c r="T397" s="52"/>
      <c r="U397" s="52"/>
    </row>
    <row r="398" spans="1:21" ht="15.75" customHeight="1" thickBot="1" x14ac:dyDescent="0.25">
      <c r="B398" s="55"/>
      <c r="C398" s="302"/>
      <c r="D398" s="302"/>
      <c r="E398" s="302"/>
      <c r="F398" s="302"/>
      <c r="G398" s="302"/>
      <c r="H398" s="302"/>
      <c r="I398" s="302"/>
      <c r="J398" s="302"/>
      <c r="K398" s="302"/>
      <c r="L398" s="302"/>
      <c r="M398" s="302"/>
      <c r="N398" s="166"/>
      <c r="O398" s="52"/>
      <c r="P398" s="52"/>
      <c r="Q398" s="52"/>
      <c r="R398" s="52"/>
      <c r="S398" s="52"/>
      <c r="T398" s="52"/>
      <c r="U398" s="52"/>
    </row>
    <row r="399" spans="1:21" ht="12" thickBot="1" x14ac:dyDescent="0.25">
      <c r="B399" s="55"/>
      <c r="C399" s="246" t="s">
        <v>42</v>
      </c>
      <c r="D399" s="247"/>
      <c r="E399" s="247"/>
      <c r="F399" s="247"/>
      <c r="G399" s="247"/>
      <c r="H399" s="247"/>
      <c r="I399" s="247"/>
      <c r="J399" s="252" t="s">
        <v>43</v>
      </c>
      <c r="K399" s="56" t="s">
        <v>44</v>
      </c>
      <c r="L399" s="56" t="s">
        <v>45</v>
      </c>
      <c r="M399" s="57" t="s">
        <v>46</v>
      </c>
      <c r="N399" s="166"/>
      <c r="O399" s="52"/>
      <c r="P399" s="52"/>
      <c r="Q399" s="52"/>
      <c r="R399" s="52"/>
      <c r="S399" s="52"/>
      <c r="T399" s="52"/>
      <c r="U399" s="52"/>
    </row>
    <row r="400" spans="1:21" ht="12" thickBot="1" x14ac:dyDescent="0.25">
      <c r="B400" s="55"/>
      <c r="C400" s="248"/>
      <c r="D400" s="249"/>
      <c r="E400" s="249"/>
      <c r="F400" s="249"/>
      <c r="G400" s="249"/>
      <c r="H400" s="249"/>
      <c r="I400" s="249"/>
      <c r="J400" s="253"/>
      <c r="K400" s="59">
        <v>12</v>
      </c>
      <c r="L400" s="56" t="s">
        <v>47</v>
      </c>
      <c r="M400" s="59">
        <v>2026</v>
      </c>
      <c r="N400" s="166"/>
      <c r="O400" s="52"/>
      <c r="P400" s="52"/>
      <c r="Q400" s="52"/>
      <c r="R400" s="52"/>
      <c r="S400" s="52"/>
      <c r="T400" s="52"/>
      <c r="U400" s="52"/>
    </row>
    <row r="401" spans="2:21" ht="12" thickBot="1" x14ac:dyDescent="0.25">
      <c r="B401" s="55"/>
      <c r="C401" s="250"/>
      <c r="D401" s="251"/>
      <c r="E401" s="251"/>
      <c r="F401" s="251"/>
      <c r="G401" s="251"/>
      <c r="H401" s="251"/>
      <c r="I401" s="251"/>
      <c r="J401" s="251"/>
      <c r="K401" s="251"/>
      <c r="L401" s="251"/>
      <c r="M401" s="254"/>
      <c r="N401" s="166"/>
      <c r="O401" s="52"/>
      <c r="P401" s="52"/>
      <c r="Q401" s="52"/>
      <c r="R401" s="52"/>
      <c r="S401" s="52"/>
      <c r="T401" s="52"/>
      <c r="U401" s="52"/>
    </row>
    <row r="402" spans="2:21" ht="12.75" customHeight="1" thickBot="1" x14ac:dyDescent="0.25">
      <c r="B402" s="55"/>
      <c r="C402" s="49"/>
      <c r="D402" s="49"/>
      <c r="E402" s="49"/>
      <c r="F402" s="49"/>
      <c r="G402" s="49"/>
      <c r="M402" s="49"/>
      <c r="N402" s="166"/>
      <c r="O402" s="52"/>
      <c r="P402" s="52"/>
      <c r="Q402" s="52"/>
      <c r="R402" s="52"/>
      <c r="S402" s="52"/>
      <c r="T402" s="52"/>
      <c r="U402" s="52"/>
    </row>
    <row r="403" spans="2:21" ht="12.75" customHeight="1" thickBot="1" x14ac:dyDescent="0.25">
      <c r="B403" s="55"/>
      <c r="C403" s="255" t="s">
        <v>48</v>
      </c>
      <c r="D403" s="256"/>
      <c r="E403" s="256"/>
      <c r="F403" s="256"/>
      <c r="G403" s="256"/>
      <c r="H403" s="256"/>
      <c r="I403" s="256"/>
      <c r="J403" s="256"/>
      <c r="K403" s="256"/>
      <c r="L403" s="256"/>
      <c r="M403" s="257"/>
      <c r="N403" s="166"/>
      <c r="O403" s="52"/>
      <c r="P403" s="52"/>
      <c r="Q403" s="52"/>
      <c r="R403" s="52"/>
      <c r="S403" s="52"/>
      <c r="T403" s="52"/>
      <c r="U403" s="52"/>
    </row>
    <row r="404" spans="2:21" ht="12.75" customHeight="1" x14ac:dyDescent="0.2">
      <c r="B404" s="55"/>
      <c r="C404" s="66" t="s">
        <v>84</v>
      </c>
      <c r="D404" s="228" t="s">
        <v>51</v>
      </c>
      <c r="E404" s="228"/>
      <c r="F404" s="228"/>
      <c r="G404" s="228"/>
      <c r="H404" s="228"/>
      <c r="I404" s="228"/>
      <c r="J404" s="228"/>
      <c r="K404" s="228"/>
      <c r="L404" s="67" t="s">
        <v>2</v>
      </c>
      <c r="M404" s="68" t="s">
        <v>3</v>
      </c>
      <c r="N404" s="166"/>
      <c r="O404" s="52"/>
      <c r="P404" s="52"/>
      <c r="Q404" s="52"/>
      <c r="R404" s="52"/>
      <c r="S404" s="52"/>
      <c r="T404" s="52"/>
      <c r="U404" s="52"/>
    </row>
    <row r="405" spans="2:21" ht="12.75" customHeight="1" thickBot="1" x14ac:dyDescent="0.25">
      <c r="B405" s="55"/>
      <c r="C405" s="70">
        <f>'PRESUPUESTO '!A17</f>
        <v>3.3</v>
      </c>
      <c r="D405" s="243" t="str">
        <f>'PRESUPUESTO '!B17</f>
        <v>VIGUETAS EN TUBERIA 80X40X2.5mm</v>
      </c>
      <c r="E405" s="243"/>
      <c r="F405" s="243"/>
      <c r="G405" s="243"/>
      <c r="H405" s="243"/>
      <c r="I405" s="243"/>
      <c r="J405" s="243"/>
      <c r="K405" s="243"/>
      <c r="L405" s="71" t="str">
        <f>'PRESUPUESTO '!C17</f>
        <v>ML</v>
      </c>
      <c r="M405" s="72">
        <f>'PRESUPUESTO '!D17</f>
        <v>45</v>
      </c>
      <c r="N405" s="166"/>
      <c r="O405" s="52"/>
      <c r="P405" s="52"/>
      <c r="Q405" s="52"/>
      <c r="R405" s="52"/>
      <c r="S405" s="52"/>
      <c r="T405" s="52"/>
      <c r="U405" s="52"/>
    </row>
    <row r="406" spans="2:21" ht="12.75" customHeight="1" thickBot="1" x14ac:dyDescent="0.25">
      <c r="B406" s="55"/>
      <c r="C406" s="211" t="s">
        <v>49</v>
      </c>
      <c r="D406" s="212"/>
      <c r="E406" s="212"/>
      <c r="F406" s="212"/>
      <c r="G406" s="212"/>
      <c r="H406" s="212"/>
      <c r="I406" s="212"/>
      <c r="J406" s="212"/>
      <c r="K406" s="212"/>
      <c r="L406" s="212"/>
      <c r="M406" s="213"/>
      <c r="N406" s="166"/>
      <c r="O406" s="52"/>
      <c r="P406" s="52"/>
      <c r="Q406" s="52"/>
      <c r="R406" s="52"/>
      <c r="S406" s="52"/>
      <c r="T406" s="52"/>
      <c r="U406" s="52"/>
    </row>
    <row r="407" spans="2:21" ht="12.75" customHeight="1" x14ac:dyDescent="0.2">
      <c r="B407" s="55"/>
      <c r="C407" s="73" t="s">
        <v>50</v>
      </c>
      <c r="D407" s="258" t="s">
        <v>51</v>
      </c>
      <c r="E407" s="258"/>
      <c r="F407" s="258"/>
      <c r="G407" s="119" t="s">
        <v>52</v>
      </c>
      <c r="H407" s="119" t="s">
        <v>53</v>
      </c>
      <c r="I407" s="119" t="s">
        <v>54</v>
      </c>
      <c r="J407" s="258" t="s">
        <v>55</v>
      </c>
      <c r="K407" s="258"/>
      <c r="L407" s="119" t="s">
        <v>56</v>
      </c>
      <c r="M407" s="259"/>
      <c r="N407" s="166"/>
      <c r="O407" s="52"/>
      <c r="P407" s="52"/>
      <c r="Q407" s="52"/>
      <c r="R407" s="52"/>
      <c r="S407" s="52"/>
      <c r="T407" s="52"/>
      <c r="U407" s="52"/>
    </row>
    <row r="408" spans="2:21" ht="12.75" customHeight="1" x14ac:dyDescent="0.2">
      <c r="B408" s="55"/>
      <c r="C408" s="78"/>
      <c r="D408" s="262" t="s">
        <v>57</v>
      </c>
      <c r="E408" s="262"/>
      <c r="F408" s="262"/>
      <c r="G408" s="120"/>
      <c r="H408" s="103" t="s">
        <v>58</v>
      </c>
      <c r="I408" s="121">
        <f>0.05*M434</f>
        <v>1672.1153846153845</v>
      </c>
      <c r="J408" s="103">
        <v>1</v>
      </c>
      <c r="K408" s="103" t="s">
        <v>58</v>
      </c>
      <c r="L408" s="104">
        <f>I408/J408</f>
        <v>1672.1153846153845</v>
      </c>
      <c r="M408" s="260"/>
      <c r="N408" s="166"/>
      <c r="O408" s="52"/>
      <c r="P408" s="52"/>
      <c r="Q408" s="52"/>
      <c r="R408" s="52"/>
      <c r="S408" s="52"/>
      <c r="T408" s="52"/>
      <c r="U408" s="52"/>
    </row>
    <row r="409" spans="2:21" ht="12.75" customHeight="1" x14ac:dyDescent="0.2">
      <c r="B409" s="55"/>
      <c r="C409" s="78" t="s">
        <v>58</v>
      </c>
      <c r="D409" s="262" t="s">
        <v>116</v>
      </c>
      <c r="E409" s="262"/>
      <c r="F409" s="262"/>
      <c r="G409" s="103"/>
      <c r="H409" s="103" t="s">
        <v>98</v>
      </c>
      <c r="I409" s="121">
        <v>25000</v>
      </c>
      <c r="J409" s="103">
        <v>1</v>
      </c>
      <c r="K409" s="103" t="s">
        <v>124</v>
      </c>
      <c r="L409" s="104">
        <f>+I409/J409</f>
        <v>25000</v>
      </c>
      <c r="M409" s="260"/>
      <c r="N409" s="166"/>
      <c r="O409" s="52"/>
      <c r="P409" s="52"/>
      <c r="Q409" s="52"/>
      <c r="R409" s="52"/>
      <c r="S409" s="52"/>
      <c r="T409" s="52"/>
      <c r="U409" s="52"/>
    </row>
    <row r="410" spans="2:21" ht="12.75" customHeight="1" x14ac:dyDescent="0.2">
      <c r="B410" s="55"/>
      <c r="C410" s="78" t="s">
        <v>58</v>
      </c>
      <c r="D410" s="262"/>
      <c r="E410" s="262"/>
      <c r="F410" s="262"/>
      <c r="G410" s="103"/>
      <c r="H410" s="103"/>
      <c r="I410" s="121"/>
      <c r="J410" s="103"/>
      <c r="K410" s="103"/>
      <c r="L410" s="104"/>
      <c r="M410" s="261"/>
      <c r="N410" s="166"/>
      <c r="O410" s="52"/>
      <c r="P410" s="52"/>
      <c r="Q410" s="52"/>
      <c r="R410" s="52"/>
      <c r="S410" s="52"/>
      <c r="T410" s="52"/>
      <c r="U410" s="52"/>
    </row>
    <row r="411" spans="2:21" ht="12.75" customHeight="1" thickBot="1" x14ac:dyDescent="0.25">
      <c r="B411" s="55"/>
      <c r="C411" s="87" t="s">
        <v>58</v>
      </c>
      <c r="D411" s="274"/>
      <c r="E411" s="274"/>
      <c r="F411" s="274"/>
      <c r="G411" s="124"/>
      <c r="H411" s="124"/>
      <c r="I411" s="121"/>
      <c r="J411" s="124"/>
      <c r="K411" s="124"/>
      <c r="L411" s="104"/>
      <c r="M411" s="261"/>
      <c r="N411" s="166"/>
      <c r="O411" s="52"/>
      <c r="P411" s="52"/>
      <c r="Q411" s="52"/>
      <c r="R411" s="52"/>
      <c r="S411" s="52"/>
      <c r="T411" s="52"/>
      <c r="U411" s="52"/>
    </row>
    <row r="412" spans="2:21" ht="12.75" customHeight="1" thickBot="1" x14ac:dyDescent="0.25">
      <c r="B412" s="55"/>
      <c r="C412" s="93"/>
      <c r="D412" s="94"/>
      <c r="E412" s="94"/>
      <c r="F412" s="94"/>
      <c r="G412" s="94"/>
      <c r="H412" s="95"/>
      <c r="I412" s="95"/>
      <c r="J412" s="95"/>
      <c r="K412" s="95"/>
      <c r="L412" s="96" t="s">
        <v>59</v>
      </c>
      <c r="M412" s="97">
        <f>SUM(L408:L411)</f>
        <v>26672.115384615383</v>
      </c>
      <c r="N412" s="166"/>
      <c r="O412" s="52"/>
      <c r="P412" s="52"/>
      <c r="Q412" s="52"/>
      <c r="R412" s="52"/>
      <c r="S412" s="52"/>
      <c r="T412" s="52"/>
      <c r="U412" s="52"/>
    </row>
    <row r="413" spans="2:21" ht="12.75" customHeight="1" thickBot="1" x14ac:dyDescent="0.25">
      <c r="B413" s="55"/>
      <c r="C413" s="211" t="s">
        <v>60</v>
      </c>
      <c r="D413" s="212"/>
      <c r="E413" s="212"/>
      <c r="F413" s="212"/>
      <c r="G413" s="212"/>
      <c r="H413" s="212"/>
      <c r="I413" s="212"/>
      <c r="J413" s="212"/>
      <c r="K413" s="212"/>
      <c r="L413" s="212"/>
      <c r="M413" s="213"/>
      <c r="N413" s="166"/>
      <c r="O413" s="52"/>
      <c r="P413" s="52"/>
      <c r="Q413" s="52"/>
      <c r="R413" s="52"/>
      <c r="S413" s="52"/>
      <c r="T413" s="52"/>
      <c r="U413" s="52"/>
    </row>
    <row r="414" spans="2:21" ht="12.75" customHeight="1" x14ac:dyDescent="0.2">
      <c r="B414" s="55"/>
      <c r="C414" s="73" t="s">
        <v>50</v>
      </c>
      <c r="D414" s="214" t="s">
        <v>51</v>
      </c>
      <c r="E414" s="228"/>
      <c r="F414" s="228"/>
      <c r="G414" s="215"/>
      <c r="H414" s="119" t="s">
        <v>61</v>
      </c>
      <c r="I414" s="127" t="s">
        <v>62</v>
      </c>
      <c r="J414" s="258" t="s">
        <v>63</v>
      </c>
      <c r="K414" s="258"/>
      <c r="L414" s="119" t="s">
        <v>56</v>
      </c>
      <c r="M414" s="259"/>
      <c r="N414" s="166"/>
      <c r="O414" s="52"/>
      <c r="P414" s="52"/>
      <c r="Q414" s="52"/>
      <c r="R414" s="52"/>
      <c r="S414" s="52"/>
      <c r="T414" s="52"/>
      <c r="U414" s="52"/>
    </row>
    <row r="415" spans="2:21" ht="12.75" customHeight="1" x14ac:dyDescent="0.2">
      <c r="B415" s="55"/>
      <c r="C415" s="78"/>
      <c r="D415" s="272" t="s">
        <v>126</v>
      </c>
      <c r="E415" s="262"/>
      <c r="F415" s="262"/>
      <c r="G415" s="262"/>
      <c r="H415" s="103" t="s">
        <v>66</v>
      </c>
      <c r="I415" s="104">
        <v>30667</v>
      </c>
      <c r="J415" s="296">
        <v>1.05</v>
      </c>
      <c r="K415" s="297"/>
      <c r="L415" s="104">
        <f>I415*J415</f>
        <v>32200.350000000002</v>
      </c>
      <c r="M415" s="260"/>
      <c r="N415" s="166"/>
      <c r="O415" s="52"/>
      <c r="P415" s="52"/>
      <c r="Q415" s="52"/>
      <c r="R415" s="52"/>
      <c r="S415" s="52"/>
      <c r="T415" s="52"/>
      <c r="U415" s="52"/>
    </row>
    <row r="416" spans="2:21" ht="12.75" customHeight="1" x14ac:dyDescent="0.2">
      <c r="B416" s="55"/>
      <c r="C416" s="78"/>
      <c r="D416" s="272" t="s">
        <v>127</v>
      </c>
      <c r="E416" s="262"/>
      <c r="F416" s="262"/>
      <c r="G416" s="262"/>
      <c r="H416" s="103" t="s">
        <v>105</v>
      </c>
      <c r="I416" s="104">
        <v>16000</v>
      </c>
      <c r="J416" s="278">
        <v>0.75</v>
      </c>
      <c r="K416" s="279"/>
      <c r="L416" s="104">
        <f>I416*J416</f>
        <v>12000</v>
      </c>
      <c r="M416" s="260"/>
      <c r="N416" s="166"/>
      <c r="O416" s="52"/>
      <c r="P416" s="52"/>
      <c r="Q416" s="52"/>
      <c r="R416" s="52"/>
      <c r="S416" s="52"/>
      <c r="T416" s="52"/>
      <c r="U416" s="52"/>
    </row>
    <row r="417" spans="2:21" ht="12.75" customHeight="1" x14ac:dyDescent="0.2">
      <c r="B417" s="55"/>
      <c r="C417" s="78"/>
      <c r="D417" s="272" t="s">
        <v>120</v>
      </c>
      <c r="E417" s="262"/>
      <c r="F417" s="262"/>
      <c r="G417" s="262"/>
      <c r="H417" s="103" t="s">
        <v>121</v>
      </c>
      <c r="I417" s="104">
        <v>65000</v>
      </c>
      <c r="J417" s="223">
        <v>0.15</v>
      </c>
      <c r="K417" s="224"/>
      <c r="L417" s="104">
        <f>I417*J417</f>
        <v>9750</v>
      </c>
      <c r="M417" s="260"/>
      <c r="N417" s="166"/>
      <c r="O417" s="52"/>
      <c r="P417" s="52"/>
      <c r="Q417" s="52"/>
      <c r="R417" s="52"/>
      <c r="S417" s="52"/>
      <c r="T417" s="52"/>
      <c r="U417" s="52"/>
    </row>
    <row r="418" spans="2:21" ht="12.75" customHeight="1" x14ac:dyDescent="0.2">
      <c r="B418" s="55"/>
      <c r="C418" s="78"/>
      <c r="D418" s="262" t="s">
        <v>122</v>
      </c>
      <c r="E418" s="262"/>
      <c r="F418" s="262"/>
      <c r="G418" s="262"/>
      <c r="H418" s="103" t="s">
        <v>105</v>
      </c>
      <c r="I418" s="104">
        <v>6500</v>
      </c>
      <c r="J418" s="280">
        <v>2.6</v>
      </c>
      <c r="K418" s="281"/>
      <c r="L418" s="104">
        <f>I418*J418</f>
        <v>16900</v>
      </c>
      <c r="M418" s="260"/>
      <c r="N418" s="166"/>
      <c r="O418" s="52"/>
      <c r="P418" s="52"/>
      <c r="Q418" s="52"/>
      <c r="R418" s="52"/>
      <c r="S418" s="52"/>
      <c r="T418" s="52"/>
      <c r="U418" s="52"/>
    </row>
    <row r="419" spans="2:21" ht="12.75" customHeight="1" x14ac:dyDescent="0.2">
      <c r="B419" s="55"/>
      <c r="C419" s="78" t="s">
        <v>58</v>
      </c>
      <c r="D419" s="262" t="s">
        <v>128</v>
      </c>
      <c r="E419" s="262"/>
      <c r="F419" s="262"/>
      <c r="G419" s="262"/>
      <c r="H419" s="103" t="s">
        <v>28</v>
      </c>
      <c r="I419" s="104">
        <v>7000</v>
      </c>
      <c r="J419" s="223">
        <v>0.05</v>
      </c>
      <c r="K419" s="224"/>
      <c r="L419" s="104">
        <f>I419*J419</f>
        <v>350</v>
      </c>
      <c r="M419" s="260"/>
      <c r="N419" s="166"/>
      <c r="O419" s="52"/>
      <c r="P419" s="52"/>
      <c r="Q419" s="52"/>
      <c r="R419" s="52"/>
      <c r="S419" s="52"/>
      <c r="T419" s="52"/>
      <c r="U419" s="52"/>
    </row>
    <row r="420" spans="2:21" ht="12.75" customHeight="1" thickBot="1" x14ac:dyDescent="0.25">
      <c r="B420" s="55"/>
      <c r="C420" s="78"/>
      <c r="D420" s="262" t="s">
        <v>111</v>
      </c>
      <c r="E420" s="262"/>
      <c r="F420" s="262"/>
      <c r="G420" s="262"/>
      <c r="H420" s="103" t="s">
        <v>58</v>
      </c>
      <c r="I420" s="104"/>
      <c r="J420" s="273"/>
      <c r="K420" s="263"/>
      <c r="L420" s="104"/>
      <c r="M420" s="261"/>
      <c r="N420" s="166"/>
      <c r="O420" s="52"/>
      <c r="P420" s="52"/>
      <c r="Q420" s="52"/>
      <c r="R420" s="52"/>
      <c r="S420" s="52"/>
      <c r="T420" s="52"/>
      <c r="U420" s="52"/>
    </row>
    <row r="421" spans="2:21" ht="12.75" customHeight="1" thickBot="1" x14ac:dyDescent="0.25">
      <c r="B421" s="55"/>
      <c r="C421" s="93"/>
      <c r="D421" s="94"/>
      <c r="E421" s="94"/>
      <c r="F421" s="94"/>
      <c r="G421" s="94"/>
      <c r="H421" s="95"/>
      <c r="I421" s="95"/>
      <c r="J421" s="95"/>
      <c r="K421" s="95"/>
      <c r="L421" s="96" t="s">
        <v>59</v>
      </c>
      <c r="M421" s="97">
        <f>SUM(L415:L420)</f>
        <v>71200.350000000006</v>
      </c>
      <c r="N421" s="166"/>
      <c r="O421" s="52"/>
      <c r="P421" s="52"/>
      <c r="Q421" s="52"/>
      <c r="R421" s="52"/>
      <c r="S421" s="52"/>
      <c r="T421" s="52"/>
      <c r="U421" s="52"/>
    </row>
    <row r="422" spans="2:21" ht="12.75" customHeight="1" thickBot="1" x14ac:dyDescent="0.25">
      <c r="B422" s="55"/>
      <c r="C422" s="211" t="s">
        <v>69</v>
      </c>
      <c r="D422" s="212"/>
      <c r="E422" s="212"/>
      <c r="F422" s="212"/>
      <c r="G422" s="212"/>
      <c r="H422" s="212"/>
      <c r="I422" s="212"/>
      <c r="J422" s="212"/>
      <c r="K422" s="212"/>
      <c r="L422" s="212"/>
      <c r="M422" s="213"/>
      <c r="N422" s="166"/>
      <c r="O422" s="52"/>
      <c r="P422" s="52"/>
      <c r="Q422" s="52"/>
      <c r="R422" s="52"/>
      <c r="S422" s="52"/>
      <c r="T422" s="52"/>
      <c r="U422" s="52"/>
    </row>
    <row r="423" spans="2:21" ht="31.5" customHeight="1" x14ac:dyDescent="0.2">
      <c r="B423" s="55"/>
      <c r="C423" s="73" t="s">
        <v>50</v>
      </c>
      <c r="D423" s="214" t="s">
        <v>70</v>
      </c>
      <c r="E423" s="228"/>
      <c r="F423" s="215"/>
      <c r="G423" s="127" t="s">
        <v>71</v>
      </c>
      <c r="H423" s="119" t="s">
        <v>72</v>
      </c>
      <c r="I423" s="119" t="s">
        <v>73</v>
      </c>
      <c r="J423" s="258" t="s">
        <v>54</v>
      </c>
      <c r="K423" s="258"/>
      <c r="L423" s="119" t="s">
        <v>56</v>
      </c>
      <c r="M423" s="217"/>
      <c r="N423" s="166"/>
      <c r="O423" s="52"/>
      <c r="P423" s="52"/>
      <c r="Q423" s="52"/>
      <c r="R423" s="52"/>
      <c r="S423" s="52"/>
      <c r="T423" s="52"/>
      <c r="U423" s="52"/>
    </row>
    <row r="424" spans="2:21" ht="12.75" customHeight="1" x14ac:dyDescent="0.2">
      <c r="B424" s="55"/>
      <c r="C424" s="78"/>
      <c r="D424" s="265"/>
      <c r="E424" s="230"/>
      <c r="F424" s="231"/>
      <c r="G424" s="173"/>
      <c r="H424" s="103"/>
      <c r="I424" s="103"/>
      <c r="J424" s="266"/>
      <c r="K424" s="266"/>
      <c r="L424" s="104"/>
      <c r="M424" s="217"/>
      <c r="N424" s="166"/>
      <c r="O424" s="52"/>
      <c r="P424" s="52"/>
      <c r="Q424" s="52"/>
      <c r="R424" s="52"/>
      <c r="S424" s="52"/>
      <c r="T424" s="52"/>
      <c r="U424" s="52"/>
    </row>
    <row r="425" spans="2:21" ht="12.75" customHeight="1" x14ac:dyDescent="0.2">
      <c r="B425" s="55"/>
      <c r="C425" s="78" t="s">
        <v>58</v>
      </c>
      <c r="D425" s="265"/>
      <c r="E425" s="230"/>
      <c r="F425" s="231"/>
      <c r="G425" s="103"/>
      <c r="H425" s="103"/>
      <c r="I425" s="103"/>
      <c r="J425" s="266"/>
      <c r="K425" s="266"/>
      <c r="L425" s="104"/>
      <c r="M425" s="217"/>
      <c r="N425" s="166"/>
      <c r="O425" s="52"/>
      <c r="P425" s="52"/>
      <c r="Q425" s="52"/>
      <c r="R425" s="52"/>
      <c r="S425" s="52"/>
      <c r="T425" s="52"/>
      <c r="U425" s="52"/>
    </row>
    <row r="426" spans="2:21" ht="12.75" customHeight="1" thickBot="1" x14ac:dyDescent="0.25">
      <c r="B426" s="55"/>
      <c r="C426" s="87" t="s">
        <v>58</v>
      </c>
      <c r="D426" s="277"/>
      <c r="E426" s="268"/>
      <c r="F426" s="269"/>
      <c r="G426" s="174"/>
      <c r="H426" s="103"/>
      <c r="I426" s="103"/>
      <c r="J426" s="270"/>
      <c r="K426" s="270"/>
      <c r="L426" s="104"/>
      <c r="M426" s="217"/>
      <c r="N426" s="166"/>
      <c r="O426" s="52"/>
      <c r="P426" s="52"/>
      <c r="Q426" s="52"/>
      <c r="R426" s="52"/>
      <c r="S426" s="52"/>
      <c r="T426" s="52"/>
      <c r="U426" s="52"/>
    </row>
    <row r="427" spans="2:21" ht="12.75" customHeight="1" thickBot="1" x14ac:dyDescent="0.25">
      <c r="B427" s="55"/>
      <c r="C427" s="93"/>
      <c r="D427" s="94"/>
      <c r="E427" s="94"/>
      <c r="F427" s="94"/>
      <c r="G427" s="94"/>
      <c r="H427" s="95"/>
      <c r="I427" s="95"/>
      <c r="J427" s="95"/>
      <c r="K427" s="95"/>
      <c r="L427" s="96" t="s">
        <v>59</v>
      </c>
      <c r="M427" s="97">
        <f>SUM(L424:L426)</f>
        <v>0</v>
      </c>
      <c r="N427" s="166"/>
      <c r="O427" s="52"/>
      <c r="P427" s="52"/>
      <c r="Q427" s="52"/>
      <c r="R427" s="52"/>
      <c r="S427" s="52"/>
      <c r="T427" s="52"/>
      <c r="U427" s="52"/>
    </row>
    <row r="428" spans="2:21" ht="12.75" customHeight="1" thickBot="1" x14ac:dyDescent="0.25">
      <c r="B428" s="55"/>
      <c r="C428" s="211" t="s">
        <v>75</v>
      </c>
      <c r="D428" s="212"/>
      <c r="E428" s="212"/>
      <c r="F428" s="212"/>
      <c r="G428" s="212"/>
      <c r="H428" s="212"/>
      <c r="I428" s="212"/>
      <c r="J428" s="212"/>
      <c r="K428" s="212"/>
      <c r="L428" s="212"/>
      <c r="M428" s="213"/>
      <c r="N428" s="166"/>
      <c r="O428" s="52"/>
      <c r="P428" s="52"/>
      <c r="Q428" s="52"/>
      <c r="R428" s="52"/>
      <c r="S428" s="52"/>
      <c r="T428" s="52"/>
      <c r="U428" s="52"/>
    </row>
    <row r="429" spans="2:21" ht="12.75" customHeight="1" x14ac:dyDescent="0.2">
      <c r="B429" s="55"/>
      <c r="C429" s="73" t="s">
        <v>50</v>
      </c>
      <c r="D429" s="258" t="s">
        <v>76</v>
      </c>
      <c r="E429" s="258"/>
      <c r="F429" s="119" t="s">
        <v>77</v>
      </c>
      <c r="G429" s="119" t="s">
        <v>78</v>
      </c>
      <c r="H429" s="119" t="s">
        <v>79</v>
      </c>
      <c r="I429" s="119" t="s">
        <v>80</v>
      </c>
      <c r="J429" s="258" t="s">
        <v>55</v>
      </c>
      <c r="K429" s="258"/>
      <c r="L429" s="119" t="s">
        <v>56</v>
      </c>
      <c r="M429" s="259"/>
      <c r="N429" s="166"/>
      <c r="O429" s="52"/>
      <c r="P429" s="52"/>
      <c r="Q429" s="52"/>
      <c r="R429" s="52"/>
      <c r="S429" s="52"/>
      <c r="T429" s="52"/>
      <c r="U429" s="52"/>
    </row>
    <row r="430" spans="2:21" ht="12.75" customHeight="1" x14ac:dyDescent="0.2">
      <c r="B430" s="55"/>
      <c r="C430" s="78"/>
      <c r="D430" s="262" t="s">
        <v>123</v>
      </c>
      <c r="E430" s="262"/>
      <c r="F430" s="103">
        <v>1</v>
      </c>
      <c r="G430" s="104">
        <v>140000</v>
      </c>
      <c r="H430" s="128">
        <v>1.85</v>
      </c>
      <c r="I430" s="104">
        <f>ROUND(+F430*G430*H430,0)</f>
        <v>259000</v>
      </c>
      <c r="J430" s="103">
        <v>13</v>
      </c>
      <c r="K430" s="103" t="s">
        <v>124</v>
      </c>
      <c r="L430" s="104">
        <f>I430/J430</f>
        <v>19923.076923076922</v>
      </c>
      <c r="M430" s="260"/>
      <c r="N430" s="166"/>
      <c r="O430" s="52"/>
      <c r="P430" s="52"/>
      <c r="Q430" s="52"/>
      <c r="R430" s="52"/>
      <c r="S430" s="52"/>
      <c r="T430" s="52"/>
      <c r="U430" s="52"/>
    </row>
    <row r="431" spans="2:21" ht="12.75" customHeight="1" x14ac:dyDescent="0.2">
      <c r="B431" s="55"/>
      <c r="C431" s="78"/>
      <c r="D431" s="262" t="s">
        <v>125</v>
      </c>
      <c r="E431" s="262"/>
      <c r="F431" s="103">
        <v>1</v>
      </c>
      <c r="G431" s="104">
        <v>95000</v>
      </c>
      <c r="H431" s="128">
        <v>1.85</v>
      </c>
      <c r="I431" s="104">
        <f>ROUND(+F431*G431*H431,0)</f>
        <v>175750</v>
      </c>
      <c r="J431" s="103">
        <v>13</v>
      </c>
      <c r="K431" s="103" t="str">
        <f>K430</f>
        <v>UND/DÍA</v>
      </c>
      <c r="L431" s="104">
        <f>I431/J431</f>
        <v>13519.23076923077</v>
      </c>
      <c r="M431" s="260"/>
      <c r="N431" s="166"/>
      <c r="O431" s="52"/>
      <c r="P431" s="52"/>
      <c r="Q431" s="52"/>
      <c r="R431" s="52"/>
      <c r="S431" s="52"/>
      <c r="T431" s="52"/>
      <c r="U431" s="52"/>
    </row>
    <row r="432" spans="2:21" ht="12.75" customHeight="1" x14ac:dyDescent="0.2">
      <c r="B432" s="55"/>
      <c r="C432" s="78" t="s">
        <v>58</v>
      </c>
      <c r="D432" s="263" t="s">
        <v>58</v>
      </c>
      <c r="E432" s="263"/>
      <c r="F432" s="103" t="s">
        <v>58</v>
      </c>
      <c r="G432" s="104" t="s">
        <v>58</v>
      </c>
      <c r="H432" s="128" t="s">
        <v>58</v>
      </c>
      <c r="I432" s="104" t="s">
        <v>58</v>
      </c>
      <c r="J432" s="103" t="s">
        <v>58</v>
      </c>
      <c r="K432" s="103" t="s">
        <v>58</v>
      </c>
      <c r="L432" s="104"/>
      <c r="M432" s="260"/>
      <c r="N432" s="166"/>
      <c r="O432" s="52"/>
      <c r="P432" s="52"/>
      <c r="Q432" s="52"/>
      <c r="R432" s="52"/>
      <c r="S432" s="52"/>
      <c r="T432" s="52"/>
      <c r="U432" s="52"/>
    </row>
    <row r="433" spans="2:21" ht="12.75" customHeight="1" thickBot="1" x14ac:dyDescent="0.25">
      <c r="B433" s="55"/>
      <c r="C433" s="87" t="s">
        <v>58</v>
      </c>
      <c r="D433" s="264" t="s">
        <v>58</v>
      </c>
      <c r="E433" s="264"/>
      <c r="F433" s="124" t="s">
        <v>58</v>
      </c>
      <c r="G433" s="126" t="s">
        <v>58</v>
      </c>
      <c r="H433" s="130" t="s">
        <v>58</v>
      </c>
      <c r="I433" s="126" t="s">
        <v>58</v>
      </c>
      <c r="J433" s="124" t="s">
        <v>58</v>
      </c>
      <c r="K433" s="124" t="s">
        <v>58</v>
      </c>
      <c r="L433" s="126"/>
      <c r="M433" s="261"/>
      <c r="N433" s="166"/>
      <c r="O433" s="52"/>
      <c r="P433" s="52"/>
      <c r="Q433" s="52"/>
      <c r="R433" s="52"/>
      <c r="S433" s="52"/>
      <c r="T433" s="52"/>
      <c r="U433" s="52"/>
    </row>
    <row r="434" spans="2:21" ht="12.75" customHeight="1" thickBot="1" x14ac:dyDescent="0.25">
      <c r="B434" s="55"/>
      <c r="C434" s="93"/>
      <c r="D434" s="94"/>
      <c r="E434" s="94"/>
      <c r="F434" s="94"/>
      <c r="G434" s="94"/>
      <c r="H434" s="95"/>
      <c r="I434" s="95"/>
      <c r="J434" s="95"/>
      <c r="K434" s="95"/>
      <c r="L434" s="96" t="s">
        <v>59</v>
      </c>
      <c r="M434" s="97">
        <f>SUM(L430:L433)</f>
        <v>33442.307692307688</v>
      </c>
      <c r="N434" s="166"/>
      <c r="O434" s="52"/>
      <c r="P434" s="52"/>
      <c r="Q434" s="52"/>
      <c r="R434" s="52"/>
      <c r="S434" s="52"/>
      <c r="T434" s="52"/>
      <c r="U434" s="52"/>
    </row>
    <row r="435" spans="2:21" ht="12.75" customHeight="1" thickBot="1" x14ac:dyDescent="0.25">
      <c r="B435" s="55"/>
      <c r="C435" s="112"/>
      <c r="M435" s="114"/>
      <c r="N435" s="166"/>
      <c r="O435" s="52"/>
      <c r="P435" s="52"/>
      <c r="Q435" s="52"/>
      <c r="R435" s="52"/>
      <c r="S435" s="52"/>
      <c r="T435" s="52"/>
      <c r="U435" s="52"/>
    </row>
    <row r="436" spans="2:21" ht="12.75" customHeight="1" thickBot="1" x14ac:dyDescent="0.25">
      <c r="B436" s="55"/>
      <c r="C436" s="93"/>
      <c r="D436" s="94"/>
      <c r="E436" s="94"/>
      <c r="F436" s="94"/>
      <c r="G436" s="94"/>
      <c r="H436" s="95"/>
      <c r="I436" s="95"/>
      <c r="J436" s="244" t="s">
        <v>82</v>
      </c>
      <c r="K436" s="244"/>
      <c r="L436" s="244"/>
      <c r="M436" s="192">
        <f>ROUND(M434+M421+M427+M412,0)</f>
        <v>131315</v>
      </c>
      <c r="N436" s="166"/>
      <c r="O436" s="52"/>
      <c r="P436" s="52"/>
      <c r="Q436" s="52"/>
      <c r="R436" s="52"/>
      <c r="S436" s="52"/>
      <c r="T436" s="52"/>
      <c r="U436" s="52"/>
    </row>
    <row r="437" spans="2:21" ht="12.75" customHeight="1" x14ac:dyDescent="0.2">
      <c r="B437" s="55"/>
      <c r="C437" s="282"/>
      <c r="D437" s="282"/>
      <c r="E437" s="282"/>
      <c r="F437" s="282"/>
      <c r="G437" s="282"/>
      <c r="H437" s="282"/>
      <c r="I437" s="282"/>
      <c r="J437" s="282"/>
      <c r="K437" s="282"/>
      <c r="L437" s="282"/>
      <c r="M437" s="282"/>
      <c r="N437" s="166"/>
      <c r="O437" s="52"/>
      <c r="P437" s="52"/>
      <c r="Q437" s="52"/>
      <c r="R437" s="52"/>
      <c r="S437" s="52"/>
      <c r="T437" s="52"/>
      <c r="U437" s="52"/>
    </row>
    <row r="438" spans="2:21" ht="12.75" customHeight="1" thickBot="1" x14ac:dyDescent="0.25">
      <c r="B438" s="55"/>
      <c r="C438" s="282"/>
      <c r="D438" s="282"/>
      <c r="E438" s="282"/>
      <c r="F438" s="282"/>
      <c r="G438" s="282"/>
      <c r="H438" s="282"/>
      <c r="I438" s="282"/>
      <c r="J438" s="282"/>
      <c r="K438" s="282"/>
      <c r="L438" s="282"/>
      <c r="M438" s="282"/>
      <c r="N438" s="166"/>
      <c r="O438" s="52"/>
      <c r="P438" s="52"/>
      <c r="Q438" s="52"/>
      <c r="R438" s="52"/>
      <c r="S438" s="52"/>
      <c r="T438" s="52"/>
      <c r="U438" s="52"/>
    </row>
    <row r="439" spans="2:21" ht="12.75" customHeight="1" thickBot="1" x14ac:dyDescent="0.25">
      <c r="B439" s="55"/>
      <c r="C439" s="246" t="s">
        <v>42</v>
      </c>
      <c r="D439" s="247"/>
      <c r="E439" s="247"/>
      <c r="F439" s="247"/>
      <c r="G439" s="247"/>
      <c r="H439" s="247"/>
      <c r="I439" s="247"/>
      <c r="J439" s="252" t="s">
        <v>43</v>
      </c>
      <c r="K439" s="56" t="s">
        <v>44</v>
      </c>
      <c r="L439" s="56" t="s">
        <v>45</v>
      </c>
      <c r="M439" s="57" t="s">
        <v>46</v>
      </c>
      <c r="N439" s="166"/>
      <c r="O439" s="52"/>
      <c r="P439" s="52"/>
      <c r="Q439" s="52"/>
      <c r="R439" s="52"/>
      <c r="S439" s="52"/>
      <c r="T439" s="52"/>
      <c r="U439" s="52"/>
    </row>
    <row r="440" spans="2:21" ht="12.75" customHeight="1" thickBot="1" x14ac:dyDescent="0.25">
      <c r="B440" s="55"/>
      <c r="C440" s="248"/>
      <c r="D440" s="249"/>
      <c r="E440" s="249"/>
      <c r="F440" s="249"/>
      <c r="G440" s="249"/>
      <c r="H440" s="249"/>
      <c r="I440" s="249"/>
      <c r="J440" s="253"/>
      <c r="K440" s="59">
        <v>12</v>
      </c>
      <c r="L440" s="56" t="s">
        <v>47</v>
      </c>
      <c r="M440" s="59">
        <v>2026</v>
      </c>
      <c r="N440" s="166"/>
      <c r="O440" s="52"/>
      <c r="P440" s="52"/>
      <c r="Q440" s="52"/>
      <c r="R440" s="52"/>
      <c r="S440" s="52"/>
      <c r="T440" s="52"/>
      <c r="U440" s="52"/>
    </row>
    <row r="441" spans="2:21" ht="12.75" customHeight="1" thickBot="1" x14ac:dyDescent="0.25">
      <c r="B441" s="55"/>
      <c r="C441" s="250"/>
      <c r="D441" s="251"/>
      <c r="E441" s="251"/>
      <c r="F441" s="251"/>
      <c r="G441" s="251"/>
      <c r="H441" s="251"/>
      <c r="I441" s="251"/>
      <c r="J441" s="251"/>
      <c r="K441" s="251"/>
      <c r="L441" s="251"/>
      <c r="M441" s="254"/>
      <c r="N441" s="166"/>
      <c r="O441" s="52"/>
      <c r="P441" s="52"/>
      <c r="Q441" s="52"/>
      <c r="R441" s="52"/>
      <c r="S441" s="52"/>
      <c r="T441" s="52"/>
      <c r="U441" s="52"/>
    </row>
    <row r="442" spans="2:21" ht="12.75" customHeight="1" thickBot="1" x14ac:dyDescent="0.25">
      <c r="B442" s="55"/>
      <c r="C442" s="255" t="s">
        <v>48</v>
      </c>
      <c r="D442" s="256"/>
      <c r="E442" s="256"/>
      <c r="F442" s="256"/>
      <c r="G442" s="256"/>
      <c r="H442" s="256"/>
      <c r="I442" s="256"/>
      <c r="J442" s="256"/>
      <c r="K442" s="256"/>
      <c r="L442" s="256"/>
      <c r="M442" s="257"/>
      <c r="N442" s="166"/>
      <c r="O442" s="52"/>
      <c r="P442" s="52"/>
      <c r="Q442" s="52"/>
      <c r="R442" s="52"/>
      <c r="S442" s="52"/>
      <c r="T442" s="52"/>
      <c r="U442" s="52"/>
    </row>
    <row r="443" spans="2:21" ht="12.75" customHeight="1" x14ac:dyDescent="0.2">
      <c r="B443" s="55"/>
      <c r="C443" s="66" t="s">
        <v>84</v>
      </c>
      <c r="D443" s="228" t="s">
        <v>51</v>
      </c>
      <c r="E443" s="228"/>
      <c r="F443" s="228"/>
      <c r="G443" s="228"/>
      <c r="H443" s="228"/>
      <c r="I443" s="228"/>
      <c r="J443" s="228"/>
      <c r="K443" s="228"/>
      <c r="L443" s="67" t="s">
        <v>2</v>
      </c>
      <c r="M443" s="68" t="s">
        <v>3</v>
      </c>
      <c r="N443" s="166"/>
      <c r="O443" s="52"/>
      <c r="P443" s="52"/>
      <c r="Q443" s="52"/>
      <c r="R443" s="52"/>
      <c r="S443" s="52"/>
      <c r="T443" s="52"/>
      <c r="U443" s="52"/>
    </row>
    <row r="444" spans="2:21" ht="12.75" customHeight="1" thickBot="1" x14ac:dyDescent="0.25">
      <c r="B444" s="55"/>
      <c r="C444" s="70">
        <f>'PRESUPUESTO '!A18</f>
        <v>3.4</v>
      </c>
      <c r="D444" s="243" t="str">
        <f>'PRESUPUESTO '!B18</f>
        <v>PLACA METALDECK 2" CALIBRE 16 E=0,10M</v>
      </c>
      <c r="E444" s="243"/>
      <c r="F444" s="243"/>
      <c r="G444" s="243"/>
      <c r="H444" s="243"/>
      <c r="I444" s="243"/>
      <c r="J444" s="243"/>
      <c r="K444" s="243"/>
      <c r="L444" s="71" t="str">
        <f>'PRESUPUESTO '!C18</f>
        <v>M2</v>
      </c>
      <c r="M444" s="72">
        <f>'PRESUPUESTO '!D18</f>
        <v>24</v>
      </c>
      <c r="N444" s="166"/>
      <c r="O444" s="52"/>
      <c r="P444" s="52"/>
      <c r="Q444" s="52"/>
      <c r="R444" s="52"/>
      <c r="S444" s="52"/>
      <c r="T444" s="52"/>
      <c r="U444" s="52"/>
    </row>
    <row r="445" spans="2:21" ht="12.75" customHeight="1" thickBot="1" x14ac:dyDescent="0.25">
      <c r="B445" s="55"/>
      <c r="C445" s="211" t="s">
        <v>49</v>
      </c>
      <c r="D445" s="212"/>
      <c r="E445" s="212"/>
      <c r="F445" s="212"/>
      <c r="G445" s="212"/>
      <c r="H445" s="212"/>
      <c r="I445" s="212"/>
      <c r="J445" s="212"/>
      <c r="K445" s="212"/>
      <c r="L445" s="212"/>
      <c r="M445" s="213"/>
      <c r="N445" s="166"/>
      <c r="O445" s="52"/>
      <c r="P445" s="52"/>
      <c r="Q445" s="52"/>
      <c r="R445" s="52"/>
      <c r="S445" s="52"/>
      <c r="T445" s="52"/>
      <c r="U445" s="52"/>
    </row>
    <row r="446" spans="2:21" ht="12.75" customHeight="1" x14ac:dyDescent="0.2">
      <c r="B446" s="55"/>
      <c r="C446" s="73" t="s">
        <v>50</v>
      </c>
      <c r="D446" s="258" t="s">
        <v>51</v>
      </c>
      <c r="E446" s="258"/>
      <c r="F446" s="258"/>
      <c r="G446" s="119" t="s">
        <v>52</v>
      </c>
      <c r="H446" s="119" t="s">
        <v>53</v>
      </c>
      <c r="I446" s="119" t="s">
        <v>54</v>
      </c>
      <c r="J446" s="258" t="s">
        <v>55</v>
      </c>
      <c r="K446" s="258"/>
      <c r="L446" s="119" t="s">
        <v>56</v>
      </c>
      <c r="M446" s="259"/>
      <c r="N446" s="166"/>
      <c r="O446" s="52"/>
      <c r="P446" s="52"/>
      <c r="Q446" s="52"/>
      <c r="R446" s="52"/>
      <c r="S446" s="52"/>
      <c r="T446" s="52"/>
      <c r="U446" s="52"/>
    </row>
    <row r="447" spans="2:21" ht="12.75" customHeight="1" x14ac:dyDescent="0.2">
      <c r="B447" s="55"/>
      <c r="C447" s="78"/>
      <c r="D447" s="262" t="s">
        <v>57</v>
      </c>
      <c r="E447" s="262"/>
      <c r="F447" s="262"/>
      <c r="G447" s="120"/>
      <c r="H447" s="103" t="s">
        <v>58</v>
      </c>
      <c r="I447" s="121">
        <f>0.05*M475</f>
        <v>5896.875</v>
      </c>
      <c r="J447" s="103">
        <v>1</v>
      </c>
      <c r="K447" s="103" t="s">
        <v>58</v>
      </c>
      <c r="L447" s="104">
        <f>I447/J447</f>
        <v>5896.875</v>
      </c>
      <c r="M447" s="260"/>
      <c r="N447" s="166"/>
      <c r="O447" s="52"/>
      <c r="P447" s="52"/>
      <c r="Q447" s="52"/>
      <c r="R447" s="52"/>
      <c r="S447" s="52"/>
      <c r="T447" s="52"/>
      <c r="U447" s="52"/>
    </row>
    <row r="448" spans="2:21" ht="12.75" customHeight="1" x14ac:dyDescent="0.2">
      <c r="B448" s="55"/>
      <c r="C448" s="78" t="s">
        <v>58</v>
      </c>
      <c r="D448" s="262" t="s">
        <v>96</v>
      </c>
      <c r="E448" s="262"/>
      <c r="F448" s="262"/>
      <c r="G448" s="103" t="s">
        <v>97</v>
      </c>
      <c r="H448" s="103" t="s">
        <v>98</v>
      </c>
      <c r="I448" s="121">
        <v>106000</v>
      </c>
      <c r="J448" s="103">
        <v>5</v>
      </c>
      <c r="K448" s="103" t="s">
        <v>87</v>
      </c>
      <c r="L448" s="104">
        <f>+I448/J448</f>
        <v>21200</v>
      </c>
      <c r="M448" s="260"/>
      <c r="N448" s="166"/>
      <c r="O448" s="52"/>
      <c r="P448" s="52"/>
      <c r="Q448" s="52"/>
      <c r="R448" s="52"/>
      <c r="S448" s="52"/>
      <c r="T448" s="52"/>
      <c r="U448" s="52"/>
    </row>
    <row r="449" spans="2:21" ht="12.75" customHeight="1" x14ac:dyDescent="0.2">
      <c r="B449" s="55"/>
      <c r="C449" s="78" t="s">
        <v>58</v>
      </c>
      <c r="D449" s="262" t="s">
        <v>99</v>
      </c>
      <c r="E449" s="262"/>
      <c r="F449" s="262"/>
      <c r="G449" s="103" t="s">
        <v>100</v>
      </c>
      <c r="H449" s="103" t="s">
        <v>98</v>
      </c>
      <c r="I449" s="121">
        <v>60000</v>
      </c>
      <c r="J449" s="103">
        <v>5</v>
      </c>
      <c r="K449" s="103" t="s">
        <v>87</v>
      </c>
      <c r="L449" s="104">
        <f>+I449/J449</f>
        <v>12000</v>
      </c>
      <c r="M449" s="261"/>
      <c r="N449" s="166"/>
      <c r="O449" s="52"/>
      <c r="P449" s="52"/>
      <c r="Q449" s="52"/>
      <c r="R449" s="52"/>
      <c r="S449" s="52"/>
      <c r="T449" s="52"/>
      <c r="U449" s="52"/>
    </row>
    <row r="450" spans="2:21" ht="12.75" customHeight="1" thickBot="1" x14ac:dyDescent="0.25">
      <c r="B450" s="55"/>
      <c r="C450" s="87" t="s">
        <v>58</v>
      </c>
      <c r="D450" s="274"/>
      <c r="E450" s="274"/>
      <c r="F450" s="274"/>
      <c r="G450" s="124"/>
      <c r="H450" s="124"/>
      <c r="I450" s="121"/>
      <c r="J450" s="124"/>
      <c r="K450" s="124"/>
      <c r="L450" s="104"/>
      <c r="M450" s="261"/>
      <c r="N450" s="166"/>
      <c r="O450" s="52"/>
      <c r="P450" s="52"/>
      <c r="Q450" s="52"/>
      <c r="R450" s="52"/>
      <c r="S450" s="52"/>
      <c r="T450" s="52"/>
      <c r="U450" s="52"/>
    </row>
    <row r="451" spans="2:21" ht="12.75" customHeight="1" thickBot="1" x14ac:dyDescent="0.25">
      <c r="B451" s="55"/>
      <c r="C451" s="93"/>
      <c r="D451" s="94"/>
      <c r="E451" s="94"/>
      <c r="F451" s="94"/>
      <c r="G451" s="94"/>
      <c r="H451" s="95"/>
      <c r="I451" s="95"/>
      <c r="J451" s="95"/>
      <c r="K451" s="95"/>
      <c r="L451" s="96" t="s">
        <v>59</v>
      </c>
      <c r="M451" s="97">
        <f>SUM(L447:L450)</f>
        <v>39096.875</v>
      </c>
      <c r="N451" s="166"/>
      <c r="O451" s="52"/>
      <c r="P451" s="52"/>
      <c r="Q451" s="52"/>
      <c r="R451" s="52"/>
      <c r="S451" s="52"/>
      <c r="T451" s="52"/>
      <c r="U451" s="52"/>
    </row>
    <row r="452" spans="2:21" ht="12.75" customHeight="1" thickBot="1" x14ac:dyDescent="0.25">
      <c r="B452" s="55"/>
      <c r="C452" s="211" t="s">
        <v>60</v>
      </c>
      <c r="D452" s="212"/>
      <c r="E452" s="212"/>
      <c r="F452" s="212"/>
      <c r="G452" s="212"/>
      <c r="H452" s="212"/>
      <c r="I452" s="212"/>
      <c r="J452" s="212"/>
      <c r="K452" s="212"/>
      <c r="L452" s="212"/>
      <c r="M452" s="213"/>
      <c r="N452" s="166"/>
      <c r="O452" s="52"/>
      <c r="P452" s="52"/>
      <c r="Q452" s="52"/>
      <c r="R452" s="52"/>
      <c r="S452" s="52"/>
      <c r="T452" s="52"/>
      <c r="U452" s="52"/>
    </row>
    <row r="453" spans="2:21" ht="12.75" customHeight="1" x14ac:dyDescent="0.2">
      <c r="B453" s="55"/>
      <c r="C453" s="73" t="s">
        <v>50</v>
      </c>
      <c r="D453" s="214" t="s">
        <v>51</v>
      </c>
      <c r="E453" s="228"/>
      <c r="F453" s="228"/>
      <c r="G453" s="215"/>
      <c r="H453" s="119" t="s">
        <v>61</v>
      </c>
      <c r="I453" s="127" t="s">
        <v>62</v>
      </c>
      <c r="J453" s="258" t="s">
        <v>63</v>
      </c>
      <c r="K453" s="258"/>
      <c r="L453" s="119" t="s">
        <v>56</v>
      </c>
      <c r="M453" s="259"/>
      <c r="N453" s="166"/>
      <c r="O453" s="52"/>
      <c r="P453" s="52"/>
      <c r="Q453" s="52"/>
      <c r="R453" s="52"/>
      <c r="S453" s="52"/>
      <c r="T453" s="52"/>
      <c r="U453" s="52"/>
    </row>
    <row r="454" spans="2:21" ht="12.75" customHeight="1" x14ac:dyDescent="0.2">
      <c r="B454" s="55"/>
      <c r="C454" s="78"/>
      <c r="D454" s="272" t="s">
        <v>101</v>
      </c>
      <c r="E454" s="262"/>
      <c r="F454" s="262"/>
      <c r="G454" s="262"/>
      <c r="H454" s="103" t="s">
        <v>8</v>
      </c>
      <c r="I454" s="104">
        <v>249845.68</v>
      </c>
      <c r="J454" s="223">
        <f>0.575*0.074</f>
        <v>4.2549999999999998E-2</v>
      </c>
      <c r="K454" s="224"/>
      <c r="L454" s="104">
        <f t="shared" ref="L454:L460" si="2">I454*J454</f>
        <v>10630.933684</v>
      </c>
      <c r="M454" s="260"/>
      <c r="N454" s="166"/>
      <c r="O454" s="52"/>
      <c r="P454" s="52"/>
      <c r="Q454" s="52"/>
      <c r="R454" s="52"/>
      <c r="S454" s="52"/>
      <c r="T454" s="52"/>
      <c r="U454" s="52"/>
    </row>
    <row r="455" spans="2:21" ht="12.75" customHeight="1" x14ac:dyDescent="0.2">
      <c r="B455" s="55"/>
      <c r="C455" s="78"/>
      <c r="D455" s="272" t="s">
        <v>102</v>
      </c>
      <c r="E455" s="262"/>
      <c r="F455" s="262"/>
      <c r="G455" s="262"/>
      <c r="H455" s="103" t="s">
        <v>105</v>
      </c>
      <c r="I455" s="104">
        <v>1038.8498</v>
      </c>
      <c r="J455" s="278">
        <f>336*0.075</f>
        <v>25.2</v>
      </c>
      <c r="K455" s="279"/>
      <c r="L455" s="104">
        <f t="shared" si="2"/>
        <v>26179.014959999997</v>
      </c>
      <c r="M455" s="260"/>
      <c r="N455" s="166"/>
      <c r="O455" s="52"/>
      <c r="P455" s="52"/>
      <c r="Q455" s="52"/>
      <c r="R455" s="52"/>
      <c r="S455" s="52"/>
      <c r="T455" s="52"/>
      <c r="U455" s="52"/>
    </row>
    <row r="456" spans="2:21" ht="12.75" customHeight="1" x14ac:dyDescent="0.2">
      <c r="B456" s="55"/>
      <c r="C456" s="78"/>
      <c r="D456" s="272" t="s">
        <v>103</v>
      </c>
      <c r="E456" s="262"/>
      <c r="F456" s="262"/>
      <c r="G456" s="262"/>
      <c r="H456" s="103" t="s">
        <v>8</v>
      </c>
      <c r="I456" s="104">
        <v>299038.78000000003</v>
      </c>
      <c r="J456" s="223">
        <f>0.84*0.075</f>
        <v>6.3E-2</v>
      </c>
      <c r="K456" s="224"/>
      <c r="L456" s="104">
        <f t="shared" si="2"/>
        <v>18839.443140000003</v>
      </c>
      <c r="M456" s="260"/>
      <c r="N456" s="166"/>
      <c r="O456" s="52"/>
      <c r="P456" s="52"/>
      <c r="Q456" s="52"/>
      <c r="R456" s="52"/>
      <c r="S456" s="52"/>
      <c r="T456" s="52"/>
      <c r="U456" s="52"/>
    </row>
    <row r="457" spans="2:21" ht="12.75" customHeight="1" x14ac:dyDescent="0.2">
      <c r="B457" s="55"/>
      <c r="C457" s="78"/>
      <c r="D457" s="303" t="s">
        <v>129</v>
      </c>
      <c r="E457" s="304"/>
      <c r="F457" s="304"/>
      <c r="G457" s="305"/>
      <c r="H457" s="103" t="s">
        <v>7</v>
      </c>
      <c r="I457" s="104">
        <v>98888</v>
      </c>
      <c r="J457" s="223">
        <v>1.1000000000000001</v>
      </c>
      <c r="K457" s="224"/>
      <c r="L457" s="104">
        <f t="shared" si="2"/>
        <v>108776.8</v>
      </c>
      <c r="M457" s="260"/>
      <c r="N457" s="166"/>
      <c r="O457" s="52"/>
      <c r="P457" s="52"/>
      <c r="Q457" s="52"/>
      <c r="R457" s="52"/>
      <c r="S457" s="52"/>
      <c r="T457" s="52"/>
      <c r="U457" s="52"/>
    </row>
    <row r="458" spans="2:21" ht="12.75" customHeight="1" x14ac:dyDescent="0.2">
      <c r="B458" s="55"/>
      <c r="C458" s="78"/>
      <c r="D458" s="262" t="s">
        <v>130</v>
      </c>
      <c r="E458" s="262"/>
      <c r="F458" s="262"/>
      <c r="G458" s="262"/>
      <c r="H458" s="103" t="s">
        <v>7</v>
      </c>
      <c r="I458" s="104">
        <v>10500</v>
      </c>
      <c r="J458" s="271">
        <v>1.1499999999999999</v>
      </c>
      <c r="K458" s="271"/>
      <c r="L458" s="104">
        <f t="shared" si="2"/>
        <v>12074.999999999998</v>
      </c>
      <c r="M458" s="260"/>
      <c r="N458" s="166"/>
      <c r="O458" s="52"/>
      <c r="P458" s="52"/>
      <c r="Q458" s="52"/>
      <c r="R458" s="52"/>
      <c r="S458" s="52"/>
      <c r="T458" s="52"/>
      <c r="U458" s="52"/>
    </row>
    <row r="459" spans="2:21" ht="12.75" customHeight="1" x14ac:dyDescent="0.2">
      <c r="B459" s="55"/>
      <c r="C459" s="78" t="s">
        <v>58</v>
      </c>
      <c r="D459" s="262" t="s">
        <v>131</v>
      </c>
      <c r="E459" s="262"/>
      <c r="F459" s="262"/>
      <c r="G459" s="262"/>
      <c r="H459" s="103" t="s">
        <v>28</v>
      </c>
      <c r="I459" s="104">
        <v>3500</v>
      </c>
      <c r="J459" s="275">
        <v>2</v>
      </c>
      <c r="K459" s="275"/>
      <c r="L459" s="104">
        <f t="shared" si="2"/>
        <v>7000</v>
      </c>
      <c r="M459" s="260"/>
      <c r="N459" s="166"/>
      <c r="O459" s="52"/>
      <c r="P459" s="52"/>
      <c r="Q459" s="52"/>
      <c r="R459" s="52"/>
      <c r="S459" s="52"/>
      <c r="T459" s="52"/>
      <c r="U459" s="52"/>
    </row>
    <row r="460" spans="2:21" ht="12.75" customHeight="1" x14ac:dyDescent="0.2">
      <c r="B460" s="55"/>
      <c r="C460" s="78"/>
      <c r="D460" s="219" t="s">
        <v>132</v>
      </c>
      <c r="E460" s="240"/>
      <c r="F460" s="240"/>
      <c r="G460" s="220"/>
      <c r="H460" s="103" t="s">
        <v>7</v>
      </c>
      <c r="I460" s="104">
        <v>6500</v>
      </c>
      <c r="J460" s="271">
        <v>1</v>
      </c>
      <c r="K460" s="271"/>
      <c r="L460" s="104">
        <f t="shared" si="2"/>
        <v>6500</v>
      </c>
      <c r="M460" s="261"/>
      <c r="N460" s="166"/>
      <c r="O460" s="52"/>
      <c r="P460" s="52"/>
      <c r="Q460" s="52"/>
      <c r="R460" s="52"/>
      <c r="S460" s="52"/>
      <c r="T460" s="52"/>
      <c r="U460" s="52"/>
    </row>
    <row r="461" spans="2:21" ht="12.75" customHeight="1" thickBot="1" x14ac:dyDescent="0.25">
      <c r="B461" s="55"/>
      <c r="C461" s="78"/>
      <c r="D461" s="262" t="s">
        <v>111</v>
      </c>
      <c r="E461" s="262"/>
      <c r="F461" s="262"/>
      <c r="G461" s="262"/>
      <c r="H461" s="103" t="s">
        <v>58</v>
      </c>
      <c r="I461" s="104"/>
      <c r="J461" s="273"/>
      <c r="K461" s="263"/>
      <c r="L461" s="104"/>
      <c r="M461" s="261"/>
      <c r="N461" s="166"/>
      <c r="O461" s="52"/>
      <c r="P461" s="52"/>
      <c r="Q461" s="52"/>
      <c r="R461" s="52"/>
      <c r="S461" s="52"/>
      <c r="T461" s="52"/>
      <c r="U461" s="52"/>
    </row>
    <row r="462" spans="2:21" ht="12.75" customHeight="1" thickBot="1" x14ac:dyDescent="0.25">
      <c r="B462" s="55"/>
      <c r="C462" s="93"/>
      <c r="D462" s="94"/>
      <c r="E462" s="94"/>
      <c r="F462" s="94"/>
      <c r="G462" s="94"/>
      <c r="H462" s="95"/>
      <c r="I462" s="95"/>
      <c r="J462" s="95"/>
      <c r="K462" s="95"/>
      <c r="L462" s="96" t="s">
        <v>59</v>
      </c>
      <c r="M462" s="97">
        <f>SUM(L454:L461)</f>
        <v>190001.191784</v>
      </c>
      <c r="N462" s="166"/>
      <c r="O462" s="52"/>
      <c r="P462" s="52"/>
      <c r="Q462" s="52"/>
      <c r="R462" s="52"/>
      <c r="S462" s="52"/>
      <c r="T462" s="52"/>
      <c r="U462" s="52"/>
    </row>
    <row r="463" spans="2:21" ht="12.75" customHeight="1" thickBot="1" x14ac:dyDescent="0.25">
      <c r="B463" s="55"/>
      <c r="C463" s="211" t="s">
        <v>69</v>
      </c>
      <c r="D463" s="212"/>
      <c r="E463" s="212"/>
      <c r="F463" s="212"/>
      <c r="G463" s="212"/>
      <c r="H463" s="212"/>
      <c r="I463" s="212"/>
      <c r="J463" s="212"/>
      <c r="K463" s="212"/>
      <c r="L463" s="212"/>
      <c r="M463" s="213"/>
      <c r="N463" s="166"/>
      <c r="O463" s="52"/>
      <c r="P463" s="52"/>
      <c r="Q463" s="52"/>
      <c r="R463" s="52"/>
      <c r="S463" s="52"/>
      <c r="T463" s="52"/>
      <c r="U463" s="52"/>
    </row>
    <row r="464" spans="2:21" ht="21" customHeight="1" x14ac:dyDescent="0.2">
      <c r="B464" s="55"/>
      <c r="C464" s="73" t="s">
        <v>50</v>
      </c>
      <c r="D464" s="214" t="s">
        <v>70</v>
      </c>
      <c r="E464" s="228"/>
      <c r="F464" s="215"/>
      <c r="G464" s="127" t="s">
        <v>71</v>
      </c>
      <c r="H464" s="119" t="s">
        <v>72</v>
      </c>
      <c r="I464" s="119" t="s">
        <v>73</v>
      </c>
      <c r="J464" s="258" t="s">
        <v>54</v>
      </c>
      <c r="K464" s="258"/>
      <c r="L464" s="119" t="s">
        <v>56</v>
      </c>
      <c r="M464" s="217"/>
      <c r="N464" s="166"/>
      <c r="O464" s="52"/>
      <c r="P464" s="52"/>
      <c r="Q464" s="52"/>
      <c r="R464" s="52"/>
      <c r="S464" s="52"/>
      <c r="T464" s="52"/>
      <c r="U464" s="52"/>
    </row>
    <row r="465" spans="2:21" ht="12.75" customHeight="1" x14ac:dyDescent="0.2">
      <c r="B465" s="55"/>
      <c r="C465" s="78"/>
      <c r="D465" s="265"/>
      <c r="E465" s="230"/>
      <c r="F465" s="231"/>
      <c r="G465" s="173"/>
      <c r="H465" s="103"/>
      <c r="I465" s="103"/>
      <c r="J465" s="266"/>
      <c r="K465" s="266"/>
      <c r="L465" s="104"/>
      <c r="M465" s="217"/>
      <c r="N465" s="166"/>
      <c r="O465" s="52"/>
      <c r="P465" s="52"/>
      <c r="Q465" s="52"/>
      <c r="R465" s="52"/>
      <c r="S465" s="52"/>
      <c r="T465" s="52"/>
      <c r="U465" s="52"/>
    </row>
    <row r="466" spans="2:21" ht="12.75" customHeight="1" x14ac:dyDescent="0.2">
      <c r="B466" s="55"/>
      <c r="C466" s="78" t="s">
        <v>58</v>
      </c>
      <c r="D466" s="265"/>
      <c r="E466" s="230"/>
      <c r="F466" s="231"/>
      <c r="G466" s="103"/>
      <c r="H466" s="103"/>
      <c r="I466" s="103"/>
      <c r="J466" s="266"/>
      <c r="K466" s="266"/>
      <c r="L466" s="104"/>
      <c r="M466" s="217"/>
      <c r="N466" s="166"/>
      <c r="O466" s="52"/>
      <c r="P466" s="52"/>
      <c r="Q466" s="52"/>
      <c r="R466" s="52"/>
      <c r="S466" s="52"/>
      <c r="T466" s="52"/>
      <c r="U466" s="52"/>
    </row>
    <row r="467" spans="2:21" ht="12.75" customHeight="1" thickBot="1" x14ac:dyDescent="0.25">
      <c r="B467" s="55"/>
      <c r="C467" s="87" t="s">
        <v>58</v>
      </c>
      <c r="D467" s="277"/>
      <c r="E467" s="268"/>
      <c r="F467" s="269"/>
      <c r="G467" s="174"/>
      <c r="H467" s="103"/>
      <c r="I467" s="103"/>
      <c r="J467" s="270"/>
      <c r="K467" s="270"/>
      <c r="L467" s="104"/>
      <c r="M467" s="217"/>
      <c r="N467" s="166"/>
      <c r="O467" s="52"/>
      <c r="P467" s="52"/>
      <c r="Q467" s="52"/>
      <c r="R467" s="52"/>
      <c r="S467" s="52"/>
      <c r="T467" s="52"/>
      <c r="U467" s="52"/>
    </row>
    <row r="468" spans="2:21" ht="12.75" customHeight="1" thickBot="1" x14ac:dyDescent="0.25">
      <c r="B468" s="55"/>
      <c r="C468" s="93"/>
      <c r="D468" s="94"/>
      <c r="E468" s="94"/>
      <c r="F468" s="94"/>
      <c r="G468" s="94"/>
      <c r="H468" s="95"/>
      <c r="I468" s="95"/>
      <c r="J468" s="95"/>
      <c r="K468" s="95"/>
      <c r="L468" s="96" t="s">
        <v>59</v>
      </c>
      <c r="M468" s="97">
        <f>SUM(L465:L467)</f>
        <v>0</v>
      </c>
      <c r="N468" s="166"/>
      <c r="O468" s="52"/>
      <c r="P468" s="52"/>
      <c r="Q468" s="52"/>
      <c r="R468" s="52"/>
      <c r="S468" s="52"/>
      <c r="T468" s="52"/>
      <c r="U468" s="52"/>
    </row>
    <row r="469" spans="2:21" ht="12.75" customHeight="1" thickBot="1" x14ac:dyDescent="0.25">
      <c r="B469" s="55"/>
      <c r="C469" s="211" t="s">
        <v>75</v>
      </c>
      <c r="D469" s="212"/>
      <c r="E469" s="212"/>
      <c r="F469" s="212"/>
      <c r="G469" s="212"/>
      <c r="H469" s="212"/>
      <c r="I469" s="212"/>
      <c r="J469" s="212"/>
      <c r="K469" s="212"/>
      <c r="L469" s="212"/>
      <c r="M469" s="213"/>
      <c r="N469" s="166"/>
      <c r="O469" s="52"/>
      <c r="P469" s="52"/>
      <c r="Q469" s="52"/>
      <c r="R469" s="52"/>
      <c r="S469" s="52"/>
      <c r="T469" s="52"/>
      <c r="U469" s="52"/>
    </row>
    <row r="470" spans="2:21" ht="12.75" customHeight="1" x14ac:dyDescent="0.2">
      <c r="B470" s="55"/>
      <c r="C470" s="73" t="s">
        <v>50</v>
      </c>
      <c r="D470" s="258" t="s">
        <v>76</v>
      </c>
      <c r="E470" s="258"/>
      <c r="F470" s="119" t="s">
        <v>77</v>
      </c>
      <c r="G470" s="119" t="s">
        <v>78</v>
      </c>
      <c r="H470" s="119" t="s">
        <v>79</v>
      </c>
      <c r="I470" s="119" t="s">
        <v>80</v>
      </c>
      <c r="J470" s="258" t="s">
        <v>55</v>
      </c>
      <c r="K470" s="258"/>
      <c r="L470" s="119" t="s">
        <v>56</v>
      </c>
      <c r="M470" s="259"/>
      <c r="N470" s="166"/>
      <c r="O470" s="52"/>
      <c r="P470" s="52"/>
      <c r="Q470" s="52"/>
      <c r="R470" s="52"/>
      <c r="S470" s="52"/>
      <c r="T470" s="52"/>
      <c r="U470" s="52"/>
    </row>
    <row r="471" spans="2:21" ht="12.75" customHeight="1" x14ac:dyDescent="0.2">
      <c r="B471" s="55"/>
      <c r="C471" s="78"/>
      <c r="D471" s="262" t="s">
        <v>123</v>
      </c>
      <c r="E471" s="262"/>
      <c r="F471" s="103">
        <v>1</v>
      </c>
      <c r="G471" s="104">
        <v>90000</v>
      </c>
      <c r="H471" s="128">
        <v>1.85</v>
      </c>
      <c r="I471" s="104">
        <f>ROUND(+F471*G471*H471,0)</f>
        <v>166500</v>
      </c>
      <c r="J471" s="103">
        <v>4</v>
      </c>
      <c r="K471" s="103" t="s">
        <v>124</v>
      </c>
      <c r="L471" s="104">
        <f>I471/J471</f>
        <v>41625</v>
      </c>
      <c r="M471" s="260"/>
      <c r="N471" s="166"/>
      <c r="O471" s="52"/>
      <c r="P471" s="52"/>
      <c r="Q471" s="52"/>
      <c r="R471" s="52"/>
      <c r="S471" s="52"/>
      <c r="T471" s="52"/>
      <c r="U471" s="52"/>
    </row>
    <row r="472" spans="2:21" ht="12.75" customHeight="1" x14ac:dyDescent="0.2">
      <c r="B472" s="55"/>
      <c r="C472" s="78"/>
      <c r="D472" s="262" t="s">
        <v>125</v>
      </c>
      <c r="E472" s="262"/>
      <c r="F472" s="103">
        <v>3</v>
      </c>
      <c r="G472" s="104">
        <v>55000</v>
      </c>
      <c r="H472" s="128">
        <v>1.85</v>
      </c>
      <c r="I472" s="104">
        <f>ROUND(+F472*G472*H472,0)</f>
        <v>305250</v>
      </c>
      <c r="J472" s="103">
        <v>4</v>
      </c>
      <c r="K472" s="103" t="str">
        <f>K471</f>
        <v>UND/DÍA</v>
      </c>
      <c r="L472" s="104">
        <f>I472/J472</f>
        <v>76312.5</v>
      </c>
      <c r="M472" s="260"/>
      <c r="N472" s="166"/>
      <c r="O472" s="52"/>
      <c r="P472" s="52"/>
      <c r="Q472" s="52"/>
      <c r="R472" s="52"/>
      <c r="S472" s="52"/>
      <c r="T472" s="52"/>
      <c r="U472" s="52"/>
    </row>
    <row r="473" spans="2:21" ht="12.75" customHeight="1" x14ac:dyDescent="0.2">
      <c r="B473" s="55"/>
      <c r="C473" s="78" t="s">
        <v>58</v>
      </c>
      <c r="D473" s="263" t="s">
        <v>58</v>
      </c>
      <c r="E473" s="263"/>
      <c r="F473" s="122" t="s">
        <v>58</v>
      </c>
      <c r="G473" s="104" t="s">
        <v>58</v>
      </c>
      <c r="H473" s="128" t="s">
        <v>58</v>
      </c>
      <c r="I473" s="104" t="s">
        <v>58</v>
      </c>
      <c r="J473" s="103" t="s">
        <v>58</v>
      </c>
      <c r="K473" s="103" t="s">
        <v>58</v>
      </c>
      <c r="L473" s="104"/>
      <c r="M473" s="260"/>
      <c r="N473" s="166"/>
      <c r="O473" s="52"/>
      <c r="P473" s="52"/>
      <c r="Q473" s="52"/>
      <c r="R473" s="52"/>
      <c r="S473" s="52"/>
      <c r="T473" s="52"/>
      <c r="U473" s="52"/>
    </row>
    <row r="474" spans="2:21" ht="12.75" customHeight="1" thickBot="1" x14ac:dyDescent="0.25">
      <c r="B474" s="55"/>
      <c r="C474" s="87" t="s">
        <v>58</v>
      </c>
      <c r="D474" s="264" t="s">
        <v>58</v>
      </c>
      <c r="E474" s="264"/>
      <c r="F474" s="124" t="s">
        <v>58</v>
      </c>
      <c r="G474" s="126" t="s">
        <v>58</v>
      </c>
      <c r="H474" s="130" t="s">
        <v>58</v>
      </c>
      <c r="I474" s="126" t="s">
        <v>58</v>
      </c>
      <c r="J474" s="124" t="s">
        <v>58</v>
      </c>
      <c r="K474" s="124" t="s">
        <v>58</v>
      </c>
      <c r="L474" s="126"/>
      <c r="M474" s="261"/>
      <c r="N474" s="166"/>
      <c r="O474" s="52"/>
      <c r="P474" s="52"/>
      <c r="Q474" s="52"/>
      <c r="R474" s="52"/>
      <c r="S474" s="52"/>
      <c r="T474" s="52"/>
      <c r="U474" s="52"/>
    </row>
    <row r="475" spans="2:21" ht="12.75" customHeight="1" thickBot="1" x14ac:dyDescent="0.25">
      <c r="B475" s="55"/>
      <c r="C475" s="93"/>
      <c r="D475" s="94"/>
      <c r="E475" s="94"/>
      <c r="F475" s="94"/>
      <c r="G475" s="94"/>
      <c r="H475" s="95"/>
      <c r="I475" s="95"/>
      <c r="J475" s="95"/>
      <c r="K475" s="95"/>
      <c r="L475" s="96" t="s">
        <v>59</v>
      </c>
      <c r="M475" s="97">
        <f>SUM(L471:L474)</f>
        <v>117937.5</v>
      </c>
      <c r="N475" s="166"/>
      <c r="O475" s="52"/>
      <c r="P475" s="52"/>
      <c r="Q475" s="52"/>
      <c r="R475" s="52"/>
      <c r="S475" s="52"/>
      <c r="T475" s="52"/>
      <c r="U475" s="52"/>
    </row>
    <row r="476" spans="2:21" ht="12.75" customHeight="1" thickBot="1" x14ac:dyDescent="0.25">
      <c r="B476" s="55"/>
      <c r="C476" s="112"/>
      <c r="M476" s="114"/>
      <c r="N476" s="166"/>
      <c r="O476" s="52"/>
      <c r="P476" s="52"/>
      <c r="Q476" s="52"/>
      <c r="R476" s="52"/>
      <c r="S476" s="52"/>
      <c r="T476" s="52"/>
      <c r="U476" s="52"/>
    </row>
    <row r="477" spans="2:21" ht="12.75" customHeight="1" thickBot="1" x14ac:dyDescent="0.25">
      <c r="B477" s="55"/>
      <c r="C477" s="93"/>
      <c r="D477" s="94"/>
      <c r="E477" s="94"/>
      <c r="F477" s="94"/>
      <c r="G477" s="94"/>
      <c r="H477" s="95"/>
      <c r="I477" s="95"/>
      <c r="J477" s="244" t="s">
        <v>82</v>
      </c>
      <c r="K477" s="244"/>
      <c r="L477" s="244"/>
      <c r="M477" s="192">
        <f>ROUND(M475+M462+M468+M451,0)</f>
        <v>347036</v>
      </c>
      <c r="N477" s="166"/>
      <c r="O477" s="52"/>
      <c r="P477" s="52"/>
      <c r="Q477" s="52"/>
      <c r="R477" s="52"/>
      <c r="S477" s="52"/>
      <c r="T477" s="52"/>
      <c r="U477" s="52"/>
    </row>
    <row r="478" spans="2:21" ht="12.75" customHeight="1" x14ac:dyDescent="0.2">
      <c r="B478" s="55"/>
      <c r="C478" s="302"/>
      <c r="D478" s="302"/>
      <c r="E478" s="302"/>
      <c r="F478" s="302"/>
      <c r="G478" s="302"/>
      <c r="H478" s="302"/>
      <c r="I478" s="302"/>
      <c r="J478" s="302"/>
      <c r="K478" s="302"/>
      <c r="L478" s="302"/>
      <c r="M478" s="302"/>
      <c r="N478" s="166"/>
      <c r="O478" s="52"/>
      <c r="P478" s="52"/>
      <c r="Q478" s="52"/>
      <c r="R478" s="52"/>
      <c r="S478" s="52"/>
      <c r="T478" s="52"/>
      <c r="U478" s="52"/>
    </row>
    <row r="479" spans="2:21" ht="12.75" customHeight="1" thickBot="1" x14ac:dyDescent="0.25">
      <c r="B479" s="55"/>
      <c r="C479" s="302"/>
      <c r="D479" s="302"/>
      <c r="E479" s="302"/>
      <c r="F479" s="302"/>
      <c r="G479" s="302"/>
      <c r="H479" s="302"/>
      <c r="I479" s="302"/>
      <c r="J479" s="302"/>
      <c r="K479" s="302"/>
      <c r="L479" s="302"/>
      <c r="M479" s="302"/>
      <c r="N479" s="166"/>
      <c r="O479" s="52"/>
      <c r="P479" s="52"/>
      <c r="Q479" s="52"/>
      <c r="R479" s="52"/>
      <c r="S479" s="52"/>
      <c r="T479" s="52"/>
      <c r="U479" s="52"/>
    </row>
    <row r="480" spans="2:21" ht="12.75" customHeight="1" thickBot="1" x14ac:dyDescent="0.25">
      <c r="B480" s="55"/>
      <c r="C480" s="246" t="s">
        <v>42</v>
      </c>
      <c r="D480" s="247"/>
      <c r="E480" s="247"/>
      <c r="F480" s="247"/>
      <c r="G480" s="247"/>
      <c r="H480" s="247"/>
      <c r="I480" s="247"/>
      <c r="J480" s="252" t="s">
        <v>43</v>
      </c>
      <c r="K480" s="56" t="s">
        <v>44</v>
      </c>
      <c r="L480" s="56" t="s">
        <v>45</v>
      </c>
      <c r="M480" s="57" t="s">
        <v>46</v>
      </c>
      <c r="N480" s="166"/>
      <c r="O480" s="52"/>
      <c r="P480" s="52"/>
      <c r="Q480" s="52"/>
      <c r="R480" s="52"/>
      <c r="S480" s="52"/>
      <c r="T480" s="52"/>
      <c r="U480" s="52"/>
    </row>
    <row r="481" spans="2:21" ht="12.75" customHeight="1" thickBot="1" x14ac:dyDescent="0.25">
      <c r="B481" s="55"/>
      <c r="C481" s="248"/>
      <c r="D481" s="249"/>
      <c r="E481" s="249"/>
      <c r="F481" s="249"/>
      <c r="G481" s="249"/>
      <c r="H481" s="249"/>
      <c r="I481" s="249"/>
      <c r="J481" s="253"/>
      <c r="K481" s="59">
        <v>12</v>
      </c>
      <c r="L481" s="56" t="s">
        <v>47</v>
      </c>
      <c r="M481" s="59">
        <v>2026</v>
      </c>
      <c r="N481" s="166"/>
      <c r="O481" s="52"/>
      <c r="P481" s="52"/>
      <c r="Q481" s="52"/>
      <c r="R481" s="52"/>
      <c r="S481" s="52"/>
      <c r="T481" s="52"/>
      <c r="U481" s="52"/>
    </row>
    <row r="482" spans="2:21" ht="12.75" customHeight="1" thickBot="1" x14ac:dyDescent="0.25">
      <c r="B482" s="55"/>
      <c r="C482" s="250"/>
      <c r="D482" s="251"/>
      <c r="E482" s="251"/>
      <c r="F482" s="251"/>
      <c r="G482" s="251"/>
      <c r="H482" s="251"/>
      <c r="I482" s="251"/>
      <c r="J482" s="251"/>
      <c r="K482" s="251"/>
      <c r="L482" s="251"/>
      <c r="M482" s="254"/>
      <c r="N482" s="166"/>
      <c r="O482" s="52"/>
      <c r="P482" s="52"/>
      <c r="Q482" s="52"/>
      <c r="R482" s="52"/>
      <c r="S482" s="52"/>
      <c r="T482" s="52"/>
      <c r="U482" s="52"/>
    </row>
    <row r="483" spans="2:21" ht="12.75" customHeight="1" thickBot="1" x14ac:dyDescent="0.25">
      <c r="B483" s="55"/>
      <c r="C483" s="255" t="s">
        <v>48</v>
      </c>
      <c r="D483" s="256"/>
      <c r="E483" s="256"/>
      <c r="F483" s="256"/>
      <c r="G483" s="256"/>
      <c r="H483" s="256"/>
      <c r="I483" s="256"/>
      <c r="J483" s="256"/>
      <c r="K483" s="256"/>
      <c r="L483" s="256"/>
      <c r="M483" s="257"/>
      <c r="N483" s="166"/>
      <c r="O483" s="52"/>
      <c r="P483" s="52"/>
      <c r="Q483" s="52"/>
      <c r="R483" s="52"/>
      <c r="S483" s="52"/>
      <c r="T483" s="52"/>
      <c r="U483" s="52"/>
    </row>
    <row r="484" spans="2:21" ht="12.75" customHeight="1" x14ac:dyDescent="0.2">
      <c r="B484" s="55"/>
      <c r="C484" s="66" t="s">
        <v>84</v>
      </c>
      <c r="D484" s="228" t="s">
        <v>51</v>
      </c>
      <c r="E484" s="228"/>
      <c r="F484" s="228"/>
      <c r="G484" s="228"/>
      <c r="H484" s="228"/>
      <c r="I484" s="228"/>
      <c r="J484" s="228"/>
      <c r="K484" s="228"/>
      <c r="L484" s="67" t="s">
        <v>2</v>
      </c>
      <c r="M484" s="68" t="s">
        <v>3</v>
      </c>
      <c r="N484" s="166"/>
      <c r="O484" s="52"/>
      <c r="P484" s="52"/>
      <c r="Q484" s="52"/>
      <c r="R484" s="52"/>
      <c r="S484" s="52"/>
      <c r="T484" s="52"/>
      <c r="U484" s="52"/>
    </row>
    <row r="485" spans="2:21" ht="12.75" customHeight="1" thickBot="1" x14ac:dyDescent="0.25">
      <c r="B485" s="55"/>
      <c r="C485" s="70">
        <f>'PRESUPUESTO '!A19</f>
        <v>3.5</v>
      </c>
      <c r="D485" s="243" t="str">
        <f>'PRESUPUESTO '!B19</f>
        <v xml:space="preserve">ESCALERA METALICA 15 HUELLAS EN ANGULOS DE 1X1/8 </v>
      </c>
      <c r="E485" s="243"/>
      <c r="F485" s="243"/>
      <c r="G485" s="243"/>
      <c r="H485" s="243"/>
      <c r="I485" s="243"/>
      <c r="J485" s="243"/>
      <c r="K485" s="243"/>
      <c r="L485" s="71" t="str">
        <f>'PRESUPUESTO '!C19</f>
        <v>UND</v>
      </c>
      <c r="M485" s="72">
        <f>'PRESUPUESTO '!D19</f>
        <v>1</v>
      </c>
      <c r="N485" s="166"/>
      <c r="O485" s="52"/>
      <c r="P485" s="52"/>
      <c r="Q485" s="52"/>
      <c r="R485" s="52"/>
      <c r="S485" s="52"/>
      <c r="T485" s="52"/>
      <c r="U485" s="52"/>
    </row>
    <row r="486" spans="2:21" ht="12.75" customHeight="1" thickBot="1" x14ac:dyDescent="0.25">
      <c r="B486" s="55"/>
      <c r="C486" s="211">
        <v>1</v>
      </c>
      <c r="D486" s="212"/>
      <c r="E486" s="212"/>
      <c r="F486" s="212"/>
      <c r="G486" s="212"/>
      <c r="H486" s="212"/>
      <c r="I486" s="212"/>
      <c r="J486" s="212"/>
      <c r="K486" s="212"/>
      <c r="L486" s="212"/>
      <c r="M486" s="213"/>
      <c r="N486" s="166"/>
      <c r="O486" s="52"/>
      <c r="P486" s="52"/>
      <c r="Q486" s="52"/>
      <c r="R486" s="52"/>
      <c r="S486" s="52"/>
      <c r="T486" s="52"/>
      <c r="U486" s="52"/>
    </row>
    <row r="487" spans="2:21" ht="12.75" customHeight="1" x14ac:dyDescent="0.2">
      <c r="B487" s="55"/>
      <c r="C487" s="73" t="s">
        <v>50</v>
      </c>
      <c r="D487" s="258" t="s">
        <v>51</v>
      </c>
      <c r="E487" s="258"/>
      <c r="F487" s="258"/>
      <c r="G487" s="119" t="s">
        <v>52</v>
      </c>
      <c r="H487" s="119" t="s">
        <v>53</v>
      </c>
      <c r="I487" s="119" t="s">
        <v>54</v>
      </c>
      <c r="J487" s="258" t="s">
        <v>55</v>
      </c>
      <c r="K487" s="258"/>
      <c r="L487" s="119" t="s">
        <v>56</v>
      </c>
      <c r="M487" s="259"/>
      <c r="N487" s="166"/>
      <c r="O487" s="52"/>
      <c r="P487" s="52"/>
      <c r="Q487" s="52"/>
      <c r="R487" s="52"/>
      <c r="S487" s="52"/>
      <c r="T487" s="52"/>
      <c r="U487" s="52"/>
    </row>
    <row r="488" spans="2:21" ht="12.75" customHeight="1" x14ac:dyDescent="0.2">
      <c r="B488" s="55"/>
      <c r="C488" s="78"/>
      <c r="D488" s="262" t="s">
        <v>57</v>
      </c>
      <c r="E488" s="262"/>
      <c r="F488" s="262"/>
      <c r="G488" s="120"/>
      <c r="H488" s="103" t="s">
        <v>58</v>
      </c>
      <c r="I488" s="121">
        <f>0.05*M517</f>
        <v>108687.5</v>
      </c>
      <c r="J488" s="103">
        <v>0.99995792426367458</v>
      </c>
      <c r="K488" s="103" t="s">
        <v>58</v>
      </c>
      <c r="L488" s="104">
        <f>I488/J488</f>
        <v>108692.07329901679</v>
      </c>
      <c r="M488" s="260"/>
      <c r="N488" s="166"/>
      <c r="O488" s="52"/>
      <c r="P488" s="52"/>
      <c r="Q488" s="52"/>
      <c r="R488" s="52"/>
      <c r="S488" s="52"/>
      <c r="T488" s="52"/>
      <c r="U488" s="52"/>
    </row>
    <row r="489" spans="2:21" ht="12.75" customHeight="1" x14ac:dyDescent="0.2">
      <c r="B489" s="55"/>
      <c r="C489" s="78" t="s">
        <v>58</v>
      </c>
      <c r="D489" s="262" t="s">
        <v>116</v>
      </c>
      <c r="E489" s="262"/>
      <c r="F489" s="262"/>
      <c r="G489" s="103"/>
      <c r="H489" s="103" t="s">
        <v>98</v>
      </c>
      <c r="I489" s="121">
        <v>25000</v>
      </c>
      <c r="J489" s="103">
        <v>0.2</v>
      </c>
      <c r="K489" s="103" t="s">
        <v>124</v>
      </c>
      <c r="L489" s="104">
        <f>+I489/J489</f>
        <v>125000</v>
      </c>
      <c r="M489" s="260"/>
      <c r="N489" s="166"/>
      <c r="O489" s="52"/>
      <c r="P489" s="52"/>
      <c r="Q489" s="52"/>
      <c r="R489" s="52"/>
      <c r="S489" s="52"/>
      <c r="T489" s="52"/>
      <c r="U489" s="52"/>
    </row>
    <row r="490" spans="2:21" ht="12.75" customHeight="1" x14ac:dyDescent="0.2">
      <c r="B490" s="55"/>
      <c r="C490" s="78" t="s">
        <v>58</v>
      </c>
      <c r="D490" s="262"/>
      <c r="E490" s="262"/>
      <c r="F490" s="262"/>
      <c r="G490" s="103"/>
      <c r="H490" s="103"/>
      <c r="I490" s="121"/>
      <c r="J490" s="103"/>
      <c r="K490" s="103"/>
      <c r="L490" s="104"/>
      <c r="M490" s="261"/>
      <c r="N490" s="166"/>
      <c r="O490" s="52"/>
      <c r="P490" s="52"/>
      <c r="Q490" s="52"/>
      <c r="R490" s="52"/>
      <c r="S490" s="52"/>
      <c r="T490" s="52"/>
      <c r="U490" s="52"/>
    </row>
    <row r="491" spans="2:21" ht="12.75" customHeight="1" thickBot="1" x14ac:dyDescent="0.25">
      <c r="B491" s="55"/>
      <c r="C491" s="87" t="s">
        <v>58</v>
      </c>
      <c r="D491" s="274"/>
      <c r="E491" s="274"/>
      <c r="F491" s="274"/>
      <c r="G491" s="124"/>
      <c r="H491" s="124"/>
      <c r="I491" s="121"/>
      <c r="J491" s="124"/>
      <c r="K491" s="124"/>
      <c r="L491" s="104"/>
      <c r="M491" s="261"/>
      <c r="N491" s="166"/>
      <c r="O491" s="52"/>
      <c r="P491" s="52"/>
      <c r="Q491" s="52"/>
      <c r="R491" s="52"/>
      <c r="S491" s="52"/>
      <c r="T491" s="52"/>
      <c r="U491" s="52"/>
    </row>
    <row r="492" spans="2:21" ht="12.75" customHeight="1" thickBot="1" x14ac:dyDescent="0.25">
      <c r="B492" s="55"/>
      <c r="C492" s="93"/>
      <c r="D492" s="94"/>
      <c r="E492" s="94"/>
      <c r="F492" s="94"/>
      <c r="G492" s="94"/>
      <c r="H492" s="95"/>
      <c r="I492" s="95"/>
      <c r="J492" s="95"/>
      <c r="K492" s="95"/>
      <c r="L492" s="96" t="s">
        <v>59</v>
      </c>
      <c r="M492" s="97">
        <f>SUM(L488:L491)</f>
        <v>233692.0732990168</v>
      </c>
      <c r="N492" s="166"/>
      <c r="O492" s="52"/>
      <c r="P492" s="52"/>
      <c r="Q492" s="52"/>
      <c r="R492" s="52"/>
      <c r="S492" s="52"/>
      <c r="T492" s="52"/>
      <c r="U492" s="52"/>
    </row>
    <row r="493" spans="2:21" ht="12.75" customHeight="1" thickBot="1" x14ac:dyDescent="0.25">
      <c r="B493" s="55"/>
      <c r="C493" s="211" t="s">
        <v>60</v>
      </c>
      <c r="D493" s="212"/>
      <c r="E493" s="212"/>
      <c r="F493" s="212"/>
      <c r="G493" s="212"/>
      <c r="H493" s="212"/>
      <c r="I493" s="212"/>
      <c r="J493" s="212"/>
      <c r="K493" s="212"/>
      <c r="L493" s="212"/>
      <c r="M493" s="213"/>
      <c r="N493" s="166"/>
      <c r="O493" s="52"/>
      <c r="P493" s="52"/>
      <c r="Q493" s="52"/>
      <c r="R493" s="52"/>
      <c r="S493" s="52"/>
      <c r="T493" s="52"/>
      <c r="U493" s="52"/>
    </row>
    <row r="494" spans="2:21" ht="12.75" customHeight="1" x14ac:dyDescent="0.2">
      <c r="B494" s="55"/>
      <c r="C494" s="73" t="s">
        <v>50</v>
      </c>
      <c r="D494" s="214" t="s">
        <v>51</v>
      </c>
      <c r="E494" s="228"/>
      <c r="F494" s="228"/>
      <c r="G494" s="215"/>
      <c r="H494" s="119" t="s">
        <v>61</v>
      </c>
      <c r="I494" s="127" t="s">
        <v>62</v>
      </c>
      <c r="J494" s="258" t="s">
        <v>63</v>
      </c>
      <c r="K494" s="258"/>
      <c r="L494" s="119" t="s">
        <v>56</v>
      </c>
      <c r="M494" s="259"/>
      <c r="N494" s="166"/>
      <c r="O494" s="52"/>
      <c r="P494" s="52"/>
      <c r="Q494" s="52"/>
      <c r="R494" s="52"/>
      <c r="S494" s="52"/>
      <c r="T494" s="52"/>
      <c r="U494" s="52"/>
    </row>
    <row r="495" spans="2:21" ht="12.75" customHeight="1" x14ac:dyDescent="0.2">
      <c r="B495" s="55"/>
      <c r="C495" s="78"/>
      <c r="D495" s="272" t="s">
        <v>133</v>
      </c>
      <c r="E495" s="262"/>
      <c r="F495" s="262"/>
      <c r="G495" s="262"/>
      <c r="H495" s="103" t="s">
        <v>28</v>
      </c>
      <c r="I495" s="104">
        <v>34000</v>
      </c>
      <c r="J495" s="296">
        <v>5.5</v>
      </c>
      <c r="K495" s="297"/>
      <c r="L495" s="104">
        <f t="shared" ref="L495:L502" si="3">I495*J495</f>
        <v>187000</v>
      </c>
      <c r="M495" s="260"/>
      <c r="N495" s="166"/>
      <c r="O495" s="52"/>
      <c r="P495" s="52"/>
      <c r="Q495" s="52"/>
      <c r="R495" s="52"/>
      <c r="S495" s="52"/>
      <c r="T495" s="52"/>
      <c r="U495" s="52"/>
    </row>
    <row r="496" spans="2:21" ht="12.75" customHeight="1" x14ac:dyDescent="0.2">
      <c r="B496" s="55"/>
      <c r="C496" s="78"/>
      <c r="D496" s="272" t="s">
        <v>134</v>
      </c>
      <c r="E496" s="262"/>
      <c r="F496" s="262"/>
      <c r="G496" s="262"/>
      <c r="H496" s="103" t="s">
        <v>28</v>
      </c>
      <c r="I496" s="104">
        <v>180000</v>
      </c>
      <c r="J496" s="278">
        <v>2</v>
      </c>
      <c r="K496" s="279"/>
      <c r="L496" s="104">
        <f t="shared" si="3"/>
        <v>360000</v>
      </c>
      <c r="M496" s="260"/>
      <c r="N496" s="166"/>
      <c r="O496" s="52"/>
      <c r="P496" s="52"/>
      <c r="Q496" s="52"/>
      <c r="R496" s="52"/>
      <c r="S496" s="52"/>
      <c r="T496" s="52"/>
      <c r="U496" s="52"/>
    </row>
    <row r="497" spans="2:21" ht="12.75" customHeight="1" x14ac:dyDescent="0.2">
      <c r="B497" s="55"/>
      <c r="C497" s="78"/>
      <c r="D497" s="272" t="s">
        <v>135</v>
      </c>
      <c r="E497" s="262"/>
      <c r="F497" s="262"/>
      <c r="G497" s="262"/>
      <c r="H497" s="103" t="s">
        <v>105</v>
      </c>
      <c r="I497" s="104">
        <v>18000</v>
      </c>
      <c r="J497" s="278">
        <v>4</v>
      </c>
      <c r="K497" s="279"/>
      <c r="L497" s="104">
        <f t="shared" si="3"/>
        <v>72000</v>
      </c>
      <c r="M497" s="260"/>
      <c r="N497" s="166"/>
      <c r="O497" s="52"/>
      <c r="P497" s="52"/>
      <c r="Q497" s="52"/>
      <c r="R497" s="52"/>
      <c r="S497" s="52"/>
      <c r="T497" s="52"/>
      <c r="U497" s="52"/>
    </row>
    <row r="498" spans="2:21" ht="12.75" customHeight="1" x14ac:dyDescent="0.2">
      <c r="B498" s="55"/>
      <c r="C498" s="78"/>
      <c r="D498" s="262" t="s">
        <v>136</v>
      </c>
      <c r="E498" s="262"/>
      <c r="F498" s="262"/>
      <c r="G498" s="262"/>
      <c r="H498" s="103" t="s">
        <v>121</v>
      </c>
      <c r="I498" s="104">
        <v>65000</v>
      </c>
      <c r="J498" s="280">
        <v>1</v>
      </c>
      <c r="K498" s="281"/>
      <c r="L498" s="104">
        <f t="shared" si="3"/>
        <v>65000</v>
      </c>
      <c r="M498" s="260"/>
      <c r="N498" s="166"/>
      <c r="O498" s="52"/>
      <c r="P498" s="52"/>
      <c r="Q498" s="52"/>
      <c r="R498" s="52"/>
      <c r="S498" s="52"/>
      <c r="T498" s="52"/>
      <c r="U498" s="52"/>
    </row>
    <row r="499" spans="2:21" ht="12.75" customHeight="1" x14ac:dyDescent="0.2">
      <c r="B499" s="55"/>
      <c r="C499" s="78" t="s">
        <v>58</v>
      </c>
      <c r="D499" s="262" t="s">
        <v>137</v>
      </c>
      <c r="E499" s="262"/>
      <c r="F499" s="262"/>
      <c r="G499" s="262"/>
      <c r="H499" s="103" t="s">
        <v>121</v>
      </c>
      <c r="I499" s="104">
        <v>75000</v>
      </c>
      <c r="J499" s="223">
        <v>1</v>
      </c>
      <c r="K499" s="224"/>
      <c r="L499" s="104">
        <f t="shared" si="3"/>
        <v>75000</v>
      </c>
      <c r="M499" s="260"/>
      <c r="N499" s="166"/>
      <c r="O499" s="52"/>
      <c r="P499" s="52"/>
      <c r="Q499" s="52"/>
      <c r="R499" s="52"/>
      <c r="S499" s="52"/>
      <c r="T499" s="52"/>
      <c r="U499" s="52"/>
    </row>
    <row r="500" spans="2:21" ht="12.75" customHeight="1" x14ac:dyDescent="0.2">
      <c r="B500" s="55"/>
      <c r="C500" s="78"/>
      <c r="D500" s="219" t="s">
        <v>138</v>
      </c>
      <c r="E500" s="240"/>
      <c r="F500" s="240"/>
      <c r="G500" s="220"/>
      <c r="H500" s="103" t="s">
        <v>139</v>
      </c>
      <c r="I500" s="104">
        <v>50000</v>
      </c>
      <c r="J500" s="223">
        <v>1</v>
      </c>
      <c r="K500" s="224"/>
      <c r="L500" s="104">
        <f t="shared" si="3"/>
        <v>50000</v>
      </c>
      <c r="M500" s="261"/>
      <c r="N500" s="166"/>
      <c r="O500" s="52"/>
      <c r="P500" s="52"/>
      <c r="Q500" s="52"/>
      <c r="R500" s="52"/>
      <c r="S500" s="52"/>
      <c r="T500" s="52"/>
      <c r="U500" s="52"/>
    </row>
    <row r="501" spans="2:21" ht="12.75" customHeight="1" x14ac:dyDescent="0.2">
      <c r="B501" s="55"/>
      <c r="C501" s="78"/>
      <c r="D501" s="219" t="s">
        <v>140</v>
      </c>
      <c r="E501" s="240"/>
      <c r="F501" s="240"/>
      <c r="G501" s="220"/>
      <c r="H501" s="103" t="s">
        <v>28</v>
      </c>
      <c r="I501" s="104">
        <v>30000</v>
      </c>
      <c r="J501" s="223">
        <v>8</v>
      </c>
      <c r="K501" s="224"/>
      <c r="L501" s="104">
        <f t="shared" si="3"/>
        <v>240000</v>
      </c>
      <c r="M501" s="261"/>
      <c r="N501" s="166"/>
      <c r="O501" s="52"/>
      <c r="P501" s="52"/>
      <c r="Q501" s="52"/>
      <c r="R501" s="52"/>
      <c r="S501" s="52"/>
      <c r="T501" s="52"/>
      <c r="U501" s="52"/>
    </row>
    <row r="502" spans="2:21" ht="12.75" customHeight="1" x14ac:dyDescent="0.2">
      <c r="B502" s="55"/>
      <c r="C502" s="78"/>
      <c r="D502" s="219" t="s">
        <v>141</v>
      </c>
      <c r="E502" s="240"/>
      <c r="F502" s="240"/>
      <c r="G502" s="220"/>
      <c r="H502" s="103" t="s">
        <v>66</v>
      </c>
      <c r="I502" s="104">
        <v>40000</v>
      </c>
      <c r="J502" s="223">
        <v>1</v>
      </c>
      <c r="K502" s="224"/>
      <c r="L502" s="104">
        <f t="shared" si="3"/>
        <v>40000</v>
      </c>
      <c r="M502" s="261"/>
      <c r="N502" s="166"/>
      <c r="O502" s="52"/>
      <c r="P502" s="52"/>
      <c r="Q502" s="52"/>
      <c r="R502" s="52"/>
      <c r="S502" s="52"/>
      <c r="T502" s="52"/>
      <c r="U502" s="52"/>
    </row>
    <row r="503" spans="2:21" ht="12.75" customHeight="1" thickBot="1" x14ac:dyDescent="0.25">
      <c r="B503" s="55"/>
      <c r="C503" s="78"/>
      <c r="D503" s="262" t="s">
        <v>111</v>
      </c>
      <c r="E503" s="262"/>
      <c r="F503" s="262"/>
      <c r="G503" s="262"/>
      <c r="H503" s="103" t="s">
        <v>58</v>
      </c>
      <c r="I503" s="104"/>
      <c r="J503" s="273"/>
      <c r="K503" s="263"/>
      <c r="L503" s="104"/>
      <c r="M503" s="261"/>
      <c r="N503" s="166"/>
      <c r="O503" s="52"/>
      <c r="P503" s="52"/>
      <c r="Q503" s="52"/>
      <c r="R503" s="52"/>
      <c r="S503" s="52"/>
      <c r="T503" s="52"/>
      <c r="U503" s="52"/>
    </row>
    <row r="504" spans="2:21" ht="12.75" customHeight="1" thickBot="1" x14ac:dyDescent="0.25">
      <c r="B504" s="55"/>
      <c r="C504" s="93"/>
      <c r="D504" s="94"/>
      <c r="E504" s="94"/>
      <c r="F504" s="94"/>
      <c r="G504" s="94"/>
      <c r="H504" s="95"/>
      <c r="I504" s="95"/>
      <c r="J504" s="95"/>
      <c r="K504" s="95"/>
      <c r="L504" s="96" t="s">
        <v>59</v>
      </c>
      <c r="M504" s="97">
        <f>SUM(L495:L503)</f>
        <v>1089000</v>
      </c>
      <c r="N504" s="166"/>
      <c r="O504" s="52"/>
      <c r="P504" s="52"/>
      <c r="Q504" s="52"/>
      <c r="R504" s="52"/>
      <c r="S504" s="52"/>
      <c r="T504" s="52"/>
      <c r="U504" s="52"/>
    </row>
    <row r="505" spans="2:21" ht="12.75" customHeight="1" thickBot="1" x14ac:dyDescent="0.25">
      <c r="B505" s="55"/>
      <c r="C505" s="211" t="s">
        <v>69</v>
      </c>
      <c r="D505" s="212"/>
      <c r="E505" s="212"/>
      <c r="F505" s="212"/>
      <c r="G505" s="212"/>
      <c r="H505" s="212"/>
      <c r="I505" s="212"/>
      <c r="J505" s="212"/>
      <c r="K505" s="212"/>
      <c r="L505" s="212"/>
      <c r="M505" s="213"/>
      <c r="N505" s="166"/>
      <c r="O505" s="52"/>
      <c r="P505" s="52"/>
      <c r="Q505" s="52"/>
      <c r="R505" s="52"/>
      <c r="S505" s="52"/>
      <c r="T505" s="52"/>
      <c r="U505" s="52"/>
    </row>
    <row r="506" spans="2:21" ht="12.75" customHeight="1" x14ac:dyDescent="0.2">
      <c r="B506" s="55"/>
      <c r="C506" s="73" t="s">
        <v>50</v>
      </c>
      <c r="D506" s="214" t="s">
        <v>70</v>
      </c>
      <c r="E506" s="228"/>
      <c r="F506" s="215"/>
      <c r="G506" s="127" t="s">
        <v>71</v>
      </c>
      <c r="H506" s="119" t="s">
        <v>72</v>
      </c>
      <c r="I506" s="119" t="s">
        <v>73</v>
      </c>
      <c r="J506" s="258" t="s">
        <v>54</v>
      </c>
      <c r="K506" s="258"/>
      <c r="L506" s="119" t="s">
        <v>56</v>
      </c>
      <c r="M506" s="217"/>
      <c r="N506" s="166"/>
      <c r="O506" s="52"/>
      <c r="P506" s="52"/>
      <c r="Q506" s="52"/>
      <c r="R506" s="52"/>
      <c r="S506" s="52"/>
      <c r="T506" s="52"/>
      <c r="U506" s="52"/>
    </row>
    <row r="507" spans="2:21" ht="12.75" customHeight="1" x14ac:dyDescent="0.2">
      <c r="B507" s="55"/>
      <c r="C507" s="78"/>
      <c r="D507" s="265"/>
      <c r="E507" s="230"/>
      <c r="F507" s="231"/>
      <c r="G507" s="173"/>
      <c r="H507" s="103"/>
      <c r="I507" s="103"/>
      <c r="J507" s="266"/>
      <c r="K507" s="266"/>
      <c r="L507" s="104"/>
      <c r="M507" s="217"/>
      <c r="N507" s="166"/>
      <c r="O507" s="52"/>
      <c r="P507" s="52"/>
      <c r="Q507" s="52"/>
      <c r="R507" s="52"/>
      <c r="S507" s="52"/>
      <c r="T507" s="52"/>
      <c r="U507" s="52"/>
    </row>
    <row r="508" spans="2:21" ht="12.75" customHeight="1" x14ac:dyDescent="0.2">
      <c r="B508" s="55"/>
      <c r="C508" s="78" t="s">
        <v>58</v>
      </c>
      <c r="D508" s="265"/>
      <c r="E508" s="230"/>
      <c r="F508" s="231"/>
      <c r="G508" s="103"/>
      <c r="H508" s="103"/>
      <c r="I508" s="103"/>
      <c r="J508" s="266"/>
      <c r="K508" s="266"/>
      <c r="L508" s="104"/>
      <c r="M508" s="217"/>
      <c r="N508" s="166"/>
      <c r="O508" s="52"/>
      <c r="P508" s="52"/>
      <c r="Q508" s="52"/>
      <c r="R508" s="52"/>
      <c r="S508" s="52"/>
      <c r="T508" s="52"/>
      <c r="U508" s="52"/>
    </row>
    <row r="509" spans="2:21" ht="12.75" customHeight="1" thickBot="1" x14ac:dyDescent="0.25">
      <c r="B509" s="55"/>
      <c r="C509" s="87" t="s">
        <v>58</v>
      </c>
      <c r="D509" s="277"/>
      <c r="E509" s="268"/>
      <c r="F509" s="269"/>
      <c r="G509" s="174"/>
      <c r="H509" s="103"/>
      <c r="I509" s="103"/>
      <c r="J509" s="270"/>
      <c r="K509" s="270"/>
      <c r="L509" s="104"/>
      <c r="M509" s="217"/>
      <c r="N509" s="166"/>
      <c r="O509" s="52"/>
      <c r="P509" s="52"/>
      <c r="Q509" s="52"/>
      <c r="R509" s="52"/>
      <c r="S509" s="52"/>
      <c r="T509" s="52"/>
      <c r="U509" s="52"/>
    </row>
    <row r="510" spans="2:21" ht="12.75" customHeight="1" thickBot="1" x14ac:dyDescent="0.25">
      <c r="B510" s="55"/>
      <c r="C510" s="93"/>
      <c r="D510" s="94"/>
      <c r="E510" s="94"/>
      <c r="F510" s="94"/>
      <c r="G510" s="94"/>
      <c r="H510" s="95"/>
      <c r="I510" s="95"/>
      <c r="J510" s="95"/>
      <c r="K510" s="95"/>
      <c r="L510" s="96" t="s">
        <v>59</v>
      </c>
      <c r="M510" s="97">
        <f>SUM(L507:L509)</f>
        <v>0</v>
      </c>
      <c r="N510" s="166"/>
      <c r="O510" s="52"/>
      <c r="P510" s="52"/>
      <c r="Q510" s="52"/>
      <c r="R510" s="52"/>
      <c r="S510" s="52"/>
      <c r="T510" s="52"/>
      <c r="U510" s="52"/>
    </row>
    <row r="511" spans="2:21" ht="12.75" customHeight="1" thickBot="1" x14ac:dyDescent="0.25">
      <c r="B511" s="55"/>
      <c r="C511" s="211" t="s">
        <v>75</v>
      </c>
      <c r="D511" s="212"/>
      <c r="E511" s="212"/>
      <c r="F511" s="212"/>
      <c r="G511" s="212"/>
      <c r="H511" s="212"/>
      <c r="I511" s="212"/>
      <c r="J511" s="212"/>
      <c r="K511" s="212"/>
      <c r="L511" s="212"/>
      <c r="M511" s="213"/>
      <c r="N511" s="166"/>
      <c r="O511" s="52"/>
      <c r="P511" s="52"/>
      <c r="Q511" s="52"/>
      <c r="R511" s="52"/>
      <c r="S511" s="52"/>
      <c r="T511" s="52"/>
      <c r="U511" s="52"/>
    </row>
    <row r="512" spans="2:21" ht="12.75" customHeight="1" x14ac:dyDescent="0.2">
      <c r="B512" s="55"/>
      <c r="C512" s="73" t="s">
        <v>50</v>
      </c>
      <c r="D512" s="258" t="s">
        <v>76</v>
      </c>
      <c r="E512" s="258"/>
      <c r="F512" s="119" t="s">
        <v>77</v>
      </c>
      <c r="G512" s="119" t="s">
        <v>78</v>
      </c>
      <c r="H512" s="119" t="s">
        <v>79</v>
      </c>
      <c r="I512" s="119" t="s">
        <v>80</v>
      </c>
      <c r="J512" s="258" t="s">
        <v>55</v>
      </c>
      <c r="K512" s="258"/>
      <c r="L512" s="119" t="s">
        <v>56</v>
      </c>
      <c r="M512" s="259"/>
      <c r="N512" s="166"/>
      <c r="O512" s="52"/>
      <c r="P512" s="52"/>
      <c r="Q512" s="52"/>
      <c r="R512" s="52"/>
      <c r="S512" s="52"/>
      <c r="T512" s="52"/>
      <c r="U512" s="52"/>
    </row>
    <row r="513" spans="2:21" ht="12.75" customHeight="1" x14ac:dyDescent="0.2">
      <c r="B513" s="55"/>
      <c r="C513" s="78"/>
      <c r="D513" s="262" t="s">
        <v>123</v>
      </c>
      <c r="E513" s="262"/>
      <c r="F513" s="103">
        <v>1</v>
      </c>
      <c r="G513" s="104">
        <v>140000</v>
      </c>
      <c r="H513" s="128">
        <v>1.85</v>
      </c>
      <c r="I513" s="104">
        <f>ROUND(+F513*G513*H513,0)</f>
        <v>259000</v>
      </c>
      <c r="J513" s="103">
        <v>0.2</v>
      </c>
      <c r="K513" s="103" t="s">
        <v>124</v>
      </c>
      <c r="L513" s="104">
        <f>I513/J513</f>
        <v>1295000</v>
      </c>
      <c r="M513" s="260"/>
      <c r="N513" s="166"/>
      <c r="O513" s="52"/>
      <c r="P513" s="52"/>
      <c r="Q513" s="52"/>
      <c r="R513" s="52"/>
      <c r="S513" s="52"/>
      <c r="T513" s="52"/>
      <c r="U513" s="52"/>
    </row>
    <row r="514" spans="2:21" ht="12.75" customHeight="1" x14ac:dyDescent="0.2">
      <c r="B514" s="55"/>
      <c r="C514" s="78"/>
      <c r="D514" s="262" t="s">
        <v>125</v>
      </c>
      <c r="E514" s="262"/>
      <c r="F514" s="103">
        <v>1</v>
      </c>
      <c r="G514" s="104">
        <v>95000</v>
      </c>
      <c r="H514" s="128">
        <v>1.85</v>
      </c>
      <c r="I514" s="104">
        <f>ROUND(+F514*G514*H514,0)</f>
        <v>175750</v>
      </c>
      <c r="J514" s="103">
        <v>0.2</v>
      </c>
      <c r="K514" s="103" t="str">
        <f>K513</f>
        <v>UND/DÍA</v>
      </c>
      <c r="L514" s="104">
        <f>I514/J514</f>
        <v>878750</v>
      </c>
      <c r="M514" s="260"/>
      <c r="N514" s="166"/>
      <c r="O514" s="52"/>
      <c r="P514" s="52"/>
      <c r="Q514" s="52"/>
      <c r="R514" s="52"/>
      <c r="S514" s="52"/>
      <c r="T514" s="52"/>
      <c r="U514" s="52"/>
    </row>
    <row r="515" spans="2:21" ht="12.75" customHeight="1" x14ac:dyDescent="0.2">
      <c r="B515" s="55"/>
      <c r="C515" s="78" t="s">
        <v>58</v>
      </c>
      <c r="D515" s="263" t="s">
        <v>58</v>
      </c>
      <c r="E515" s="263"/>
      <c r="F515" s="103" t="s">
        <v>58</v>
      </c>
      <c r="G515" s="104" t="s">
        <v>58</v>
      </c>
      <c r="H515" s="128" t="s">
        <v>58</v>
      </c>
      <c r="I515" s="104" t="s">
        <v>58</v>
      </c>
      <c r="J515" s="103" t="s">
        <v>58</v>
      </c>
      <c r="K515" s="103" t="s">
        <v>58</v>
      </c>
      <c r="L515" s="104"/>
      <c r="M515" s="260"/>
      <c r="N515" s="166"/>
      <c r="O515" s="52"/>
      <c r="P515" s="52"/>
      <c r="Q515" s="52"/>
      <c r="R515" s="52"/>
      <c r="S515" s="52"/>
      <c r="T515" s="52"/>
      <c r="U515" s="52"/>
    </row>
    <row r="516" spans="2:21" ht="12.75" customHeight="1" thickBot="1" x14ac:dyDescent="0.25">
      <c r="B516" s="55"/>
      <c r="C516" s="87" t="s">
        <v>58</v>
      </c>
      <c r="D516" s="264" t="s">
        <v>58</v>
      </c>
      <c r="E516" s="264"/>
      <c r="F516" s="124" t="s">
        <v>58</v>
      </c>
      <c r="G516" s="126" t="s">
        <v>58</v>
      </c>
      <c r="H516" s="130" t="s">
        <v>58</v>
      </c>
      <c r="I516" s="126" t="s">
        <v>58</v>
      </c>
      <c r="J516" s="124" t="s">
        <v>58</v>
      </c>
      <c r="K516" s="124" t="s">
        <v>58</v>
      </c>
      <c r="L516" s="126"/>
      <c r="M516" s="261"/>
      <c r="N516" s="166"/>
      <c r="O516" s="52"/>
      <c r="P516" s="52"/>
      <c r="Q516" s="52"/>
      <c r="R516" s="52"/>
      <c r="S516" s="52"/>
      <c r="T516" s="52"/>
      <c r="U516" s="52"/>
    </row>
    <row r="517" spans="2:21" ht="12.75" customHeight="1" thickBot="1" x14ac:dyDescent="0.25">
      <c r="B517" s="55"/>
      <c r="C517" s="93"/>
      <c r="D517" s="94"/>
      <c r="E517" s="94"/>
      <c r="F517" s="94"/>
      <c r="G517" s="94"/>
      <c r="H517" s="95"/>
      <c r="I517" s="95"/>
      <c r="J517" s="95"/>
      <c r="K517" s="95"/>
      <c r="L517" s="96" t="s">
        <v>59</v>
      </c>
      <c r="M517" s="97">
        <f>SUM(L513:L516)</f>
        <v>2173750</v>
      </c>
      <c r="N517" s="166"/>
      <c r="O517" s="52"/>
      <c r="P517" s="52"/>
      <c r="Q517" s="52"/>
      <c r="R517" s="52"/>
      <c r="S517" s="52"/>
      <c r="T517" s="52"/>
      <c r="U517" s="52"/>
    </row>
    <row r="518" spans="2:21" ht="12.75" customHeight="1" thickBot="1" x14ac:dyDescent="0.25">
      <c r="B518" s="55"/>
      <c r="C518" s="112"/>
      <c r="M518" s="114"/>
      <c r="N518" s="166"/>
      <c r="O518" s="52"/>
      <c r="P518" s="52"/>
      <c r="Q518" s="52"/>
      <c r="R518" s="52"/>
      <c r="S518" s="52"/>
      <c r="T518" s="52"/>
      <c r="U518" s="52"/>
    </row>
    <row r="519" spans="2:21" ht="12.75" customHeight="1" thickBot="1" x14ac:dyDescent="0.25">
      <c r="B519" s="55"/>
      <c r="C519" s="93"/>
      <c r="D519" s="94"/>
      <c r="E519" s="94"/>
      <c r="F519" s="94"/>
      <c r="G519" s="94"/>
      <c r="H519" s="95"/>
      <c r="I519" s="95"/>
      <c r="J519" s="244" t="s">
        <v>82</v>
      </c>
      <c r="K519" s="244"/>
      <c r="L519" s="244"/>
      <c r="M519" s="192">
        <f>ROUND(M517+M504+M510+M492,0)</f>
        <v>3496442</v>
      </c>
      <c r="N519" s="166"/>
      <c r="O519" s="52"/>
      <c r="P519" s="52"/>
      <c r="Q519" s="52"/>
      <c r="R519" s="52"/>
      <c r="S519" s="52"/>
      <c r="T519" s="52"/>
      <c r="U519" s="52"/>
    </row>
    <row r="520" spans="2:21" ht="12.75" customHeight="1" x14ac:dyDescent="0.2">
      <c r="B520" s="55"/>
      <c r="C520" s="300"/>
      <c r="D520" s="300"/>
      <c r="E520" s="300"/>
      <c r="F520" s="300"/>
      <c r="G520" s="300"/>
      <c r="H520" s="300"/>
      <c r="I520" s="300"/>
      <c r="J520" s="300"/>
      <c r="K520" s="300"/>
      <c r="L520" s="300"/>
      <c r="M520" s="300"/>
      <c r="N520" s="166"/>
      <c r="O520" s="52"/>
      <c r="P520" s="52"/>
      <c r="Q520" s="52"/>
      <c r="R520" s="52"/>
      <c r="S520" s="52"/>
      <c r="T520" s="52"/>
      <c r="U520" s="52"/>
    </row>
    <row r="521" spans="2:21" ht="12.75" customHeight="1" thickBot="1" x14ac:dyDescent="0.25">
      <c r="B521" s="55"/>
      <c r="C521" s="301"/>
      <c r="D521" s="301"/>
      <c r="E521" s="301"/>
      <c r="F521" s="301"/>
      <c r="G521" s="301"/>
      <c r="H521" s="301"/>
      <c r="I521" s="301"/>
      <c r="J521" s="301"/>
      <c r="K521" s="301"/>
      <c r="L521" s="301"/>
      <c r="M521" s="301"/>
      <c r="N521" s="166"/>
      <c r="O521" s="52"/>
      <c r="P521" s="52"/>
      <c r="Q521" s="52"/>
      <c r="R521" s="52"/>
      <c r="S521" s="52"/>
      <c r="T521" s="52"/>
      <c r="U521" s="52"/>
    </row>
    <row r="522" spans="2:21" ht="12.75" customHeight="1" thickBot="1" x14ac:dyDescent="0.25">
      <c r="B522" s="55"/>
      <c r="C522" s="246" t="s">
        <v>42</v>
      </c>
      <c r="D522" s="247"/>
      <c r="E522" s="247"/>
      <c r="F522" s="247"/>
      <c r="G522" s="247"/>
      <c r="H522" s="247"/>
      <c r="I522" s="247"/>
      <c r="J522" s="252" t="s">
        <v>43</v>
      </c>
      <c r="K522" s="56" t="s">
        <v>44</v>
      </c>
      <c r="L522" s="56" t="s">
        <v>45</v>
      </c>
      <c r="M522" s="57" t="s">
        <v>46</v>
      </c>
      <c r="N522" s="166"/>
      <c r="O522" s="52"/>
      <c r="P522" s="52"/>
      <c r="Q522" s="52"/>
      <c r="R522" s="52"/>
      <c r="S522" s="52"/>
      <c r="T522" s="52"/>
      <c r="U522" s="52"/>
    </row>
    <row r="523" spans="2:21" ht="12.75" customHeight="1" thickBot="1" x14ac:dyDescent="0.25">
      <c r="B523" s="55"/>
      <c r="C523" s="248"/>
      <c r="D523" s="249"/>
      <c r="E523" s="249"/>
      <c r="F523" s="249"/>
      <c r="G523" s="249"/>
      <c r="H523" s="249"/>
      <c r="I523" s="249"/>
      <c r="J523" s="253"/>
      <c r="K523" s="59">
        <v>12</v>
      </c>
      <c r="L523" s="56" t="s">
        <v>47</v>
      </c>
      <c r="M523" s="59">
        <v>2026</v>
      </c>
      <c r="N523" s="166"/>
      <c r="O523" s="52"/>
      <c r="P523" s="52"/>
      <c r="Q523" s="52"/>
      <c r="R523" s="52"/>
      <c r="S523" s="52"/>
      <c r="T523" s="52"/>
      <c r="U523" s="52"/>
    </row>
    <row r="524" spans="2:21" ht="12.75" customHeight="1" thickBot="1" x14ac:dyDescent="0.25">
      <c r="B524" s="55"/>
      <c r="C524" s="250"/>
      <c r="D524" s="251"/>
      <c r="E524" s="251"/>
      <c r="F524" s="251"/>
      <c r="G524" s="251"/>
      <c r="H524" s="251"/>
      <c r="I524" s="251"/>
      <c r="J524" s="251"/>
      <c r="K524" s="251"/>
      <c r="L524" s="251"/>
      <c r="M524" s="254"/>
      <c r="N524" s="166"/>
      <c r="O524" s="52"/>
      <c r="P524" s="52"/>
      <c r="Q524" s="52"/>
      <c r="R524" s="52"/>
      <c r="S524" s="52"/>
      <c r="T524" s="52"/>
      <c r="U524" s="52"/>
    </row>
    <row r="525" spans="2:21" ht="12.75" customHeight="1" thickBot="1" x14ac:dyDescent="0.25">
      <c r="B525" s="55"/>
      <c r="C525" s="255" t="s">
        <v>48</v>
      </c>
      <c r="D525" s="256"/>
      <c r="E525" s="256"/>
      <c r="F525" s="256"/>
      <c r="G525" s="256"/>
      <c r="H525" s="256"/>
      <c r="I525" s="256"/>
      <c r="J525" s="256"/>
      <c r="K525" s="256"/>
      <c r="L525" s="256"/>
      <c r="M525" s="257"/>
      <c r="N525" s="166"/>
      <c r="O525" s="52"/>
      <c r="P525" s="52"/>
      <c r="Q525" s="52"/>
      <c r="R525" s="52"/>
      <c r="S525" s="52"/>
      <c r="T525" s="52"/>
      <c r="U525" s="52"/>
    </row>
    <row r="526" spans="2:21" ht="12.75" customHeight="1" x14ac:dyDescent="0.2">
      <c r="B526" s="55"/>
      <c r="C526" s="66" t="s">
        <v>84</v>
      </c>
      <c r="D526" s="228" t="s">
        <v>51</v>
      </c>
      <c r="E526" s="228"/>
      <c r="F526" s="228"/>
      <c r="G526" s="228"/>
      <c r="H526" s="228"/>
      <c r="I526" s="228"/>
      <c r="J526" s="228"/>
      <c r="K526" s="228"/>
      <c r="L526" s="67" t="s">
        <v>2</v>
      </c>
      <c r="M526" s="68" t="s">
        <v>3</v>
      </c>
      <c r="N526" s="166"/>
      <c r="O526" s="52"/>
      <c r="P526" s="52"/>
      <c r="Q526" s="52"/>
      <c r="R526" s="52"/>
      <c r="S526" s="52"/>
      <c r="T526" s="52"/>
      <c r="U526" s="52"/>
    </row>
    <row r="527" spans="2:21" ht="12.75" customHeight="1" thickBot="1" x14ac:dyDescent="0.25">
      <c r="B527" s="55"/>
      <c r="C527" s="70">
        <f>'PRESUPUESTO '!A20</f>
        <v>3.6</v>
      </c>
      <c r="D527" s="243" t="str">
        <f>'PRESUPUESTO '!B20</f>
        <v>PUERTA METALICA EN TUBERIA DE 1,0X1,0 CAL 20 Y LAMINA DE HIERRO DE 1X2 CAL 20</v>
      </c>
      <c r="E527" s="243"/>
      <c r="F527" s="243"/>
      <c r="G527" s="243"/>
      <c r="H527" s="243"/>
      <c r="I527" s="243"/>
      <c r="J527" s="243"/>
      <c r="K527" s="243"/>
      <c r="L527" s="71" t="str">
        <f>'PRESUPUESTO '!C20</f>
        <v>M2</v>
      </c>
      <c r="M527" s="72">
        <f>'PRESUPUESTO '!D20</f>
        <v>7.2</v>
      </c>
      <c r="N527" s="166"/>
      <c r="O527" s="52"/>
      <c r="P527" s="52"/>
      <c r="Q527" s="52"/>
      <c r="R527" s="52"/>
      <c r="S527" s="52"/>
      <c r="T527" s="52"/>
      <c r="U527" s="52"/>
    </row>
    <row r="528" spans="2:21" ht="12.75" customHeight="1" thickBot="1" x14ac:dyDescent="0.25">
      <c r="B528" s="55"/>
      <c r="C528" s="211" t="s">
        <v>49</v>
      </c>
      <c r="D528" s="212"/>
      <c r="E528" s="212"/>
      <c r="F528" s="212"/>
      <c r="G528" s="212"/>
      <c r="H528" s="212"/>
      <c r="I528" s="212"/>
      <c r="J528" s="212"/>
      <c r="K528" s="212"/>
      <c r="L528" s="212"/>
      <c r="M528" s="213"/>
      <c r="N528" s="166"/>
      <c r="O528" s="52"/>
      <c r="P528" s="52"/>
      <c r="Q528" s="52"/>
      <c r="R528" s="52"/>
      <c r="S528" s="52"/>
      <c r="T528" s="52"/>
      <c r="U528" s="52"/>
    </row>
    <row r="529" spans="2:21" ht="12.75" customHeight="1" x14ac:dyDescent="0.2">
      <c r="B529" s="55"/>
      <c r="C529" s="73" t="s">
        <v>50</v>
      </c>
      <c r="D529" s="258" t="s">
        <v>51</v>
      </c>
      <c r="E529" s="258"/>
      <c r="F529" s="258"/>
      <c r="G529" s="119" t="s">
        <v>52</v>
      </c>
      <c r="H529" s="119" t="s">
        <v>53</v>
      </c>
      <c r="I529" s="119" t="s">
        <v>54</v>
      </c>
      <c r="J529" s="258" t="s">
        <v>55</v>
      </c>
      <c r="K529" s="258"/>
      <c r="L529" s="119" t="s">
        <v>56</v>
      </c>
      <c r="M529" s="259"/>
      <c r="N529" s="166"/>
      <c r="O529" s="52"/>
      <c r="P529" s="52"/>
      <c r="Q529" s="52"/>
      <c r="R529" s="52"/>
      <c r="S529" s="52"/>
      <c r="T529" s="52"/>
      <c r="U529" s="52"/>
    </row>
    <row r="530" spans="2:21" ht="12.75" customHeight="1" x14ac:dyDescent="0.2">
      <c r="B530" s="55"/>
      <c r="C530" s="78"/>
      <c r="D530" s="262" t="s">
        <v>57</v>
      </c>
      <c r="E530" s="262"/>
      <c r="F530" s="262"/>
      <c r="G530" s="120"/>
      <c r="H530" s="103" t="s">
        <v>58</v>
      </c>
      <c r="I530" s="191">
        <v>10871.4999999995</v>
      </c>
      <c r="J530" s="103">
        <v>1</v>
      </c>
      <c r="K530" s="103" t="s">
        <v>58</v>
      </c>
      <c r="L530" s="104">
        <f>I530/J530</f>
        <v>10871.4999999995</v>
      </c>
      <c r="M530" s="260"/>
      <c r="N530" s="166"/>
      <c r="O530" s="52"/>
      <c r="P530" s="52"/>
      <c r="Q530" s="52"/>
      <c r="R530" s="52"/>
      <c r="S530" s="52"/>
      <c r="T530" s="52"/>
      <c r="U530" s="52"/>
    </row>
    <row r="531" spans="2:21" ht="12.75" customHeight="1" x14ac:dyDescent="0.2">
      <c r="B531" s="55"/>
      <c r="C531" s="78" t="s">
        <v>58</v>
      </c>
      <c r="D531" s="262" t="s">
        <v>116</v>
      </c>
      <c r="E531" s="262"/>
      <c r="F531" s="262"/>
      <c r="G531" s="103"/>
      <c r="H531" s="103" t="s">
        <v>98</v>
      </c>
      <c r="I531" s="121">
        <v>25000</v>
      </c>
      <c r="J531" s="103">
        <v>2</v>
      </c>
      <c r="K531" s="103" t="s">
        <v>124</v>
      </c>
      <c r="L531" s="104">
        <f>+I531/J531</f>
        <v>12500</v>
      </c>
      <c r="M531" s="260"/>
      <c r="N531" s="166"/>
      <c r="O531" s="52"/>
      <c r="P531" s="52"/>
      <c r="Q531" s="52"/>
      <c r="R531" s="52"/>
      <c r="S531" s="52"/>
      <c r="T531" s="52"/>
      <c r="U531" s="52"/>
    </row>
    <row r="532" spans="2:21" ht="12.75" customHeight="1" x14ac:dyDescent="0.2">
      <c r="B532" s="55"/>
      <c r="C532" s="78" t="s">
        <v>58</v>
      </c>
      <c r="D532" s="262"/>
      <c r="E532" s="262"/>
      <c r="F532" s="262"/>
      <c r="G532" s="103"/>
      <c r="H532" s="103"/>
      <c r="I532" s="121"/>
      <c r="J532" s="103"/>
      <c r="K532" s="103"/>
      <c r="L532" s="104"/>
      <c r="M532" s="261"/>
      <c r="N532" s="166"/>
      <c r="O532" s="52"/>
      <c r="P532" s="52"/>
      <c r="Q532" s="52"/>
      <c r="R532" s="52"/>
      <c r="S532" s="52"/>
      <c r="T532" s="52"/>
      <c r="U532" s="52"/>
    </row>
    <row r="533" spans="2:21" ht="12.75" customHeight="1" thickBot="1" x14ac:dyDescent="0.25">
      <c r="B533" s="55"/>
      <c r="C533" s="87" t="s">
        <v>58</v>
      </c>
      <c r="D533" s="274"/>
      <c r="E533" s="274"/>
      <c r="F533" s="274"/>
      <c r="G533" s="124"/>
      <c r="H533" s="124"/>
      <c r="I533" s="121"/>
      <c r="J533" s="124"/>
      <c r="K533" s="124"/>
      <c r="L533" s="104"/>
      <c r="M533" s="261"/>
      <c r="N533" s="166"/>
      <c r="O533" s="52"/>
      <c r="P533" s="52"/>
      <c r="Q533" s="52"/>
      <c r="R533" s="52"/>
      <c r="S533" s="52"/>
      <c r="T533" s="52"/>
      <c r="U533" s="52"/>
    </row>
    <row r="534" spans="2:21" ht="12.75" customHeight="1" thickBot="1" x14ac:dyDescent="0.25">
      <c r="B534" s="55"/>
      <c r="C534" s="93"/>
      <c r="D534" s="94"/>
      <c r="E534" s="94"/>
      <c r="F534" s="94"/>
      <c r="G534" s="94"/>
      <c r="H534" s="95"/>
      <c r="I534" s="95"/>
      <c r="J534" s="95"/>
      <c r="K534" s="95"/>
      <c r="L534" s="96" t="s">
        <v>59</v>
      </c>
      <c r="M534" s="97">
        <f>SUM(L530:L533)</f>
        <v>23371.499999999498</v>
      </c>
      <c r="N534" s="166"/>
      <c r="O534" s="52"/>
      <c r="P534" s="52"/>
      <c r="Q534" s="52"/>
      <c r="R534" s="52"/>
      <c r="S534" s="52"/>
      <c r="T534" s="52"/>
      <c r="U534" s="52"/>
    </row>
    <row r="535" spans="2:21" ht="12.75" customHeight="1" thickBot="1" x14ac:dyDescent="0.25">
      <c r="B535" s="55"/>
      <c r="C535" s="211" t="s">
        <v>60</v>
      </c>
      <c r="D535" s="212"/>
      <c r="E535" s="212"/>
      <c r="F535" s="212"/>
      <c r="G535" s="212"/>
      <c r="H535" s="212"/>
      <c r="I535" s="212"/>
      <c r="J535" s="212"/>
      <c r="K535" s="212"/>
      <c r="L535" s="212"/>
      <c r="M535" s="213"/>
      <c r="N535" s="166"/>
      <c r="O535" s="52"/>
      <c r="P535" s="52"/>
      <c r="Q535" s="52"/>
      <c r="R535" s="52"/>
      <c r="S535" s="52"/>
      <c r="T535" s="52"/>
      <c r="U535" s="52"/>
    </row>
    <row r="536" spans="2:21" ht="12.75" customHeight="1" x14ac:dyDescent="0.2">
      <c r="B536" s="55"/>
      <c r="C536" s="73" t="s">
        <v>50</v>
      </c>
      <c r="D536" s="214" t="s">
        <v>51</v>
      </c>
      <c r="E536" s="228"/>
      <c r="F536" s="228"/>
      <c r="G536" s="215"/>
      <c r="H536" s="119" t="s">
        <v>61</v>
      </c>
      <c r="I536" s="127" t="s">
        <v>62</v>
      </c>
      <c r="J536" s="258" t="s">
        <v>63</v>
      </c>
      <c r="K536" s="258"/>
      <c r="L536" s="119" t="s">
        <v>56</v>
      </c>
      <c r="M536" s="259"/>
      <c r="N536" s="166"/>
      <c r="O536" s="52"/>
      <c r="P536" s="52"/>
      <c r="Q536" s="52"/>
      <c r="R536" s="52"/>
      <c r="S536" s="52"/>
      <c r="T536" s="52"/>
      <c r="U536" s="52"/>
    </row>
    <row r="537" spans="2:21" ht="12.75" customHeight="1" x14ac:dyDescent="0.2">
      <c r="B537" s="55"/>
      <c r="C537" s="78"/>
      <c r="D537" s="272" t="s">
        <v>142</v>
      </c>
      <c r="E537" s="262"/>
      <c r="F537" s="262"/>
      <c r="G537" s="262"/>
      <c r="H537" s="103" t="s">
        <v>28</v>
      </c>
      <c r="I537" s="104">
        <v>92000</v>
      </c>
      <c r="J537" s="296">
        <v>0.55000000000000004</v>
      </c>
      <c r="K537" s="297"/>
      <c r="L537" s="104">
        <f t="shared" ref="L537:L543" si="4">I537*J537</f>
        <v>50600.000000000007</v>
      </c>
      <c r="M537" s="260"/>
      <c r="N537" s="166"/>
      <c r="O537" s="52"/>
      <c r="P537" s="52"/>
      <c r="Q537" s="52"/>
      <c r="R537" s="52"/>
      <c r="S537" s="52"/>
      <c r="T537" s="52"/>
      <c r="U537" s="52"/>
    </row>
    <row r="538" spans="2:21" ht="12.75" customHeight="1" x14ac:dyDescent="0.2">
      <c r="B538" s="55"/>
      <c r="C538" s="78"/>
      <c r="D538" s="272" t="s">
        <v>143</v>
      </c>
      <c r="E538" s="262"/>
      <c r="F538" s="262"/>
      <c r="G538" s="262"/>
      <c r="H538" s="103" t="s">
        <v>28</v>
      </c>
      <c r="I538" s="104">
        <v>26000</v>
      </c>
      <c r="J538" s="278">
        <v>1.1000000000000001</v>
      </c>
      <c r="K538" s="279"/>
      <c r="L538" s="104">
        <f t="shared" si="4"/>
        <v>28600.000000000004</v>
      </c>
      <c r="M538" s="260"/>
      <c r="N538" s="166"/>
      <c r="O538" s="52"/>
      <c r="P538" s="52"/>
      <c r="Q538" s="52"/>
      <c r="R538" s="52"/>
      <c r="S538" s="52"/>
      <c r="T538" s="52"/>
      <c r="U538" s="52"/>
    </row>
    <row r="539" spans="2:21" ht="12.75" customHeight="1" x14ac:dyDescent="0.2">
      <c r="B539" s="55"/>
      <c r="C539" s="78"/>
      <c r="D539" s="272" t="s">
        <v>144</v>
      </c>
      <c r="E539" s="262"/>
      <c r="F539" s="262"/>
      <c r="G539" s="262"/>
      <c r="H539" s="103" t="s">
        <v>28</v>
      </c>
      <c r="I539" s="104">
        <v>110000</v>
      </c>
      <c r="J539" s="278">
        <v>0.3</v>
      </c>
      <c r="K539" s="279"/>
      <c r="L539" s="104">
        <f t="shared" si="4"/>
        <v>33000</v>
      </c>
      <c r="M539" s="260"/>
      <c r="N539" s="166"/>
      <c r="O539" s="52"/>
      <c r="P539" s="52"/>
      <c r="Q539" s="52"/>
      <c r="R539" s="52"/>
      <c r="S539" s="52"/>
      <c r="T539" s="52"/>
      <c r="U539" s="52"/>
    </row>
    <row r="540" spans="2:21" ht="12.75" customHeight="1" x14ac:dyDescent="0.2">
      <c r="B540" s="55"/>
      <c r="C540" s="78"/>
      <c r="D540" s="262" t="s">
        <v>145</v>
      </c>
      <c r="E540" s="262"/>
      <c r="F540" s="262"/>
      <c r="G540" s="262"/>
      <c r="H540" s="103" t="s">
        <v>28</v>
      </c>
      <c r="I540" s="104">
        <v>3500</v>
      </c>
      <c r="J540" s="280">
        <v>1.5</v>
      </c>
      <c r="K540" s="281"/>
      <c r="L540" s="104">
        <f t="shared" si="4"/>
        <v>5250</v>
      </c>
      <c r="M540" s="260"/>
      <c r="N540" s="166"/>
      <c r="O540" s="52"/>
      <c r="P540" s="52"/>
      <c r="Q540" s="52"/>
      <c r="R540" s="52"/>
      <c r="S540" s="52"/>
      <c r="T540" s="52"/>
      <c r="U540" s="52"/>
    </row>
    <row r="541" spans="2:21" ht="12.75" customHeight="1" x14ac:dyDescent="0.2">
      <c r="B541" s="55"/>
      <c r="C541" s="78" t="s">
        <v>58</v>
      </c>
      <c r="D541" s="262" t="s">
        <v>146</v>
      </c>
      <c r="E541" s="262"/>
      <c r="F541" s="262"/>
      <c r="G541" s="262"/>
      <c r="H541" s="103" t="s">
        <v>105</v>
      </c>
      <c r="I541" s="104">
        <v>15000</v>
      </c>
      <c r="J541" s="223">
        <v>0.4</v>
      </c>
      <c r="K541" s="224"/>
      <c r="L541" s="104">
        <f t="shared" si="4"/>
        <v>6000</v>
      </c>
      <c r="M541" s="260"/>
      <c r="N541" s="166"/>
      <c r="O541" s="52"/>
      <c r="P541" s="52"/>
      <c r="Q541" s="52"/>
      <c r="R541" s="52"/>
      <c r="S541" s="52"/>
      <c r="T541" s="52"/>
      <c r="U541" s="52"/>
    </row>
    <row r="542" spans="2:21" ht="12.75" customHeight="1" x14ac:dyDescent="0.2">
      <c r="B542" s="55"/>
      <c r="C542" s="78"/>
      <c r="D542" s="219" t="s">
        <v>147</v>
      </c>
      <c r="E542" s="240"/>
      <c r="F542" s="240"/>
      <c r="G542" s="220"/>
      <c r="H542" s="103" t="s">
        <v>121</v>
      </c>
      <c r="I542" s="104">
        <v>65000</v>
      </c>
      <c r="J542" s="223">
        <v>0.1</v>
      </c>
      <c r="K542" s="224"/>
      <c r="L542" s="104">
        <f t="shared" si="4"/>
        <v>6500</v>
      </c>
      <c r="M542" s="261"/>
      <c r="N542" s="166"/>
      <c r="O542" s="52"/>
      <c r="P542" s="52"/>
      <c r="Q542" s="52"/>
      <c r="R542" s="52"/>
      <c r="S542" s="52"/>
      <c r="T542" s="52"/>
      <c r="U542" s="52"/>
    </row>
    <row r="543" spans="2:21" ht="12.75" customHeight="1" x14ac:dyDescent="0.2">
      <c r="B543" s="55"/>
      <c r="C543" s="78"/>
      <c r="D543" s="219" t="s">
        <v>148</v>
      </c>
      <c r="E543" s="240"/>
      <c r="F543" s="240"/>
      <c r="G543" s="220"/>
      <c r="H543" s="103" t="s">
        <v>139</v>
      </c>
      <c r="I543" s="104">
        <v>8000</v>
      </c>
      <c r="J543" s="223">
        <v>1</v>
      </c>
      <c r="K543" s="224"/>
      <c r="L543" s="104">
        <f t="shared" si="4"/>
        <v>8000</v>
      </c>
      <c r="M543" s="261"/>
      <c r="N543" s="166"/>
      <c r="O543" s="52"/>
      <c r="P543" s="52"/>
      <c r="Q543" s="52"/>
      <c r="R543" s="52"/>
      <c r="S543" s="52"/>
      <c r="T543" s="52"/>
      <c r="U543" s="52"/>
    </row>
    <row r="544" spans="2:21" ht="12.75" customHeight="1" thickBot="1" x14ac:dyDescent="0.25">
      <c r="B544" s="55"/>
      <c r="C544" s="78"/>
      <c r="D544" s="262" t="s">
        <v>111</v>
      </c>
      <c r="E544" s="262"/>
      <c r="F544" s="262"/>
      <c r="G544" s="262"/>
      <c r="H544" s="103" t="s">
        <v>58</v>
      </c>
      <c r="I544" s="104"/>
      <c r="J544" s="273"/>
      <c r="K544" s="263"/>
      <c r="L544" s="104"/>
      <c r="M544" s="261"/>
      <c r="N544" s="166"/>
      <c r="O544" s="52"/>
      <c r="P544" s="52"/>
      <c r="Q544" s="52"/>
      <c r="R544" s="52"/>
      <c r="S544" s="52"/>
      <c r="T544" s="52"/>
      <c r="U544" s="52"/>
    </row>
    <row r="545" spans="2:21" ht="12.75" customHeight="1" thickBot="1" x14ac:dyDescent="0.25">
      <c r="B545" s="55"/>
      <c r="C545" s="93"/>
      <c r="D545" s="94"/>
      <c r="E545" s="94"/>
      <c r="F545" s="94"/>
      <c r="G545" s="94"/>
      <c r="H545" s="95"/>
      <c r="I545" s="95"/>
      <c r="J545" s="95"/>
      <c r="K545" s="95"/>
      <c r="L545" s="96" t="s">
        <v>59</v>
      </c>
      <c r="M545" s="97">
        <f>SUM(L537:L544)</f>
        <v>137950</v>
      </c>
      <c r="N545" s="166"/>
      <c r="O545" s="52"/>
      <c r="P545" s="52"/>
      <c r="Q545" s="52"/>
      <c r="R545" s="52"/>
      <c r="S545" s="52"/>
      <c r="T545" s="52"/>
      <c r="U545" s="52"/>
    </row>
    <row r="546" spans="2:21" ht="12.75" customHeight="1" thickBot="1" x14ac:dyDescent="0.25">
      <c r="B546" s="55"/>
      <c r="C546" s="211" t="s">
        <v>69</v>
      </c>
      <c r="D546" s="212"/>
      <c r="E546" s="212"/>
      <c r="F546" s="212"/>
      <c r="G546" s="212"/>
      <c r="H546" s="212"/>
      <c r="I546" s="212"/>
      <c r="J546" s="212"/>
      <c r="K546" s="212"/>
      <c r="L546" s="212"/>
      <c r="M546" s="213"/>
      <c r="N546" s="166"/>
      <c r="O546" s="52"/>
      <c r="P546" s="52"/>
      <c r="Q546" s="52"/>
      <c r="R546" s="52"/>
      <c r="S546" s="52"/>
      <c r="T546" s="52"/>
      <c r="U546" s="52"/>
    </row>
    <row r="547" spans="2:21" ht="12.75" customHeight="1" x14ac:dyDescent="0.2">
      <c r="B547" s="55"/>
      <c r="C547" s="73" t="s">
        <v>50</v>
      </c>
      <c r="D547" s="214" t="s">
        <v>70</v>
      </c>
      <c r="E547" s="228"/>
      <c r="F547" s="215"/>
      <c r="G547" s="127" t="s">
        <v>71</v>
      </c>
      <c r="H547" s="119" t="s">
        <v>72</v>
      </c>
      <c r="I547" s="119" t="s">
        <v>73</v>
      </c>
      <c r="J547" s="258" t="s">
        <v>54</v>
      </c>
      <c r="K547" s="258"/>
      <c r="L547" s="119" t="s">
        <v>56</v>
      </c>
      <c r="M547" s="217"/>
      <c r="N547" s="166"/>
      <c r="O547" s="52"/>
      <c r="P547" s="52"/>
      <c r="Q547" s="52"/>
      <c r="R547" s="52"/>
      <c r="S547" s="52"/>
      <c r="T547" s="52"/>
      <c r="U547" s="52"/>
    </row>
    <row r="548" spans="2:21" ht="12.75" customHeight="1" x14ac:dyDescent="0.2">
      <c r="B548" s="55"/>
      <c r="C548" s="78"/>
      <c r="D548" s="265"/>
      <c r="E548" s="230"/>
      <c r="F548" s="231"/>
      <c r="G548" s="173"/>
      <c r="H548" s="103"/>
      <c r="I548" s="103"/>
      <c r="J548" s="266"/>
      <c r="K548" s="266"/>
      <c r="L548" s="104"/>
      <c r="M548" s="217"/>
      <c r="N548" s="166"/>
      <c r="O548" s="52"/>
      <c r="P548" s="52"/>
      <c r="Q548" s="52"/>
      <c r="R548" s="52"/>
      <c r="S548" s="52"/>
      <c r="T548" s="52"/>
      <c r="U548" s="52"/>
    </row>
    <row r="549" spans="2:21" ht="12.75" customHeight="1" x14ac:dyDescent="0.2">
      <c r="B549" s="55"/>
      <c r="C549" s="78" t="s">
        <v>58</v>
      </c>
      <c r="D549" s="265"/>
      <c r="E549" s="230"/>
      <c r="F549" s="231"/>
      <c r="G549" s="103"/>
      <c r="H549" s="103"/>
      <c r="I549" s="103"/>
      <c r="J549" s="266"/>
      <c r="K549" s="266"/>
      <c r="L549" s="104"/>
      <c r="M549" s="217"/>
      <c r="N549" s="166"/>
      <c r="O549" s="52"/>
      <c r="P549" s="52"/>
      <c r="Q549" s="52"/>
      <c r="R549" s="52"/>
      <c r="S549" s="52"/>
      <c r="T549" s="52"/>
      <c r="U549" s="52"/>
    </row>
    <row r="550" spans="2:21" ht="12.75" customHeight="1" thickBot="1" x14ac:dyDescent="0.25">
      <c r="B550" s="55"/>
      <c r="C550" s="87" t="s">
        <v>58</v>
      </c>
      <c r="D550" s="277"/>
      <c r="E550" s="268"/>
      <c r="F550" s="269"/>
      <c r="G550" s="174"/>
      <c r="H550" s="103"/>
      <c r="I550" s="103"/>
      <c r="J550" s="270"/>
      <c r="K550" s="270"/>
      <c r="L550" s="104"/>
      <c r="M550" s="217"/>
      <c r="N550" s="166"/>
      <c r="O550" s="52"/>
      <c r="P550" s="52"/>
      <c r="Q550" s="52"/>
      <c r="R550" s="52"/>
      <c r="S550" s="52"/>
      <c r="T550" s="52"/>
      <c r="U550" s="52"/>
    </row>
    <row r="551" spans="2:21" ht="12.75" customHeight="1" thickBot="1" x14ac:dyDescent="0.25">
      <c r="B551" s="55"/>
      <c r="C551" s="93"/>
      <c r="D551" s="94"/>
      <c r="E551" s="94"/>
      <c r="F551" s="94"/>
      <c r="G551" s="94"/>
      <c r="H551" s="95"/>
      <c r="I551" s="95"/>
      <c r="J551" s="95"/>
      <c r="K551" s="95"/>
      <c r="L551" s="96" t="s">
        <v>59</v>
      </c>
      <c r="M551" s="97">
        <f>SUM(L548:L550)</f>
        <v>0</v>
      </c>
      <c r="N551" s="166"/>
      <c r="O551" s="52"/>
      <c r="P551" s="52"/>
      <c r="Q551" s="52"/>
      <c r="R551" s="52"/>
      <c r="S551" s="52"/>
      <c r="T551" s="52"/>
      <c r="U551" s="52"/>
    </row>
    <row r="552" spans="2:21" ht="12.75" customHeight="1" thickBot="1" x14ac:dyDescent="0.25">
      <c r="B552" s="55"/>
      <c r="C552" s="211" t="s">
        <v>75</v>
      </c>
      <c r="D552" s="212"/>
      <c r="E552" s="212"/>
      <c r="F552" s="212"/>
      <c r="G552" s="212"/>
      <c r="H552" s="212"/>
      <c r="I552" s="212"/>
      <c r="J552" s="212"/>
      <c r="K552" s="212"/>
      <c r="L552" s="212"/>
      <c r="M552" s="213"/>
      <c r="N552" s="166"/>
      <c r="O552" s="52"/>
      <c r="P552" s="52"/>
      <c r="Q552" s="52"/>
      <c r="R552" s="52"/>
      <c r="S552" s="52"/>
      <c r="T552" s="52"/>
      <c r="U552" s="52"/>
    </row>
    <row r="553" spans="2:21" ht="12.75" customHeight="1" x14ac:dyDescent="0.2">
      <c r="B553" s="55"/>
      <c r="C553" s="73" t="s">
        <v>50</v>
      </c>
      <c r="D553" s="258" t="s">
        <v>76</v>
      </c>
      <c r="E553" s="258"/>
      <c r="F553" s="119" t="s">
        <v>77</v>
      </c>
      <c r="G553" s="119" t="s">
        <v>78</v>
      </c>
      <c r="H553" s="119" t="s">
        <v>79</v>
      </c>
      <c r="I553" s="119" t="s">
        <v>80</v>
      </c>
      <c r="J553" s="258" t="s">
        <v>55</v>
      </c>
      <c r="K553" s="258"/>
      <c r="L553" s="119" t="s">
        <v>56</v>
      </c>
      <c r="M553" s="259"/>
      <c r="N553" s="166"/>
      <c r="O553" s="52"/>
      <c r="P553" s="52"/>
      <c r="Q553" s="52"/>
      <c r="R553" s="52"/>
      <c r="S553" s="52"/>
      <c r="T553" s="52"/>
      <c r="U553" s="52"/>
    </row>
    <row r="554" spans="2:21" ht="12.75" customHeight="1" x14ac:dyDescent="0.2">
      <c r="B554" s="55"/>
      <c r="C554" s="78"/>
      <c r="D554" s="262" t="s">
        <v>123</v>
      </c>
      <c r="E554" s="262"/>
      <c r="F554" s="103">
        <v>1</v>
      </c>
      <c r="G554" s="104">
        <v>140000</v>
      </c>
      <c r="H554" s="128">
        <v>1.85</v>
      </c>
      <c r="I554" s="104">
        <f>ROUND(+F554*G554*H554,0)</f>
        <v>259000</v>
      </c>
      <c r="J554" s="103">
        <v>2</v>
      </c>
      <c r="K554" s="103" t="s">
        <v>87</v>
      </c>
      <c r="L554" s="104">
        <f>I554/J554</f>
        <v>129500</v>
      </c>
      <c r="M554" s="260"/>
      <c r="N554" s="166"/>
      <c r="O554" s="52"/>
      <c r="P554" s="52"/>
      <c r="Q554" s="52"/>
      <c r="R554" s="52"/>
      <c r="S554" s="52"/>
      <c r="T554" s="52"/>
      <c r="U554" s="52"/>
    </row>
    <row r="555" spans="2:21" ht="12.75" customHeight="1" x14ac:dyDescent="0.2">
      <c r="B555" s="55"/>
      <c r="C555" s="78"/>
      <c r="D555" s="262" t="s">
        <v>125</v>
      </c>
      <c r="E555" s="262"/>
      <c r="F555" s="103">
        <v>1</v>
      </c>
      <c r="G555" s="104">
        <v>95000</v>
      </c>
      <c r="H555" s="128">
        <v>1.85</v>
      </c>
      <c r="I555" s="104">
        <f>ROUND(+F555*G555*H555,0)</f>
        <v>175750</v>
      </c>
      <c r="J555" s="103">
        <f>J554</f>
        <v>2</v>
      </c>
      <c r="K555" s="103" t="str">
        <f>K554</f>
        <v>M2/DÍA</v>
      </c>
      <c r="L555" s="104">
        <f>I555/J555</f>
        <v>87875</v>
      </c>
      <c r="M555" s="260"/>
      <c r="N555" s="166"/>
      <c r="O555" s="52"/>
      <c r="P555" s="52"/>
      <c r="Q555" s="52"/>
      <c r="R555" s="52"/>
      <c r="S555" s="52"/>
      <c r="T555" s="52"/>
      <c r="U555" s="52"/>
    </row>
    <row r="556" spans="2:21" ht="12.75" customHeight="1" x14ac:dyDescent="0.2">
      <c r="B556" s="55"/>
      <c r="C556" s="78" t="s">
        <v>58</v>
      </c>
      <c r="D556" s="263" t="s">
        <v>58</v>
      </c>
      <c r="E556" s="263"/>
      <c r="F556" s="103" t="s">
        <v>58</v>
      </c>
      <c r="G556" s="104" t="s">
        <v>58</v>
      </c>
      <c r="H556" s="128" t="s">
        <v>58</v>
      </c>
      <c r="I556" s="104" t="s">
        <v>58</v>
      </c>
      <c r="J556" s="103" t="s">
        <v>58</v>
      </c>
      <c r="K556" s="103" t="s">
        <v>58</v>
      </c>
      <c r="L556" s="104"/>
      <c r="M556" s="260"/>
      <c r="N556" s="166"/>
      <c r="O556" s="52"/>
      <c r="P556" s="52"/>
      <c r="Q556" s="52"/>
      <c r="R556" s="52"/>
      <c r="S556" s="52"/>
      <c r="T556" s="52"/>
      <c r="U556" s="52"/>
    </row>
    <row r="557" spans="2:21" ht="12.75" customHeight="1" thickBot="1" x14ac:dyDescent="0.25">
      <c r="B557" s="55"/>
      <c r="C557" s="87" t="s">
        <v>58</v>
      </c>
      <c r="D557" s="264" t="s">
        <v>58</v>
      </c>
      <c r="E557" s="264"/>
      <c r="F557" s="124" t="s">
        <v>58</v>
      </c>
      <c r="G557" s="126" t="s">
        <v>58</v>
      </c>
      <c r="H557" s="130" t="s">
        <v>58</v>
      </c>
      <c r="I557" s="126" t="s">
        <v>58</v>
      </c>
      <c r="J557" s="124" t="s">
        <v>58</v>
      </c>
      <c r="K557" s="124" t="s">
        <v>58</v>
      </c>
      <c r="L557" s="126"/>
      <c r="M557" s="261"/>
      <c r="N557" s="166"/>
      <c r="O557" s="52"/>
      <c r="P557" s="52"/>
      <c r="Q557" s="52"/>
      <c r="R557" s="52"/>
      <c r="S557" s="52"/>
      <c r="T557" s="52"/>
      <c r="U557" s="52"/>
    </row>
    <row r="558" spans="2:21" ht="12.75" customHeight="1" thickBot="1" x14ac:dyDescent="0.25">
      <c r="B558" s="55"/>
      <c r="C558" s="93"/>
      <c r="D558" s="94"/>
      <c r="E558" s="94"/>
      <c r="F558" s="94"/>
      <c r="G558" s="94"/>
      <c r="H558" s="95"/>
      <c r="I558" s="95"/>
      <c r="J558" s="95"/>
      <c r="K558" s="95"/>
      <c r="L558" s="96" t="s">
        <v>59</v>
      </c>
      <c r="M558" s="97">
        <f>SUM(L554:L557)</f>
        <v>217375</v>
      </c>
      <c r="N558" s="166"/>
      <c r="O558" s="52"/>
      <c r="P558" s="52"/>
      <c r="Q558" s="52"/>
      <c r="R558" s="52"/>
      <c r="S558" s="52"/>
      <c r="T558" s="52"/>
      <c r="U558" s="52"/>
    </row>
    <row r="559" spans="2:21" ht="12.75" customHeight="1" thickBot="1" x14ac:dyDescent="0.25">
      <c r="B559" s="55"/>
      <c r="C559" s="112"/>
      <c r="M559" s="114"/>
      <c r="N559" s="166"/>
      <c r="O559" s="52"/>
      <c r="P559" s="52"/>
      <c r="Q559" s="52"/>
      <c r="R559" s="52"/>
      <c r="S559" s="52"/>
      <c r="T559" s="52"/>
      <c r="U559" s="52"/>
    </row>
    <row r="560" spans="2:21" ht="12.75" customHeight="1" thickBot="1" x14ac:dyDescent="0.25">
      <c r="B560" s="55"/>
      <c r="C560" s="93"/>
      <c r="D560" s="94"/>
      <c r="E560" s="94"/>
      <c r="F560" s="94"/>
      <c r="G560" s="94"/>
      <c r="H560" s="95"/>
      <c r="I560" s="95"/>
      <c r="J560" s="244" t="s">
        <v>82</v>
      </c>
      <c r="K560" s="244"/>
      <c r="L560" s="244"/>
      <c r="M560" s="192">
        <f>ROUND(M558+M545+M551+M534,0)</f>
        <v>378696</v>
      </c>
      <c r="N560" s="166"/>
      <c r="O560" s="52"/>
      <c r="P560" s="52"/>
      <c r="Q560" s="52"/>
      <c r="R560" s="52"/>
      <c r="S560" s="52"/>
      <c r="T560" s="52"/>
      <c r="U560" s="52"/>
    </row>
    <row r="561" spans="2:21" ht="12.75" customHeight="1" x14ac:dyDescent="0.2">
      <c r="B561" s="55"/>
      <c r="C561" s="300"/>
      <c r="D561" s="300"/>
      <c r="E561" s="300"/>
      <c r="F561" s="300"/>
      <c r="G561" s="300"/>
      <c r="H561" s="300"/>
      <c r="I561" s="300"/>
      <c r="J561" s="300"/>
      <c r="K561" s="300"/>
      <c r="L561" s="300"/>
      <c r="M561" s="300"/>
      <c r="N561" s="166"/>
      <c r="O561" s="52"/>
      <c r="P561" s="52"/>
      <c r="Q561" s="52"/>
      <c r="R561" s="52"/>
      <c r="S561" s="52"/>
      <c r="T561" s="52"/>
      <c r="U561" s="52"/>
    </row>
    <row r="562" spans="2:21" ht="12.75" customHeight="1" thickBot="1" x14ac:dyDescent="0.25">
      <c r="B562" s="55"/>
      <c r="C562" s="301"/>
      <c r="D562" s="301"/>
      <c r="E562" s="301"/>
      <c r="F562" s="301"/>
      <c r="G562" s="301"/>
      <c r="H562" s="301"/>
      <c r="I562" s="301"/>
      <c r="J562" s="301"/>
      <c r="K562" s="301"/>
      <c r="L562" s="301"/>
      <c r="M562" s="301"/>
      <c r="N562" s="166"/>
      <c r="O562" s="52"/>
      <c r="P562" s="52"/>
      <c r="Q562" s="52"/>
      <c r="R562" s="52"/>
      <c r="S562" s="52"/>
      <c r="T562" s="52"/>
      <c r="U562" s="52"/>
    </row>
    <row r="563" spans="2:21" ht="12.75" customHeight="1" thickBot="1" x14ac:dyDescent="0.25">
      <c r="B563" s="55"/>
      <c r="C563" s="246" t="s">
        <v>42</v>
      </c>
      <c r="D563" s="247"/>
      <c r="E563" s="247"/>
      <c r="F563" s="247"/>
      <c r="G563" s="247"/>
      <c r="H563" s="247"/>
      <c r="I563" s="247"/>
      <c r="J563" s="252" t="s">
        <v>43</v>
      </c>
      <c r="K563" s="56" t="s">
        <v>44</v>
      </c>
      <c r="L563" s="56" t="s">
        <v>45</v>
      </c>
      <c r="M563" s="57" t="s">
        <v>46</v>
      </c>
      <c r="N563" s="166"/>
      <c r="O563" s="52"/>
      <c r="P563" s="52"/>
      <c r="Q563" s="52"/>
      <c r="R563" s="52"/>
      <c r="S563" s="52"/>
      <c r="T563" s="52"/>
      <c r="U563" s="52"/>
    </row>
    <row r="564" spans="2:21" ht="12.75" customHeight="1" thickBot="1" x14ac:dyDescent="0.25">
      <c r="B564" s="55"/>
      <c r="C564" s="248"/>
      <c r="D564" s="249"/>
      <c r="E564" s="249"/>
      <c r="F564" s="249"/>
      <c r="G564" s="249"/>
      <c r="H564" s="249"/>
      <c r="I564" s="249"/>
      <c r="J564" s="253"/>
      <c r="K564" s="59">
        <v>12</v>
      </c>
      <c r="L564" s="56" t="s">
        <v>47</v>
      </c>
      <c r="M564" s="59">
        <v>2026</v>
      </c>
      <c r="N564" s="166"/>
      <c r="O564" s="52"/>
      <c r="P564" s="52"/>
      <c r="Q564" s="52"/>
      <c r="R564" s="52"/>
      <c r="S564" s="52"/>
      <c r="T564" s="52"/>
      <c r="U564" s="52"/>
    </row>
    <row r="565" spans="2:21" ht="12.75" customHeight="1" thickBot="1" x14ac:dyDescent="0.25">
      <c r="B565" s="55"/>
      <c r="C565" s="250"/>
      <c r="D565" s="251"/>
      <c r="E565" s="251"/>
      <c r="F565" s="251"/>
      <c r="G565" s="251"/>
      <c r="H565" s="251"/>
      <c r="I565" s="251"/>
      <c r="J565" s="251"/>
      <c r="K565" s="251"/>
      <c r="L565" s="251"/>
      <c r="M565" s="254"/>
      <c r="N565" s="166"/>
      <c r="O565" s="52"/>
      <c r="P565" s="52"/>
      <c r="Q565" s="52"/>
      <c r="R565" s="52"/>
      <c r="S565" s="52"/>
      <c r="T565" s="52"/>
      <c r="U565" s="52"/>
    </row>
    <row r="566" spans="2:21" ht="12.75" customHeight="1" thickBot="1" x14ac:dyDescent="0.25">
      <c r="B566" s="55"/>
      <c r="C566" s="255" t="s">
        <v>48</v>
      </c>
      <c r="D566" s="256"/>
      <c r="E566" s="256"/>
      <c r="F566" s="256"/>
      <c r="G566" s="256"/>
      <c r="H566" s="256"/>
      <c r="I566" s="256"/>
      <c r="J566" s="256"/>
      <c r="K566" s="256"/>
      <c r="L566" s="256"/>
      <c r="M566" s="257"/>
      <c r="N566" s="166"/>
      <c r="O566" s="52"/>
      <c r="P566" s="52"/>
      <c r="Q566" s="52"/>
      <c r="R566" s="52"/>
      <c r="S566" s="52"/>
      <c r="T566" s="52"/>
      <c r="U566" s="52"/>
    </row>
    <row r="567" spans="2:21" ht="12.75" customHeight="1" x14ac:dyDescent="0.2">
      <c r="B567" s="55"/>
      <c r="C567" s="66" t="s">
        <v>84</v>
      </c>
      <c r="D567" s="228" t="s">
        <v>51</v>
      </c>
      <c r="E567" s="228"/>
      <c r="F567" s="228"/>
      <c r="G567" s="228"/>
      <c r="H567" s="228"/>
      <c r="I567" s="228"/>
      <c r="J567" s="228"/>
      <c r="K567" s="228"/>
      <c r="L567" s="67" t="s">
        <v>2</v>
      </c>
      <c r="M567" s="68" t="s">
        <v>3</v>
      </c>
      <c r="N567" s="166"/>
      <c r="O567" s="52"/>
      <c r="P567" s="52"/>
      <c r="Q567" s="52"/>
      <c r="R567" s="52"/>
      <c r="S567" s="52"/>
      <c r="T567" s="52"/>
      <c r="U567" s="52"/>
    </row>
    <row r="568" spans="2:21" ht="12.75" customHeight="1" thickBot="1" x14ac:dyDescent="0.25">
      <c r="B568" s="55"/>
      <c r="C568" s="70">
        <f>'PRESUPUESTO '!A21</f>
        <v>3.7</v>
      </c>
      <c r="D568" s="243" t="str">
        <f>'PRESUPUESTO '!B21</f>
        <v>ESTRUCTURA DE CUBIERTA EN TUBERIA DE 4X11/2 CALIBRE 16</v>
      </c>
      <c r="E568" s="243"/>
      <c r="F568" s="243"/>
      <c r="G568" s="243"/>
      <c r="H568" s="243"/>
      <c r="I568" s="243"/>
      <c r="J568" s="243"/>
      <c r="K568" s="243"/>
      <c r="L568" s="71" t="str">
        <f>'PRESUPUESTO '!C21</f>
        <v>M2</v>
      </c>
      <c r="M568" s="72">
        <f>'PRESUPUESTO '!D21</f>
        <v>28</v>
      </c>
      <c r="N568" s="166"/>
      <c r="O568" s="52"/>
      <c r="P568" s="52"/>
      <c r="Q568" s="52"/>
      <c r="R568" s="52"/>
      <c r="S568" s="52"/>
      <c r="T568" s="52"/>
      <c r="U568" s="52"/>
    </row>
    <row r="569" spans="2:21" ht="12.75" customHeight="1" thickBot="1" x14ac:dyDescent="0.25">
      <c r="B569" s="55"/>
      <c r="C569" s="211" t="s">
        <v>49</v>
      </c>
      <c r="D569" s="212"/>
      <c r="E569" s="212"/>
      <c r="F569" s="212"/>
      <c r="G569" s="212"/>
      <c r="H569" s="212"/>
      <c r="I569" s="212"/>
      <c r="J569" s="212"/>
      <c r="K569" s="212"/>
      <c r="L569" s="212"/>
      <c r="M569" s="213"/>
      <c r="N569" s="166"/>
      <c r="O569" s="52"/>
      <c r="P569" s="52"/>
      <c r="Q569" s="52"/>
      <c r="R569" s="52"/>
      <c r="S569" s="52"/>
      <c r="T569" s="52"/>
      <c r="U569" s="52"/>
    </row>
    <row r="570" spans="2:21" ht="12.75" customHeight="1" x14ac:dyDescent="0.2">
      <c r="B570" s="55"/>
      <c r="C570" s="73" t="s">
        <v>50</v>
      </c>
      <c r="D570" s="258" t="s">
        <v>51</v>
      </c>
      <c r="E570" s="258"/>
      <c r="F570" s="258"/>
      <c r="G570" s="119" t="s">
        <v>52</v>
      </c>
      <c r="H570" s="119" t="s">
        <v>53</v>
      </c>
      <c r="I570" s="119" t="s">
        <v>54</v>
      </c>
      <c r="J570" s="258" t="s">
        <v>55</v>
      </c>
      <c r="K570" s="258"/>
      <c r="L570" s="119" t="s">
        <v>56</v>
      </c>
      <c r="M570" s="259"/>
      <c r="N570" s="166"/>
      <c r="O570" s="52"/>
      <c r="P570" s="52"/>
      <c r="Q570" s="52"/>
      <c r="R570" s="52"/>
      <c r="S570" s="52"/>
      <c r="T570" s="52"/>
      <c r="U570" s="52"/>
    </row>
    <row r="571" spans="2:21" ht="12.75" customHeight="1" x14ac:dyDescent="0.2">
      <c r="B571" s="55"/>
      <c r="C571" s="78"/>
      <c r="D571" s="262" t="s">
        <v>57</v>
      </c>
      <c r="E571" s="262"/>
      <c r="F571" s="262"/>
      <c r="G571" s="120"/>
      <c r="H571" s="103" t="s">
        <v>58</v>
      </c>
      <c r="I571" s="121">
        <v>5434.375</v>
      </c>
      <c r="J571" s="103">
        <v>1</v>
      </c>
      <c r="K571" s="103" t="s">
        <v>58</v>
      </c>
      <c r="L571" s="104">
        <f>I571/J571</f>
        <v>5434.375</v>
      </c>
      <c r="M571" s="260"/>
      <c r="N571" s="166"/>
      <c r="O571" s="52"/>
      <c r="P571" s="52"/>
      <c r="Q571" s="52"/>
      <c r="R571" s="52"/>
      <c r="S571" s="52"/>
      <c r="T571" s="52"/>
      <c r="U571" s="52"/>
    </row>
    <row r="572" spans="2:21" ht="12.75" customHeight="1" x14ac:dyDescent="0.2">
      <c r="B572" s="55"/>
      <c r="C572" s="78" t="s">
        <v>58</v>
      </c>
      <c r="D572" s="262" t="s">
        <v>116</v>
      </c>
      <c r="E572" s="262"/>
      <c r="F572" s="262"/>
      <c r="G572" s="103"/>
      <c r="H572" s="103" t="s">
        <v>98</v>
      </c>
      <c r="I572" s="121">
        <v>25000</v>
      </c>
      <c r="J572" s="103">
        <v>2</v>
      </c>
      <c r="K572" s="103" t="s">
        <v>87</v>
      </c>
      <c r="L572" s="104">
        <f>+I572/J572</f>
        <v>12500</v>
      </c>
      <c r="M572" s="260"/>
      <c r="N572" s="166"/>
      <c r="O572" s="52"/>
      <c r="P572" s="52"/>
      <c r="Q572" s="52"/>
      <c r="R572" s="52"/>
      <c r="S572" s="52"/>
      <c r="T572" s="52"/>
      <c r="U572" s="52"/>
    </row>
    <row r="573" spans="2:21" ht="12.75" customHeight="1" x14ac:dyDescent="0.2">
      <c r="B573" s="55"/>
      <c r="C573" s="78" t="s">
        <v>58</v>
      </c>
      <c r="D573" s="262"/>
      <c r="E573" s="262"/>
      <c r="F573" s="262"/>
      <c r="G573" s="103"/>
      <c r="H573" s="103"/>
      <c r="I573" s="121"/>
      <c r="J573" s="103"/>
      <c r="K573" s="103"/>
      <c r="L573" s="104"/>
      <c r="M573" s="261"/>
      <c r="N573" s="166"/>
      <c r="O573" s="52"/>
      <c r="P573" s="52"/>
      <c r="Q573" s="52"/>
      <c r="R573" s="52"/>
      <c r="S573" s="52"/>
      <c r="T573" s="52"/>
      <c r="U573" s="52"/>
    </row>
    <row r="574" spans="2:21" ht="12.75" customHeight="1" thickBot="1" x14ac:dyDescent="0.25">
      <c r="B574" s="55"/>
      <c r="C574" s="87" t="s">
        <v>58</v>
      </c>
      <c r="D574" s="274"/>
      <c r="E574" s="274"/>
      <c r="F574" s="274"/>
      <c r="G574" s="124"/>
      <c r="H574" s="124"/>
      <c r="I574" s="121"/>
      <c r="J574" s="124"/>
      <c r="K574" s="124"/>
      <c r="L574" s="104"/>
      <c r="M574" s="261"/>
      <c r="N574" s="166"/>
      <c r="O574" s="52"/>
      <c r="P574" s="52"/>
      <c r="Q574" s="52"/>
      <c r="R574" s="52"/>
      <c r="S574" s="52"/>
      <c r="T574" s="52"/>
      <c r="U574" s="52"/>
    </row>
    <row r="575" spans="2:21" ht="12.75" customHeight="1" thickBot="1" x14ac:dyDescent="0.25">
      <c r="B575" s="55"/>
      <c r="C575" s="93"/>
      <c r="D575" s="94"/>
      <c r="E575" s="94"/>
      <c r="F575" s="94"/>
      <c r="G575" s="94"/>
      <c r="H575" s="95"/>
      <c r="I575" s="95"/>
      <c r="J575" s="95"/>
      <c r="K575" s="95"/>
      <c r="L575" s="96" t="s">
        <v>59</v>
      </c>
      <c r="M575" s="97">
        <f>SUM(L571:L574)</f>
        <v>17934.375</v>
      </c>
      <c r="N575" s="166"/>
      <c r="O575" s="52"/>
      <c r="P575" s="52"/>
      <c r="Q575" s="52"/>
      <c r="R575" s="52"/>
      <c r="S575" s="52"/>
      <c r="T575" s="52"/>
      <c r="U575" s="52"/>
    </row>
    <row r="576" spans="2:21" ht="12.75" customHeight="1" thickBot="1" x14ac:dyDescent="0.25">
      <c r="B576" s="55"/>
      <c r="C576" s="211" t="s">
        <v>60</v>
      </c>
      <c r="D576" s="212"/>
      <c r="E576" s="212"/>
      <c r="F576" s="212"/>
      <c r="G576" s="212"/>
      <c r="H576" s="212"/>
      <c r="I576" s="212"/>
      <c r="J576" s="212"/>
      <c r="K576" s="212"/>
      <c r="L576" s="212"/>
      <c r="M576" s="213"/>
      <c r="N576" s="166"/>
      <c r="O576" s="52"/>
      <c r="P576" s="52"/>
      <c r="Q576" s="52"/>
      <c r="R576" s="52"/>
      <c r="S576" s="52"/>
      <c r="T576" s="52"/>
      <c r="U576" s="52"/>
    </row>
    <row r="577" spans="2:21" ht="12.75" customHeight="1" x14ac:dyDescent="0.2">
      <c r="B577" s="55"/>
      <c r="C577" s="73" t="s">
        <v>50</v>
      </c>
      <c r="D577" s="214" t="s">
        <v>51</v>
      </c>
      <c r="E577" s="228"/>
      <c r="F577" s="228"/>
      <c r="G577" s="215"/>
      <c r="H577" s="119" t="s">
        <v>61</v>
      </c>
      <c r="I577" s="127" t="s">
        <v>62</v>
      </c>
      <c r="J577" s="258" t="s">
        <v>63</v>
      </c>
      <c r="K577" s="258"/>
      <c r="L577" s="119" t="s">
        <v>56</v>
      </c>
      <c r="M577" s="259"/>
      <c r="N577" s="166"/>
      <c r="O577" s="52"/>
      <c r="P577" s="52"/>
      <c r="Q577" s="52"/>
      <c r="R577" s="52"/>
      <c r="S577" s="52"/>
      <c r="T577" s="52"/>
      <c r="U577" s="52"/>
    </row>
    <row r="578" spans="2:21" ht="12.75" customHeight="1" x14ac:dyDescent="0.2">
      <c r="B578" s="55"/>
      <c r="C578" s="78"/>
      <c r="D578" s="272" t="s">
        <v>149</v>
      </c>
      <c r="E578" s="262"/>
      <c r="F578" s="262"/>
      <c r="G578" s="262"/>
      <c r="H578" s="103" t="s">
        <v>28</v>
      </c>
      <c r="I578" s="104">
        <v>65000</v>
      </c>
      <c r="J578" s="296">
        <v>0.18</v>
      </c>
      <c r="K578" s="297"/>
      <c r="L578" s="104">
        <f>I578*J578</f>
        <v>11700</v>
      </c>
      <c r="M578" s="260"/>
      <c r="N578" s="166"/>
      <c r="O578" s="52"/>
      <c r="P578" s="52"/>
      <c r="Q578" s="52"/>
      <c r="R578" s="52"/>
      <c r="S578" s="52"/>
      <c r="T578" s="52"/>
      <c r="U578" s="52"/>
    </row>
    <row r="579" spans="2:21" ht="12.75" customHeight="1" x14ac:dyDescent="0.2">
      <c r="B579" s="55"/>
      <c r="C579" s="78"/>
      <c r="D579" s="272" t="s">
        <v>150</v>
      </c>
      <c r="E579" s="262"/>
      <c r="F579" s="262"/>
      <c r="G579" s="262"/>
      <c r="H579" s="103" t="s">
        <v>151</v>
      </c>
      <c r="I579" s="104">
        <v>1600</v>
      </c>
      <c r="J579" s="298">
        <v>0.63351562499000003</v>
      </c>
      <c r="K579" s="299"/>
      <c r="L579" s="104">
        <f>I579*J579</f>
        <v>1013.6249999840001</v>
      </c>
      <c r="M579" s="260"/>
      <c r="N579" s="166"/>
      <c r="O579" s="52"/>
      <c r="P579" s="52"/>
      <c r="Q579" s="52"/>
      <c r="R579" s="52"/>
      <c r="S579" s="52"/>
      <c r="T579" s="52"/>
      <c r="U579" s="52"/>
    </row>
    <row r="580" spans="2:21" ht="12.75" customHeight="1" x14ac:dyDescent="0.2">
      <c r="B580" s="55"/>
      <c r="C580" s="78"/>
      <c r="D580" s="219" t="s">
        <v>147</v>
      </c>
      <c r="E580" s="240"/>
      <c r="F580" s="240"/>
      <c r="G580" s="220"/>
      <c r="H580" s="103" t="s">
        <v>121</v>
      </c>
      <c r="I580" s="104">
        <v>65000</v>
      </c>
      <c r="J580" s="280">
        <v>0.2</v>
      </c>
      <c r="K580" s="281"/>
      <c r="L580" s="104">
        <f>I580*J580</f>
        <v>13000</v>
      </c>
      <c r="M580" s="261"/>
      <c r="N580" s="166"/>
      <c r="O580" s="52"/>
      <c r="P580" s="52"/>
      <c r="Q580" s="52"/>
      <c r="R580" s="52"/>
      <c r="S580" s="52"/>
      <c r="T580" s="52"/>
      <c r="U580" s="52"/>
    </row>
    <row r="581" spans="2:21" ht="12.75" customHeight="1" x14ac:dyDescent="0.2">
      <c r="B581" s="55"/>
      <c r="C581" s="78"/>
      <c r="D581" s="219" t="s">
        <v>148</v>
      </c>
      <c r="E581" s="240"/>
      <c r="F581" s="240"/>
      <c r="G581" s="220"/>
      <c r="H581" s="103" t="s">
        <v>139</v>
      </c>
      <c r="I581" s="104">
        <v>15000</v>
      </c>
      <c r="J581" s="278">
        <v>1</v>
      </c>
      <c r="K581" s="279"/>
      <c r="L581" s="104">
        <f>I581*J581</f>
        <v>15000</v>
      </c>
      <c r="M581" s="261"/>
      <c r="N581" s="166"/>
      <c r="O581" s="52"/>
      <c r="P581" s="52"/>
      <c r="Q581" s="52"/>
      <c r="R581" s="52"/>
      <c r="S581" s="52"/>
      <c r="T581" s="52"/>
      <c r="U581" s="52"/>
    </row>
    <row r="582" spans="2:21" ht="12.75" customHeight="1" thickBot="1" x14ac:dyDescent="0.25">
      <c r="B582" s="55"/>
      <c r="C582" s="78"/>
      <c r="D582" s="262" t="s">
        <v>111</v>
      </c>
      <c r="E582" s="262"/>
      <c r="F582" s="262"/>
      <c r="G582" s="262"/>
      <c r="H582" s="103" t="s">
        <v>58</v>
      </c>
      <c r="I582" s="104"/>
      <c r="J582" s="273"/>
      <c r="K582" s="263"/>
      <c r="L582" s="104"/>
      <c r="M582" s="261"/>
      <c r="N582" s="166"/>
      <c r="O582" s="52"/>
      <c r="P582" s="52"/>
      <c r="Q582" s="52"/>
      <c r="R582" s="52"/>
      <c r="S582" s="52"/>
      <c r="T582" s="52"/>
      <c r="U582" s="52"/>
    </row>
    <row r="583" spans="2:21" ht="12.75" customHeight="1" thickBot="1" x14ac:dyDescent="0.25">
      <c r="B583" s="55"/>
      <c r="C583" s="93"/>
      <c r="D583" s="94"/>
      <c r="E583" s="94"/>
      <c r="F583" s="94"/>
      <c r="G583" s="94"/>
      <c r="H583" s="95"/>
      <c r="I583" s="95"/>
      <c r="J583" s="95"/>
      <c r="K583" s="95"/>
      <c r="L583" s="96" t="s">
        <v>59</v>
      </c>
      <c r="M583" s="97">
        <f>SUM(L578:L582)</f>
        <v>40713.624999984</v>
      </c>
      <c r="N583" s="166"/>
      <c r="O583" s="52"/>
      <c r="P583" s="52"/>
      <c r="Q583" s="52"/>
      <c r="R583" s="52"/>
      <c r="S583" s="52"/>
      <c r="T583" s="52"/>
      <c r="U583" s="52"/>
    </row>
    <row r="584" spans="2:21" ht="12.75" customHeight="1" thickBot="1" x14ac:dyDescent="0.25">
      <c r="B584" s="55"/>
      <c r="C584" s="211" t="s">
        <v>69</v>
      </c>
      <c r="D584" s="212"/>
      <c r="E584" s="212"/>
      <c r="F584" s="212"/>
      <c r="G584" s="212"/>
      <c r="H584" s="212"/>
      <c r="I584" s="212"/>
      <c r="J584" s="212"/>
      <c r="K584" s="212"/>
      <c r="L584" s="212"/>
      <c r="M584" s="213"/>
      <c r="N584" s="166"/>
      <c r="O584" s="52"/>
      <c r="P584" s="52"/>
      <c r="Q584" s="52"/>
      <c r="R584" s="52"/>
      <c r="S584" s="52"/>
      <c r="T584" s="52"/>
      <c r="U584" s="52"/>
    </row>
    <row r="585" spans="2:21" ht="12.75" customHeight="1" x14ac:dyDescent="0.2">
      <c r="B585" s="55"/>
      <c r="C585" s="73" t="s">
        <v>50</v>
      </c>
      <c r="D585" s="214" t="s">
        <v>70</v>
      </c>
      <c r="E585" s="228"/>
      <c r="F585" s="215"/>
      <c r="G585" s="127" t="s">
        <v>71</v>
      </c>
      <c r="H585" s="119" t="s">
        <v>72</v>
      </c>
      <c r="I585" s="119" t="s">
        <v>73</v>
      </c>
      <c r="J585" s="258" t="s">
        <v>54</v>
      </c>
      <c r="K585" s="258"/>
      <c r="L585" s="119" t="s">
        <v>56</v>
      </c>
      <c r="M585" s="217"/>
      <c r="N585" s="166"/>
      <c r="O585" s="52"/>
      <c r="P585" s="52"/>
      <c r="Q585" s="52"/>
      <c r="R585" s="52"/>
      <c r="S585" s="52"/>
      <c r="T585" s="52"/>
      <c r="U585" s="52"/>
    </row>
    <row r="586" spans="2:21" ht="12.75" customHeight="1" x14ac:dyDescent="0.2">
      <c r="B586" s="55"/>
      <c r="C586" s="78"/>
      <c r="D586" s="265"/>
      <c r="E586" s="230"/>
      <c r="F586" s="231"/>
      <c r="G586" s="173"/>
      <c r="H586" s="103"/>
      <c r="I586" s="103"/>
      <c r="J586" s="266"/>
      <c r="K586" s="266"/>
      <c r="L586" s="104"/>
      <c r="M586" s="217"/>
      <c r="N586" s="166"/>
      <c r="O586" s="52"/>
      <c r="P586" s="52"/>
      <c r="Q586" s="52"/>
      <c r="R586" s="52"/>
      <c r="S586" s="52"/>
      <c r="T586" s="52"/>
      <c r="U586" s="52"/>
    </row>
    <row r="587" spans="2:21" ht="12.75" customHeight="1" x14ac:dyDescent="0.2">
      <c r="B587" s="55"/>
      <c r="C587" s="78" t="s">
        <v>58</v>
      </c>
      <c r="D587" s="265"/>
      <c r="E587" s="230"/>
      <c r="F587" s="231"/>
      <c r="G587" s="103"/>
      <c r="H587" s="103"/>
      <c r="I587" s="103"/>
      <c r="J587" s="266"/>
      <c r="K587" s="266"/>
      <c r="L587" s="104"/>
      <c r="M587" s="217"/>
      <c r="N587" s="166"/>
      <c r="O587" s="52"/>
      <c r="P587" s="52"/>
      <c r="Q587" s="52"/>
      <c r="R587" s="52"/>
      <c r="S587" s="52"/>
      <c r="T587" s="52"/>
      <c r="U587" s="52"/>
    </row>
    <row r="588" spans="2:21" ht="12.75" customHeight="1" thickBot="1" x14ac:dyDescent="0.25">
      <c r="B588" s="55"/>
      <c r="C588" s="87" t="s">
        <v>58</v>
      </c>
      <c r="D588" s="277"/>
      <c r="E588" s="268"/>
      <c r="F588" s="269"/>
      <c r="G588" s="174"/>
      <c r="H588" s="103"/>
      <c r="I588" s="103"/>
      <c r="J588" s="270"/>
      <c r="K588" s="270"/>
      <c r="L588" s="104"/>
      <c r="M588" s="217"/>
      <c r="N588" s="166"/>
      <c r="O588" s="52"/>
      <c r="P588" s="52"/>
      <c r="Q588" s="52"/>
      <c r="R588" s="52"/>
      <c r="S588" s="52"/>
      <c r="T588" s="52"/>
      <c r="U588" s="52"/>
    </row>
    <row r="589" spans="2:21" ht="12.75" customHeight="1" thickBot="1" x14ac:dyDescent="0.25">
      <c r="B589" s="55"/>
      <c r="C589" s="93"/>
      <c r="D589" s="94"/>
      <c r="E589" s="94"/>
      <c r="F589" s="94"/>
      <c r="G589" s="94"/>
      <c r="H589" s="95"/>
      <c r="I589" s="95"/>
      <c r="J589" s="95"/>
      <c r="K589" s="95"/>
      <c r="L589" s="96" t="s">
        <v>59</v>
      </c>
      <c r="M589" s="97">
        <f>SUM(L586:L588)</f>
        <v>0</v>
      </c>
      <c r="N589" s="166"/>
      <c r="O589" s="52"/>
      <c r="P589" s="52"/>
      <c r="Q589" s="52"/>
      <c r="R589" s="52"/>
      <c r="S589" s="52"/>
      <c r="T589" s="52"/>
      <c r="U589" s="52"/>
    </row>
    <row r="590" spans="2:21" ht="12.75" customHeight="1" thickBot="1" x14ac:dyDescent="0.25">
      <c r="B590" s="55"/>
      <c r="C590" s="211" t="s">
        <v>75</v>
      </c>
      <c r="D590" s="212"/>
      <c r="E590" s="212"/>
      <c r="F590" s="212"/>
      <c r="G590" s="212"/>
      <c r="H590" s="212"/>
      <c r="I590" s="212"/>
      <c r="J590" s="212"/>
      <c r="K590" s="212"/>
      <c r="L590" s="212"/>
      <c r="M590" s="213"/>
      <c r="N590" s="166"/>
      <c r="O590" s="52"/>
      <c r="P590" s="52"/>
      <c r="Q590" s="52"/>
      <c r="R590" s="52"/>
      <c r="S590" s="52"/>
      <c r="T590" s="52"/>
      <c r="U590" s="52"/>
    </row>
    <row r="591" spans="2:21" ht="12.75" customHeight="1" x14ac:dyDescent="0.2">
      <c r="B591" s="55"/>
      <c r="C591" s="73" t="s">
        <v>50</v>
      </c>
      <c r="D591" s="258" t="s">
        <v>76</v>
      </c>
      <c r="E591" s="258"/>
      <c r="F591" s="119" t="s">
        <v>77</v>
      </c>
      <c r="G591" s="119" t="s">
        <v>78</v>
      </c>
      <c r="H591" s="119" t="s">
        <v>79</v>
      </c>
      <c r="I591" s="119" t="s">
        <v>80</v>
      </c>
      <c r="J591" s="258" t="s">
        <v>55</v>
      </c>
      <c r="K591" s="258"/>
      <c r="L591" s="119" t="s">
        <v>56</v>
      </c>
      <c r="M591" s="259"/>
      <c r="N591" s="166"/>
      <c r="O591" s="52"/>
      <c r="P591" s="52"/>
      <c r="Q591" s="52"/>
      <c r="R591" s="52"/>
      <c r="S591" s="52"/>
      <c r="T591" s="52"/>
      <c r="U591" s="52"/>
    </row>
    <row r="592" spans="2:21" ht="12.75" customHeight="1" x14ac:dyDescent="0.2">
      <c r="B592" s="55"/>
      <c r="C592" s="78"/>
      <c r="D592" s="262" t="s">
        <v>123</v>
      </c>
      <c r="E592" s="262"/>
      <c r="F592" s="103">
        <v>1</v>
      </c>
      <c r="G592" s="104">
        <v>140000</v>
      </c>
      <c r="H592" s="128">
        <v>1.85</v>
      </c>
      <c r="I592" s="104">
        <f>ROUND(+F592*G592*H592,0)</f>
        <v>259000</v>
      </c>
      <c r="J592" s="103">
        <v>4</v>
      </c>
      <c r="K592" s="103" t="s">
        <v>87</v>
      </c>
      <c r="L592" s="104">
        <f>I592/J592</f>
        <v>64750</v>
      </c>
      <c r="M592" s="260"/>
      <c r="N592" s="166"/>
      <c r="O592" s="52"/>
      <c r="P592" s="52"/>
      <c r="Q592" s="52"/>
      <c r="R592" s="52"/>
      <c r="S592" s="52"/>
      <c r="T592" s="52"/>
      <c r="U592" s="52"/>
    </row>
    <row r="593" spans="1:21" ht="12.75" customHeight="1" x14ac:dyDescent="0.2">
      <c r="B593" s="55"/>
      <c r="C593" s="78"/>
      <c r="D593" s="262" t="s">
        <v>125</v>
      </c>
      <c r="E593" s="262"/>
      <c r="F593" s="103">
        <v>1</v>
      </c>
      <c r="G593" s="104">
        <v>95000</v>
      </c>
      <c r="H593" s="128">
        <v>1.85</v>
      </c>
      <c r="I593" s="104">
        <f>ROUND(+F593*G593*H593,0)</f>
        <v>175750</v>
      </c>
      <c r="J593" s="103">
        <v>4</v>
      </c>
      <c r="K593" s="103" t="str">
        <f>K592</f>
        <v>M2/DÍA</v>
      </c>
      <c r="L593" s="104">
        <f>I593/J593</f>
        <v>43937.5</v>
      </c>
      <c r="M593" s="260"/>
      <c r="N593" s="166"/>
      <c r="O593" s="52"/>
      <c r="P593" s="52"/>
      <c r="Q593" s="52"/>
      <c r="R593" s="52"/>
      <c r="S593" s="52"/>
      <c r="T593" s="52"/>
      <c r="U593" s="52"/>
    </row>
    <row r="594" spans="1:21" ht="12.75" customHeight="1" x14ac:dyDescent="0.2">
      <c r="B594" s="55"/>
      <c r="C594" s="78" t="s">
        <v>58</v>
      </c>
      <c r="D594" s="263" t="s">
        <v>58</v>
      </c>
      <c r="E594" s="263"/>
      <c r="F594" s="103" t="s">
        <v>58</v>
      </c>
      <c r="G594" s="104" t="s">
        <v>58</v>
      </c>
      <c r="H594" s="128" t="s">
        <v>58</v>
      </c>
      <c r="I594" s="104" t="s">
        <v>58</v>
      </c>
      <c r="J594" s="103" t="s">
        <v>58</v>
      </c>
      <c r="K594" s="103" t="s">
        <v>58</v>
      </c>
      <c r="L594" s="104"/>
      <c r="M594" s="260"/>
      <c r="N594" s="166"/>
      <c r="O594" s="52"/>
      <c r="P594" s="52"/>
      <c r="Q594" s="52"/>
      <c r="R594" s="52"/>
      <c r="S594" s="52"/>
      <c r="T594" s="52"/>
      <c r="U594" s="52"/>
    </row>
    <row r="595" spans="1:21" ht="12.75" customHeight="1" thickBot="1" x14ac:dyDescent="0.25">
      <c r="B595" s="55"/>
      <c r="C595" s="87" t="s">
        <v>58</v>
      </c>
      <c r="D595" s="264" t="s">
        <v>58</v>
      </c>
      <c r="E595" s="264"/>
      <c r="F595" s="124" t="s">
        <v>58</v>
      </c>
      <c r="G595" s="126" t="s">
        <v>58</v>
      </c>
      <c r="H595" s="130" t="s">
        <v>58</v>
      </c>
      <c r="I595" s="126" t="s">
        <v>58</v>
      </c>
      <c r="J595" s="124" t="s">
        <v>58</v>
      </c>
      <c r="K595" s="124" t="s">
        <v>58</v>
      </c>
      <c r="L595" s="126"/>
      <c r="M595" s="261"/>
      <c r="N595" s="166"/>
      <c r="O595" s="52"/>
      <c r="P595" s="52"/>
      <c r="Q595" s="52"/>
      <c r="R595" s="52"/>
      <c r="S595" s="52"/>
      <c r="T595" s="52"/>
      <c r="U595" s="52"/>
    </row>
    <row r="596" spans="1:21" ht="12.75" customHeight="1" thickBot="1" x14ac:dyDescent="0.25">
      <c r="B596" s="55"/>
      <c r="C596" s="93"/>
      <c r="D596" s="94"/>
      <c r="E596" s="94"/>
      <c r="F596" s="94"/>
      <c r="G596" s="94"/>
      <c r="H596" s="95"/>
      <c r="I596" s="95"/>
      <c r="J596" s="95"/>
      <c r="K596" s="95"/>
      <c r="L596" s="96" t="s">
        <v>59</v>
      </c>
      <c r="M596" s="97">
        <f>SUM(L592:L595)</f>
        <v>108687.5</v>
      </c>
      <c r="N596" s="166"/>
      <c r="O596" s="52"/>
      <c r="P596" s="52"/>
      <c r="Q596" s="52"/>
      <c r="R596" s="52"/>
      <c r="S596" s="52"/>
      <c r="T596" s="52"/>
      <c r="U596" s="52"/>
    </row>
    <row r="597" spans="1:21" ht="12.75" customHeight="1" thickBot="1" x14ac:dyDescent="0.25">
      <c r="B597" s="55"/>
      <c r="C597" s="112"/>
      <c r="M597" s="114"/>
      <c r="N597" s="166"/>
      <c r="O597" s="52"/>
      <c r="P597" s="52"/>
      <c r="Q597" s="52"/>
      <c r="R597" s="52"/>
      <c r="S597" s="52"/>
      <c r="T597" s="52"/>
      <c r="U597" s="52"/>
    </row>
    <row r="598" spans="1:21" ht="12.75" customHeight="1" thickBot="1" x14ac:dyDescent="0.25">
      <c r="B598" s="55"/>
      <c r="C598" s="93"/>
      <c r="D598" s="94"/>
      <c r="E598" s="94"/>
      <c r="F598" s="94"/>
      <c r="G598" s="94"/>
      <c r="H598" s="95"/>
      <c r="I598" s="95"/>
      <c r="J598" s="244" t="s">
        <v>82</v>
      </c>
      <c r="K598" s="244"/>
      <c r="L598" s="244"/>
      <c r="M598" s="192">
        <f>ROUND(M596+M583+M589+M575,0)</f>
        <v>167335</v>
      </c>
      <c r="N598" s="166"/>
      <c r="O598" s="52"/>
      <c r="P598" s="52"/>
      <c r="Q598" s="52"/>
      <c r="R598" s="52"/>
      <c r="S598" s="52"/>
      <c r="T598" s="52"/>
      <c r="U598" s="52"/>
    </row>
    <row r="599" spans="1:21" ht="12.75" customHeight="1" x14ac:dyDescent="0.2">
      <c r="B599" s="55"/>
      <c r="C599" s="291"/>
      <c r="D599" s="291"/>
      <c r="E599" s="291"/>
      <c r="F599" s="291"/>
      <c r="G599" s="291"/>
      <c r="H599" s="291"/>
      <c r="I599" s="291"/>
      <c r="J599" s="291"/>
      <c r="K599" s="291"/>
      <c r="L599" s="291"/>
      <c r="M599" s="291"/>
      <c r="N599" s="166"/>
      <c r="O599" s="52"/>
      <c r="P599" s="52"/>
      <c r="Q599" s="52"/>
      <c r="R599" s="52"/>
      <c r="S599" s="52"/>
      <c r="T599" s="52"/>
      <c r="U599" s="52"/>
    </row>
    <row r="600" spans="1:21" ht="15.75" customHeight="1" thickBot="1" x14ac:dyDescent="0.25">
      <c r="B600" s="55"/>
      <c r="C600" s="292"/>
      <c r="D600" s="292"/>
      <c r="E600" s="292"/>
      <c r="F600" s="292"/>
      <c r="G600" s="292"/>
      <c r="H600" s="292"/>
      <c r="I600" s="292"/>
      <c r="J600" s="292"/>
      <c r="K600" s="292"/>
      <c r="L600" s="292"/>
      <c r="M600" s="292"/>
      <c r="N600" s="58"/>
      <c r="O600" s="52"/>
      <c r="P600" s="52"/>
      <c r="Q600" s="52"/>
      <c r="R600" s="52"/>
      <c r="S600" s="52"/>
      <c r="T600" s="52"/>
      <c r="U600" s="52"/>
    </row>
    <row r="601" spans="1:21" ht="18" hidden="1" customHeight="1" thickBot="1" x14ac:dyDescent="0.25">
      <c r="B601" s="55"/>
      <c r="C601" s="163"/>
      <c r="D601" s="293" t="s">
        <v>89</v>
      </c>
      <c r="E601" s="293"/>
      <c r="F601" s="293"/>
      <c r="G601" s="293"/>
      <c r="H601" s="293"/>
      <c r="I601" s="293"/>
      <c r="J601" s="164"/>
      <c r="K601" s="164"/>
      <c r="L601" s="164"/>
      <c r="M601" s="165"/>
      <c r="N601" s="140"/>
      <c r="O601" s="52"/>
      <c r="P601" s="52"/>
      <c r="Q601" s="52"/>
      <c r="R601" s="52"/>
      <c r="S601" s="52"/>
      <c r="T601" s="52"/>
      <c r="U601" s="52"/>
    </row>
    <row r="602" spans="1:21" ht="11.25" hidden="1" customHeight="1" thickBot="1" x14ac:dyDescent="0.25">
      <c r="B602" s="55"/>
      <c r="C602" s="150"/>
      <c r="D602" s="294" t="s">
        <v>90</v>
      </c>
      <c r="E602" s="294"/>
      <c r="F602" s="294"/>
      <c r="G602" s="294"/>
      <c r="H602" s="294"/>
      <c r="I602" s="294"/>
      <c r="J602" s="153" t="s">
        <v>91</v>
      </c>
      <c r="K602" s="154"/>
      <c r="L602" s="154"/>
      <c r="M602" s="154"/>
      <c r="N602" s="140"/>
      <c r="O602" s="52"/>
      <c r="P602" s="52"/>
      <c r="Q602" s="52"/>
      <c r="R602" s="52"/>
      <c r="S602" s="52"/>
      <c r="T602" s="52"/>
      <c r="U602" s="52"/>
    </row>
    <row r="603" spans="1:21" ht="13.5" hidden="1" customHeight="1" thickBot="1" x14ac:dyDescent="0.25">
      <c r="B603" s="55"/>
      <c r="C603" s="155"/>
      <c r="D603" s="295"/>
      <c r="E603" s="295"/>
      <c r="F603" s="295"/>
      <c r="G603" s="295"/>
      <c r="H603" s="295"/>
      <c r="I603" s="295"/>
      <c r="J603" s="156" t="s">
        <v>92</v>
      </c>
      <c r="K603" s="157">
        <v>1</v>
      </c>
      <c r="L603" s="157" t="s">
        <v>93</v>
      </c>
      <c r="M603" s="157">
        <f>+K603</f>
        <v>1</v>
      </c>
      <c r="N603" s="58"/>
      <c r="O603" s="52"/>
      <c r="P603" s="52"/>
      <c r="Q603" s="52"/>
      <c r="R603" s="52"/>
      <c r="S603" s="52"/>
      <c r="T603" s="52"/>
      <c r="U603" s="52"/>
    </row>
    <row r="604" spans="1:21" ht="9" hidden="1" customHeight="1" thickBot="1" x14ac:dyDescent="0.25">
      <c r="A604" s="54"/>
      <c r="B604" s="55"/>
      <c r="C604" s="158"/>
      <c r="D604" s="159"/>
      <c r="E604" s="159"/>
      <c r="F604" s="159"/>
      <c r="G604" s="159"/>
      <c r="H604" s="160"/>
      <c r="I604" s="160"/>
      <c r="J604" s="161"/>
      <c r="K604" s="245"/>
      <c r="L604" s="245"/>
      <c r="M604" s="162"/>
      <c r="N604" s="58"/>
      <c r="O604" s="52"/>
      <c r="P604" s="52"/>
      <c r="Q604" s="52"/>
      <c r="R604" s="52"/>
      <c r="S604" s="52"/>
      <c r="T604" s="52"/>
      <c r="U604" s="52"/>
    </row>
    <row r="605" spans="1:21" ht="12" customHeight="1" thickBot="1" x14ac:dyDescent="0.25">
      <c r="A605" s="54"/>
      <c r="B605" s="55"/>
      <c r="C605" s="246" t="s">
        <v>42</v>
      </c>
      <c r="D605" s="247"/>
      <c r="E605" s="247"/>
      <c r="F605" s="247"/>
      <c r="G605" s="247"/>
      <c r="H605" s="247"/>
      <c r="I605" s="247"/>
      <c r="J605" s="252" t="s">
        <v>43</v>
      </c>
      <c r="K605" s="56" t="s">
        <v>44</v>
      </c>
      <c r="L605" s="56" t="s">
        <v>45</v>
      </c>
      <c r="M605" s="57" t="s">
        <v>46</v>
      </c>
      <c r="N605" s="58"/>
      <c r="O605" s="52"/>
      <c r="P605" s="52"/>
      <c r="Q605" s="52"/>
      <c r="R605" s="52"/>
      <c r="S605" s="52"/>
      <c r="T605" s="52"/>
      <c r="U605" s="52"/>
    </row>
    <row r="606" spans="1:21" ht="10.5" customHeight="1" thickBot="1" x14ac:dyDescent="0.25">
      <c r="A606" s="54"/>
      <c r="B606" s="55"/>
      <c r="C606" s="248"/>
      <c r="D606" s="249"/>
      <c r="E606" s="249"/>
      <c r="F606" s="249"/>
      <c r="G606" s="249"/>
      <c r="H606" s="249"/>
      <c r="I606" s="249"/>
      <c r="J606" s="253"/>
      <c r="K606" s="59">
        <v>12</v>
      </c>
      <c r="L606" s="56" t="s">
        <v>47</v>
      </c>
      <c r="M606" s="59">
        <v>2026</v>
      </c>
      <c r="N606" s="58"/>
      <c r="O606" s="52"/>
      <c r="P606" s="52"/>
      <c r="Q606" s="52"/>
      <c r="R606" s="52"/>
      <c r="S606" s="52"/>
      <c r="T606" s="52"/>
      <c r="U606" s="52"/>
    </row>
    <row r="607" spans="1:21" ht="12.75" customHeight="1" thickBot="1" x14ac:dyDescent="0.25">
      <c r="A607" s="54"/>
      <c r="B607" s="55"/>
      <c r="C607" s="250"/>
      <c r="D607" s="251"/>
      <c r="E607" s="251"/>
      <c r="F607" s="251"/>
      <c r="G607" s="251"/>
      <c r="H607" s="251"/>
      <c r="I607" s="251"/>
      <c r="J607" s="251"/>
      <c r="K607" s="251"/>
      <c r="L607" s="251"/>
      <c r="M607" s="254"/>
      <c r="N607" s="58"/>
      <c r="O607" s="52"/>
      <c r="P607" s="52"/>
      <c r="Q607" s="52"/>
      <c r="R607" s="52"/>
      <c r="S607" s="52"/>
      <c r="T607" s="52"/>
      <c r="U607" s="52"/>
    </row>
    <row r="608" spans="1:21" ht="12" thickBot="1" x14ac:dyDescent="0.25">
      <c r="B608" s="55"/>
      <c r="C608" s="255" t="s">
        <v>48</v>
      </c>
      <c r="D608" s="256"/>
      <c r="E608" s="256"/>
      <c r="F608" s="256"/>
      <c r="G608" s="256"/>
      <c r="H608" s="256"/>
      <c r="I608" s="256"/>
      <c r="J608" s="256"/>
      <c r="K608" s="256"/>
      <c r="L608" s="256"/>
      <c r="M608" s="257"/>
      <c r="N608" s="166"/>
      <c r="O608" s="52"/>
      <c r="P608" s="52"/>
      <c r="Q608" s="52"/>
      <c r="R608" s="52"/>
      <c r="S608" s="52"/>
      <c r="T608" s="52"/>
      <c r="U608" s="52"/>
    </row>
    <row r="609" spans="1:22" x14ac:dyDescent="0.2">
      <c r="A609" s="54"/>
      <c r="B609" s="55"/>
      <c r="C609" s="66" t="s">
        <v>84</v>
      </c>
      <c r="D609" s="228" t="s">
        <v>51</v>
      </c>
      <c r="E609" s="228"/>
      <c r="F609" s="228"/>
      <c r="G609" s="228"/>
      <c r="H609" s="228"/>
      <c r="I609" s="228"/>
      <c r="J609" s="228"/>
      <c r="K609" s="228"/>
      <c r="L609" s="67" t="s">
        <v>2</v>
      </c>
      <c r="M609" s="68" t="s">
        <v>3</v>
      </c>
      <c r="N609" s="58"/>
      <c r="O609" s="52"/>
      <c r="P609" s="52"/>
      <c r="Q609" s="52"/>
      <c r="R609" s="69"/>
      <c r="S609" s="52"/>
      <c r="T609" s="52"/>
      <c r="U609" s="52"/>
    </row>
    <row r="610" spans="1:22" ht="12" thickBot="1" x14ac:dyDescent="0.25">
      <c r="A610" s="54"/>
      <c r="B610" s="55"/>
      <c r="C610" s="70">
        <f>'PRESUPUESTO '!A23</f>
        <v>4.0999999999999996</v>
      </c>
      <c r="D610" s="243" t="str">
        <f>'PRESUPUESTO '!B23</f>
        <v>MURO EN LADRILLO DE OBRA E=0,12M</v>
      </c>
      <c r="E610" s="243"/>
      <c r="F610" s="243"/>
      <c r="G610" s="243"/>
      <c r="H610" s="243"/>
      <c r="I610" s="243"/>
      <c r="J610" s="243"/>
      <c r="K610" s="243"/>
      <c r="L610" s="71" t="str">
        <f>'PRESUPUESTO '!C23</f>
        <v>M2</v>
      </c>
      <c r="M610" s="72">
        <f>'PRESUPUESTO '!D23</f>
        <v>190</v>
      </c>
      <c r="N610" s="58"/>
      <c r="O610" s="52"/>
      <c r="P610" s="52"/>
      <c r="Q610" s="52"/>
      <c r="R610" s="52"/>
      <c r="S610" s="52"/>
      <c r="T610" s="52"/>
      <c r="U610" s="52"/>
    </row>
    <row r="611" spans="1:22" ht="13.5" customHeight="1" thickBot="1" x14ac:dyDescent="0.25">
      <c r="B611" s="55"/>
      <c r="C611" s="211" t="s">
        <v>49</v>
      </c>
      <c r="D611" s="212"/>
      <c r="E611" s="212"/>
      <c r="F611" s="212"/>
      <c r="G611" s="212"/>
      <c r="H611" s="212"/>
      <c r="I611" s="212"/>
      <c r="J611" s="212"/>
      <c r="K611" s="212"/>
      <c r="L611" s="212"/>
      <c r="M611" s="213"/>
      <c r="N611" s="166"/>
      <c r="O611" s="52"/>
      <c r="P611" s="52"/>
      <c r="Q611" s="52"/>
      <c r="R611" s="52"/>
      <c r="S611" s="52"/>
      <c r="T611" s="52"/>
      <c r="U611" s="52"/>
    </row>
    <row r="612" spans="1:22" x14ac:dyDescent="0.2">
      <c r="B612" s="55"/>
      <c r="C612" s="73" t="s">
        <v>50</v>
      </c>
      <c r="D612" s="258" t="s">
        <v>51</v>
      </c>
      <c r="E612" s="258"/>
      <c r="F612" s="258"/>
      <c r="G612" s="119" t="s">
        <v>52</v>
      </c>
      <c r="H612" s="119" t="s">
        <v>53</v>
      </c>
      <c r="I612" s="119" t="s">
        <v>54</v>
      </c>
      <c r="J612" s="258" t="s">
        <v>55</v>
      </c>
      <c r="K612" s="258"/>
      <c r="L612" s="119" t="s">
        <v>56</v>
      </c>
      <c r="M612" s="259" t="str">
        <f>IF(P609="","",VLOOKUP(P609,[2]APU!$1:$1048576,4,FALSE))</f>
        <v/>
      </c>
      <c r="N612" s="167"/>
      <c r="O612" s="52"/>
      <c r="P612" s="52"/>
      <c r="Q612" s="52"/>
      <c r="R612" s="52"/>
      <c r="S612" s="52"/>
      <c r="T612" s="52"/>
      <c r="U612" s="52"/>
    </row>
    <row r="613" spans="1:22" x14ac:dyDescent="0.2">
      <c r="B613" s="55"/>
      <c r="C613" s="78"/>
      <c r="D613" s="262" t="s">
        <v>57</v>
      </c>
      <c r="E613" s="262"/>
      <c r="F613" s="262"/>
      <c r="G613" s="120"/>
      <c r="H613" s="103" t="s">
        <v>58</v>
      </c>
      <c r="I613" s="121">
        <f>0.05*M636</f>
        <v>958.03571428571433</v>
      </c>
      <c r="J613" s="103">
        <v>1</v>
      </c>
      <c r="K613" s="103" t="s">
        <v>58</v>
      </c>
      <c r="L613" s="104">
        <f>I613/J613</f>
        <v>958.03571428571433</v>
      </c>
      <c r="M613" s="260"/>
      <c r="N613" s="166"/>
      <c r="O613" s="52"/>
      <c r="P613" s="52"/>
      <c r="Q613" s="52"/>
      <c r="R613" s="52"/>
      <c r="S613" s="52"/>
      <c r="T613" s="52"/>
      <c r="U613" s="52"/>
    </row>
    <row r="614" spans="1:22" x14ac:dyDescent="0.2">
      <c r="B614" s="55"/>
      <c r="C614" s="78" t="s">
        <v>58</v>
      </c>
      <c r="D614" s="262" t="str">
        <f>+'[1]LISTADO EQUIPO'!B35</f>
        <v>CORTADORA DE LADRILLO</v>
      </c>
      <c r="E614" s="262"/>
      <c r="F614" s="262"/>
      <c r="G614" s="120"/>
      <c r="H614" s="103" t="str">
        <f>+'[1]LISTADO EQUIPO'!C35</f>
        <v>Día</v>
      </c>
      <c r="I614" s="121">
        <f>+'[1]LISTADO EQUIPO'!D35</f>
        <v>57499.999999999993</v>
      </c>
      <c r="J614" s="103">
        <v>20</v>
      </c>
      <c r="K614" s="103" t="s">
        <v>152</v>
      </c>
      <c r="L614" s="104">
        <f>+I614/J614</f>
        <v>2874.9999999999995</v>
      </c>
      <c r="M614" s="260"/>
      <c r="N614" s="166"/>
      <c r="O614" s="52"/>
      <c r="P614" s="52"/>
      <c r="Q614" s="52"/>
      <c r="R614" s="52"/>
      <c r="S614" s="52"/>
      <c r="T614" s="52"/>
      <c r="U614" s="52"/>
    </row>
    <row r="615" spans="1:22" ht="12" thickBot="1" x14ac:dyDescent="0.25">
      <c r="B615" s="55"/>
      <c r="C615" s="87" t="s">
        <v>58</v>
      </c>
      <c r="D615" s="264" t="s">
        <v>58</v>
      </c>
      <c r="E615" s="264"/>
      <c r="F615" s="264"/>
      <c r="G615" s="123"/>
      <c r="H615" s="124" t="s">
        <v>58</v>
      </c>
      <c r="I615" s="125" t="s">
        <v>58</v>
      </c>
      <c r="J615" s="124" t="s">
        <v>58</v>
      </c>
      <c r="K615" s="124" t="s">
        <v>58</v>
      </c>
      <c r="L615" s="126"/>
      <c r="M615" s="261"/>
      <c r="N615" s="166"/>
      <c r="O615" s="52"/>
      <c r="P615" s="52"/>
      <c r="Q615" s="52"/>
      <c r="R615" s="52"/>
      <c r="S615" s="52"/>
      <c r="T615" s="52"/>
      <c r="U615" s="52"/>
    </row>
    <row r="616" spans="1:22" ht="12" thickBot="1" x14ac:dyDescent="0.25">
      <c r="B616" s="55"/>
      <c r="C616" s="93"/>
      <c r="D616" s="94"/>
      <c r="E616" s="94"/>
      <c r="F616" s="94"/>
      <c r="G616" s="94"/>
      <c r="H616" s="95"/>
      <c r="I616" s="95"/>
      <c r="J616" s="95"/>
      <c r="K616" s="95"/>
      <c r="L616" s="96" t="s">
        <v>59</v>
      </c>
      <c r="M616" s="97">
        <f>SUM(L613:L615)</f>
        <v>3833.0357142857138</v>
      </c>
      <c r="N616" s="166"/>
      <c r="O616" s="52"/>
      <c r="P616" s="52"/>
      <c r="Q616" s="52"/>
      <c r="R616" s="52"/>
      <c r="S616" s="52"/>
      <c r="T616" s="52"/>
      <c r="U616" s="52"/>
    </row>
    <row r="617" spans="1:22" ht="15.75" customHeight="1" thickBot="1" x14ac:dyDescent="0.25">
      <c r="B617" s="55"/>
      <c r="C617" s="211" t="s">
        <v>60</v>
      </c>
      <c r="D617" s="212"/>
      <c r="E617" s="212"/>
      <c r="F617" s="212"/>
      <c r="G617" s="212"/>
      <c r="H617" s="212"/>
      <c r="I617" s="212"/>
      <c r="J617" s="212"/>
      <c r="K617" s="212"/>
      <c r="L617" s="212"/>
      <c r="M617" s="213"/>
      <c r="N617" s="166"/>
      <c r="O617" s="52"/>
      <c r="P617" s="52"/>
      <c r="Q617" s="52"/>
      <c r="R617" s="52"/>
      <c r="S617" s="52"/>
      <c r="T617" s="52"/>
      <c r="U617" s="52"/>
    </row>
    <row r="618" spans="1:22" x14ac:dyDescent="0.2">
      <c r="B618" s="55"/>
      <c r="C618" s="73" t="s">
        <v>50</v>
      </c>
      <c r="D618" s="214" t="s">
        <v>51</v>
      </c>
      <c r="E618" s="228"/>
      <c r="F618" s="228"/>
      <c r="G618" s="215"/>
      <c r="H618" s="119" t="s">
        <v>61</v>
      </c>
      <c r="I618" s="127" t="s">
        <v>62</v>
      </c>
      <c r="J618" s="258" t="s">
        <v>63</v>
      </c>
      <c r="K618" s="258"/>
      <c r="L618" s="119" t="s">
        <v>56</v>
      </c>
      <c r="M618" s="259" t="str">
        <f>M612</f>
        <v/>
      </c>
      <c r="N618" s="166"/>
      <c r="O618" s="52"/>
      <c r="P618" s="52"/>
      <c r="Q618" s="52"/>
      <c r="R618" s="52"/>
      <c r="S618" s="52"/>
      <c r="T618" s="52"/>
      <c r="U618" s="52"/>
    </row>
    <row r="619" spans="1:22" hidden="1" x14ac:dyDescent="0.2">
      <c r="B619" s="55"/>
      <c r="C619" s="78"/>
      <c r="D619" s="272" t="str">
        <f>+'[1]LISTADO MATERIALES'!B20</f>
        <v>AGUA</v>
      </c>
      <c r="E619" s="262"/>
      <c r="F619" s="262"/>
      <c r="G619" s="262"/>
      <c r="H619" s="103" t="str">
        <f>+'[1]LISTADO MATERIALES'!C20</f>
        <v>LT</v>
      </c>
      <c r="I619" s="104">
        <f>+'[1]LISTADO MATERIALES'!D20</f>
        <v>500</v>
      </c>
      <c r="J619" s="275">
        <v>1.75</v>
      </c>
      <c r="K619" s="275"/>
      <c r="L619" s="104"/>
      <c r="M619" s="260"/>
      <c r="N619" s="166"/>
      <c r="O619" s="52"/>
      <c r="P619" s="52"/>
      <c r="Q619" s="52"/>
      <c r="R619" s="52"/>
      <c r="S619" s="52"/>
      <c r="T619" s="52"/>
      <c r="U619" s="52"/>
    </row>
    <row r="620" spans="1:22" x14ac:dyDescent="0.2">
      <c r="B620" s="55"/>
      <c r="C620" s="78"/>
      <c r="D620" s="272" t="str">
        <f>+'[1]LISTADO MATERIALES'!B21</f>
        <v>ARENA</v>
      </c>
      <c r="E620" s="262"/>
      <c r="F620" s="262"/>
      <c r="G620" s="262"/>
      <c r="H620" s="103" t="str">
        <f>+'[1]LISTADO MATERIALES'!C21</f>
        <v>M3</v>
      </c>
      <c r="I620" s="104">
        <v>249845.68</v>
      </c>
      <c r="J620" s="275">
        <v>3.668827198238965E-2</v>
      </c>
      <c r="K620" s="275"/>
      <c r="L620" s="104">
        <f>I620*J620</f>
        <v>9166.4062614650902</v>
      </c>
      <c r="M620" s="260"/>
      <c r="N620" s="166"/>
      <c r="O620" s="52"/>
      <c r="P620" s="52"/>
      <c r="Q620" s="52"/>
      <c r="R620" s="52"/>
      <c r="S620" s="52"/>
      <c r="T620" s="52"/>
      <c r="U620" s="170"/>
    </row>
    <row r="621" spans="1:22" x14ac:dyDescent="0.2">
      <c r="B621" s="55"/>
      <c r="C621" s="78"/>
      <c r="D621" s="272" t="str">
        <f>+'[1]LISTADO MATERIALES'!B22</f>
        <v>CEMENTO</v>
      </c>
      <c r="E621" s="262"/>
      <c r="F621" s="262"/>
      <c r="G621" s="262"/>
      <c r="H621" s="103" t="str">
        <f>+'[1]LISTADO MATERIALES'!C22</f>
        <v>KG</v>
      </c>
      <c r="I621" s="104">
        <v>1038.8498</v>
      </c>
      <c r="J621" s="290">
        <v>15</v>
      </c>
      <c r="K621" s="290"/>
      <c r="L621" s="104">
        <f>I621*J621</f>
        <v>15582.746999999999</v>
      </c>
      <c r="M621" s="260"/>
      <c r="N621" s="166"/>
      <c r="O621" s="52"/>
      <c r="P621" s="52"/>
      <c r="Q621" s="52"/>
      <c r="R621" s="52"/>
      <c r="S621" s="52"/>
      <c r="T621" s="52"/>
      <c r="U621" s="171"/>
      <c r="V621" s="172"/>
    </row>
    <row r="622" spans="1:22" x14ac:dyDescent="0.2">
      <c r="B622" s="55"/>
      <c r="C622" s="78"/>
      <c r="D622" s="262" t="str">
        <f>'[1]LISTADO MATERIALES'!B565</f>
        <v>Ladrillo de fachada prensado liviano 24 x 12 x 6 cm (Unidad)</v>
      </c>
      <c r="E622" s="262"/>
      <c r="F622" s="262"/>
      <c r="G622" s="262"/>
      <c r="H622" s="103" t="str">
        <f>+'[1]LISTADO MATERIALES'!C112</f>
        <v>U</v>
      </c>
      <c r="I622" s="104">
        <v>1100</v>
      </c>
      <c r="J622" s="290">
        <v>53</v>
      </c>
      <c r="K622" s="290"/>
      <c r="L622" s="104">
        <f>I622*J622</f>
        <v>58300</v>
      </c>
      <c r="M622" s="260"/>
      <c r="N622" s="166"/>
      <c r="O622" s="52"/>
      <c r="P622" s="52"/>
      <c r="Q622" s="52"/>
      <c r="R622" s="52"/>
      <c r="S622" s="52"/>
      <c r="T622" s="52"/>
      <c r="U622" s="171"/>
    </row>
    <row r="623" spans="1:22" ht="12" thickBot="1" x14ac:dyDescent="0.25">
      <c r="B623" s="55"/>
      <c r="C623" s="87" t="s">
        <v>58</v>
      </c>
      <c r="D623" s="274" t="s">
        <v>68</v>
      </c>
      <c r="E623" s="274"/>
      <c r="F623" s="274"/>
      <c r="G623" s="274"/>
      <c r="H623" s="124" t="s">
        <v>58</v>
      </c>
      <c r="I623" s="126" t="s">
        <v>58</v>
      </c>
      <c r="J623" s="285">
        <v>0.05</v>
      </c>
      <c r="K623" s="264"/>
      <c r="L623" s="126"/>
      <c r="M623" s="261"/>
      <c r="N623" s="166"/>
      <c r="O623" s="52"/>
      <c r="P623" s="52"/>
      <c r="Q623" s="52"/>
      <c r="R623" s="52"/>
      <c r="S623" s="52"/>
      <c r="T623" s="52"/>
      <c r="U623" s="52"/>
    </row>
    <row r="624" spans="1:22" ht="12" thickBot="1" x14ac:dyDescent="0.25">
      <c r="B624" s="55"/>
      <c r="C624" s="93"/>
      <c r="D624" s="94"/>
      <c r="E624" s="94"/>
      <c r="F624" s="94"/>
      <c r="G624" s="94"/>
      <c r="H624" s="95"/>
      <c r="I624" s="95"/>
      <c r="J624" s="95"/>
      <c r="K624" s="95"/>
      <c r="L624" s="96" t="s">
        <v>59</v>
      </c>
      <c r="M624" s="97">
        <f>SUM(L619:L623)</f>
        <v>83049.153261465093</v>
      </c>
      <c r="N624" s="166"/>
      <c r="O624" s="52"/>
      <c r="P624" s="52"/>
      <c r="Q624" s="52"/>
      <c r="R624" s="52"/>
      <c r="S624" s="52"/>
      <c r="T624" s="52"/>
      <c r="U624" s="52"/>
    </row>
    <row r="625" spans="2:21" ht="12.75" customHeight="1" thickBot="1" x14ac:dyDescent="0.25">
      <c r="B625" s="55"/>
      <c r="C625" s="211" t="s">
        <v>69</v>
      </c>
      <c r="D625" s="212"/>
      <c r="E625" s="212"/>
      <c r="F625" s="212"/>
      <c r="G625" s="212"/>
      <c r="H625" s="212"/>
      <c r="I625" s="212"/>
      <c r="J625" s="212"/>
      <c r="K625" s="212"/>
      <c r="L625" s="212"/>
      <c r="M625" s="213"/>
      <c r="N625" s="166"/>
      <c r="O625" s="52"/>
      <c r="P625" s="52"/>
      <c r="Q625" s="52"/>
      <c r="R625" s="52"/>
      <c r="S625" s="52"/>
      <c r="T625" s="52"/>
      <c r="U625" s="52"/>
    </row>
    <row r="626" spans="2:21" ht="24" customHeight="1" x14ac:dyDescent="0.2">
      <c r="B626" s="55"/>
      <c r="C626" s="73" t="s">
        <v>50</v>
      </c>
      <c r="D626" s="214" t="s">
        <v>70</v>
      </c>
      <c r="E626" s="228"/>
      <c r="F626" s="215"/>
      <c r="G626" s="127" t="s">
        <v>71</v>
      </c>
      <c r="H626" s="119" t="s">
        <v>72</v>
      </c>
      <c r="I626" s="119" t="s">
        <v>73</v>
      </c>
      <c r="J626" s="258" t="s">
        <v>54</v>
      </c>
      <c r="K626" s="258"/>
      <c r="L626" s="119" t="s">
        <v>56</v>
      </c>
      <c r="M626" s="217" t="str">
        <f>M618</f>
        <v/>
      </c>
      <c r="N626" s="166"/>
      <c r="O626" s="52"/>
      <c r="P626" s="52"/>
      <c r="Q626" s="52"/>
      <c r="R626" s="52"/>
      <c r="S626" s="52"/>
      <c r="T626" s="52"/>
      <c r="U626" s="52"/>
    </row>
    <row r="627" spans="2:21" x14ac:dyDescent="0.2">
      <c r="B627" s="55"/>
      <c r="C627" s="78"/>
      <c r="D627" s="265"/>
      <c r="E627" s="230"/>
      <c r="F627" s="231"/>
      <c r="G627" s="173"/>
      <c r="H627" s="103"/>
      <c r="I627" s="103"/>
      <c r="J627" s="266"/>
      <c r="K627" s="266"/>
      <c r="L627" s="104"/>
      <c r="M627" s="217"/>
      <c r="N627" s="166"/>
      <c r="O627" s="52"/>
      <c r="P627" s="52"/>
      <c r="Q627" s="52"/>
      <c r="R627" s="52"/>
      <c r="S627" s="52"/>
      <c r="T627" s="52"/>
      <c r="U627" s="52"/>
    </row>
    <row r="628" spans="2:21" x14ac:dyDescent="0.2">
      <c r="B628" s="55"/>
      <c r="C628" s="78" t="s">
        <v>58</v>
      </c>
      <c r="D628" s="265"/>
      <c r="E628" s="230"/>
      <c r="F628" s="231"/>
      <c r="G628" s="103"/>
      <c r="H628" s="103"/>
      <c r="I628" s="103"/>
      <c r="J628" s="266"/>
      <c r="K628" s="266"/>
      <c r="L628" s="104"/>
      <c r="M628" s="217"/>
      <c r="N628" s="166"/>
      <c r="O628" s="52"/>
      <c r="P628" s="52"/>
      <c r="Q628" s="52"/>
      <c r="R628" s="52"/>
      <c r="S628" s="52"/>
      <c r="T628" s="52"/>
      <c r="U628" s="52"/>
    </row>
    <row r="629" spans="2:21" ht="12" thickBot="1" x14ac:dyDescent="0.25">
      <c r="B629" s="55"/>
      <c r="C629" s="87" t="s">
        <v>58</v>
      </c>
      <c r="D629" s="267"/>
      <c r="E629" s="268"/>
      <c r="F629" s="269"/>
      <c r="G629" s="124"/>
      <c r="H629" s="124"/>
      <c r="I629" s="103"/>
      <c r="J629" s="266"/>
      <c r="K629" s="266"/>
      <c r="L629" s="104"/>
      <c r="M629" s="217"/>
      <c r="N629" s="166"/>
      <c r="O629" s="52"/>
      <c r="P629" s="52"/>
      <c r="Q629" s="52"/>
      <c r="R629" s="52"/>
      <c r="S629" s="52"/>
      <c r="T629" s="52"/>
      <c r="U629" s="52"/>
    </row>
    <row r="630" spans="2:21" ht="12" thickBot="1" x14ac:dyDescent="0.25">
      <c r="B630" s="55"/>
      <c r="C630" s="93"/>
      <c r="D630" s="94"/>
      <c r="E630" s="94"/>
      <c r="F630" s="94"/>
      <c r="G630" s="94"/>
      <c r="H630" s="95"/>
      <c r="I630" s="95"/>
      <c r="J630" s="95"/>
      <c r="K630" s="95"/>
      <c r="L630" s="96" t="s">
        <v>59</v>
      </c>
      <c r="M630" s="97">
        <f>SUM(L627:L629)</f>
        <v>0</v>
      </c>
      <c r="N630" s="166"/>
      <c r="O630" s="52"/>
      <c r="P630" s="52"/>
      <c r="Q630" s="52"/>
      <c r="R630" s="52"/>
      <c r="S630" s="52"/>
      <c r="T630" s="52"/>
      <c r="U630" s="52"/>
    </row>
    <row r="631" spans="2:21" ht="9" customHeight="1" thickBot="1" x14ac:dyDescent="0.25">
      <c r="B631" s="55"/>
      <c r="C631" s="211" t="s">
        <v>75</v>
      </c>
      <c r="D631" s="212"/>
      <c r="E631" s="212"/>
      <c r="F631" s="212"/>
      <c r="G631" s="212"/>
      <c r="H631" s="212"/>
      <c r="I631" s="212"/>
      <c r="J631" s="212"/>
      <c r="K631" s="212"/>
      <c r="L631" s="212"/>
      <c r="M631" s="213"/>
      <c r="N631" s="166"/>
      <c r="O631" s="52"/>
      <c r="P631" s="52"/>
      <c r="Q631" s="52"/>
      <c r="R631" s="52"/>
      <c r="S631" s="52"/>
      <c r="T631" s="52"/>
      <c r="U631" s="52"/>
    </row>
    <row r="632" spans="2:21" x14ac:dyDescent="0.2">
      <c r="B632" s="55"/>
      <c r="C632" s="73" t="s">
        <v>50</v>
      </c>
      <c r="D632" s="258" t="s">
        <v>76</v>
      </c>
      <c r="E632" s="258"/>
      <c r="F632" s="119" t="s">
        <v>77</v>
      </c>
      <c r="G632" s="119" t="s">
        <v>78</v>
      </c>
      <c r="H632" s="119" t="s">
        <v>79</v>
      </c>
      <c r="I632" s="119" t="s">
        <v>80</v>
      </c>
      <c r="J632" s="258" t="s">
        <v>55</v>
      </c>
      <c r="K632" s="258"/>
      <c r="L632" s="119" t="s">
        <v>56</v>
      </c>
      <c r="M632" s="259" t="str">
        <f>M626</f>
        <v/>
      </c>
      <c r="N632" s="166"/>
      <c r="O632" s="52"/>
      <c r="P632" s="52"/>
      <c r="Q632" s="52"/>
      <c r="R632" s="52"/>
      <c r="S632" s="52"/>
      <c r="T632" s="52"/>
      <c r="U632" s="52"/>
    </row>
    <row r="633" spans="2:21" x14ac:dyDescent="0.2">
      <c r="B633" s="55"/>
      <c r="C633" s="78"/>
      <c r="D633" s="262" t="str">
        <f>+'[1]LISTADO DE PERSONAL'!D15</f>
        <v>OFICIAL</v>
      </c>
      <c r="E633" s="262"/>
      <c r="F633" s="103">
        <v>1</v>
      </c>
      <c r="G633" s="104">
        <v>90000</v>
      </c>
      <c r="H633" s="128">
        <v>1.85</v>
      </c>
      <c r="I633" s="104">
        <f>ROUND(+F633*G633*H633,0)</f>
        <v>166500</v>
      </c>
      <c r="J633" s="103">
        <v>14</v>
      </c>
      <c r="K633" s="103" t="s">
        <v>87</v>
      </c>
      <c r="L633" s="104">
        <f>I633/J633</f>
        <v>11892.857142857143</v>
      </c>
      <c r="M633" s="260"/>
      <c r="N633" s="166"/>
      <c r="O633" s="52"/>
      <c r="P633" s="52"/>
      <c r="Q633" s="52"/>
      <c r="R633" s="52"/>
      <c r="S633" s="52"/>
      <c r="T633" s="52"/>
      <c r="U633" s="52"/>
    </row>
    <row r="634" spans="2:21" x14ac:dyDescent="0.2">
      <c r="B634" s="55"/>
      <c r="C634" s="78"/>
      <c r="D634" s="262" t="str">
        <f>+'[1]LISTADO DE PERSONAL'!D16</f>
        <v>AYUDANTE</v>
      </c>
      <c r="E634" s="262"/>
      <c r="F634" s="103">
        <v>1</v>
      </c>
      <c r="G634" s="104">
        <v>55000</v>
      </c>
      <c r="H634" s="128">
        <v>1.85</v>
      </c>
      <c r="I634" s="104">
        <f>ROUND(+F634*G634*H634,0)</f>
        <v>101750</v>
      </c>
      <c r="J634" s="103">
        <f>+J633</f>
        <v>14</v>
      </c>
      <c r="K634" s="103" t="str">
        <f>+K633</f>
        <v>M2/DÍA</v>
      </c>
      <c r="L634" s="104">
        <f>I634/J634</f>
        <v>7267.8571428571431</v>
      </c>
      <c r="M634" s="260"/>
      <c r="N634" s="166"/>
      <c r="O634" s="52"/>
      <c r="P634" s="52"/>
      <c r="Q634" s="52"/>
      <c r="R634" s="52"/>
      <c r="S634" s="52"/>
      <c r="T634" s="52"/>
      <c r="U634" s="52"/>
    </row>
    <row r="635" spans="2:21" ht="12" thickBot="1" x14ac:dyDescent="0.25">
      <c r="B635" s="55"/>
      <c r="C635" s="87" t="s">
        <v>58</v>
      </c>
      <c r="D635" s="264" t="s">
        <v>58</v>
      </c>
      <c r="E635" s="264"/>
      <c r="F635" s="124" t="s">
        <v>58</v>
      </c>
      <c r="G635" s="126" t="s">
        <v>58</v>
      </c>
      <c r="H635" s="130" t="s">
        <v>58</v>
      </c>
      <c r="I635" s="126" t="s">
        <v>58</v>
      </c>
      <c r="J635" s="124" t="s">
        <v>58</v>
      </c>
      <c r="K635" s="124" t="s">
        <v>58</v>
      </c>
      <c r="L635" s="126"/>
      <c r="M635" s="261"/>
      <c r="N635" s="166"/>
      <c r="O635" s="52"/>
      <c r="P635" s="52"/>
      <c r="Q635" s="52"/>
      <c r="R635" s="52"/>
      <c r="S635" s="52"/>
      <c r="T635" s="52"/>
      <c r="U635" s="52"/>
    </row>
    <row r="636" spans="2:21" ht="12" thickBot="1" x14ac:dyDescent="0.25">
      <c r="B636" s="55"/>
      <c r="C636" s="93"/>
      <c r="D636" s="94"/>
      <c r="E636" s="94"/>
      <c r="F636" s="94"/>
      <c r="G636" s="94"/>
      <c r="H636" s="95"/>
      <c r="I636" s="95"/>
      <c r="J636" s="95"/>
      <c r="K636" s="95"/>
      <c r="L636" s="96" t="s">
        <v>59</v>
      </c>
      <c r="M636" s="97">
        <f>SUM(L633:L635)</f>
        <v>19160.714285714286</v>
      </c>
      <c r="N636" s="166"/>
      <c r="O636" s="52"/>
      <c r="P636" s="52"/>
      <c r="Q636" s="52"/>
      <c r="R636" s="52"/>
      <c r="S636" s="52"/>
      <c r="T636" s="52"/>
      <c r="U636" s="52"/>
    </row>
    <row r="637" spans="2:21" ht="12" thickBot="1" x14ac:dyDescent="0.25">
      <c r="B637" s="55"/>
      <c r="C637" s="112"/>
      <c r="M637" s="114"/>
      <c r="N637" s="166"/>
      <c r="O637" s="52"/>
      <c r="P637" s="52"/>
      <c r="Q637" s="52"/>
      <c r="R637" s="52"/>
      <c r="S637" s="52"/>
      <c r="T637" s="52"/>
      <c r="U637" s="52"/>
    </row>
    <row r="638" spans="2:21" ht="12" thickBot="1" x14ac:dyDescent="0.25">
      <c r="B638" s="55"/>
      <c r="C638" s="93"/>
      <c r="D638" s="94"/>
      <c r="E638" s="94"/>
      <c r="F638" s="94"/>
      <c r="G638" s="94"/>
      <c r="H638" s="95"/>
      <c r="I638" s="95"/>
      <c r="J638" s="244" t="s">
        <v>82</v>
      </c>
      <c r="K638" s="244"/>
      <c r="L638" s="244"/>
      <c r="M638" s="192">
        <f>ROUND(M636+M624+M630+M616,)</f>
        <v>106043</v>
      </c>
      <c r="N638" s="166"/>
      <c r="O638" s="52"/>
      <c r="P638" s="52"/>
      <c r="Q638" s="52"/>
      <c r="R638" s="52"/>
      <c r="S638" s="52"/>
      <c r="T638" s="52"/>
      <c r="U638" s="52"/>
    </row>
    <row r="639" spans="2:21" x14ac:dyDescent="0.2">
      <c r="B639" s="55"/>
      <c r="C639" s="282"/>
      <c r="D639" s="282"/>
      <c r="E639" s="282"/>
      <c r="F639" s="282"/>
      <c r="G639" s="282"/>
      <c r="H639" s="282"/>
      <c r="I639" s="282"/>
      <c r="J639" s="282"/>
      <c r="K639" s="282"/>
      <c r="L639" s="282"/>
      <c r="M639" s="282"/>
      <c r="N639" s="166"/>
      <c r="O639" s="52"/>
      <c r="P639" s="52"/>
      <c r="Q639" s="52"/>
      <c r="R639" s="52"/>
      <c r="S639" s="52"/>
      <c r="T639" s="52"/>
      <c r="U639" s="52"/>
    </row>
    <row r="640" spans="2:21" ht="12" thickBot="1" x14ac:dyDescent="0.25">
      <c r="B640" s="55"/>
      <c r="C640" s="282"/>
      <c r="D640" s="282"/>
      <c r="E640" s="282"/>
      <c r="F640" s="282"/>
      <c r="G640" s="282"/>
      <c r="H640" s="282"/>
      <c r="I640" s="282"/>
      <c r="J640" s="282"/>
      <c r="K640" s="282"/>
      <c r="L640" s="282"/>
      <c r="M640" s="282"/>
      <c r="N640" s="166"/>
      <c r="O640" s="52"/>
      <c r="P640" s="52"/>
      <c r="Q640" s="52"/>
      <c r="R640" s="52"/>
      <c r="S640" s="52"/>
      <c r="T640" s="52"/>
      <c r="U640" s="52"/>
    </row>
    <row r="641" spans="2:21" ht="12" thickBot="1" x14ac:dyDescent="0.25">
      <c r="B641" s="55"/>
      <c r="C641" s="246" t="s">
        <v>42</v>
      </c>
      <c r="D641" s="247"/>
      <c r="E641" s="247"/>
      <c r="F641" s="247"/>
      <c r="G641" s="247"/>
      <c r="H641" s="247"/>
      <c r="I641" s="247"/>
      <c r="J641" s="252" t="s">
        <v>43</v>
      </c>
      <c r="K641" s="56" t="s">
        <v>44</v>
      </c>
      <c r="L641" s="56" t="s">
        <v>45</v>
      </c>
      <c r="M641" s="57" t="s">
        <v>46</v>
      </c>
      <c r="N641" s="166"/>
      <c r="O641" s="52"/>
      <c r="P641" s="52"/>
      <c r="Q641" s="52"/>
      <c r="R641" s="52"/>
      <c r="S641" s="52"/>
      <c r="T641" s="52"/>
      <c r="U641" s="52"/>
    </row>
    <row r="642" spans="2:21" ht="12" thickBot="1" x14ac:dyDescent="0.25">
      <c r="B642" s="55"/>
      <c r="C642" s="248"/>
      <c r="D642" s="249"/>
      <c r="E642" s="249"/>
      <c r="F642" s="249"/>
      <c r="G642" s="249"/>
      <c r="H642" s="249"/>
      <c r="I642" s="249"/>
      <c r="J642" s="253"/>
      <c r="K642" s="59">
        <v>12</v>
      </c>
      <c r="L642" s="56" t="s">
        <v>83</v>
      </c>
      <c r="M642" s="59">
        <v>2026</v>
      </c>
      <c r="N642" s="166"/>
      <c r="O642" s="52"/>
      <c r="P642" s="52"/>
      <c r="Q642" s="52"/>
      <c r="R642" s="52"/>
      <c r="S642" s="52"/>
      <c r="T642" s="52"/>
      <c r="U642" s="52"/>
    </row>
    <row r="643" spans="2:21" ht="12" thickBot="1" x14ac:dyDescent="0.25">
      <c r="B643" s="55"/>
      <c r="C643" s="250"/>
      <c r="D643" s="251"/>
      <c r="E643" s="251"/>
      <c r="F643" s="251"/>
      <c r="G643" s="251"/>
      <c r="H643" s="251"/>
      <c r="I643" s="251"/>
      <c r="J643" s="251"/>
      <c r="K643" s="251"/>
      <c r="L643" s="251"/>
      <c r="M643" s="254"/>
      <c r="N643" s="166"/>
      <c r="O643" s="52"/>
      <c r="P643" s="52"/>
      <c r="Q643" s="52"/>
      <c r="R643" s="52"/>
      <c r="S643" s="52"/>
      <c r="T643" s="52"/>
      <c r="U643" s="52"/>
    </row>
    <row r="644" spans="2:21" ht="12" thickBot="1" x14ac:dyDescent="0.25">
      <c r="B644" s="55"/>
      <c r="C644" s="255" t="s">
        <v>48</v>
      </c>
      <c r="D644" s="256"/>
      <c r="E644" s="256"/>
      <c r="F644" s="256"/>
      <c r="G644" s="256"/>
      <c r="H644" s="256"/>
      <c r="I644" s="256"/>
      <c r="J644" s="256"/>
      <c r="K644" s="256"/>
      <c r="L644" s="256"/>
      <c r="M644" s="257"/>
      <c r="N644" s="166"/>
      <c r="O644" s="52"/>
      <c r="P644" s="52"/>
      <c r="Q644" s="52"/>
      <c r="R644" s="52"/>
      <c r="S644" s="52"/>
      <c r="T644" s="52"/>
      <c r="U644" s="52"/>
    </row>
    <row r="645" spans="2:21" x14ac:dyDescent="0.2">
      <c r="B645" s="55"/>
      <c r="C645" s="66" t="s">
        <v>84</v>
      </c>
      <c r="D645" s="228" t="s">
        <v>51</v>
      </c>
      <c r="E645" s="228"/>
      <c r="F645" s="228"/>
      <c r="G645" s="228"/>
      <c r="H645" s="228"/>
      <c r="I645" s="228"/>
      <c r="J645" s="228"/>
      <c r="K645" s="228"/>
      <c r="L645" s="67" t="s">
        <v>2</v>
      </c>
      <c r="M645" s="68" t="s">
        <v>3</v>
      </c>
      <c r="N645" s="166"/>
      <c r="O645" s="52"/>
      <c r="P645" s="52"/>
      <c r="Q645" s="52"/>
      <c r="R645" s="52"/>
      <c r="S645" s="52"/>
      <c r="T645" s="52"/>
      <c r="U645" s="52"/>
    </row>
    <row r="646" spans="2:21" ht="12" thickBot="1" x14ac:dyDescent="0.25">
      <c r="B646" s="55"/>
      <c r="C646" s="70">
        <f>'PRESUPUESTO '!A24</f>
        <v>4.2</v>
      </c>
      <c r="D646" s="243" t="str">
        <f>'PRESUPUESTO '!B24</f>
        <v>PAÑETE LISO MURO</v>
      </c>
      <c r="E646" s="243"/>
      <c r="F646" s="243"/>
      <c r="G646" s="243"/>
      <c r="H646" s="243"/>
      <c r="I646" s="243"/>
      <c r="J646" s="243"/>
      <c r="K646" s="243"/>
      <c r="L646" s="71" t="str">
        <f>'PRESUPUESTO '!C24</f>
        <v>M2</v>
      </c>
      <c r="M646" s="72">
        <f>'PRESUPUESTO '!D24</f>
        <v>280</v>
      </c>
      <c r="N646" s="166"/>
      <c r="O646" s="52"/>
      <c r="P646" s="52"/>
      <c r="Q646" s="52"/>
      <c r="R646" s="52"/>
      <c r="S646" s="52"/>
      <c r="T646" s="52"/>
      <c r="U646" s="52"/>
    </row>
    <row r="647" spans="2:21" ht="12" thickBot="1" x14ac:dyDescent="0.25">
      <c r="B647" s="55"/>
      <c r="C647" s="211" t="s">
        <v>49</v>
      </c>
      <c r="D647" s="212"/>
      <c r="E647" s="212"/>
      <c r="F647" s="212"/>
      <c r="G647" s="212"/>
      <c r="H647" s="212"/>
      <c r="I647" s="212"/>
      <c r="J647" s="212"/>
      <c r="K647" s="212"/>
      <c r="L647" s="212"/>
      <c r="M647" s="213"/>
      <c r="N647" s="166"/>
      <c r="O647" s="52"/>
      <c r="P647" s="52"/>
      <c r="Q647" s="52"/>
      <c r="R647" s="52"/>
      <c r="S647" s="52"/>
      <c r="T647" s="52"/>
      <c r="U647" s="52"/>
    </row>
    <row r="648" spans="2:21" x14ac:dyDescent="0.2">
      <c r="B648" s="55"/>
      <c r="C648" s="73" t="s">
        <v>50</v>
      </c>
      <c r="D648" s="214" t="s">
        <v>51</v>
      </c>
      <c r="E648" s="228"/>
      <c r="F648" s="228"/>
      <c r="G648" s="176" t="s">
        <v>52</v>
      </c>
      <c r="H648" s="119" t="s">
        <v>53</v>
      </c>
      <c r="I648" s="119" t="s">
        <v>54</v>
      </c>
      <c r="J648" s="258" t="s">
        <v>55</v>
      </c>
      <c r="K648" s="258"/>
      <c r="L648" s="119" t="s">
        <v>56</v>
      </c>
      <c r="M648" s="259"/>
      <c r="N648" s="166"/>
      <c r="O648" s="52"/>
      <c r="P648" s="52"/>
      <c r="Q648" s="52"/>
      <c r="R648" s="52"/>
      <c r="S648" s="52"/>
      <c r="T648" s="52"/>
      <c r="U648" s="52"/>
    </row>
    <row r="649" spans="2:21" x14ac:dyDescent="0.2">
      <c r="B649" s="55"/>
      <c r="C649" s="78"/>
      <c r="D649" s="219" t="s">
        <v>57</v>
      </c>
      <c r="E649" s="240"/>
      <c r="F649" s="240"/>
      <c r="G649" s="120"/>
      <c r="H649" s="103" t="s">
        <v>58</v>
      </c>
      <c r="I649" s="121">
        <f>0.05*M671</f>
        <v>1117.7083333333333</v>
      </c>
      <c r="J649" s="103">
        <v>1</v>
      </c>
      <c r="K649" s="103" t="s">
        <v>58</v>
      </c>
      <c r="L649" s="104">
        <f>I649/J649</f>
        <v>1117.7083333333333</v>
      </c>
      <c r="M649" s="260"/>
      <c r="N649" s="166"/>
      <c r="O649" s="52"/>
      <c r="P649" s="52"/>
      <c r="Q649" s="52"/>
      <c r="R649" s="52"/>
      <c r="S649" s="52"/>
      <c r="T649" s="52"/>
      <c r="U649" s="52"/>
    </row>
    <row r="650" spans="2:21" ht="12" thickBot="1" x14ac:dyDescent="0.25">
      <c r="B650" s="55"/>
      <c r="C650" s="87" t="s">
        <v>58</v>
      </c>
      <c r="D650" s="288" t="s">
        <v>58</v>
      </c>
      <c r="E650" s="289"/>
      <c r="F650" s="289"/>
      <c r="G650" s="177"/>
      <c r="H650" s="124" t="s">
        <v>58</v>
      </c>
      <c r="I650" s="125" t="s">
        <v>58</v>
      </c>
      <c r="J650" s="124" t="s">
        <v>58</v>
      </c>
      <c r="K650" s="124" t="s">
        <v>58</v>
      </c>
      <c r="L650" s="126"/>
      <c r="M650" s="261"/>
      <c r="N650" s="166"/>
      <c r="O650" s="52"/>
      <c r="P650" s="52"/>
      <c r="Q650" s="52"/>
      <c r="R650" s="52"/>
      <c r="S650" s="52"/>
      <c r="T650" s="52"/>
      <c r="U650" s="52"/>
    </row>
    <row r="651" spans="2:21" ht="12" thickBot="1" x14ac:dyDescent="0.25">
      <c r="B651" s="55"/>
      <c r="C651" s="93"/>
      <c r="D651" s="94"/>
      <c r="E651" s="94"/>
      <c r="F651" s="94"/>
      <c r="G651" s="94"/>
      <c r="H651" s="95"/>
      <c r="I651" s="95"/>
      <c r="J651" s="95"/>
      <c r="K651" s="95"/>
      <c r="L651" s="96" t="s">
        <v>59</v>
      </c>
      <c r="M651" s="97">
        <f>SUM(L649:L650)</f>
        <v>1117.7083333333333</v>
      </c>
      <c r="N651" s="166"/>
      <c r="O651" s="52"/>
      <c r="P651" s="52"/>
      <c r="Q651" s="52"/>
      <c r="R651" s="52"/>
      <c r="S651" s="52"/>
      <c r="T651" s="52"/>
      <c r="U651" s="52"/>
    </row>
    <row r="652" spans="2:21" ht="12" thickBot="1" x14ac:dyDescent="0.25">
      <c r="B652" s="55"/>
      <c r="C652" s="211" t="s">
        <v>60</v>
      </c>
      <c r="D652" s="212"/>
      <c r="E652" s="212"/>
      <c r="F652" s="212"/>
      <c r="G652" s="212"/>
      <c r="H652" s="212"/>
      <c r="I652" s="212"/>
      <c r="J652" s="212"/>
      <c r="K652" s="212"/>
      <c r="L652" s="212"/>
      <c r="M652" s="213"/>
      <c r="N652" s="166"/>
      <c r="O652" s="52"/>
      <c r="P652" s="52"/>
      <c r="Q652" s="52"/>
      <c r="R652" s="52"/>
      <c r="S652" s="52"/>
      <c r="T652" s="52"/>
      <c r="U652" s="52"/>
    </row>
    <row r="653" spans="2:21" x14ac:dyDescent="0.2">
      <c r="B653" s="55"/>
      <c r="C653" s="73" t="s">
        <v>50</v>
      </c>
      <c r="D653" s="214" t="s">
        <v>51</v>
      </c>
      <c r="E653" s="228"/>
      <c r="F653" s="228"/>
      <c r="G653" s="215"/>
      <c r="H653" s="119" t="s">
        <v>61</v>
      </c>
      <c r="I653" s="127" t="s">
        <v>62</v>
      </c>
      <c r="J653" s="258" t="s">
        <v>63</v>
      </c>
      <c r="K653" s="258"/>
      <c r="L653" s="119" t="s">
        <v>56</v>
      </c>
      <c r="M653" s="259"/>
      <c r="N653" s="166"/>
      <c r="O653" s="52"/>
      <c r="P653" s="52"/>
      <c r="Q653" s="52"/>
      <c r="R653" s="52"/>
      <c r="S653" s="52"/>
      <c r="T653" s="52"/>
      <c r="U653" s="52"/>
    </row>
    <row r="654" spans="2:21" x14ac:dyDescent="0.2">
      <c r="B654" s="55"/>
      <c r="C654" s="78"/>
      <c r="D654" s="262" t="str">
        <f>+'[1]LISTADO MATERIALES'!B20</f>
        <v>AGUA</v>
      </c>
      <c r="E654" s="262"/>
      <c r="F654" s="262"/>
      <c r="G654" s="262"/>
      <c r="H654" s="103" t="s">
        <v>8</v>
      </c>
      <c r="I654" s="104">
        <v>6000</v>
      </c>
      <c r="J654" s="280">
        <v>5.0000000000000001E-3</v>
      </c>
      <c r="K654" s="281">
        <v>0.42</v>
      </c>
      <c r="L654" s="104">
        <f>I654*J654</f>
        <v>30</v>
      </c>
      <c r="M654" s="260"/>
      <c r="N654" s="166"/>
      <c r="O654" s="52"/>
      <c r="P654" s="52"/>
      <c r="Q654" s="52"/>
      <c r="R654" s="52"/>
      <c r="S654" s="52"/>
      <c r="T654" s="52"/>
      <c r="U654" s="52"/>
    </row>
    <row r="655" spans="2:21" x14ac:dyDescent="0.2">
      <c r="B655" s="55"/>
      <c r="C655" s="78" t="s">
        <v>58</v>
      </c>
      <c r="D655" s="262" t="str">
        <f>'[1]LISTADO MATERIALES'!B166</f>
        <v>Arena fina</v>
      </c>
      <c r="E655" s="262"/>
      <c r="F655" s="262"/>
      <c r="G655" s="262"/>
      <c r="H655" s="103" t="str">
        <f>+'[1]LISTADO MATERIALES'!C21</f>
        <v>M3</v>
      </c>
      <c r="I655" s="104">
        <v>320398.21999999997</v>
      </c>
      <c r="J655" s="223">
        <v>2.1999999999999999E-2</v>
      </c>
      <c r="K655" s="224">
        <v>0.42</v>
      </c>
      <c r="L655" s="104">
        <f>I655*J655</f>
        <v>7048.760839999999</v>
      </c>
      <c r="M655" s="260"/>
      <c r="N655" s="166"/>
      <c r="O655" s="52"/>
      <c r="P655" s="52"/>
      <c r="Q655" s="52"/>
      <c r="R655" s="52"/>
      <c r="S655" s="52"/>
      <c r="T655" s="52"/>
      <c r="U655" s="52"/>
    </row>
    <row r="656" spans="2:21" x14ac:dyDescent="0.2">
      <c r="B656" s="55"/>
      <c r="C656" s="78" t="s">
        <v>58</v>
      </c>
      <c r="D656" s="262" t="str">
        <f>+'[1]LISTADO MATERIALES'!B22</f>
        <v>CEMENTO</v>
      </c>
      <c r="E656" s="262"/>
      <c r="F656" s="262"/>
      <c r="G656" s="262"/>
      <c r="H656" s="103" t="str">
        <f>+'[1]LISTADO MATERIALES'!C22</f>
        <v>KG</v>
      </c>
      <c r="I656" s="104">
        <v>1038.8498</v>
      </c>
      <c r="J656" s="286">
        <v>11</v>
      </c>
      <c r="K656" s="287">
        <v>0.42</v>
      </c>
      <c r="L656" s="104">
        <f>I656*J656</f>
        <v>11427.3478</v>
      </c>
      <c r="M656" s="260"/>
      <c r="N656" s="166"/>
      <c r="O656" s="52"/>
      <c r="P656" s="52"/>
      <c r="Q656" s="52"/>
      <c r="R656" s="52"/>
      <c r="S656" s="52"/>
      <c r="T656" s="52"/>
      <c r="U656" s="52"/>
    </row>
    <row r="657" spans="2:21" ht="12" thickBot="1" x14ac:dyDescent="0.25">
      <c r="B657" s="55"/>
      <c r="C657" s="87" t="s">
        <v>58</v>
      </c>
      <c r="D657" s="274" t="s">
        <v>68</v>
      </c>
      <c r="E657" s="274"/>
      <c r="F657" s="274"/>
      <c r="G657" s="274"/>
      <c r="H657" s="124" t="s">
        <v>58</v>
      </c>
      <c r="I657" s="126" t="s">
        <v>58</v>
      </c>
      <c r="J657" s="285"/>
      <c r="K657" s="264"/>
      <c r="L657" s="126">
        <f>SUM(L654:L656)*J657</f>
        <v>0</v>
      </c>
      <c r="M657" s="261"/>
      <c r="N657" s="166"/>
      <c r="O657" s="52"/>
      <c r="P657" s="52"/>
      <c r="Q657" s="52"/>
      <c r="R657" s="52"/>
      <c r="S657" s="52"/>
      <c r="T657" s="52"/>
      <c r="U657" s="52"/>
    </row>
    <row r="658" spans="2:21" ht="12" thickBot="1" x14ac:dyDescent="0.25">
      <c r="B658" s="55"/>
      <c r="C658" s="93"/>
      <c r="D658" s="94"/>
      <c r="E658" s="94"/>
      <c r="F658" s="94"/>
      <c r="G658" s="94"/>
      <c r="H658" s="95"/>
      <c r="I658" s="95"/>
      <c r="J658" s="95"/>
      <c r="K658" s="95"/>
      <c r="L658" s="178" t="s">
        <v>59</v>
      </c>
      <c r="M658" s="179">
        <f>SUM(L654:L657)</f>
        <v>18506.108639999999</v>
      </c>
      <c r="N658" s="166"/>
      <c r="O658" s="52"/>
      <c r="P658" s="52"/>
      <c r="Q658" s="52"/>
      <c r="R658" s="52"/>
      <c r="S658" s="52"/>
      <c r="T658" s="52"/>
      <c r="U658" s="52"/>
    </row>
    <row r="659" spans="2:21" ht="12" thickBot="1" x14ac:dyDescent="0.25">
      <c r="B659" s="55"/>
      <c r="C659" s="211" t="s">
        <v>69</v>
      </c>
      <c r="D659" s="212"/>
      <c r="E659" s="212"/>
      <c r="F659" s="212"/>
      <c r="G659" s="212"/>
      <c r="H659" s="212"/>
      <c r="I659" s="212"/>
      <c r="J659" s="212"/>
      <c r="K659" s="212"/>
      <c r="L659" s="212"/>
      <c r="M659" s="213"/>
      <c r="N659" s="166"/>
      <c r="O659" s="52"/>
      <c r="P659" s="52"/>
      <c r="Q659" s="52"/>
      <c r="R659" s="52"/>
      <c r="S659" s="52"/>
      <c r="T659" s="52"/>
      <c r="U659" s="52"/>
    </row>
    <row r="660" spans="2:21" ht="22.5" x14ac:dyDescent="0.2">
      <c r="B660" s="55"/>
      <c r="C660" s="73" t="s">
        <v>50</v>
      </c>
      <c r="D660" s="214" t="s">
        <v>70</v>
      </c>
      <c r="E660" s="228"/>
      <c r="F660" s="215"/>
      <c r="G660" s="127" t="s">
        <v>71</v>
      </c>
      <c r="H660" s="119" t="s">
        <v>72</v>
      </c>
      <c r="I660" s="119" t="s">
        <v>73</v>
      </c>
      <c r="J660" s="258" t="s">
        <v>54</v>
      </c>
      <c r="K660" s="258"/>
      <c r="L660" s="119" t="s">
        <v>56</v>
      </c>
      <c r="M660" s="217"/>
      <c r="N660" s="166"/>
      <c r="O660" s="52"/>
      <c r="P660" s="52"/>
      <c r="Q660" s="52"/>
      <c r="R660" s="52"/>
      <c r="S660" s="52"/>
      <c r="T660" s="52"/>
      <c r="U660" s="52"/>
    </row>
    <row r="661" spans="2:21" x14ac:dyDescent="0.2">
      <c r="B661" s="55"/>
      <c r="C661" s="78"/>
      <c r="D661" s="229"/>
      <c r="E661" s="230"/>
      <c r="F661" s="231"/>
      <c r="G661" s="122"/>
      <c r="H661" s="103"/>
      <c r="I661" s="103"/>
      <c r="J661" s="266"/>
      <c r="K661" s="266"/>
      <c r="L661" s="104"/>
      <c r="M661" s="217"/>
      <c r="N661" s="166"/>
      <c r="O661" s="52"/>
      <c r="P661" s="52"/>
      <c r="Q661" s="52"/>
      <c r="R661" s="52"/>
      <c r="S661" s="52"/>
      <c r="T661" s="52"/>
      <c r="U661" s="52"/>
    </row>
    <row r="662" spans="2:21" x14ac:dyDescent="0.2">
      <c r="B662" s="55"/>
      <c r="C662" s="78" t="s">
        <v>58</v>
      </c>
      <c r="D662" s="229"/>
      <c r="E662" s="230"/>
      <c r="F662" s="231"/>
      <c r="G662" s="103"/>
      <c r="H662" s="103"/>
      <c r="I662" s="103"/>
      <c r="J662" s="266"/>
      <c r="K662" s="266"/>
      <c r="L662" s="104"/>
      <c r="M662" s="217"/>
      <c r="N662" s="166"/>
      <c r="O662" s="52"/>
      <c r="P662" s="52"/>
      <c r="Q662" s="52"/>
      <c r="R662" s="52"/>
      <c r="S662" s="52"/>
      <c r="T662" s="52"/>
      <c r="U662" s="52"/>
    </row>
    <row r="663" spans="2:21" ht="12" thickBot="1" x14ac:dyDescent="0.25">
      <c r="B663" s="55"/>
      <c r="C663" s="87" t="s">
        <v>58</v>
      </c>
      <c r="D663" s="267"/>
      <c r="E663" s="268"/>
      <c r="F663" s="269"/>
      <c r="G663" s="124"/>
      <c r="H663" s="124"/>
      <c r="I663" s="124"/>
      <c r="J663" s="270"/>
      <c r="K663" s="270"/>
      <c r="L663" s="104"/>
      <c r="M663" s="217"/>
      <c r="N663" s="166"/>
      <c r="O663" s="52"/>
      <c r="P663" s="52"/>
      <c r="Q663" s="52"/>
      <c r="R663" s="52"/>
      <c r="S663" s="52"/>
      <c r="T663" s="52"/>
      <c r="U663" s="52"/>
    </row>
    <row r="664" spans="2:21" ht="12" thickBot="1" x14ac:dyDescent="0.25">
      <c r="B664" s="55"/>
      <c r="C664" s="93"/>
      <c r="D664" s="94"/>
      <c r="E664" s="94"/>
      <c r="F664" s="94"/>
      <c r="G664" s="94"/>
      <c r="H664" s="95"/>
      <c r="I664" s="95"/>
      <c r="J664" s="95"/>
      <c r="K664" s="95"/>
      <c r="L664" s="96" t="s">
        <v>59</v>
      </c>
      <c r="M664" s="97">
        <f>SUM(L661:L663)</f>
        <v>0</v>
      </c>
      <c r="N664" s="166"/>
      <c r="O664" s="52"/>
      <c r="P664" s="52"/>
      <c r="Q664" s="52"/>
      <c r="R664" s="52"/>
      <c r="S664" s="52"/>
      <c r="T664" s="52"/>
      <c r="U664" s="52"/>
    </row>
    <row r="665" spans="2:21" ht="12" thickBot="1" x14ac:dyDescent="0.25">
      <c r="B665" s="55"/>
      <c r="C665" s="211" t="s">
        <v>75</v>
      </c>
      <c r="D665" s="212"/>
      <c r="E665" s="212"/>
      <c r="F665" s="212"/>
      <c r="G665" s="212"/>
      <c r="H665" s="212"/>
      <c r="I665" s="212"/>
      <c r="J665" s="212"/>
      <c r="K665" s="212"/>
      <c r="L665" s="212"/>
      <c r="M665" s="213"/>
      <c r="N665" s="166"/>
      <c r="O665" s="52"/>
      <c r="P665" s="52"/>
      <c r="Q665" s="52"/>
      <c r="R665" s="52"/>
      <c r="S665" s="52"/>
      <c r="T665" s="52"/>
      <c r="U665" s="52"/>
    </row>
    <row r="666" spans="2:21" x14ac:dyDescent="0.2">
      <c r="B666" s="55"/>
      <c r="C666" s="180" t="s">
        <v>50</v>
      </c>
      <c r="D666" s="214" t="s">
        <v>76</v>
      </c>
      <c r="E666" s="215"/>
      <c r="F666" s="181" t="s">
        <v>77</v>
      </c>
      <c r="G666" s="119" t="s">
        <v>78</v>
      </c>
      <c r="H666" s="119" t="s">
        <v>79</v>
      </c>
      <c r="I666" s="119" t="s">
        <v>80</v>
      </c>
      <c r="J666" s="258" t="s">
        <v>55</v>
      </c>
      <c r="K666" s="258"/>
      <c r="L666" s="119" t="s">
        <v>56</v>
      </c>
      <c r="M666" s="259">
        <f>M660</f>
        <v>0</v>
      </c>
      <c r="N666" s="166"/>
      <c r="O666" s="52"/>
      <c r="P666" s="52"/>
      <c r="Q666" s="52"/>
      <c r="R666" s="52"/>
      <c r="S666" s="52"/>
      <c r="T666" s="52"/>
      <c r="U666" s="52"/>
    </row>
    <row r="667" spans="2:21" x14ac:dyDescent="0.2">
      <c r="B667" s="55"/>
      <c r="C667" s="78"/>
      <c r="D667" s="219" t="str">
        <f>+'[1]LISTADO DE PERSONAL'!D15</f>
        <v>OFICIAL</v>
      </c>
      <c r="E667" s="220"/>
      <c r="F667" s="103">
        <v>1</v>
      </c>
      <c r="G667" s="104">
        <v>90000</v>
      </c>
      <c r="H667" s="128">
        <v>1.85</v>
      </c>
      <c r="I667" s="104">
        <f>ROUND(G667*H667,0)</f>
        <v>166500</v>
      </c>
      <c r="J667" s="103">
        <v>12</v>
      </c>
      <c r="K667" s="103" t="s">
        <v>152</v>
      </c>
      <c r="L667" s="104">
        <f>I667/J667</f>
        <v>13875</v>
      </c>
      <c r="M667" s="260"/>
      <c r="N667" s="166"/>
      <c r="O667" s="52"/>
      <c r="P667" s="52"/>
      <c r="Q667" s="52"/>
      <c r="R667" s="52"/>
      <c r="S667" s="52"/>
      <c r="T667" s="52"/>
      <c r="U667" s="52"/>
    </row>
    <row r="668" spans="2:21" x14ac:dyDescent="0.2">
      <c r="B668" s="55"/>
      <c r="C668" s="78"/>
      <c r="D668" s="219" t="str">
        <f>+'[1]LISTADO DE PERSONAL'!D16</f>
        <v>AYUDANTE</v>
      </c>
      <c r="E668" s="220"/>
      <c r="F668" s="103">
        <v>1</v>
      </c>
      <c r="G668" s="104">
        <v>55000</v>
      </c>
      <c r="H668" s="128">
        <v>1.85</v>
      </c>
      <c r="I668" s="104">
        <f>ROUND(G668*H668*F668,0)</f>
        <v>101750</v>
      </c>
      <c r="J668" s="103">
        <v>12</v>
      </c>
      <c r="K668" s="103" t="str">
        <f>+K667</f>
        <v>M2/DIA</v>
      </c>
      <c r="L668" s="104">
        <f>I668/J668</f>
        <v>8479.1666666666661</v>
      </c>
      <c r="M668" s="260"/>
      <c r="N668" s="166"/>
      <c r="O668" s="52"/>
      <c r="P668" s="52"/>
      <c r="Q668" s="52"/>
      <c r="R668" s="52"/>
      <c r="S668" s="52"/>
      <c r="T668" s="52"/>
      <c r="U668" s="52"/>
    </row>
    <row r="669" spans="2:21" x14ac:dyDescent="0.2">
      <c r="B669" s="55"/>
      <c r="C669" s="78" t="s">
        <v>58</v>
      </c>
      <c r="D669" s="219" t="s">
        <v>58</v>
      </c>
      <c r="E669" s="220"/>
      <c r="F669" s="103" t="s">
        <v>58</v>
      </c>
      <c r="G669" s="104" t="s">
        <v>58</v>
      </c>
      <c r="H669" s="128" t="s">
        <v>58</v>
      </c>
      <c r="I669" s="104" t="s">
        <v>58</v>
      </c>
      <c r="J669" s="103" t="s">
        <v>58</v>
      </c>
      <c r="K669" s="103" t="s">
        <v>58</v>
      </c>
      <c r="L669" s="104"/>
      <c r="M669" s="260"/>
      <c r="N669" s="166"/>
      <c r="O669" s="52"/>
      <c r="P669" s="52"/>
      <c r="Q669" s="52"/>
      <c r="R669" s="52"/>
      <c r="S669" s="52"/>
      <c r="T669" s="52"/>
      <c r="U669" s="52"/>
    </row>
    <row r="670" spans="2:21" ht="12" thickBot="1" x14ac:dyDescent="0.25">
      <c r="B670" s="55"/>
      <c r="C670" s="87" t="s">
        <v>58</v>
      </c>
      <c r="D670" s="283" t="s">
        <v>58</v>
      </c>
      <c r="E670" s="284"/>
      <c r="F670" s="124" t="s">
        <v>58</v>
      </c>
      <c r="G670" s="126" t="s">
        <v>58</v>
      </c>
      <c r="H670" s="130" t="s">
        <v>58</v>
      </c>
      <c r="I670" s="126" t="s">
        <v>58</v>
      </c>
      <c r="J670" s="124" t="s">
        <v>58</v>
      </c>
      <c r="K670" s="124" t="s">
        <v>58</v>
      </c>
      <c r="L670" s="126"/>
      <c r="M670" s="261"/>
      <c r="N670" s="166"/>
      <c r="O670" s="52"/>
      <c r="P670" s="52"/>
      <c r="Q670" s="52"/>
      <c r="R670" s="52"/>
      <c r="S670" s="52"/>
      <c r="T670" s="52"/>
      <c r="U670" s="52"/>
    </row>
    <row r="671" spans="2:21" ht="12" thickBot="1" x14ac:dyDescent="0.25">
      <c r="B671" s="55"/>
      <c r="C671" s="93"/>
      <c r="D671" s="94"/>
      <c r="E671" s="94"/>
      <c r="F671" s="94"/>
      <c r="G671" s="94"/>
      <c r="H671" s="95"/>
      <c r="I671" s="95"/>
      <c r="J671" s="95"/>
      <c r="K671" s="95"/>
      <c r="L671" s="96" t="s">
        <v>59</v>
      </c>
      <c r="M671" s="97">
        <f>SUM(L667:L670)</f>
        <v>22354.166666666664</v>
      </c>
      <c r="N671" s="166"/>
      <c r="O671" s="52"/>
      <c r="P671" s="52"/>
      <c r="Q671" s="52"/>
      <c r="R671" s="52"/>
      <c r="S671" s="52"/>
      <c r="T671" s="52"/>
      <c r="U671" s="52"/>
    </row>
    <row r="672" spans="2:21" ht="12" thickBot="1" x14ac:dyDescent="0.25">
      <c r="B672" s="55"/>
      <c r="C672" s="112"/>
      <c r="M672" s="114"/>
      <c r="N672" s="166"/>
      <c r="O672" s="52"/>
      <c r="P672" s="52"/>
      <c r="Q672" s="52"/>
      <c r="R672" s="52"/>
      <c r="S672" s="52"/>
      <c r="T672" s="52"/>
      <c r="U672" s="52"/>
    </row>
    <row r="673" spans="1:21" ht="12" thickBot="1" x14ac:dyDescent="0.25">
      <c r="B673" s="55"/>
      <c r="C673" s="93"/>
      <c r="D673" s="94"/>
      <c r="E673" s="94"/>
      <c r="F673" s="94"/>
      <c r="G673" s="94"/>
      <c r="H673" s="95"/>
      <c r="I673" s="95"/>
      <c r="J673" s="244" t="s">
        <v>82</v>
      </c>
      <c r="K673" s="244"/>
      <c r="L673" s="244"/>
      <c r="M673" s="192">
        <f>ROUND(M671+M658+M664+M651,0)</f>
        <v>41978</v>
      </c>
      <c r="N673" s="166"/>
      <c r="O673" s="52"/>
      <c r="P673" s="52"/>
      <c r="Q673" s="52"/>
      <c r="R673" s="52"/>
      <c r="S673" s="52"/>
      <c r="T673" s="52"/>
      <c r="U673" s="52"/>
    </row>
    <row r="674" spans="1:21" ht="15" customHeight="1" x14ac:dyDescent="0.2">
      <c r="B674" s="55"/>
      <c r="C674" s="282"/>
      <c r="D674" s="282"/>
      <c r="E674" s="282"/>
      <c r="F674" s="282"/>
      <c r="G674" s="282"/>
      <c r="H674" s="282"/>
      <c r="I674" s="282"/>
      <c r="J674" s="282"/>
      <c r="K674" s="282"/>
      <c r="L674" s="282"/>
      <c r="M674" s="282"/>
      <c r="N674" s="52"/>
      <c r="O674" s="52"/>
      <c r="P674" s="52"/>
      <c r="Q674" s="52"/>
      <c r="R674" s="52"/>
      <c r="S674" s="52"/>
      <c r="T674" s="52"/>
      <c r="U674" s="52"/>
    </row>
    <row r="675" spans="1:21" ht="15.75" customHeight="1" thickBot="1" x14ac:dyDescent="0.25">
      <c r="A675" s="54"/>
      <c r="B675" s="55"/>
      <c r="C675" s="282"/>
      <c r="D675" s="282"/>
      <c r="E675" s="282"/>
      <c r="F675" s="282"/>
      <c r="G675" s="282"/>
      <c r="H675" s="282"/>
      <c r="I675" s="282"/>
      <c r="J675" s="282"/>
      <c r="K675" s="282"/>
      <c r="L675" s="282"/>
      <c r="M675" s="282"/>
      <c r="N675" s="58"/>
      <c r="O675" s="52"/>
      <c r="P675" s="52"/>
      <c r="Q675" s="52"/>
      <c r="R675" s="52"/>
      <c r="S675" s="52"/>
      <c r="T675" s="52"/>
      <c r="U675" s="52"/>
    </row>
    <row r="676" spans="1:21" ht="12" customHeight="1" thickBot="1" x14ac:dyDescent="0.25">
      <c r="A676" s="54"/>
      <c r="B676" s="55"/>
      <c r="C676" s="246" t="s">
        <v>42</v>
      </c>
      <c r="D676" s="247"/>
      <c r="E676" s="247"/>
      <c r="F676" s="247"/>
      <c r="G676" s="247"/>
      <c r="H676" s="247"/>
      <c r="I676" s="247"/>
      <c r="J676" s="252" t="s">
        <v>43</v>
      </c>
      <c r="K676" s="56" t="s">
        <v>44</v>
      </c>
      <c r="L676" s="56" t="s">
        <v>45</v>
      </c>
      <c r="M676" s="57" t="s">
        <v>46</v>
      </c>
      <c r="N676" s="58"/>
      <c r="O676" s="52"/>
      <c r="P676" s="52"/>
      <c r="Q676" s="52"/>
      <c r="R676" s="52"/>
      <c r="S676" s="52"/>
      <c r="T676" s="52"/>
      <c r="U676" s="52"/>
    </row>
    <row r="677" spans="1:21" ht="10.5" customHeight="1" thickBot="1" x14ac:dyDescent="0.25">
      <c r="A677" s="54"/>
      <c r="B677" s="55"/>
      <c r="C677" s="248"/>
      <c r="D677" s="249"/>
      <c r="E677" s="249"/>
      <c r="F677" s="249"/>
      <c r="G677" s="249"/>
      <c r="H677" s="249"/>
      <c r="I677" s="249"/>
      <c r="J677" s="253"/>
      <c r="K677" s="59">
        <v>12</v>
      </c>
      <c r="L677" s="56" t="s">
        <v>47</v>
      </c>
      <c r="M677" s="59">
        <v>2026</v>
      </c>
      <c r="N677" s="58"/>
      <c r="O677" s="52"/>
      <c r="P677" s="52"/>
      <c r="Q677" s="52"/>
      <c r="R677" s="52"/>
      <c r="S677" s="52"/>
      <c r="T677" s="52"/>
      <c r="U677" s="52"/>
    </row>
    <row r="678" spans="1:21" ht="12.75" customHeight="1" thickBot="1" x14ac:dyDescent="0.25">
      <c r="A678" s="54"/>
      <c r="B678" s="55"/>
      <c r="C678" s="250"/>
      <c r="D678" s="251"/>
      <c r="E678" s="251"/>
      <c r="F678" s="251"/>
      <c r="G678" s="251"/>
      <c r="H678" s="251"/>
      <c r="I678" s="251"/>
      <c r="J678" s="251"/>
      <c r="K678" s="251"/>
      <c r="L678" s="251"/>
      <c r="M678" s="254"/>
      <c r="N678" s="58"/>
      <c r="O678" s="52"/>
      <c r="P678" s="52"/>
      <c r="Q678" s="52"/>
      <c r="R678" s="52"/>
      <c r="S678" s="52"/>
      <c r="T678" s="52"/>
      <c r="U678" s="52"/>
    </row>
    <row r="679" spans="1:21" ht="12" thickBot="1" x14ac:dyDescent="0.25">
      <c r="B679" s="55"/>
      <c r="C679" s="255" t="s">
        <v>48</v>
      </c>
      <c r="D679" s="256"/>
      <c r="E679" s="256"/>
      <c r="F679" s="256"/>
      <c r="G679" s="256"/>
      <c r="H679" s="256"/>
      <c r="I679" s="256"/>
      <c r="J679" s="256"/>
      <c r="K679" s="256"/>
      <c r="L679" s="256"/>
      <c r="M679" s="257"/>
      <c r="N679" s="166"/>
      <c r="O679" s="52"/>
      <c r="P679" s="52"/>
      <c r="Q679" s="52"/>
      <c r="R679" s="52"/>
      <c r="S679" s="52"/>
      <c r="T679" s="52"/>
      <c r="U679" s="52"/>
    </row>
    <row r="680" spans="1:21" x14ac:dyDescent="0.2">
      <c r="A680" s="54"/>
      <c r="B680" s="55"/>
      <c r="C680" s="66" t="s">
        <v>84</v>
      </c>
      <c r="D680" s="228" t="s">
        <v>51</v>
      </c>
      <c r="E680" s="228"/>
      <c r="F680" s="228"/>
      <c r="G680" s="228"/>
      <c r="H680" s="228"/>
      <c r="I680" s="228"/>
      <c r="J680" s="228"/>
      <c r="K680" s="228"/>
      <c r="L680" s="67" t="s">
        <v>2</v>
      </c>
      <c r="M680" s="68" t="s">
        <v>3</v>
      </c>
      <c r="N680" s="58"/>
      <c r="O680" s="52"/>
      <c r="P680" s="52"/>
      <c r="Q680" s="52"/>
      <c r="R680" s="69"/>
      <c r="S680" s="52"/>
      <c r="T680" s="52"/>
      <c r="U680" s="52"/>
    </row>
    <row r="681" spans="1:21" ht="14.65" customHeight="1" thickBot="1" x14ac:dyDescent="0.25">
      <c r="A681" s="54"/>
      <c r="B681" s="55"/>
      <c r="C681" s="70">
        <f>'PRESUPUESTO '!A26</f>
        <v>5.0999999999999996</v>
      </c>
      <c r="D681" s="243" t="str">
        <f>'PRESUPUESTO '!B26</f>
        <v>MORTERO DE NIVELACION E=0,07</v>
      </c>
      <c r="E681" s="243"/>
      <c r="F681" s="243"/>
      <c r="G681" s="243"/>
      <c r="H681" s="243"/>
      <c r="I681" s="243"/>
      <c r="J681" s="243"/>
      <c r="K681" s="243"/>
      <c r="L681" s="71" t="str">
        <f>'PRESUPUESTO '!C26</f>
        <v>M2</v>
      </c>
      <c r="M681" s="72">
        <f>'PRESUPUESTO '!D26</f>
        <v>440</v>
      </c>
      <c r="N681" s="58"/>
      <c r="O681" s="52"/>
      <c r="P681" s="52"/>
      <c r="Q681" s="52"/>
      <c r="R681" s="52"/>
      <c r="S681" s="52"/>
      <c r="T681" s="52"/>
      <c r="U681" s="52"/>
    </row>
    <row r="682" spans="1:21" ht="13.5" customHeight="1" thickBot="1" x14ac:dyDescent="0.25">
      <c r="B682" s="55"/>
      <c r="C682" s="211" t="s">
        <v>49</v>
      </c>
      <c r="D682" s="212"/>
      <c r="E682" s="212"/>
      <c r="F682" s="212"/>
      <c r="G682" s="212"/>
      <c r="H682" s="212"/>
      <c r="I682" s="212"/>
      <c r="J682" s="212"/>
      <c r="K682" s="212"/>
      <c r="L682" s="212"/>
      <c r="M682" s="213"/>
      <c r="N682" s="166"/>
      <c r="O682" s="52"/>
      <c r="P682" s="52"/>
      <c r="Q682" s="52"/>
      <c r="R682" s="52"/>
      <c r="S682" s="52"/>
      <c r="T682" s="52"/>
      <c r="U682" s="52"/>
    </row>
    <row r="683" spans="1:21" x14ac:dyDescent="0.2">
      <c r="B683" s="55"/>
      <c r="C683" s="73" t="s">
        <v>50</v>
      </c>
      <c r="D683" s="258" t="s">
        <v>51</v>
      </c>
      <c r="E683" s="258"/>
      <c r="F683" s="258"/>
      <c r="G683" s="119" t="s">
        <v>52</v>
      </c>
      <c r="H683" s="119" t="s">
        <v>53</v>
      </c>
      <c r="I683" s="119" t="s">
        <v>54</v>
      </c>
      <c r="J683" s="258" t="s">
        <v>55</v>
      </c>
      <c r="K683" s="258"/>
      <c r="L683" s="119" t="s">
        <v>56</v>
      </c>
      <c r="M683" s="259" t="str">
        <f>IF(P680="","",VLOOKUP(P680,[2]APU!$1:$1048576,4,FALSE))</f>
        <v/>
      </c>
      <c r="N683" s="167"/>
      <c r="O683" s="52"/>
      <c r="P683" s="52"/>
      <c r="Q683" s="52"/>
      <c r="R683" s="52"/>
      <c r="S683" s="52"/>
      <c r="T683" s="52"/>
      <c r="U683" s="52"/>
    </row>
    <row r="684" spans="1:21" x14ac:dyDescent="0.2">
      <c r="B684" s="55"/>
      <c r="C684" s="78"/>
      <c r="D684" s="262" t="s">
        <v>57</v>
      </c>
      <c r="E684" s="262"/>
      <c r="F684" s="262"/>
      <c r="G684" s="120"/>
      <c r="H684" s="103" t="s">
        <v>58</v>
      </c>
      <c r="I684" s="121">
        <f>0.05*M708</f>
        <v>532.80000000000007</v>
      </c>
      <c r="J684" s="103">
        <v>1</v>
      </c>
      <c r="K684" s="103" t="s">
        <v>58</v>
      </c>
      <c r="L684" s="104">
        <f>I684/J684</f>
        <v>532.80000000000007</v>
      </c>
      <c r="M684" s="260"/>
      <c r="N684" s="166"/>
      <c r="O684" s="52"/>
      <c r="P684" s="52"/>
      <c r="Q684" s="52"/>
      <c r="R684" s="52"/>
      <c r="S684" s="52"/>
      <c r="T684" s="52"/>
      <c r="U684" s="52"/>
    </row>
    <row r="685" spans="1:21" x14ac:dyDescent="0.2">
      <c r="B685" s="55"/>
      <c r="C685" s="78" t="s">
        <v>58</v>
      </c>
      <c r="D685" s="262" t="str">
        <f>+'[1]LISTADO EQUIPO'!B21</f>
        <v xml:space="preserve">MEZCLADORA DE CONCRETO </v>
      </c>
      <c r="E685" s="262"/>
      <c r="F685" s="262"/>
      <c r="G685" s="120"/>
      <c r="H685" s="103" t="str">
        <f>+'[1]LISTADO EQUIPO'!C21</f>
        <v>1 Bulto</v>
      </c>
      <c r="I685" s="121">
        <f>+'[1]LISTADO EQUIPO'!D21</f>
        <v>106000</v>
      </c>
      <c r="J685" s="103">
        <v>25</v>
      </c>
      <c r="K685" s="103" t="s">
        <v>152</v>
      </c>
      <c r="L685" s="104">
        <f>+I685/J685</f>
        <v>4240</v>
      </c>
      <c r="M685" s="260"/>
      <c r="N685" s="166"/>
      <c r="O685" s="52"/>
      <c r="P685" s="52"/>
      <c r="Q685" s="52"/>
      <c r="R685" s="52"/>
      <c r="S685" s="52"/>
      <c r="T685" s="52"/>
      <c r="U685" s="52"/>
    </row>
    <row r="686" spans="1:21" x14ac:dyDescent="0.2">
      <c r="B686" s="55"/>
      <c r="C686" s="78" t="s">
        <v>58</v>
      </c>
      <c r="D686" s="262" t="str">
        <f>+'[1]LISTADO EQUIPO'!B40</f>
        <v>REGLA METLICA</v>
      </c>
      <c r="E686" s="262"/>
      <c r="F686" s="262"/>
      <c r="G686" s="120"/>
      <c r="H686" s="103" t="str">
        <f>+'[1]LISTADO EQUIPO'!C40</f>
        <v>Día</v>
      </c>
      <c r="I686" s="121">
        <f>+'[1]LISTADO EQUIPO'!D40</f>
        <v>10000</v>
      </c>
      <c r="J686" s="103">
        <f>J685</f>
        <v>25</v>
      </c>
      <c r="K686" s="103" t="str">
        <f>+K685</f>
        <v>M2/DIA</v>
      </c>
      <c r="L686" s="104">
        <f>+I686/J686</f>
        <v>400</v>
      </c>
      <c r="M686" s="260"/>
      <c r="N686" s="166"/>
      <c r="O686" s="52"/>
      <c r="P686" s="52"/>
      <c r="Q686" s="52"/>
      <c r="R686" s="52"/>
      <c r="S686" s="52"/>
      <c r="T686" s="52"/>
      <c r="U686" s="52"/>
    </row>
    <row r="687" spans="1:21" x14ac:dyDescent="0.2">
      <c r="B687" s="55"/>
      <c r="C687" s="87" t="s">
        <v>58</v>
      </c>
      <c r="D687" s="274"/>
      <c r="E687" s="274"/>
      <c r="F687" s="274"/>
      <c r="G687" s="123"/>
      <c r="H687" s="103"/>
      <c r="I687" s="125"/>
      <c r="J687" s="124"/>
      <c r="K687" s="124"/>
      <c r="L687" s="104"/>
      <c r="M687" s="261"/>
      <c r="N687" s="166"/>
      <c r="O687" s="52"/>
      <c r="P687" s="52"/>
      <c r="Q687" s="52"/>
      <c r="R687" s="52"/>
      <c r="S687" s="52"/>
      <c r="T687" s="52"/>
      <c r="U687" s="52"/>
    </row>
    <row r="688" spans="1:21" ht="12" thickBot="1" x14ac:dyDescent="0.25">
      <c r="B688" s="55"/>
      <c r="C688" s="87" t="s">
        <v>58</v>
      </c>
      <c r="D688" s="274"/>
      <c r="E688" s="274"/>
      <c r="F688" s="274"/>
      <c r="G688" s="123"/>
      <c r="H688" s="124"/>
      <c r="I688" s="125"/>
      <c r="J688" s="124"/>
      <c r="K688" s="124"/>
      <c r="L688" s="104"/>
      <c r="M688" s="261"/>
      <c r="N688" s="166"/>
      <c r="O688" s="52"/>
      <c r="P688" s="52"/>
      <c r="Q688" s="52"/>
      <c r="R688" s="52"/>
      <c r="S688" s="52"/>
      <c r="T688" s="52"/>
      <c r="U688" s="52"/>
    </row>
    <row r="689" spans="2:22" ht="12" thickBot="1" x14ac:dyDescent="0.25">
      <c r="B689" s="55"/>
      <c r="C689" s="93"/>
      <c r="D689" s="94"/>
      <c r="E689" s="94"/>
      <c r="F689" s="94"/>
      <c r="G689" s="94"/>
      <c r="H689" s="95"/>
      <c r="I689" s="95"/>
      <c r="J689" s="95"/>
      <c r="K689" s="95"/>
      <c r="L689" s="96" t="s">
        <v>59</v>
      </c>
      <c r="M689" s="97">
        <f>SUM(L684:L688)</f>
        <v>5172.8</v>
      </c>
      <c r="N689" s="166"/>
      <c r="O689" s="52"/>
      <c r="P689" s="52"/>
      <c r="Q689" s="52"/>
      <c r="R689" s="52"/>
      <c r="S689" s="52"/>
      <c r="T689" s="52"/>
      <c r="U689" s="52"/>
    </row>
    <row r="690" spans="2:22" ht="15.75" customHeight="1" thickBot="1" x14ac:dyDescent="0.25">
      <c r="B690" s="55"/>
      <c r="C690" s="211" t="s">
        <v>60</v>
      </c>
      <c r="D690" s="212"/>
      <c r="E690" s="212"/>
      <c r="F690" s="212"/>
      <c r="G690" s="212"/>
      <c r="H690" s="212"/>
      <c r="I690" s="212"/>
      <c r="J690" s="212"/>
      <c r="K690" s="212"/>
      <c r="L690" s="212"/>
      <c r="M690" s="213"/>
      <c r="N690" s="166"/>
      <c r="O690" s="52"/>
      <c r="P690" s="52"/>
      <c r="Q690" s="52"/>
      <c r="R690" s="52"/>
      <c r="S690" s="52"/>
      <c r="T690" s="52"/>
      <c r="U690" s="52"/>
    </row>
    <row r="691" spans="2:22" x14ac:dyDescent="0.2">
      <c r="B691" s="55"/>
      <c r="C691" s="73" t="s">
        <v>50</v>
      </c>
      <c r="D691" s="214" t="s">
        <v>51</v>
      </c>
      <c r="E691" s="228"/>
      <c r="F691" s="228"/>
      <c r="G691" s="215"/>
      <c r="H691" s="119" t="s">
        <v>61</v>
      </c>
      <c r="I691" s="127" t="s">
        <v>62</v>
      </c>
      <c r="J691" s="258" t="s">
        <v>63</v>
      </c>
      <c r="K691" s="258"/>
      <c r="L691" s="119" t="s">
        <v>56</v>
      </c>
      <c r="M691" s="259" t="str">
        <f>M683</f>
        <v/>
      </c>
      <c r="N691" s="166"/>
      <c r="O691" s="52"/>
      <c r="P691" s="52"/>
      <c r="Q691" s="52"/>
      <c r="R691" s="52"/>
      <c r="S691" s="52"/>
      <c r="T691" s="52"/>
      <c r="U691" s="52"/>
    </row>
    <row r="692" spans="2:22" hidden="1" x14ac:dyDescent="0.2">
      <c r="B692" s="55"/>
      <c r="C692" s="78"/>
      <c r="D692" s="272" t="str">
        <f>+'[1]LISTADO MATERIALES'!B20</f>
        <v>AGUA</v>
      </c>
      <c r="E692" s="262"/>
      <c r="F692" s="262"/>
      <c r="G692" s="262"/>
      <c r="H692" s="103" t="str">
        <f>+'[1]LISTADO MATERIALES'!C20</f>
        <v>LT</v>
      </c>
      <c r="I692" s="104">
        <f>+'[1]LISTADO MATERIALES'!D20</f>
        <v>500</v>
      </c>
      <c r="J692" s="280">
        <f>180*0.05</f>
        <v>9</v>
      </c>
      <c r="K692" s="281">
        <f>180*0.05</f>
        <v>9</v>
      </c>
      <c r="L692" s="104"/>
      <c r="M692" s="260"/>
      <c r="N692" s="166"/>
      <c r="O692" s="52"/>
      <c r="P692" s="52"/>
      <c r="Q692" s="52"/>
      <c r="R692" s="52"/>
      <c r="S692" s="52"/>
      <c r="T692" s="52"/>
      <c r="U692" s="52"/>
    </row>
    <row r="693" spans="2:22" x14ac:dyDescent="0.2">
      <c r="B693" s="55"/>
      <c r="C693" s="78"/>
      <c r="D693" s="272" t="str">
        <f>+'[1]LISTADO MATERIALES'!B21</f>
        <v>ARENA</v>
      </c>
      <c r="E693" s="262"/>
      <c r="F693" s="262"/>
      <c r="G693" s="262"/>
      <c r="H693" s="103" t="str">
        <f>+'[1]LISTADO MATERIALES'!C21</f>
        <v>M3</v>
      </c>
      <c r="I693" s="104">
        <v>249845.68</v>
      </c>
      <c r="J693" s="223">
        <v>8.5999999999999993E-2</v>
      </c>
      <c r="K693" s="224">
        <f>1.09*0.05</f>
        <v>5.4500000000000007E-2</v>
      </c>
      <c r="L693" s="104">
        <f t="shared" ref="L693:L695" si="5">I693*J693</f>
        <v>21486.728479999998</v>
      </c>
      <c r="M693" s="260"/>
      <c r="N693" s="166"/>
      <c r="O693" s="52"/>
      <c r="P693" s="52"/>
      <c r="Q693" s="52"/>
      <c r="R693" s="52"/>
      <c r="S693" s="52"/>
      <c r="T693" s="52"/>
      <c r="U693" s="170"/>
    </row>
    <row r="694" spans="2:22" x14ac:dyDescent="0.2">
      <c r="B694" s="55"/>
      <c r="C694" s="78"/>
      <c r="D694" s="272" t="str">
        <f>+'[1]LISTADO MATERIALES'!B22</f>
        <v>CEMENTO</v>
      </c>
      <c r="E694" s="262"/>
      <c r="F694" s="262"/>
      <c r="G694" s="262"/>
      <c r="H694" s="103" t="str">
        <f>+'[1]LISTADO MATERIALES'!C22</f>
        <v>KG</v>
      </c>
      <c r="I694" s="104">
        <v>1038.8498</v>
      </c>
      <c r="J694" s="278">
        <v>25</v>
      </c>
      <c r="K694" s="279">
        <f>454*0.05</f>
        <v>22.700000000000003</v>
      </c>
      <c r="L694" s="104">
        <f t="shared" si="5"/>
        <v>25971.244999999999</v>
      </c>
      <c r="M694" s="260"/>
      <c r="N694" s="166"/>
      <c r="O694" s="52"/>
      <c r="P694" s="52"/>
      <c r="Q694" s="52"/>
      <c r="R694" s="52"/>
      <c r="S694" s="52"/>
      <c r="T694" s="52"/>
      <c r="U694" s="100"/>
      <c r="V694" s="182"/>
    </row>
    <row r="695" spans="2:22" x14ac:dyDescent="0.2">
      <c r="B695" s="55"/>
      <c r="C695" s="78"/>
      <c r="D695" s="272" t="s">
        <v>153</v>
      </c>
      <c r="E695" s="262"/>
      <c r="F695" s="262"/>
      <c r="G695" s="262"/>
      <c r="H695" s="103" t="str">
        <f>+'[1]LISTADO MATERIALES'!C168</f>
        <v>KG</v>
      </c>
      <c r="I695" s="104">
        <v>30500.23</v>
      </c>
      <c r="J695" s="280">
        <v>0.19805706023905489</v>
      </c>
      <c r="K695" s="281">
        <v>0.1</v>
      </c>
      <c r="L695" s="104">
        <f t="shared" si="5"/>
        <v>6040.7858904150289</v>
      </c>
      <c r="M695" s="260"/>
      <c r="N695" s="166"/>
      <c r="O695" s="52"/>
      <c r="P695" s="52"/>
      <c r="Q695" s="52"/>
      <c r="R695" s="52"/>
      <c r="S695" s="52"/>
      <c r="T695" s="52"/>
      <c r="U695" s="170"/>
    </row>
    <row r="696" spans="2:22" ht="12" thickBot="1" x14ac:dyDescent="0.25">
      <c r="B696" s="55"/>
      <c r="C696" s="78"/>
      <c r="D696" s="262" t="s">
        <v>111</v>
      </c>
      <c r="E696" s="262"/>
      <c r="F696" s="262"/>
      <c r="G696" s="262"/>
      <c r="H696" s="103" t="s">
        <v>58</v>
      </c>
      <c r="I696" s="104"/>
      <c r="J696" s="273"/>
      <c r="K696" s="263"/>
      <c r="L696" s="104"/>
      <c r="M696" s="261"/>
      <c r="N696" s="166"/>
      <c r="O696" s="52"/>
      <c r="P696" s="52"/>
      <c r="Q696" s="52"/>
      <c r="R696" s="52"/>
      <c r="S696" s="52"/>
      <c r="T696" s="52"/>
      <c r="U696" s="52"/>
    </row>
    <row r="697" spans="2:22" ht="12" thickBot="1" x14ac:dyDescent="0.25">
      <c r="B697" s="55"/>
      <c r="C697" s="93"/>
      <c r="D697" s="94"/>
      <c r="E697" s="94"/>
      <c r="F697" s="94"/>
      <c r="G697" s="94"/>
      <c r="H697" s="95"/>
      <c r="I697" s="95"/>
      <c r="J697" s="95"/>
      <c r="K697" s="95"/>
      <c r="L697" s="96" t="s">
        <v>59</v>
      </c>
      <c r="M697" s="97">
        <f>SUM(L692:L696)</f>
        <v>53498.759370415028</v>
      </c>
      <c r="N697" s="166"/>
      <c r="O697" s="52"/>
      <c r="P697" s="52"/>
      <c r="Q697" s="52"/>
      <c r="R697" s="52"/>
      <c r="S697" s="52"/>
      <c r="T697" s="52"/>
      <c r="U697" s="52"/>
    </row>
    <row r="698" spans="2:22" ht="12.75" customHeight="1" thickBot="1" x14ac:dyDescent="0.25">
      <c r="B698" s="55"/>
      <c r="C698" s="211" t="s">
        <v>69</v>
      </c>
      <c r="D698" s="212"/>
      <c r="E698" s="212"/>
      <c r="F698" s="212"/>
      <c r="G698" s="212"/>
      <c r="H698" s="212"/>
      <c r="I698" s="212"/>
      <c r="J698" s="212"/>
      <c r="K698" s="212"/>
      <c r="L698" s="212"/>
      <c r="M698" s="213"/>
      <c r="N698" s="166"/>
      <c r="O698" s="52"/>
      <c r="P698" s="52"/>
      <c r="Q698" s="52"/>
      <c r="R698" s="52"/>
      <c r="S698" s="52"/>
      <c r="T698" s="52"/>
      <c r="U698" s="52"/>
    </row>
    <row r="699" spans="2:22" ht="24" customHeight="1" x14ac:dyDescent="0.2">
      <c r="B699" s="55"/>
      <c r="C699" s="73" t="s">
        <v>50</v>
      </c>
      <c r="D699" s="214" t="s">
        <v>70</v>
      </c>
      <c r="E699" s="228"/>
      <c r="F699" s="215"/>
      <c r="G699" s="127" t="s">
        <v>71</v>
      </c>
      <c r="H699" s="119" t="s">
        <v>72</v>
      </c>
      <c r="I699" s="119" t="s">
        <v>73</v>
      </c>
      <c r="J699" s="258" t="s">
        <v>54</v>
      </c>
      <c r="K699" s="258"/>
      <c r="L699" s="119" t="s">
        <v>56</v>
      </c>
      <c r="M699" s="217" t="str">
        <f>M691</f>
        <v/>
      </c>
      <c r="N699" s="166"/>
      <c r="O699" s="52"/>
      <c r="P699" s="52"/>
      <c r="Q699" s="52"/>
      <c r="R699" s="52"/>
      <c r="S699" s="52"/>
      <c r="T699" s="52"/>
      <c r="U699" s="52"/>
    </row>
    <row r="700" spans="2:22" x14ac:dyDescent="0.2">
      <c r="B700" s="55"/>
      <c r="C700" s="78" t="s">
        <v>58</v>
      </c>
      <c r="D700" s="265"/>
      <c r="E700" s="230"/>
      <c r="F700" s="231"/>
      <c r="G700" s="122"/>
      <c r="H700" s="103"/>
      <c r="I700" s="103"/>
      <c r="J700" s="266"/>
      <c r="K700" s="266"/>
      <c r="L700" s="104"/>
      <c r="M700" s="217"/>
      <c r="N700" s="166"/>
      <c r="O700" s="52"/>
      <c r="P700" s="52"/>
      <c r="Q700" s="52"/>
      <c r="R700" s="52"/>
      <c r="S700" s="52"/>
      <c r="T700" s="52"/>
      <c r="U700" s="52"/>
    </row>
    <row r="701" spans="2:22" ht="12" thickBot="1" x14ac:dyDescent="0.25">
      <c r="B701" s="55"/>
      <c r="C701" s="87" t="s">
        <v>58</v>
      </c>
      <c r="D701" s="277"/>
      <c r="E701" s="268"/>
      <c r="F701" s="269"/>
      <c r="G701" s="183"/>
      <c r="H701" s="124"/>
      <c r="I701" s="103"/>
      <c r="J701" s="270"/>
      <c r="K701" s="270"/>
      <c r="L701" s="104"/>
      <c r="M701" s="217"/>
      <c r="N701" s="166"/>
      <c r="O701" s="52"/>
      <c r="P701" s="52"/>
      <c r="Q701" s="52"/>
      <c r="R701" s="52"/>
      <c r="S701" s="52"/>
      <c r="T701" s="52"/>
      <c r="U701" s="52"/>
    </row>
    <row r="702" spans="2:22" ht="12" thickBot="1" x14ac:dyDescent="0.25">
      <c r="B702" s="55"/>
      <c r="C702" s="93"/>
      <c r="D702" s="94"/>
      <c r="E702" s="94"/>
      <c r="F702" s="94"/>
      <c r="G702" s="94"/>
      <c r="H702" s="95"/>
      <c r="I702" s="95"/>
      <c r="J702" s="95"/>
      <c r="K702" s="95"/>
      <c r="L702" s="96" t="s">
        <v>59</v>
      </c>
      <c r="M702" s="97">
        <f>SUM(L700:L701)</f>
        <v>0</v>
      </c>
      <c r="N702" s="166"/>
      <c r="O702" s="52"/>
      <c r="P702" s="52"/>
      <c r="Q702" s="52"/>
      <c r="R702" s="52"/>
      <c r="S702" s="52"/>
      <c r="T702" s="52"/>
      <c r="U702" s="52"/>
    </row>
    <row r="703" spans="2:22" ht="9" customHeight="1" thickBot="1" x14ac:dyDescent="0.25">
      <c r="B703" s="55"/>
      <c r="C703" s="211" t="s">
        <v>75</v>
      </c>
      <c r="D703" s="212"/>
      <c r="E703" s="212"/>
      <c r="F703" s="212"/>
      <c r="G703" s="212"/>
      <c r="H703" s="212"/>
      <c r="I703" s="212"/>
      <c r="J703" s="212"/>
      <c r="K703" s="212"/>
      <c r="L703" s="212"/>
      <c r="M703" s="213"/>
      <c r="N703" s="166"/>
      <c r="O703" s="52"/>
      <c r="P703" s="52"/>
      <c r="Q703" s="52"/>
      <c r="R703" s="52"/>
      <c r="S703" s="52"/>
      <c r="T703" s="52"/>
      <c r="U703" s="52"/>
    </row>
    <row r="704" spans="2:22" x14ac:dyDescent="0.2">
      <c r="B704" s="55"/>
      <c r="C704" s="73" t="s">
        <v>50</v>
      </c>
      <c r="D704" s="258" t="s">
        <v>76</v>
      </c>
      <c r="E704" s="258"/>
      <c r="F704" s="119" t="s">
        <v>77</v>
      </c>
      <c r="G704" s="119" t="s">
        <v>78</v>
      </c>
      <c r="H704" s="119" t="s">
        <v>79</v>
      </c>
      <c r="I704" s="119" t="s">
        <v>80</v>
      </c>
      <c r="J704" s="258" t="s">
        <v>55</v>
      </c>
      <c r="K704" s="258"/>
      <c r="L704" s="119" t="s">
        <v>56</v>
      </c>
      <c r="M704" s="259" t="str">
        <f>M699</f>
        <v/>
      </c>
      <c r="N704" s="166"/>
      <c r="O704" s="52"/>
      <c r="P704" s="52"/>
      <c r="Q704" s="52"/>
      <c r="R704" s="52"/>
      <c r="S704" s="52"/>
      <c r="T704" s="52"/>
      <c r="U704" s="52"/>
    </row>
    <row r="705" spans="1:21" x14ac:dyDescent="0.2">
      <c r="B705" s="55"/>
      <c r="C705" s="78"/>
      <c r="D705" s="262" t="str">
        <f>+'[1]LISTADO DE PERSONAL'!D15</f>
        <v>OFICIAL</v>
      </c>
      <c r="E705" s="262"/>
      <c r="F705" s="103">
        <v>1</v>
      </c>
      <c r="G705" s="104">
        <f>+'[1]LISTADO DE PERSONAL'!E15</f>
        <v>90000</v>
      </c>
      <c r="H705" s="128">
        <v>1.85</v>
      </c>
      <c r="I705" s="104">
        <f>ROUND(+F705*G705*H705,0)</f>
        <v>166500</v>
      </c>
      <c r="J705" s="103">
        <f>J686</f>
        <v>25</v>
      </c>
      <c r="K705" s="103" t="s">
        <v>152</v>
      </c>
      <c r="L705" s="104">
        <f>I705/J705</f>
        <v>6660</v>
      </c>
      <c r="M705" s="260"/>
      <c r="N705" s="166"/>
      <c r="O705" s="52"/>
      <c r="P705" s="52"/>
      <c r="Q705" s="52"/>
      <c r="R705" s="52"/>
      <c r="S705" s="52"/>
      <c r="T705" s="52"/>
      <c r="U705" s="52"/>
    </row>
    <row r="706" spans="1:21" x14ac:dyDescent="0.2">
      <c r="B706" s="55"/>
      <c r="C706" s="78" t="s">
        <v>58</v>
      </c>
      <c r="D706" s="262" t="str">
        <f>+'[1]LISTADO DE PERSONAL'!D16</f>
        <v>AYUDANTE</v>
      </c>
      <c r="E706" s="262"/>
      <c r="F706" s="103">
        <v>1</v>
      </c>
      <c r="G706" s="104">
        <f>+'[1]LISTADO DE PERSONAL'!E16</f>
        <v>54000</v>
      </c>
      <c r="H706" s="128">
        <v>1.85</v>
      </c>
      <c r="I706" s="104">
        <f>ROUND(+F706*G706*H706,0)</f>
        <v>99900</v>
      </c>
      <c r="J706" s="103">
        <f>J705</f>
        <v>25</v>
      </c>
      <c r="K706" s="103" t="str">
        <f>+K705</f>
        <v>M2/DIA</v>
      </c>
      <c r="L706" s="104">
        <f>I706/J706</f>
        <v>3996</v>
      </c>
      <c r="M706" s="260"/>
      <c r="N706" s="166"/>
      <c r="O706" s="52"/>
      <c r="P706" s="52"/>
      <c r="Q706" s="52"/>
      <c r="R706" s="52"/>
      <c r="S706" s="52"/>
      <c r="T706" s="52"/>
      <c r="U706" s="52"/>
    </row>
    <row r="707" spans="1:21" ht="12" thickBot="1" x14ac:dyDescent="0.25">
      <c r="B707" s="55"/>
      <c r="C707" s="87" t="s">
        <v>58</v>
      </c>
      <c r="D707" s="264" t="s">
        <v>58</v>
      </c>
      <c r="E707" s="264"/>
      <c r="F707" s="124" t="s">
        <v>58</v>
      </c>
      <c r="G707" s="126" t="s">
        <v>58</v>
      </c>
      <c r="H707" s="130" t="s">
        <v>58</v>
      </c>
      <c r="I707" s="126" t="s">
        <v>58</v>
      </c>
      <c r="J707" s="124" t="s">
        <v>58</v>
      </c>
      <c r="K707" s="124" t="s">
        <v>58</v>
      </c>
      <c r="L707" s="126"/>
      <c r="M707" s="261"/>
      <c r="N707" s="166"/>
      <c r="O707" s="52"/>
      <c r="P707" s="52"/>
      <c r="Q707" s="52"/>
      <c r="R707" s="52"/>
      <c r="S707" s="52"/>
      <c r="T707" s="52"/>
      <c r="U707" s="52"/>
    </row>
    <row r="708" spans="1:21" ht="12" thickBot="1" x14ac:dyDescent="0.25">
      <c r="B708" s="55"/>
      <c r="C708" s="93"/>
      <c r="D708" s="94"/>
      <c r="E708" s="94"/>
      <c r="F708" s="94"/>
      <c r="G708" s="94"/>
      <c r="H708" s="95"/>
      <c r="I708" s="95"/>
      <c r="J708" s="95"/>
      <c r="K708" s="95"/>
      <c r="L708" s="96" t="s">
        <v>59</v>
      </c>
      <c r="M708" s="97">
        <f>SUM(L705:L707)</f>
        <v>10656</v>
      </c>
      <c r="N708" s="166"/>
      <c r="O708" s="52"/>
      <c r="P708" s="52"/>
      <c r="Q708" s="52"/>
      <c r="R708" s="52"/>
      <c r="S708" s="52"/>
      <c r="T708" s="52"/>
      <c r="U708" s="52"/>
    </row>
    <row r="709" spans="1:21" ht="12" thickBot="1" x14ac:dyDescent="0.25">
      <c r="B709" s="55"/>
      <c r="C709" s="112"/>
      <c r="M709" s="114"/>
      <c r="N709" s="166"/>
      <c r="O709" s="52"/>
      <c r="P709" s="52"/>
      <c r="Q709" s="52"/>
      <c r="R709" s="52"/>
      <c r="S709" s="52"/>
      <c r="T709" s="52"/>
      <c r="U709" s="52"/>
    </row>
    <row r="710" spans="1:21" ht="12" thickBot="1" x14ac:dyDescent="0.25">
      <c r="B710" s="55"/>
      <c r="C710" s="93"/>
      <c r="D710" s="94"/>
      <c r="E710" s="94"/>
      <c r="F710" s="94"/>
      <c r="G710" s="94"/>
      <c r="H710" s="95"/>
      <c r="I710" s="95"/>
      <c r="J710" s="244" t="s">
        <v>82</v>
      </c>
      <c r="K710" s="244"/>
      <c r="L710" s="244"/>
      <c r="M710" s="192">
        <f>ROUND(M708+M697+M702+M689,0)</f>
        <v>69328</v>
      </c>
      <c r="N710" s="166"/>
      <c r="O710" s="52"/>
      <c r="P710" s="52"/>
      <c r="Q710" s="52"/>
      <c r="R710" s="52"/>
      <c r="S710" s="52"/>
      <c r="T710" s="52"/>
      <c r="U710" s="52"/>
    </row>
    <row r="711" spans="1:21" ht="15" customHeight="1" x14ac:dyDescent="0.2">
      <c r="B711" s="55"/>
      <c r="C711" s="276"/>
      <c r="D711" s="276"/>
      <c r="E711" s="276"/>
      <c r="F711" s="276"/>
      <c r="G711" s="276"/>
      <c r="H711" s="276"/>
      <c r="I711" s="276"/>
      <c r="J711" s="276"/>
      <c r="K711" s="276"/>
      <c r="L711" s="276"/>
      <c r="M711" s="276"/>
      <c r="N711" s="58"/>
      <c r="O711" s="52"/>
      <c r="P711" s="52"/>
      <c r="Q711" s="52"/>
      <c r="R711" s="52"/>
      <c r="S711" s="52"/>
      <c r="T711" s="52"/>
      <c r="U711" s="52"/>
    </row>
    <row r="712" spans="1:21" ht="9" customHeight="1" thickBot="1" x14ac:dyDescent="0.25">
      <c r="A712" s="54"/>
      <c r="B712" s="55"/>
      <c r="C712" s="276"/>
      <c r="D712" s="276"/>
      <c r="E712" s="276"/>
      <c r="F712" s="276"/>
      <c r="G712" s="276"/>
      <c r="H712" s="276"/>
      <c r="I712" s="276"/>
      <c r="J712" s="276"/>
      <c r="K712" s="276"/>
      <c r="L712" s="276"/>
      <c r="M712" s="276"/>
      <c r="N712" s="58"/>
      <c r="O712" s="52"/>
      <c r="P712" s="52"/>
      <c r="Q712" s="52"/>
      <c r="R712" s="52"/>
      <c r="S712" s="52"/>
      <c r="T712" s="52"/>
      <c r="U712" s="52"/>
    </row>
    <row r="713" spans="1:21" ht="12" customHeight="1" thickBot="1" x14ac:dyDescent="0.25">
      <c r="A713" s="54"/>
      <c r="B713" s="55"/>
      <c r="C713" s="246" t="s">
        <v>42</v>
      </c>
      <c r="D713" s="247"/>
      <c r="E713" s="247"/>
      <c r="F713" s="247"/>
      <c r="G713" s="247"/>
      <c r="H713" s="247"/>
      <c r="I713" s="247"/>
      <c r="J713" s="252" t="s">
        <v>43</v>
      </c>
      <c r="K713" s="56" t="s">
        <v>44</v>
      </c>
      <c r="L713" s="56" t="s">
        <v>45</v>
      </c>
      <c r="M713" s="57" t="s">
        <v>46</v>
      </c>
      <c r="N713" s="58"/>
      <c r="O713" s="52"/>
      <c r="P713" s="52"/>
      <c r="Q713" s="52"/>
      <c r="R713" s="52"/>
      <c r="S713" s="52"/>
      <c r="T713" s="52"/>
      <c r="U713" s="52"/>
    </row>
    <row r="714" spans="1:21" ht="10.5" customHeight="1" thickBot="1" x14ac:dyDescent="0.25">
      <c r="A714" s="54"/>
      <c r="B714" s="55"/>
      <c r="C714" s="248"/>
      <c r="D714" s="249"/>
      <c r="E714" s="249"/>
      <c r="F714" s="249"/>
      <c r="G714" s="249"/>
      <c r="H714" s="249"/>
      <c r="I714" s="249"/>
      <c r="J714" s="253"/>
      <c r="K714" s="59">
        <v>12</v>
      </c>
      <c r="L714" s="56" t="s">
        <v>47</v>
      </c>
      <c r="M714" s="59">
        <v>2026</v>
      </c>
      <c r="N714" s="58"/>
      <c r="O714" s="52"/>
      <c r="P714" s="52"/>
      <c r="Q714" s="52"/>
      <c r="R714" s="52"/>
      <c r="S714" s="52"/>
      <c r="T714" s="52"/>
      <c r="U714" s="52"/>
    </row>
    <row r="715" spans="1:21" ht="12.75" customHeight="1" thickBot="1" x14ac:dyDescent="0.25">
      <c r="A715" s="54"/>
      <c r="B715" s="55"/>
      <c r="C715" s="250"/>
      <c r="D715" s="251"/>
      <c r="E715" s="251"/>
      <c r="F715" s="251"/>
      <c r="G715" s="251"/>
      <c r="H715" s="251"/>
      <c r="I715" s="251"/>
      <c r="J715" s="251"/>
      <c r="K715" s="251"/>
      <c r="L715" s="251"/>
      <c r="M715" s="254"/>
      <c r="N715" s="58"/>
      <c r="O715" s="52"/>
      <c r="P715" s="52"/>
      <c r="Q715" s="52"/>
      <c r="R715" s="52"/>
      <c r="S715" s="52"/>
      <c r="T715" s="52"/>
      <c r="U715" s="52"/>
    </row>
    <row r="716" spans="1:21" ht="12" thickBot="1" x14ac:dyDescent="0.25">
      <c r="B716" s="55"/>
      <c r="C716" s="255" t="s">
        <v>48</v>
      </c>
      <c r="D716" s="256"/>
      <c r="E716" s="256"/>
      <c r="F716" s="256"/>
      <c r="G716" s="256"/>
      <c r="H716" s="256"/>
      <c r="I716" s="256"/>
      <c r="J716" s="256"/>
      <c r="K716" s="256"/>
      <c r="L716" s="256"/>
      <c r="M716" s="257"/>
      <c r="N716" s="166"/>
      <c r="O716" s="52"/>
      <c r="P716" s="52"/>
      <c r="Q716" s="52"/>
      <c r="R716" s="52"/>
      <c r="S716" s="52"/>
      <c r="T716" s="52"/>
      <c r="U716" s="52"/>
    </row>
    <row r="717" spans="1:21" x14ac:dyDescent="0.2">
      <c r="A717" s="54"/>
      <c r="B717" s="55"/>
      <c r="C717" s="66" t="s">
        <v>84</v>
      </c>
      <c r="D717" s="228" t="s">
        <v>51</v>
      </c>
      <c r="E717" s="228"/>
      <c r="F717" s="228"/>
      <c r="G717" s="228"/>
      <c r="H717" s="228"/>
      <c r="I717" s="228"/>
      <c r="J717" s="228"/>
      <c r="K717" s="228"/>
      <c r="L717" s="67" t="s">
        <v>2</v>
      </c>
      <c r="M717" s="68" t="s">
        <v>3</v>
      </c>
      <c r="N717" s="58"/>
      <c r="O717" s="52"/>
      <c r="P717" s="52"/>
      <c r="Q717" s="52"/>
      <c r="R717" s="69"/>
      <c r="S717" s="52"/>
      <c r="T717" s="52"/>
      <c r="U717" s="52"/>
    </row>
    <row r="718" spans="1:21" ht="12" thickBot="1" x14ac:dyDescent="0.25">
      <c r="A718" s="54"/>
      <c r="B718" s="55"/>
      <c r="C718" s="70">
        <f>'PRESUPUESTO '!A27</f>
        <v>5.2</v>
      </c>
      <c r="D718" s="243" t="str">
        <f>'PRESUPUESTO '!B27</f>
        <v>PISO EN GRES</v>
      </c>
      <c r="E718" s="243"/>
      <c r="F718" s="243"/>
      <c r="G718" s="243"/>
      <c r="H718" s="243"/>
      <c r="I718" s="243"/>
      <c r="J718" s="243"/>
      <c r="K718" s="243"/>
      <c r="L718" s="71" t="str">
        <f>'PRESUPUESTO '!C27</f>
        <v>M2</v>
      </c>
      <c r="M718" s="72">
        <f>'PRESUPUESTO '!D27</f>
        <v>440</v>
      </c>
      <c r="N718" s="58"/>
      <c r="O718" s="52"/>
      <c r="P718" s="52"/>
      <c r="Q718" s="52"/>
      <c r="R718" s="52"/>
      <c r="S718" s="52"/>
      <c r="T718" s="52"/>
      <c r="U718" s="52"/>
    </row>
    <row r="719" spans="1:21" ht="13.5" customHeight="1" thickBot="1" x14ac:dyDescent="0.25">
      <c r="B719" s="55"/>
      <c r="C719" s="211" t="s">
        <v>49</v>
      </c>
      <c r="D719" s="212"/>
      <c r="E719" s="212"/>
      <c r="F719" s="212"/>
      <c r="G719" s="212"/>
      <c r="H719" s="212"/>
      <c r="I719" s="212"/>
      <c r="J719" s="212"/>
      <c r="K719" s="212"/>
      <c r="L719" s="212"/>
      <c r="M719" s="213"/>
      <c r="N719" s="166"/>
      <c r="O719" s="52"/>
      <c r="P719" s="52"/>
      <c r="Q719" s="52"/>
      <c r="R719" s="52"/>
      <c r="S719" s="52"/>
      <c r="T719" s="52"/>
      <c r="U719" s="52"/>
    </row>
    <row r="720" spans="1:21" x14ac:dyDescent="0.2">
      <c r="B720" s="55"/>
      <c r="C720" s="73" t="s">
        <v>50</v>
      </c>
      <c r="D720" s="258" t="s">
        <v>51</v>
      </c>
      <c r="E720" s="258"/>
      <c r="F720" s="258"/>
      <c r="G720" s="119" t="s">
        <v>52</v>
      </c>
      <c r="H720" s="119" t="s">
        <v>53</v>
      </c>
      <c r="I720" s="119" t="s">
        <v>54</v>
      </c>
      <c r="J720" s="258" t="s">
        <v>55</v>
      </c>
      <c r="K720" s="258"/>
      <c r="L720" s="119" t="s">
        <v>56</v>
      </c>
      <c r="M720" s="259" t="str">
        <f>IF(P717="","",VLOOKUP(P717,[2]APU!$1:$1048576,4,FALSE))</f>
        <v/>
      </c>
      <c r="N720" s="167"/>
      <c r="O720" s="52"/>
      <c r="P720" s="52"/>
      <c r="Q720" s="52"/>
      <c r="R720" s="52"/>
      <c r="S720" s="52"/>
      <c r="T720" s="52"/>
      <c r="U720" s="52"/>
    </row>
    <row r="721" spans="2:22" x14ac:dyDescent="0.2">
      <c r="B721" s="55"/>
      <c r="C721" s="78"/>
      <c r="D721" s="262" t="s">
        <v>57</v>
      </c>
      <c r="E721" s="262"/>
      <c r="F721" s="262"/>
      <c r="G721" s="120"/>
      <c r="H721" s="103" t="s">
        <v>58</v>
      </c>
      <c r="I721" s="121">
        <f>M749*0.05</f>
        <v>2312.5</v>
      </c>
      <c r="J721" s="103">
        <v>1</v>
      </c>
      <c r="K721" s="103" t="s">
        <v>58</v>
      </c>
      <c r="L721" s="104">
        <f>I721/J721</f>
        <v>2312.5</v>
      </c>
      <c r="M721" s="260"/>
      <c r="N721" s="166"/>
      <c r="O721" s="52"/>
      <c r="P721" s="52"/>
      <c r="Q721" s="52"/>
      <c r="R721" s="52"/>
      <c r="S721" s="52"/>
      <c r="T721" s="52"/>
      <c r="U721" s="52"/>
    </row>
    <row r="722" spans="2:22" x14ac:dyDescent="0.2">
      <c r="B722" s="55"/>
      <c r="C722" s="78" t="s">
        <v>58</v>
      </c>
      <c r="D722" s="262" t="s">
        <v>154</v>
      </c>
      <c r="E722" s="262"/>
      <c r="F722" s="262"/>
      <c r="G722" s="120"/>
      <c r="H722" s="103" t="str">
        <f>+'[1]LISTADO EQUIPO'!C39</f>
        <v>Día</v>
      </c>
      <c r="I722" s="121">
        <v>23000</v>
      </c>
      <c r="J722" s="103">
        <v>8</v>
      </c>
      <c r="K722" s="103" t="s">
        <v>152</v>
      </c>
      <c r="L722" s="104">
        <f>+I722/J722</f>
        <v>2875</v>
      </c>
      <c r="M722" s="260"/>
      <c r="N722" s="166"/>
      <c r="O722" s="52"/>
      <c r="P722" s="52"/>
      <c r="Q722" s="52"/>
      <c r="R722" s="52"/>
      <c r="S722" s="52"/>
      <c r="T722" s="52"/>
      <c r="U722" s="52"/>
    </row>
    <row r="723" spans="2:22" x14ac:dyDescent="0.2">
      <c r="B723" s="55"/>
      <c r="C723" s="78" t="s">
        <v>58</v>
      </c>
      <c r="D723" s="262" t="s">
        <v>155</v>
      </c>
      <c r="E723" s="262"/>
      <c r="F723" s="262"/>
      <c r="G723" s="120"/>
      <c r="H723" s="103" t="str">
        <f>+'[1]LISTADO EQUIPO'!C37</f>
        <v>Día</v>
      </c>
      <c r="I723" s="121">
        <v>57499.999999999993</v>
      </c>
      <c r="J723" s="103">
        <v>8</v>
      </c>
      <c r="K723" s="103" t="str">
        <f>+K722</f>
        <v>M2/DIA</v>
      </c>
      <c r="L723" s="104">
        <f>+I723/J723</f>
        <v>7187.4999999999991</v>
      </c>
      <c r="M723" s="260"/>
      <c r="N723" s="166"/>
      <c r="O723" s="52"/>
      <c r="P723" s="52"/>
      <c r="Q723" s="52"/>
      <c r="R723" s="52"/>
      <c r="S723" s="52"/>
      <c r="T723" s="52"/>
      <c r="U723" s="52"/>
    </row>
    <row r="724" spans="2:22" x14ac:dyDescent="0.2">
      <c r="B724" s="55"/>
      <c r="C724" s="78" t="s">
        <v>58</v>
      </c>
      <c r="D724" s="262"/>
      <c r="E724" s="262"/>
      <c r="F724" s="262"/>
      <c r="G724" s="120"/>
      <c r="H724" s="103"/>
      <c r="I724" s="121"/>
      <c r="J724" s="103"/>
      <c r="K724" s="103"/>
      <c r="L724" s="104"/>
      <c r="M724" s="260"/>
      <c r="N724" s="166"/>
      <c r="O724" s="52"/>
      <c r="P724" s="52"/>
      <c r="Q724" s="52"/>
      <c r="R724" s="52"/>
      <c r="S724" s="52"/>
      <c r="T724" s="52"/>
      <c r="U724" s="52"/>
    </row>
    <row r="725" spans="2:22" x14ac:dyDescent="0.2">
      <c r="B725" s="55"/>
      <c r="C725" s="78" t="s">
        <v>58</v>
      </c>
      <c r="D725" s="262"/>
      <c r="E725" s="262"/>
      <c r="F725" s="262"/>
      <c r="G725" s="120"/>
      <c r="H725" s="103"/>
      <c r="I725" s="121"/>
      <c r="J725" s="103"/>
      <c r="K725" s="103"/>
      <c r="L725" s="104"/>
      <c r="M725" s="260"/>
      <c r="N725" s="166"/>
      <c r="O725" s="52"/>
      <c r="P725" s="52"/>
      <c r="Q725" s="52"/>
      <c r="R725" s="52"/>
      <c r="S725" s="52"/>
      <c r="T725" s="52"/>
      <c r="U725" s="52"/>
    </row>
    <row r="726" spans="2:22" x14ac:dyDescent="0.2">
      <c r="B726" s="55"/>
      <c r="C726" s="78" t="s">
        <v>58</v>
      </c>
      <c r="D726" s="263" t="s">
        <v>58</v>
      </c>
      <c r="E726" s="263"/>
      <c r="F726" s="263"/>
      <c r="G726" s="120"/>
      <c r="H726" s="103" t="s">
        <v>58</v>
      </c>
      <c r="I726" s="121" t="s">
        <v>58</v>
      </c>
      <c r="J726" s="103" t="s">
        <v>58</v>
      </c>
      <c r="K726" s="103" t="s">
        <v>58</v>
      </c>
      <c r="L726" s="104"/>
      <c r="M726" s="260"/>
      <c r="N726" s="166"/>
      <c r="O726" s="52"/>
      <c r="P726" s="52"/>
      <c r="Q726" s="52"/>
      <c r="R726" s="52"/>
      <c r="S726" s="52"/>
      <c r="T726" s="52"/>
      <c r="U726" s="52"/>
    </row>
    <row r="727" spans="2:22" ht="12" thickBot="1" x14ac:dyDescent="0.25">
      <c r="B727" s="55"/>
      <c r="C727" s="87" t="s">
        <v>58</v>
      </c>
      <c r="D727" s="264" t="s">
        <v>58</v>
      </c>
      <c r="E727" s="264"/>
      <c r="F727" s="264"/>
      <c r="G727" s="123"/>
      <c r="H727" s="124" t="s">
        <v>58</v>
      </c>
      <c r="I727" s="125" t="s">
        <v>58</v>
      </c>
      <c r="J727" s="124" t="s">
        <v>58</v>
      </c>
      <c r="K727" s="124" t="s">
        <v>58</v>
      </c>
      <c r="L727" s="126"/>
      <c r="M727" s="261"/>
      <c r="N727" s="166"/>
      <c r="O727" s="52"/>
      <c r="P727" s="52"/>
      <c r="Q727" s="52"/>
      <c r="R727" s="52"/>
      <c r="S727" s="52"/>
      <c r="T727" s="52"/>
      <c r="U727" s="52"/>
    </row>
    <row r="728" spans="2:22" ht="12" thickBot="1" x14ac:dyDescent="0.25">
      <c r="B728" s="55"/>
      <c r="C728" s="93"/>
      <c r="D728" s="94"/>
      <c r="E728" s="94"/>
      <c r="F728" s="94"/>
      <c r="G728" s="94"/>
      <c r="H728" s="95"/>
      <c r="I728" s="95"/>
      <c r="J728" s="95"/>
      <c r="K728" s="95"/>
      <c r="L728" s="96" t="s">
        <v>59</v>
      </c>
      <c r="M728" s="97">
        <f>SUM(L721:L727)</f>
        <v>12375</v>
      </c>
      <c r="N728" s="166"/>
      <c r="O728" s="52"/>
      <c r="P728" s="52"/>
      <c r="Q728" s="52"/>
      <c r="R728" s="52"/>
      <c r="S728" s="52"/>
      <c r="T728" s="52"/>
      <c r="U728" s="52"/>
    </row>
    <row r="729" spans="2:22" ht="15.75" customHeight="1" thickBot="1" x14ac:dyDescent="0.25">
      <c r="B729" s="55"/>
      <c r="C729" s="211" t="s">
        <v>60</v>
      </c>
      <c r="D729" s="212"/>
      <c r="E729" s="212"/>
      <c r="F729" s="212"/>
      <c r="G729" s="212"/>
      <c r="H729" s="212"/>
      <c r="I729" s="212"/>
      <c r="J729" s="212"/>
      <c r="K729" s="212"/>
      <c r="L729" s="212"/>
      <c r="M729" s="213"/>
      <c r="N729" s="166"/>
      <c r="O729" s="52"/>
      <c r="P729" s="52"/>
      <c r="Q729" s="52"/>
      <c r="R729" s="52"/>
      <c r="S729" s="52"/>
      <c r="T729" s="52"/>
      <c r="U729" s="52"/>
    </row>
    <row r="730" spans="2:22" x14ac:dyDescent="0.2">
      <c r="B730" s="55"/>
      <c r="C730" s="73" t="s">
        <v>50</v>
      </c>
      <c r="D730" s="214" t="s">
        <v>51</v>
      </c>
      <c r="E730" s="228"/>
      <c r="F730" s="228"/>
      <c r="G730" s="215"/>
      <c r="H730" s="119" t="s">
        <v>61</v>
      </c>
      <c r="I730" s="127" t="s">
        <v>62</v>
      </c>
      <c r="J730" s="258" t="s">
        <v>63</v>
      </c>
      <c r="K730" s="258"/>
      <c r="L730" s="119" t="s">
        <v>56</v>
      </c>
      <c r="M730" s="259" t="str">
        <f>M720</f>
        <v/>
      </c>
      <c r="N730" s="166"/>
      <c r="O730" s="52"/>
      <c r="P730" s="52"/>
      <c r="Q730" s="52"/>
      <c r="R730" s="52"/>
      <c r="S730" s="52"/>
      <c r="T730" s="52"/>
      <c r="U730" s="52"/>
    </row>
    <row r="731" spans="2:22" x14ac:dyDescent="0.2">
      <c r="B731" s="55"/>
      <c r="C731" s="78"/>
      <c r="D731" s="272" t="s">
        <v>156</v>
      </c>
      <c r="E731" s="262"/>
      <c r="F731" s="262"/>
      <c r="G731" s="262"/>
      <c r="H731" s="103" t="str">
        <f>+'[1]LISTADO MATERIALES'!C425</f>
        <v>M2</v>
      </c>
      <c r="I731" s="104">
        <v>39000</v>
      </c>
      <c r="J731" s="275">
        <v>1.0547263681592041</v>
      </c>
      <c r="K731" s="275"/>
      <c r="L731" s="104">
        <f>I731*J731</f>
        <v>41134.328358208957</v>
      </c>
      <c r="M731" s="260"/>
      <c r="N731" s="166"/>
      <c r="O731" s="52"/>
      <c r="P731" s="52"/>
      <c r="Q731" s="52"/>
      <c r="R731" s="52"/>
      <c r="S731" s="52"/>
      <c r="T731" s="52"/>
      <c r="U731" s="170"/>
    </row>
    <row r="732" spans="2:22" x14ac:dyDescent="0.2">
      <c r="B732" s="55"/>
      <c r="C732" s="78"/>
      <c r="D732" s="272" t="s">
        <v>157</v>
      </c>
      <c r="E732" s="262"/>
      <c r="F732" s="262"/>
      <c r="G732" s="262"/>
      <c r="H732" s="103" t="str">
        <f>+'[1]LISTADO MATERIALES'!C152</f>
        <v>KG</v>
      </c>
      <c r="I732" s="104">
        <v>2500</v>
      </c>
      <c r="J732" s="271">
        <v>5.054726368159205</v>
      </c>
      <c r="K732" s="271"/>
      <c r="L732" s="104">
        <f t="shared" ref="L732:L733" si="6">I732*J732</f>
        <v>12636.815920398012</v>
      </c>
      <c r="M732" s="260"/>
      <c r="N732" s="166"/>
      <c r="O732" s="52"/>
      <c r="P732" s="52"/>
      <c r="Q732" s="52"/>
      <c r="R732" s="52"/>
      <c r="S732" s="52"/>
      <c r="T732" s="52"/>
      <c r="U732" s="171"/>
    </row>
    <row r="733" spans="2:22" x14ac:dyDescent="0.2">
      <c r="B733" s="55"/>
      <c r="C733" s="78"/>
      <c r="D733" s="272" t="s">
        <v>158</v>
      </c>
      <c r="E733" s="262"/>
      <c r="F733" s="262"/>
      <c r="G733" s="262"/>
      <c r="H733" s="103" t="str">
        <f>+'[1]LISTADO MATERIALES'!C153</f>
        <v>KG</v>
      </c>
      <c r="I733" s="104">
        <v>9039.68</v>
      </c>
      <c r="J733" s="223">
        <v>0.3</v>
      </c>
      <c r="K733" s="224"/>
      <c r="L733" s="104">
        <f t="shared" si="6"/>
        <v>2711.904</v>
      </c>
      <c r="M733" s="260"/>
      <c r="N733" s="166"/>
      <c r="O733" s="52"/>
      <c r="P733" s="52"/>
      <c r="Q733" s="52"/>
      <c r="R733" s="52"/>
      <c r="S733" s="52"/>
      <c r="T733" s="52"/>
      <c r="U733" s="171"/>
      <c r="V733" s="184"/>
    </row>
    <row r="734" spans="2:22" x14ac:dyDescent="0.2">
      <c r="B734" s="55"/>
      <c r="C734" s="78"/>
      <c r="D734" s="262" t="s">
        <v>111</v>
      </c>
      <c r="E734" s="262"/>
      <c r="F734" s="262"/>
      <c r="G734" s="262"/>
      <c r="H734" s="103" t="s">
        <v>58</v>
      </c>
      <c r="I734" s="104"/>
      <c r="J734" s="273">
        <v>0.05</v>
      </c>
      <c r="K734" s="263"/>
      <c r="L734" s="104"/>
      <c r="M734" s="260"/>
      <c r="N734" s="166"/>
      <c r="O734" s="52"/>
      <c r="P734" s="52"/>
      <c r="Q734" s="52"/>
      <c r="R734" s="52"/>
      <c r="S734" s="52"/>
      <c r="T734" s="52"/>
      <c r="U734" s="52"/>
    </row>
    <row r="735" spans="2:22" ht="12" thickBot="1" x14ac:dyDescent="0.25">
      <c r="B735" s="55"/>
      <c r="C735" s="87" t="s">
        <v>58</v>
      </c>
      <c r="D735" s="274" t="s">
        <v>58</v>
      </c>
      <c r="E735" s="274"/>
      <c r="F735" s="274"/>
      <c r="G735" s="274"/>
      <c r="H735" s="124" t="s">
        <v>58</v>
      </c>
      <c r="I735" s="126" t="s">
        <v>58</v>
      </c>
      <c r="J735" s="264" t="s">
        <v>58</v>
      </c>
      <c r="K735" s="264"/>
      <c r="L735" s="126"/>
      <c r="M735" s="261"/>
      <c r="N735" s="166"/>
      <c r="O735" s="52"/>
      <c r="P735" s="52"/>
      <c r="Q735" s="52"/>
      <c r="R735" s="52"/>
      <c r="S735" s="52"/>
      <c r="T735" s="52"/>
      <c r="U735" s="52"/>
    </row>
    <row r="736" spans="2:22" ht="12" thickBot="1" x14ac:dyDescent="0.25">
      <c r="B736" s="55"/>
      <c r="C736" s="93"/>
      <c r="D736" s="94"/>
      <c r="E736" s="94"/>
      <c r="F736" s="94"/>
      <c r="G736" s="94"/>
      <c r="H736" s="95"/>
      <c r="I736" s="95"/>
      <c r="J736" s="95"/>
      <c r="K736" s="95"/>
      <c r="L736" s="96" t="s">
        <v>59</v>
      </c>
      <c r="M736" s="97">
        <f>SUM(L731:L735)</f>
        <v>56483.04827860697</v>
      </c>
      <c r="N736" s="166"/>
      <c r="O736" s="52"/>
      <c r="P736" s="52"/>
      <c r="Q736" s="52"/>
      <c r="R736" s="52"/>
      <c r="S736" s="52"/>
      <c r="T736" s="52"/>
      <c r="U736" s="52"/>
    </row>
    <row r="737" spans="2:21" ht="12.75" customHeight="1" thickBot="1" x14ac:dyDescent="0.25">
      <c r="B737" s="55"/>
      <c r="C737" s="211" t="s">
        <v>69</v>
      </c>
      <c r="D737" s="212"/>
      <c r="E737" s="212"/>
      <c r="F737" s="212"/>
      <c r="G737" s="212"/>
      <c r="H737" s="212"/>
      <c r="I737" s="212"/>
      <c r="J737" s="212"/>
      <c r="K737" s="212"/>
      <c r="L737" s="212"/>
      <c r="M737" s="213"/>
      <c r="N737" s="166"/>
      <c r="O737" s="52"/>
      <c r="P737" s="52"/>
      <c r="Q737" s="52"/>
      <c r="R737" s="52"/>
      <c r="S737" s="52"/>
      <c r="T737" s="52"/>
      <c r="U737" s="52"/>
    </row>
    <row r="738" spans="2:21" ht="24" customHeight="1" x14ac:dyDescent="0.2">
      <c r="B738" s="55"/>
      <c r="C738" s="73" t="s">
        <v>50</v>
      </c>
      <c r="D738" s="214" t="s">
        <v>70</v>
      </c>
      <c r="E738" s="228"/>
      <c r="F738" s="215"/>
      <c r="G738" s="127" t="s">
        <v>71</v>
      </c>
      <c r="H738" s="119" t="s">
        <v>72</v>
      </c>
      <c r="I738" s="119" t="s">
        <v>73</v>
      </c>
      <c r="J738" s="258" t="s">
        <v>54</v>
      </c>
      <c r="K738" s="258"/>
      <c r="L738" s="119" t="s">
        <v>56</v>
      </c>
      <c r="M738" s="217" t="str">
        <f>M730</f>
        <v/>
      </c>
      <c r="N738" s="166"/>
      <c r="O738" s="52"/>
      <c r="P738" s="52"/>
      <c r="Q738" s="52"/>
      <c r="R738" s="52"/>
      <c r="S738" s="52"/>
      <c r="T738" s="52"/>
      <c r="U738" s="52"/>
    </row>
    <row r="739" spans="2:21" x14ac:dyDescent="0.2">
      <c r="B739" s="55"/>
      <c r="C739" s="78"/>
      <c r="D739" s="265"/>
      <c r="E739" s="230"/>
      <c r="F739" s="231"/>
      <c r="G739" s="173"/>
      <c r="H739" s="103"/>
      <c r="I739" s="103"/>
      <c r="J739" s="266"/>
      <c r="K739" s="266"/>
      <c r="L739" s="104"/>
      <c r="M739" s="217"/>
      <c r="N739" s="166"/>
      <c r="O739" s="52"/>
      <c r="P739" s="52"/>
      <c r="Q739" s="52"/>
      <c r="R739" s="52"/>
      <c r="S739" s="52"/>
      <c r="T739" s="52"/>
      <c r="U739" s="52"/>
    </row>
    <row r="740" spans="2:21" x14ac:dyDescent="0.2">
      <c r="B740" s="55"/>
      <c r="C740" s="87"/>
      <c r="D740" s="265"/>
      <c r="E740" s="230"/>
      <c r="F740" s="231"/>
      <c r="G740" s="174"/>
      <c r="H740" s="103"/>
      <c r="I740" s="103"/>
      <c r="J740" s="266"/>
      <c r="K740" s="266"/>
      <c r="L740" s="104"/>
      <c r="M740" s="217"/>
      <c r="N740" s="166"/>
      <c r="O740" s="52"/>
      <c r="P740" s="52"/>
      <c r="Q740" s="52"/>
      <c r="R740" s="52"/>
      <c r="S740" s="52"/>
      <c r="T740" s="52"/>
      <c r="U740" s="52"/>
    </row>
    <row r="741" spans="2:21" ht="12" thickBot="1" x14ac:dyDescent="0.25">
      <c r="B741" s="55"/>
      <c r="C741" s="87" t="s">
        <v>58</v>
      </c>
      <c r="D741" s="267"/>
      <c r="E741" s="268"/>
      <c r="F741" s="269"/>
      <c r="G741" s="124"/>
      <c r="H741" s="103"/>
      <c r="I741" s="103"/>
      <c r="J741" s="270"/>
      <c r="K741" s="270"/>
      <c r="L741" s="104"/>
      <c r="M741" s="217"/>
      <c r="N741" s="166"/>
      <c r="O741" s="52"/>
      <c r="P741" s="52"/>
      <c r="Q741" s="52"/>
      <c r="R741" s="52"/>
      <c r="S741" s="52"/>
      <c r="T741" s="52"/>
      <c r="U741" s="52"/>
    </row>
    <row r="742" spans="2:21" ht="12" thickBot="1" x14ac:dyDescent="0.25">
      <c r="B742" s="55"/>
      <c r="C742" s="93"/>
      <c r="D742" s="94"/>
      <c r="E742" s="94"/>
      <c r="F742" s="94"/>
      <c r="G742" s="94"/>
      <c r="H742" s="95"/>
      <c r="I742" s="95"/>
      <c r="J742" s="95"/>
      <c r="K742" s="95"/>
      <c r="L742" s="96" t="s">
        <v>59</v>
      </c>
      <c r="M742" s="97">
        <f>SUM(L739:L741)</f>
        <v>0</v>
      </c>
      <c r="N742" s="166"/>
      <c r="O742" s="52"/>
      <c r="P742" s="52"/>
      <c r="Q742" s="52"/>
      <c r="R742" s="52"/>
      <c r="S742" s="52"/>
      <c r="T742" s="52"/>
      <c r="U742" s="52"/>
    </row>
    <row r="743" spans="2:21" ht="9" customHeight="1" thickBot="1" x14ac:dyDescent="0.25">
      <c r="B743" s="55"/>
      <c r="C743" s="211" t="s">
        <v>75</v>
      </c>
      <c r="D743" s="212"/>
      <c r="E743" s="212"/>
      <c r="F743" s="212"/>
      <c r="G743" s="212"/>
      <c r="H743" s="212"/>
      <c r="I743" s="212"/>
      <c r="J743" s="212"/>
      <c r="K743" s="212"/>
      <c r="L743" s="212"/>
      <c r="M743" s="213"/>
      <c r="N743" s="166"/>
      <c r="O743" s="52"/>
      <c r="P743" s="52"/>
      <c r="Q743" s="52"/>
      <c r="R743" s="52"/>
      <c r="S743" s="52"/>
      <c r="T743" s="52"/>
      <c r="U743" s="52"/>
    </row>
    <row r="744" spans="2:21" x14ac:dyDescent="0.2">
      <c r="B744" s="55"/>
      <c r="C744" s="73" t="s">
        <v>50</v>
      </c>
      <c r="D744" s="258" t="s">
        <v>76</v>
      </c>
      <c r="E744" s="258"/>
      <c r="F744" s="119" t="s">
        <v>77</v>
      </c>
      <c r="G744" s="119" t="s">
        <v>78</v>
      </c>
      <c r="H744" s="119" t="s">
        <v>79</v>
      </c>
      <c r="I744" s="119" t="s">
        <v>80</v>
      </c>
      <c r="J744" s="258" t="s">
        <v>55</v>
      </c>
      <c r="K744" s="258"/>
      <c r="L744" s="119" t="s">
        <v>56</v>
      </c>
      <c r="M744" s="259" t="str">
        <f>M738</f>
        <v/>
      </c>
      <c r="N744" s="166"/>
      <c r="O744" s="52"/>
      <c r="P744" s="52"/>
      <c r="Q744" s="52"/>
      <c r="R744" s="52"/>
      <c r="S744" s="52"/>
      <c r="T744" s="52"/>
      <c r="U744" s="52"/>
    </row>
    <row r="745" spans="2:21" x14ac:dyDescent="0.2">
      <c r="B745" s="55"/>
      <c r="C745" s="78"/>
      <c r="D745" s="262" t="str">
        <f>+'[1]LISTADO DE PERSONAL'!D15</f>
        <v>OFICIAL</v>
      </c>
      <c r="E745" s="262"/>
      <c r="F745" s="103">
        <v>1</v>
      </c>
      <c r="G745" s="104">
        <v>90000</v>
      </c>
      <c r="H745" s="128">
        <v>1.85</v>
      </c>
      <c r="I745" s="104">
        <f>ROUND(+F745*G745*H745,0)</f>
        <v>166500</v>
      </c>
      <c r="J745" s="103">
        <v>8</v>
      </c>
      <c r="K745" s="103" t="str">
        <f>+K722</f>
        <v>M2/DIA</v>
      </c>
      <c r="L745" s="104">
        <f>I745/J745</f>
        <v>20812.5</v>
      </c>
      <c r="M745" s="260"/>
      <c r="N745" s="166"/>
      <c r="O745" s="52"/>
      <c r="P745" s="52"/>
      <c r="Q745" s="52"/>
      <c r="R745" s="52"/>
      <c r="S745" s="52"/>
      <c r="T745" s="52"/>
      <c r="U745" s="52"/>
    </row>
    <row r="746" spans="2:21" x14ac:dyDescent="0.2">
      <c r="B746" s="55"/>
      <c r="C746" s="78"/>
      <c r="D746" s="262" t="str">
        <f>+'[1]LISTADO DE PERSONAL'!D16</f>
        <v>AYUDANTE</v>
      </c>
      <c r="E746" s="262"/>
      <c r="F746" s="103">
        <v>2</v>
      </c>
      <c r="G746" s="104">
        <v>55000</v>
      </c>
      <c r="H746" s="128">
        <v>1.85</v>
      </c>
      <c r="I746" s="104">
        <f>ROUND(+F746*G746*H746,0)</f>
        <v>203500</v>
      </c>
      <c r="J746" s="103">
        <f>+J745</f>
        <v>8</v>
      </c>
      <c r="K746" s="103" t="str">
        <f>+K745</f>
        <v>M2/DIA</v>
      </c>
      <c r="L746" s="104">
        <f>I746/J746</f>
        <v>25437.5</v>
      </c>
      <c r="M746" s="260"/>
      <c r="N746" s="166"/>
      <c r="O746" s="52"/>
      <c r="P746" s="52"/>
      <c r="Q746" s="52"/>
      <c r="R746" s="52"/>
      <c r="S746" s="52"/>
      <c r="T746" s="52"/>
      <c r="U746" s="52"/>
    </row>
    <row r="747" spans="2:21" x14ac:dyDescent="0.2">
      <c r="B747" s="55"/>
      <c r="C747" s="78" t="s">
        <v>58</v>
      </c>
      <c r="D747" s="263" t="s">
        <v>58</v>
      </c>
      <c r="E747" s="263"/>
      <c r="F747" s="103" t="s">
        <v>58</v>
      </c>
      <c r="G747" s="104" t="s">
        <v>58</v>
      </c>
      <c r="H747" s="128" t="s">
        <v>58</v>
      </c>
      <c r="I747" s="104" t="s">
        <v>58</v>
      </c>
      <c r="J747" s="103" t="s">
        <v>58</v>
      </c>
      <c r="K747" s="103" t="s">
        <v>58</v>
      </c>
      <c r="L747" s="104"/>
      <c r="M747" s="260"/>
      <c r="N747" s="166"/>
      <c r="O747" s="52"/>
      <c r="P747" s="52"/>
      <c r="Q747" s="52"/>
      <c r="R747" s="52"/>
      <c r="S747" s="52"/>
      <c r="T747" s="52"/>
      <c r="U747" s="52"/>
    </row>
    <row r="748" spans="2:21" ht="12" thickBot="1" x14ac:dyDescent="0.25">
      <c r="B748" s="55"/>
      <c r="C748" s="87" t="s">
        <v>58</v>
      </c>
      <c r="D748" s="264" t="s">
        <v>58</v>
      </c>
      <c r="E748" s="264"/>
      <c r="F748" s="124" t="s">
        <v>58</v>
      </c>
      <c r="G748" s="126" t="s">
        <v>58</v>
      </c>
      <c r="H748" s="130" t="s">
        <v>58</v>
      </c>
      <c r="I748" s="126" t="s">
        <v>58</v>
      </c>
      <c r="J748" s="124" t="s">
        <v>58</v>
      </c>
      <c r="K748" s="124" t="s">
        <v>58</v>
      </c>
      <c r="L748" s="126"/>
      <c r="M748" s="261"/>
      <c r="N748" s="166"/>
      <c r="O748" s="52"/>
      <c r="P748" s="52"/>
      <c r="Q748" s="52"/>
      <c r="R748" s="52"/>
      <c r="S748" s="52"/>
      <c r="T748" s="52"/>
      <c r="U748" s="52"/>
    </row>
    <row r="749" spans="2:21" ht="12" thickBot="1" x14ac:dyDescent="0.25">
      <c r="B749" s="55"/>
      <c r="C749" s="93"/>
      <c r="D749" s="94"/>
      <c r="E749" s="94"/>
      <c r="F749" s="94"/>
      <c r="G749" s="94"/>
      <c r="H749" s="95"/>
      <c r="I749" s="95"/>
      <c r="J749" s="95"/>
      <c r="K749" s="95"/>
      <c r="L749" s="96" t="s">
        <v>59</v>
      </c>
      <c r="M749" s="97">
        <f>SUM(L745:L748)</f>
        <v>46250</v>
      </c>
      <c r="N749" s="166"/>
      <c r="O749" s="52"/>
      <c r="P749" s="52"/>
      <c r="Q749" s="52"/>
      <c r="R749" s="52"/>
      <c r="S749" s="52"/>
      <c r="T749" s="52"/>
      <c r="U749" s="52"/>
    </row>
    <row r="750" spans="2:21" ht="12" thickBot="1" x14ac:dyDescent="0.25">
      <c r="B750" s="55"/>
      <c r="C750" s="112"/>
      <c r="M750" s="114"/>
      <c r="N750" s="166"/>
      <c r="O750" s="52"/>
      <c r="P750" s="52"/>
      <c r="Q750" s="52"/>
      <c r="R750" s="52"/>
      <c r="S750" s="52"/>
      <c r="T750" s="52"/>
      <c r="U750" s="52"/>
    </row>
    <row r="751" spans="2:21" ht="12" thickBot="1" x14ac:dyDescent="0.25">
      <c r="B751" s="55"/>
      <c r="C751" s="93"/>
      <c r="D751" s="94"/>
      <c r="E751" s="94"/>
      <c r="F751" s="94"/>
      <c r="G751" s="94"/>
      <c r="H751" s="95"/>
      <c r="I751" s="95"/>
      <c r="J751" s="244" t="s">
        <v>82</v>
      </c>
      <c r="K751" s="244"/>
      <c r="L751" s="244"/>
      <c r="M751" s="192">
        <f>ROUND(M749+M736+M742+M728,0)</f>
        <v>115108</v>
      </c>
      <c r="N751" s="166"/>
      <c r="O751" s="52"/>
      <c r="P751" s="52"/>
      <c r="Q751" s="52"/>
      <c r="R751" s="52"/>
      <c r="S751" s="52"/>
      <c r="T751" s="52"/>
      <c r="U751" s="52"/>
    </row>
    <row r="752" spans="2:21" x14ac:dyDescent="0.2">
      <c r="B752" s="55"/>
      <c r="C752" s="185"/>
      <c r="D752" s="116"/>
      <c r="E752" s="116"/>
      <c r="F752" s="116"/>
      <c r="G752" s="116"/>
      <c r="H752" s="115"/>
      <c r="I752" s="115"/>
      <c r="J752" s="185"/>
      <c r="K752" s="117"/>
      <c r="L752" s="117"/>
      <c r="M752" s="186"/>
      <c r="N752" s="166"/>
      <c r="O752" s="52"/>
      <c r="P752" s="52"/>
      <c r="Q752" s="52"/>
      <c r="R752" s="52"/>
      <c r="S752" s="52"/>
      <c r="T752" s="52"/>
      <c r="U752" s="52"/>
    </row>
    <row r="753" spans="3:13" ht="12" thickBot="1" x14ac:dyDescent="0.25">
      <c r="C753" s="50"/>
      <c r="D753" s="51"/>
      <c r="E753" s="51"/>
      <c r="F753" s="51"/>
      <c r="G753" s="51"/>
      <c r="H753" s="52"/>
      <c r="I753" s="52"/>
      <c r="J753" s="187"/>
      <c r="K753" s="245"/>
      <c r="L753" s="245"/>
      <c r="M753" s="53"/>
    </row>
    <row r="754" spans="3:13" ht="12" thickBot="1" x14ac:dyDescent="0.25">
      <c r="C754" s="246" t="s">
        <v>42</v>
      </c>
      <c r="D754" s="247"/>
      <c r="E754" s="247"/>
      <c r="F754" s="247"/>
      <c r="G754" s="247"/>
      <c r="H754" s="247"/>
      <c r="I754" s="247"/>
      <c r="J754" s="252" t="s">
        <v>43</v>
      </c>
      <c r="K754" s="56" t="s">
        <v>44</v>
      </c>
      <c r="L754" s="56" t="s">
        <v>45</v>
      </c>
      <c r="M754" s="57" t="s">
        <v>46</v>
      </c>
    </row>
    <row r="755" spans="3:13" ht="12" thickBot="1" x14ac:dyDescent="0.25">
      <c r="C755" s="248"/>
      <c r="D755" s="249"/>
      <c r="E755" s="249"/>
      <c r="F755" s="249"/>
      <c r="G755" s="249"/>
      <c r="H755" s="249"/>
      <c r="I755" s="249"/>
      <c r="J755" s="253"/>
      <c r="K755" s="59">
        <v>12</v>
      </c>
      <c r="L755" s="56" t="s">
        <v>83</v>
      </c>
      <c r="M755" s="59">
        <v>2026</v>
      </c>
    </row>
    <row r="756" spans="3:13" ht="12" thickBot="1" x14ac:dyDescent="0.25">
      <c r="C756" s="250"/>
      <c r="D756" s="251"/>
      <c r="E756" s="251"/>
      <c r="F756" s="251"/>
      <c r="G756" s="251"/>
      <c r="H756" s="251"/>
      <c r="I756" s="251"/>
      <c r="J756" s="251"/>
      <c r="K756" s="251"/>
      <c r="L756" s="251"/>
      <c r="M756" s="254"/>
    </row>
    <row r="757" spans="3:13" ht="12" thickBot="1" x14ac:dyDescent="0.25">
      <c r="C757" s="255" t="s">
        <v>48</v>
      </c>
      <c r="D757" s="256"/>
      <c r="E757" s="256"/>
      <c r="F757" s="256"/>
      <c r="G757" s="256"/>
      <c r="H757" s="256"/>
      <c r="I757" s="256"/>
      <c r="J757" s="256"/>
      <c r="K757" s="256"/>
      <c r="L757" s="256"/>
      <c r="M757" s="257"/>
    </row>
    <row r="758" spans="3:13" x14ac:dyDescent="0.2">
      <c r="C758" s="66" t="s">
        <v>84</v>
      </c>
      <c r="D758" s="241" t="s">
        <v>51</v>
      </c>
      <c r="E758" s="228"/>
      <c r="F758" s="228"/>
      <c r="G758" s="228"/>
      <c r="H758" s="228"/>
      <c r="I758" s="228"/>
      <c r="J758" s="228"/>
      <c r="K758" s="242"/>
      <c r="L758" s="67" t="s">
        <v>2</v>
      </c>
      <c r="M758" s="68" t="s">
        <v>3</v>
      </c>
    </row>
    <row r="759" spans="3:13" ht="12" thickBot="1" x14ac:dyDescent="0.25">
      <c r="C759" s="70">
        <f>'PRESUPUESTO '!A29</f>
        <v>6.1</v>
      </c>
      <c r="D759" s="243" t="str">
        <f>'PRESUPUESTO '!B29</f>
        <v>PINTURA VINILO TIPO I PARA EXTERIORES</v>
      </c>
      <c r="E759" s="243"/>
      <c r="F759" s="243"/>
      <c r="G759" s="243"/>
      <c r="H759" s="243"/>
      <c r="I759" s="243"/>
      <c r="J759" s="243"/>
      <c r="K759" s="243"/>
      <c r="L759" s="71" t="str">
        <f>'PRESUPUESTO '!C29</f>
        <v>M2</v>
      </c>
      <c r="M759" s="72">
        <f>'PRESUPUESTO '!D29</f>
        <v>160</v>
      </c>
    </row>
    <row r="760" spans="3:13" ht="12" thickBot="1" x14ac:dyDescent="0.25">
      <c r="C760" s="211" t="s">
        <v>49</v>
      </c>
      <c r="D760" s="212"/>
      <c r="E760" s="212"/>
      <c r="F760" s="212"/>
      <c r="G760" s="212"/>
      <c r="H760" s="212"/>
      <c r="I760" s="212"/>
      <c r="J760" s="212"/>
      <c r="K760" s="212"/>
      <c r="L760" s="212"/>
      <c r="M760" s="213"/>
    </row>
    <row r="761" spans="3:13" x14ac:dyDescent="0.2">
      <c r="C761" s="73" t="s">
        <v>50</v>
      </c>
      <c r="D761" s="214" t="s">
        <v>51</v>
      </c>
      <c r="E761" s="228"/>
      <c r="F761" s="215"/>
      <c r="G761" s="176" t="s">
        <v>52</v>
      </c>
      <c r="H761" s="119" t="s">
        <v>53</v>
      </c>
      <c r="I761" s="119" t="s">
        <v>54</v>
      </c>
      <c r="J761" s="214" t="s">
        <v>55</v>
      </c>
      <c r="K761" s="215"/>
      <c r="L761" s="119" t="s">
        <v>56</v>
      </c>
      <c r="M761" s="216"/>
    </row>
    <row r="762" spans="3:13" x14ac:dyDescent="0.2">
      <c r="C762" s="78"/>
      <c r="D762" s="219" t="s">
        <v>57</v>
      </c>
      <c r="E762" s="240"/>
      <c r="F762" s="220"/>
      <c r="G762" s="120"/>
      <c r="H762" s="103" t="s">
        <v>58</v>
      </c>
      <c r="I762" s="121">
        <f>0.1*M786</f>
        <v>865.32258064516145</v>
      </c>
      <c r="J762" s="103">
        <v>1</v>
      </c>
      <c r="K762" s="103" t="s">
        <v>58</v>
      </c>
      <c r="L762" s="104">
        <f>I762/J762</f>
        <v>865.32258064516145</v>
      </c>
      <c r="M762" s="217"/>
    </row>
    <row r="763" spans="3:13" x14ac:dyDescent="0.2">
      <c r="C763" s="78" t="s">
        <v>58</v>
      </c>
      <c r="D763" s="219"/>
      <c r="E763" s="240"/>
      <c r="F763" s="220"/>
      <c r="G763" s="120"/>
      <c r="H763" s="103"/>
      <c r="I763" s="121"/>
      <c r="J763" s="103"/>
      <c r="K763" s="103"/>
      <c r="L763" s="104"/>
      <c r="M763" s="217"/>
    </row>
    <row r="764" spans="3:13" x14ac:dyDescent="0.2">
      <c r="C764" s="78" t="s">
        <v>58</v>
      </c>
      <c r="D764" s="219"/>
      <c r="E764" s="240"/>
      <c r="F764" s="220"/>
      <c r="G764" s="120"/>
      <c r="H764" s="103"/>
      <c r="I764" s="121"/>
      <c r="J764" s="103"/>
      <c r="K764" s="103"/>
      <c r="L764" s="104"/>
      <c r="M764" s="217"/>
    </row>
    <row r="765" spans="3:13" x14ac:dyDescent="0.2">
      <c r="C765" s="78" t="s">
        <v>58</v>
      </c>
      <c r="D765" s="219"/>
      <c r="E765" s="240"/>
      <c r="F765" s="220"/>
      <c r="G765" s="120"/>
      <c r="H765" s="103"/>
      <c r="I765" s="121"/>
      <c r="J765" s="103"/>
      <c r="K765" s="103"/>
      <c r="L765" s="104"/>
      <c r="M765" s="217"/>
    </row>
    <row r="766" spans="3:13" ht="12" thickBot="1" x14ac:dyDescent="0.25">
      <c r="C766" s="87" t="s">
        <v>58</v>
      </c>
      <c r="D766" s="237" t="s">
        <v>58</v>
      </c>
      <c r="E766" s="238"/>
      <c r="F766" s="239"/>
      <c r="G766" s="177"/>
      <c r="H766" s="124" t="s">
        <v>58</v>
      </c>
      <c r="I766" s="125" t="s">
        <v>58</v>
      </c>
      <c r="J766" s="124" t="s">
        <v>58</v>
      </c>
      <c r="K766" s="124" t="s">
        <v>58</v>
      </c>
      <c r="L766" s="126"/>
      <c r="M766" s="218"/>
    </row>
    <row r="767" spans="3:13" ht="12" thickBot="1" x14ac:dyDescent="0.25">
      <c r="C767" s="93"/>
      <c r="D767" s="94"/>
      <c r="E767" s="94"/>
      <c r="F767" s="94"/>
      <c r="G767" s="94"/>
      <c r="H767" s="95"/>
      <c r="I767" s="95"/>
      <c r="J767" s="95"/>
      <c r="K767" s="95"/>
      <c r="L767" s="96" t="s">
        <v>59</v>
      </c>
      <c r="M767" s="97">
        <f>SUM(L762:L766)</f>
        <v>865.32258064516145</v>
      </c>
    </row>
    <row r="768" spans="3:13" ht="12" thickBot="1" x14ac:dyDescent="0.25">
      <c r="C768" s="211" t="s">
        <v>60</v>
      </c>
      <c r="D768" s="212"/>
      <c r="E768" s="212"/>
      <c r="F768" s="212"/>
      <c r="G768" s="212"/>
      <c r="H768" s="212"/>
      <c r="I768" s="212"/>
      <c r="J768" s="212"/>
      <c r="K768" s="212"/>
      <c r="L768" s="212"/>
      <c r="M768" s="213"/>
    </row>
    <row r="769" spans="3:13" x14ac:dyDescent="0.2">
      <c r="C769" s="73" t="s">
        <v>50</v>
      </c>
      <c r="D769" s="214" t="s">
        <v>51</v>
      </c>
      <c r="E769" s="228"/>
      <c r="F769" s="228"/>
      <c r="G769" s="215"/>
      <c r="H769" s="119" t="s">
        <v>61</v>
      </c>
      <c r="I769" s="127" t="s">
        <v>62</v>
      </c>
      <c r="J769" s="214" t="s">
        <v>63</v>
      </c>
      <c r="K769" s="215"/>
      <c r="L769" s="119" t="s">
        <v>56</v>
      </c>
      <c r="M769" s="216"/>
    </row>
    <row r="770" spans="3:13" x14ac:dyDescent="0.2">
      <c r="C770" s="78"/>
      <c r="D770" s="219" t="s">
        <v>159</v>
      </c>
      <c r="E770" s="240"/>
      <c r="F770" s="240"/>
      <c r="G770" s="220"/>
      <c r="H770" s="103" t="str">
        <f>+'[1]LISTADO MATERIALES'!C116</f>
        <v>GL</v>
      </c>
      <c r="I770" s="104">
        <v>107938.99799999999</v>
      </c>
      <c r="J770" s="223">
        <v>0.15644555694618278</v>
      </c>
      <c r="K770" s="224"/>
      <c r="L770" s="104">
        <f>I770*J770</f>
        <v>16886.576658322909</v>
      </c>
      <c r="M770" s="217"/>
    </row>
    <row r="771" spans="3:13" x14ac:dyDescent="0.2">
      <c r="C771" s="78" t="s">
        <v>58</v>
      </c>
      <c r="D771" s="219" t="s">
        <v>160</v>
      </c>
      <c r="E771" s="240"/>
      <c r="F771" s="240"/>
      <c r="G771" s="220"/>
      <c r="H771" s="103" t="str">
        <f>+'[1]LISTADO MATERIALES'!C89</f>
        <v>U</v>
      </c>
      <c r="I771" s="104">
        <v>20112.55</v>
      </c>
      <c r="J771" s="223">
        <v>0.03</v>
      </c>
      <c r="K771" s="224"/>
      <c r="L771" s="104">
        <f>I771*J771</f>
        <v>603.37649999999996</v>
      </c>
      <c r="M771" s="217"/>
    </row>
    <row r="772" spans="3:13" x14ac:dyDescent="0.2">
      <c r="C772" s="78" t="s">
        <v>58</v>
      </c>
      <c r="D772" s="219" t="s">
        <v>161</v>
      </c>
      <c r="E772" s="240"/>
      <c r="F772" s="240"/>
      <c r="G772" s="220"/>
      <c r="H772" s="103" t="str">
        <f>+'[1]LISTADO MATERIALES'!C117</f>
        <v>U</v>
      </c>
      <c r="I772" s="104">
        <v>16188.55</v>
      </c>
      <c r="J772" s="223">
        <v>0.03</v>
      </c>
      <c r="K772" s="224"/>
      <c r="L772" s="104">
        <f>I772*J772</f>
        <v>485.65649999999994</v>
      </c>
      <c r="M772" s="217"/>
    </row>
    <row r="773" spans="3:13" ht="12" thickBot="1" x14ac:dyDescent="0.25">
      <c r="C773" s="87" t="s">
        <v>58</v>
      </c>
      <c r="D773" s="221" t="s">
        <v>68</v>
      </c>
      <c r="E773" s="225"/>
      <c r="F773" s="225"/>
      <c r="G773" s="222"/>
      <c r="H773" s="124" t="s">
        <v>58</v>
      </c>
      <c r="I773" s="126" t="s">
        <v>58</v>
      </c>
      <c r="J773" s="226"/>
      <c r="K773" s="227"/>
      <c r="L773" s="126"/>
      <c r="M773" s="218"/>
    </row>
    <row r="774" spans="3:13" ht="12" thickBot="1" x14ac:dyDescent="0.25">
      <c r="C774" s="93"/>
      <c r="D774" s="94"/>
      <c r="E774" s="94"/>
      <c r="F774" s="94"/>
      <c r="G774" s="94"/>
      <c r="H774" s="95"/>
      <c r="I774" s="95"/>
      <c r="J774" s="95"/>
      <c r="K774" s="95"/>
      <c r="L774" s="178" t="s">
        <v>59</v>
      </c>
      <c r="M774" s="179">
        <f>SUM(L770:L773)</f>
        <v>17975.609658322908</v>
      </c>
    </row>
    <row r="775" spans="3:13" ht="12" thickBot="1" x14ac:dyDescent="0.25">
      <c r="C775" s="211" t="s">
        <v>69</v>
      </c>
      <c r="D775" s="212"/>
      <c r="E775" s="212"/>
      <c r="F775" s="212"/>
      <c r="G775" s="212"/>
      <c r="H775" s="212"/>
      <c r="I775" s="212"/>
      <c r="J775" s="212"/>
      <c r="K775" s="212"/>
      <c r="L775" s="212"/>
      <c r="M775" s="213"/>
    </row>
    <row r="776" spans="3:13" ht="22.5" x14ac:dyDescent="0.2">
      <c r="C776" s="73" t="s">
        <v>50</v>
      </c>
      <c r="D776" s="214" t="s">
        <v>70</v>
      </c>
      <c r="E776" s="228"/>
      <c r="F776" s="215"/>
      <c r="G776" s="127" t="s">
        <v>71</v>
      </c>
      <c r="H776" s="119" t="s">
        <v>72</v>
      </c>
      <c r="I776" s="119" t="s">
        <v>73</v>
      </c>
      <c r="J776" s="214" t="s">
        <v>54</v>
      </c>
      <c r="K776" s="215"/>
      <c r="L776" s="119" t="s">
        <v>56</v>
      </c>
      <c r="M776" s="216"/>
    </row>
    <row r="777" spans="3:13" x14ac:dyDescent="0.2">
      <c r="C777" s="78"/>
      <c r="D777" s="229"/>
      <c r="E777" s="230"/>
      <c r="F777" s="231"/>
      <c r="G777" s="188"/>
      <c r="H777" s="103"/>
      <c r="I777" s="103"/>
      <c r="J777" s="232"/>
      <c r="K777" s="233"/>
      <c r="L777" s="104"/>
      <c r="M777" s="217"/>
    </row>
    <row r="778" spans="3:13" ht="12" thickBot="1" x14ac:dyDescent="0.25">
      <c r="C778" s="87" t="s">
        <v>58</v>
      </c>
      <c r="D778" s="234"/>
      <c r="E778" s="235"/>
      <c r="F778" s="236"/>
      <c r="G778" s="124"/>
      <c r="H778" s="124"/>
      <c r="I778" s="124"/>
      <c r="J778" s="209"/>
      <c r="K778" s="210"/>
      <c r="L778" s="104"/>
      <c r="M778" s="218"/>
    </row>
    <row r="779" spans="3:13" ht="12" thickBot="1" x14ac:dyDescent="0.25">
      <c r="C779" s="93"/>
      <c r="D779" s="94"/>
      <c r="E779" s="94"/>
      <c r="F779" s="94"/>
      <c r="G779" s="94"/>
      <c r="H779" s="95"/>
      <c r="I779" s="95"/>
      <c r="J779" s="95"/>
      <c r="K779" s="95"/>
      <c r="L779" s="96" t="s">
        <v>59</v>
      </c>
      <c r="M779" s="97">
        <f>SUM(L777:L778)</f>
        <v>0</v>
      </c>
    </row>
    <row r="780" spans="3:13" ht="12" thickBot="1" x14ac:dyDescent="0.25">
      <c r="C780" s="211" t="s">
        <v>75</v>
      </c>
      <c r="D780" s="212"/>
      <c r="E780" s="212"/>
      <c r="F780" s="212"/>
      <c r="G780" s="212"/>
      <c r="H780" s="212"/>
      <c r="I780" s="212"/>
      <c r="J780" s="212"/>
      <c r="K780" s="212"/>
      <c r="L780" s="212"/>
      <c r="M780" s="213"/>
    </row>
    <row r="781" spans="3:13" x14ac:dyDescent="0.2">
      <c r="C781" s="180" t="s">
        <v>50</v>
      </c>
      <c r="D781" s="214" t="s">
        <v>76</v>
      </c>
      <c r="E781" s="215"/>
      <c r="F781" s="181" t="s">
        <v>77</v>
      </c>
      <c r="G781" s="119" t="s">
        <v>78</v>
      </c>
      <c r="H781" s="119" t="s">
        <v>79</v>
      </c>
      <c r="I781" s="119" t="s">
        <v>80</v>
      </c>
      <c r="J781" s="214" t="s">
        <v>55</v>
      </c>
      <c r="K781" s="215"/>
      <c r="L781" s="119" t="s">
        <v>56</v>
      </c>
      <c r="M781" s="216"/>
    </row>
    <row r="782" spans="3:13" x14ac:dyDescent="0.2">
      <c r="C782" s="78"/>
      <c r="D782" s="219" t="str">
        <f>+'[1]LISTADO DE PERSONAL'!D15</f>
        <v>OFICIAL</v>
      </c>
      <c r="E782" s="220"/>
      <c r="F782" s="103">
        <v>1</v>
      </c>
      <c r="G782" s="104">
        <v>90000</v>
      </c>
      <c r="H782" s="128">
        <v>1.85</v>
      </c>
      <c r="I782" s="104">
        <f>ROUND(G782*H782,0)</f>
        <v>166500</v>
      </c>
      <c r="J782" s="103">
        <v>31</v>
      </c>
      <c r="K782" s="103" t="s">
        <v>87</v>
      </c>
      <c r="L782" s="104">
        <f>I782/J782</f>
        <v>5370.9677419354839</v>
      </c>
      <c r="M782" s="217"/>
    </row>
    <row r="783" spans="3:13" x14ac:dyDescent="0.2">
      <c r="C783" s="78"/>
      <c r="D783" s="219" t="str">
        <f>+'[1]LISTADO DE PERSONAL'!D16</f>
        <v>AYUDANTE</v>
      </c>
      <c r="E783" s="220"/>
      <c r="F783" s="103">
        <v>1</v>
      </c>
      <c r="G783" s="104">
        <v>55000</v>
      </c>
      <c r="H783" s="128">
        <v>1.85</v>
      </c>
      <c r="I783" s="104">
        <f>ROUND(G783*H783*F783,0)</f>
        <v>101750</v>
      </c>
      <c r="J783" s="103">
        <v>31</v>
      </c>
      <c r="K783" s="103" t="str">
        <f>+K782</f>
        <v>M2/DÍA</v>
      </c>
      <c r="L783" s="104">
        <f>I783/J783</f>
        <v>3282.2580645161293</v>
      </c>
      <c r="M783" s="217"/>
    </row>
    <row r="784" spans="3:13" x14ac:dyDescent="0.2">
      <c r="C784" s="78" t="s">
        <v>58</v>
      </c>
      <c r="D784" s="219" t="s">
        <v>58</v>
      </c>
      <c r="E784" s="220"/>
      <c r="F784" s="103" t="s">
        <v>58</v>
      </c>
      <c r="G784" s="104" t="s">
        <v>58</v>
      </c>
      <c r="H784" s="128" t="s">
        <v>58</v>
      </c>
      <c r="I784" s="104" t="s">
        <v>58</v>
      </c>
      <c r="J784" s="103" t="s">
        <v>58</v>
      </c>
      <c r="K784" s="103" t="s">
        <v>58</v>
      </c>
      <c r="L784" s="104"/>
      <c r="M784" s="217"/>
    </row>
    <row r="785" spans="3:13" ht="12" thickBot="1" x14ac:dyDescent="0.25">
      <c r="C785" s="87" t="s">
        <v>58</v>
      </c>
      <c r="D785" s="221" t="s">
        <v>58</v>
      </c>
      <c r="E785" s="222"/>
      <c r="F785" s="124" t="s">
        <v>58</v>
      </c>
      <c r="G785" s="126" t="s">
        <v>58</v>
      </c>
      <c r="H785" s="130" t="s">
        <v>58</v>
      </c>
      <c r="I785" s="126" t="s">
        <v>58</v>
      </c>
      <c r="J785" s="124" t="s">
        <v>58</v>
      </c>
      <c r="K785" s="124" t="s">
        <v>58</v>
      </c>
      <c r="L785" s="126"/>
      <c r="M785" s="218"/>
    </row>
    <row r="786" spans="3:13" ht="12" thickBot="1" x14ac:dyDescent="0.25">
      <c r="C786" s="93"/>
      <c r="D786" s="94"/>
      <c r="E786" s="94"/>
      <c r="F786" s="94"/>
      <c r="G786" s="94"/>
      <c r="H786" s="95"/>
      <c r="I786" s="95"/>
      <c r="J786" s="95"/>
      <c r="K786" s="95"/>
      <c r="L786" s="96" t="s">
        <v>59</v>
      </c>
      <c r="M786" s="97">
        <f>SUM(L782:L785)</f>
        <v>8653.2258064516136</v>
      </c>
    </row>
    <row r="787" spans="3:13" x14ac:dyDescent="0.2">
      <c r="C787" s="112"/>
      <c r="M787" s="114"/>
    </row>
    <row r="788" spans="3:13" ht="12" thickBot="1" x14ac:dyDescent="0.25">
      <c r="C788" s="112"/>
      <c r="J788" s="207" t="s">
        <v>82</v>
      </c>
      <c r="K788" s="207"/>
      <c r="L788" s="208"/>
      <c r="M788" s="194">
        <f>ROUND(M786+M774+M779+M767,0)</f>
        <v>27494</v>
      </c>
    </row>
  </sheetData>
  <mergeCells count="997">
    <mergeCell ref="C2:I4"/>
    <mergeCell ref="J2:J3"/>
    <mergeCell ref="J4:M4"/>
    <mergeCell ref="F5:I5"/>
    <mergeCell ref="D6:K6"/>
    <mergeCell ref="D7:K7"/>
    <mergeCell ref="C8:M8"/>
    <mergeCell ref="D9:F9"/>
    <mergeCell ref="J9:K9"/>
    <mergeCell ref="M9:M14"/>
    <mergeCell ref="D10:F10"/>
    <mergeCell ref="D11:F11"/>
    <mergeCell ref="D12:F12"/>
    <mergeCell ref="D13:F13"/>
    <mergeCell ref="D14:F14"/>
    <mergeCell ref="D21:G21"/>
    <mergeCell ref="J21:K21"/>
    <mergeCell ref="D22:G22"/>
    <mergeCell ref="J22:K22"/>
    <mergeCell ref="D23:G23"/>
    <mergeCell ref="J23:K23"/>
    <mergeCell ref="C16:M16"/>
    <mergeCell ref="D17:G17"/>
    <mergeCell ref="J17:K17"/>
    <mergeCell ref="M17:M23"/>
    <mergeCell ref="D18:G18"/>
    <mergeCell ref="J18:K18"/>
    <mergeCell ref="D19:G19"/>
    <mergeCell ref="J19:K19"/>
    <mergeCell ref="D20:G20"/>
    <mergeCell ref="J20:K20"/>
    <mergeCell ref="C25:M25"/>
    <mergeCell ref="D26:F26"/>
    <mergeCell ref="J26:K26"/>
    <mergeCell ref="M26:M30"/>
    <mergeCell ref="D27:F27"/>
    <mergeCell ref="J27:K27"/>
    <mergeCell ref="D28:F28"/>
    <mergeCell ref="J28:K28"/>
    <mergeCell ref="D29:F29"/>
    <mergeCell ref="J29:K29"/>
    <mergeCell ref="C40:L40"/>
    <mergeCell ref="C43:I45"/>
    <mergeCell ref="J43:J44"/>
    <mergeCell ref="J45:M45"/>
    <mergeCell ref="C46:M46"/>
    <mergeCell ref="D47:K47"/>
    <mergeCell ref="D30:F30"/>
    <mergeCell ref="J30:K30"/>
    <mergeCell ref="C32:M32"/>
    <mergeCell ref="D33:E33"/>
    <mergeCell ref="J33:K33"/>
    <mergeCell ref="M33:M37"/>
    <mergeCell ref="D34:E34"/>
    <mergeCell ref="D35:E35"/>
    <mergeCell ref="D36:E36"/>
    <mergeCell ref="D37:E37"/>
    <mergeCell ref="D48:K48"/>
    <mergeCell ref="C49:M49"/>
    <mergeCell ref="D50:F50"/>
    <mergeCell ref="J50:K50"/>
    <mergeCell ref="M50:M55"/>
    <mergeCell ref="D51:F51"/>
    <mergeCell ref="D52:F52"/>
    <mergeCell ref="D53:F53"/>
    <mergeCell ref="D54:F54"/>
    <mergeCell ref="D55:F55"/>
    <mergeCell ref="C57:M57"/>
    <mergeCell ref="D58:G58"/>
    <mergeCell ref="J58:K58"/>
    <mergeCell ref="M58:M64"/>
    <mergeCell ref="D59:G59"/>
    <mergeCell ref="J59:K59"/>
    <mergeCell ref="D60:G60"/>
    <mergeCell ref="J60:K60"/>
    <mergeCell ref="D61:G61"/>
    <mergeCell ref="J61:K61"/>
    <mergeCell ref="C66:M66"/>
    <mergeCell ref="D67:F67"/>
    <mergeCell ref="J67:K67"/>
    <mergeCell ref="M67:M69"/>
    <mergeCell ref="D68:F68"/>
    <mergeCell ref="J68:K68"/>
    <mergeCell ref="D69:F69"/>
    <mergeCell ref="J69:K69"/>
    <mergeCell ref="D62:G62"/>
    <mergeCell ref="J62:K62"/>
    <mergeCell ref="D63:G63"/>
    <mergeCell ref="J63:K63"/>
    <mergeCell ref="D64:G64"/>
    <mergeCell ref="J64:K64"/>
    <mergeCell ref="J78:L78"/>
    <mergeCell ref="C79:M80"/>
    <mergeCell ref="C81:I83"/>
    <mergeCell ref="J81:J82"/>
    <mergeCell ref="J83:M83"/>
    <mergeCell ref="D85:K85"/>
    <mergeCell ref="C71:M71"/>
    <mergeCell ref="D72:E72"/>
    <mergeCell ref="J72:K72"/>
    <mergeCell ref="M72:M75"/>
    <mergeCell ref="D73:E73"/>
    <mergeCell ref="D74:E74"/>
    <mergeCell ref="D75:E75"/>
    <mergeCell ref="D86:K86"/>
    <mergeCell ref="C87:M87"/>
    <mergeCell ref="D88:F88"/>
    <mergeCell ref="J88:K88"/>
    <mergeCell ref="M88:M93"/>
    <mergeCell ref="D89:F89"/>
    <mergeCell ref="D90:F90"/>
    <mergeCell ref="D91:F91"/>
    <mergeCell ref="D92:F92"/>
    <mergeCell ref="D93:F93"/>
    <mergeCell ref="C95:M95"/>
    <mergeCell ref="D96:G96"/>
    <mergeCell ref="J96:K96"/>
    <mergeCell ref="M96:M102"/>
    <mergeCell ref="D97:G97"/>
    <mergeCell ref="J97:K97"/>
    <mergeCell ref="D98:G98"/>
    <mergeCell ref="J98:K98"/>
    <mergeCell ref="D99:G99"/>
    <mergeCell ref="J99:K99"/>
    <mergeCell ref="C104:M104"/>
    <mergeCell ref="D105:F105"/>
    <mergeCell ref="J105:K105"/>
    <mergeCell ref="M105:M107"/>
    <mergeCell ref="D106:F106"/>
    <mergeCell ref="J106:K106"/>
    <mergeCell ref="D107:F107"/>
    <mergeCell ref="J107:K107"/>
    <mergeCell ref="D100:G100"/>
    <mergeCell ref="J100:K100"/>
    <mergeCell ref="D101:G101"/>
    <mergeCell ref="J101:K101"/>
    <mergeCell ref="D102:G102"/>
    <mergeCell ref="J102:K102"/>
    <mergeCell ref="J116:L116"/>
    <mergeCell ref="C117:M118"/>
    <mergeCell ref="C119:I121"/>
    <mergeCell ref="J119:J120"/>
    <mergeCell ref="J121:M121"/>
    <mergeCell ref="C122:M122"/>
    <mergeCell ref="C109:M109"/>
    <mergeCell ref="D110:E110"/>
    <mergeCell ref="J110:K110"/>
    <mergeCell ref="M110:M113"/>
    <mergeCell ref="D111:E111"/>
    <mergeCell ref="D112:E112"/>
    <mergeCell ref="D113:E113"/>
    <mergeCell ref="D123:K123"/>
    <mergeCell ref="D124:K124"/>
    <mergeCell ref="C125:M125"/>
    <mergeCell ref="D126:F126"/>
    <mergeCell ref="J126:K126"/>
    <mergeCell ref="M126:M131"/>
    <mergeCell ref="D127:F127"/>
    <mergeCell ref="D128:F128"/>
    <mergeCell ref="D129:F129"/>
    <mergeCell ref="D130:F130"/>
    <mergeCell ref="D131:F131"/>
    <mergeCell ref="C133:M133"/>
    <mergeCell ref="D134:G134"/>
    <mergeCell ref="J134:K134"/>
    <mergeCell ref="M134:M140"/>
    <mergeCell ref="D135:G135"/>
    <mergeCell ref="J135:K135"/>
    <mergeCell ref="D136:G136"/>
    <mergeCell ref="J136:K136"/>
    <mergeCell ref="D137:G137"/>
    <mergeCell ref="C142:M142"/>
    <mergeCell ref="D143:F143"/>
    <mergeCell ref="J143:K143"/>
    <mergeCell ref="M143:M145"/>
    <mergeCell ref="D144:F144"/>
    <mergeCell ref="J144:K144"/>
    <mergeCell ref="D145:F145"/>
    <mergeCell ref="J145:K145"/>
    <mergeCell ref="J137:K137"/>
    <mergeCell ref="D138:G138"/>
    <mergeCell ref="J138:K138"/>
    <mergeCell ref="D139:G139"/>
    <mergeCell ref="J139:K139"/>
    <mergeCell ref="D140:G140"/>
    <mergeCell ref="J140:K140"/>
    <mergeCell ref="J154:L154"/>
    <mergeCell ref="C155:M156"/>
    <mergeCell ref="D157:I157"/>
    <mergeCell ref="D158:I158"/>
    <mergeCell ref="D159:I159"/>
    <mergeCell ref="K160:L160"/>
    <mergeCell ref="C147:M147"/>
    <mergeCell ref="D148:E148"/>
    <mergeCell ref="J148:K148"/>
    <mergeCell ref="M148:M151"/>
    <mergeCell ref="D149:E149"/>
    <mergeCell ref="D150:E150"/>
    <mergeCell ref="D151:E151"/>
    <mergeCell ref="C167:M167"/>
    <mergeCell ref="D168:F168"/>
    <mergeCell ref="J168:K168"/>
    <mergeCell ref="M168:M172"/>
    <mergeCell ref="D169:F169"/>
    <mergeCell ref="D170:F170"/>
    <mergeCell ref="D171:F171"/>
    <mergeCell ref="D172:F172"/>
    <mergeCell ref="C161:I163"/>
    <mergeCell ref="J161:J162"/>
    <mergeCell ref="J163:M163"/>
    <mergeCell ref="F164:I164"/>
    <mergeCell ref="D165:K165"/>
    <mergeCell ref="D166:K166"/>
    <mergeCell ref="C174:M174"/>
    <mergeCell ref="D175:G175"/>
    <mergeCell ref="J175:K175"/>
    <mergeCell ref="M175:M180"/>
    <mergeCell ref="D176:G176"/>
    <mergeCell ref="J176:K176"/>
    <mergeCell ref="D177:G177"/>
    <mergeCell ref="J177:K177"/>
    <mergeCell ref="D178:G178"/>
    <mergeCell ref="J178:K178"/>
    <mergeCell ref="D179:G179"/>
    <mergeCell ref="J179:K179"/>
    <mergeCell ref="D180:G180"/>
    <mergeCell ref="J180:K180"/>
    <mergeCell ref="C182:M182"/>
    <mergeCell ref="D183:F183"/>
    <mergeCell ref="J183:K183"/>
    <mergeCell ref="M183:M186"/>
    <mergeCell ref="D184:F184"/>
    <mergeCell ref="J184:K184"/>
    <mergeCell ref="D185:F185"/>
    <mergeCell ref="J185:K185"/>
    <mergeCell ref="D186:F186"/>
    <mergeCell ref="J186:K186"/>
    <mergeCell ref="C188:M188"/>
    <mergeCell ref="D189:E189"/>
    <mergeCell ref="J189:K189"/>
    <mergeCell ref="M189:M192"/>
    <mergeCell ref="D190:E190"/>
    <mergeCell ref="D191:E191"/>
    <mergeCell ref="K201:L201"/>
    <mergeCell ref="D202:I202"/>
    <mergeCell ref="D203:I203"/>
    <mergeCell ref="D204:I204"/>
    <mergeCell ref="K205:L205"/>
    <mergeCell ref="C206:I208"/>
    <mergeCell ref="J206:J207"/>
    <mergeCell ref="J208:M208"/>
    <mergeCell ref="D192:E192"/>
    <mergeCell ref="J195:L195"/>
    <mergeCell ref="C196:M197"/>
    <mergeCell ref="D198:I198"/>
    <mergeCell ref="D199:I199"/>
    <mergeCell ref="D200:I200"/>
    <mergeCell ref="C209:M209"/>
    <mergeCell ref="D210:K210"/>
    <mergeCell ref="D211:K211"/>
    <mergeCell ref="C212:M212"/>
    <mergeCell ref="D213:F213"/>
    <mergeCell ref="J213:K213"/>
    <mergeCell ref="M213:M217"/>
    <mergeCell ref="D214:F214"/>
    <mergeCell ref="D215:F215"/>
    <mergeCell ref="D216:F216"/>
    <mergeCell ref="J223:K223"/>
    <mergeCell ref="D224:G224"/>
    <mergeCell ref="J224:K224"/>
    <mergeCell ref="D225:G225"/>
    <mergeCell ref="J225:K225"/>
    <mergeCell ref="D226:G226"/>
    <mergeCell ref="J226:K226"/>
    <mergeCell ref="D217:F217"/>
    <mergeCell ref="C219:M219"/>
    <mergeCell ref="D220:G220"/>
    <mergeCell ref="J220:K220"/>
    <mergeCell ref="M220:M227"/>
    <mergeCell ref="D221:G221"/>
    <mergeCell ref="J221:K221"/>
    <mergeCell ref="D222:G222"/>
    <mergeCell ref="J222:K222"/>
    <mergeCell ref="D223:G223"/>
    <mergeCell ref="D227:G227"/>
    <mergeCell ref="J227:K227"/>
    <mergeCell ref="C229:M229"/>
    <mergeCell ref="D230:F230"/>
    <mergeCell ref="J230:K230"/>
    <mergeCell ref="M230:M233"/>
    <mergeCell ref="D231:F231"/>
    <mergeCell ref="J231:K231"/>
    <mergeCell ref="D232:F232"/>
    <mergeCell ref="J232:K232"/>
    <mergeCell ref="J242:L242"/>
    <mergeCell ref="C243:M244"/>
    <mergeCell ref="C245:I247"/>
    <mergeCell ref="J245:J246"/>
    <mergeCell ref="J247:M247"/>
    <mergeCell ref="C248:M248"/>
    <mergeCell ref="D233:F233"/>
    <mergeCell ref="J233:K233"/>
    <mergeCell ref="C235:M235"/>
    <mergeCell ref="D236:E236"/>
    <mergeCell ref="J236:K236"/>
    <mergeCell ref="M236:M239"/>
    <mergeCell ref="D237:E237"/>
    <mergeCell ref="D238:E238"/>
    <mergeCell ref="D239:E239"/>
    <mergeCell ref="D249:K249"/>
    <mergeCell ref="D250:K250"/>
    <mergeCell ref="C251:M251"/>
    <mergeCell ref="D252:F252"/>
    <mergeCell ref="J252:K252"/>
    <mergeCell ref="M252:M257"/>
    <mergeCell ref="D253:F253"/>
    <mergeCell ref="D254:F254"/>
    <mergeCell ref="D255:F255"/>
    <mergeCell ref="D256:F256"/>
    <mergeCell ref="J263:K263"/>
    <mergeCell ref="D264:G264"/>
    <mergeCell ref="J264:K264"/>
    <mergeCell ref="D265:G265"/>
    <mergeCell ref="J265:K265"/>
    <mergeCell ref="D266:G266"/>
    <mergeCell ref="J266:K266"/>
    <mergeCell ref="D257:F257"/>
    <mergeCell ref="C259:M259"/>
    <mergeCell ref="D260:G260"/>
    <mergeCell ref="J260:K260"/>
    <mergeCell ref="M260:M266"/>
    <mergeCell ref="D261:G261"/>
    <mergeCell ref="J261:K261"/>
    <mergeCell ref="D262:G262"/>
    <mergeCell ref="J262:K262"/>
    <mergeCell ref="D263:G263"/>
    <mergeCell ref="C268:M268"/>
    <mergeCell ref="D269:F269"/>
    <mergeCell ref="J269:K269"/>
    <mergeCell ref="M269:M272"/>
    <mergeCell ref="D270:F270"/>
    <mergeCell ref="J270:K270"/>
    <mergeCell ref="D271:F271"/>
    <mergeCell ref="J271:K271"/>
    <mergeCell ref="D272:F272"/>
    <mergeCell ref="J272:K272"/>
    <mergeCell ref="J282:L282"/>
    <mergeCell ref="C283:M284"/>
    <mergeCell ref="C285:I287"/>
    <mergeCell ref="J285:J286"/>
    <mergeCell ref="J287:M287"/>
    <mergeCell ref="C288:M288"/>
    <mergeCell ref="C274:M274"/>
    <mergeCell ref="D275:E275"/>
    <mergeCell ref="J275:K275"/>
    <mergeCell ref="M275:M279"/>
    <mergeCell ref="D276:E276"/>
    <mergeCell ref="D277:E277"/>
    <mergeCell ref="D278:E278"/>
    <mergeCell ref="D279:E279"/>
    <mergeCell ref="D289:K289"/>
    <mergeCell ref="D290:K290"/>
    <mergeCell ref="C291:M291"/>
    <mergeCell ref="D292:F292"/>
    <mergeCell ref="J292:K292"/>
    <mergeCell ref="M292:M296"/>
    <mergeCell ref="D293:F293"/>
    <mergeCell ref="D294:F294"/>
    <mergeCell ref="D295:F295"/>
    <mergeCell ref="D296:F296"/>
    <mergeCell ref="D303:G303"/>
    <mergeCell ref="J303:K303"/>
    <mergeCell ref="D304:G304"/>
    <mergeCell ref="J304:K304"/>
    <mergeCell ref="D305:G305"/>
    <mergeCell ref="J305:K305"/>
    <mergeCell ref="C298:M298"/>
    <mergeCell ref="D299:G299"/>
    <mergeCell ref="J299:K299"/>
    <mergeCell ref="M299:M305"/>
    <mergeCell ref="D300:G300"/>
    <mergeCell ref="J300:K300"/>
    <mergeCell ref="D301:G301"/>
    <mergeCell ref="J301:K301"/>
    <mergeCell ref="D302:G302"/>
    <mergeCell ref="J302:K302"/>
    <mergeCell ref="C307:M307"/>
    <mergeCell ref="D308:F308"/>
    <mergeCell ref="J308:K308"/>
    <mergeCell ref="M308:M311"/>
    <mergeCell ref="D309:F309"/>
    <mergeCell ref="J309:K309"/>
    <mergeCell ref="D310:F310"/>
    <mergeCell ref="J310:K310"/>
    <mergeCell ref="D311:F311"/>
    <mergeCell ref="J311:K311"/>
    <mergeCell ref="J321:L321"/>
    <mergeCell ref="C322:M323"/>
    <mergeCell ref="C324:I326"/>
    <mergeCell ref="J324:J325"/>
    <mergeCell ref="J326:M326"/>
    <mergeCell ref="C327:M327"/>
    <mergeCell ref="C313:M313"/>
    <mergeCell ref="D314:E314"/>
    <mergeCell ref="J314:K314"/>
    <mergeCell ref="M314:M318"/>
    <mergeCell ref="D315:E315"/>
    <mergeCell ref="D316:E316"/>
    <mergeCell ref="D317:E317"/>
    <mergeCell ref="D318:E318"/>
    <mergeCell ref="D328:K328"/>
    <mergeCell ref="D329:K329"/>
    <mergeCell ref="C330:M330"/>
    <mergeCell ref="D331:F331"/>
    <mergeCell ref="J331:K331"/>
    <mergeCell ref="M331:M335"/>
    <mergeCell ref="D332:F332"/>
    <mergeCell ref="D333:F333"/>
    <mergeCell ref="D334:F334"/>
    <mergeCell ref="D335:F335"/>
    <mergeCell ref="C337:M337"/>
    <mergeCell ref="D338:G338"/>
    <mergeCell ref="J338:K338"/>
    <mergeCell ref="M338:M342"/>
    <mergeCell ref="D339:G339"/>
    <mergeCell ref="J339:K339"/>
    <mergeCell ref="D340:G340"/>
    <mergeCell ref="J340:K340"/>
    <mergeCell ref="D341:G341"/>
    <mergeCell ref="J341:K341"/>
    <mergeCell ref="D342:G342"/>
    <mergeCell ref="J342:K342"/>
    <mergeCell ref="C344:M344"/>
    <mergeCell ref="D345:F345"/>
    <mergeCell ref="J345:K345"/>
    <mergeCell ref="M345:M348"/>
    <mergeCell ref="D346:F346"/>
    <mergeCell ref="J346:K346"/>
    <mergeCell ref="D347:F347"/>
    <mergeCell ref="J347:K347"/>
    <mergeCell ref="J358:L358"/>
    <mergeCell ref="C359:M360"/>
    <mergeCell ref="C361:I363"/>
    <mergeCell ref="J361:J362"/>
    <mergeCell ref="J363:M363"/>
    <mergeCell ref="C364:M364"/>
    <mergeCell ref="D348:F348"/>
    <mergeCell ref="J348:K348"/>
    <mergeCell ref="C350:M350"/>
    <mergeCell ref="D351:E351"/>
    <mergeCell ref="J351:K351"/>
    <mergeCell ref="M351:M355"/>
    <mergeCell ref="D352:E352"/>
    <mergeCell ref="D353:E353"/>
    <mergeCell ref="D354:E354"/>
    <mergeCell ref="D355:E355"/>
    <mergeCell ref="D365:K365"/>
    <mergeCell ref="D366:K366"/>
    <mergeCell ref="C367:M367"/>
    <mergeCell ref="D368:F368"/>
    <mergeCell ref="J368:K368"/>
    <mergeCell ref="M368:M372"/>
    <mergeCell ref="D369:F369"/>
    <mergeCell ref="D370:F370"/>
    <mergeCell ref="D371:F371"/>
    <mergeCell ref="D372:F372"/>
    <mergeCell ref="C374:M374"/>
    <mergeCell ref="D375:G375"/>
    <mergeCell ref="J375:K375"/>
    <mergeCell ref="M375:M380"/>
    <mergeCell ref="D376:G376"/>
    <mergeCell ref="J376:K376"/>
    <mergeCell ref="D377:G377"/>
    <mergeCell ref="J377:K377"/>
    <mergeCell ref="D378:G378"/>
    <mergeCell ref="J378:K378"/>
    <mergeCell ref="D379:G379"/>
    <mergeCell ref="J379:K379"/>
    <mergeCell ref="D380:G380"/>
    <mergeCell ref="J380:K380"/>
    <mergeCell ref="C382:M382"/>
    <mergeCell ref="D383:F383"/>
    <mergeCell ref="J383:K383"/>
    <mergeCell ref="M383:M386"/>
    <mergeCell ref="D384:F384"/>
    <mergeCell ref="J384:K384"/>
    <mergeCell ref="D392:E392"/>
    <mergeCell ref="D393:E393"/>
    <mergeCell ref="J396:L396"/>
    <mergeCell ref="C397:M398"/>
    <mergeCell ref="C399:I401"/>
    <mergeCell ref="J399:J400"/>
    <mergeCell ref="J401:M401"/>
    <mergeCell ref="D385:F385"/>
    <mergeCell ref="J385:K385"/>
    <mergeCell ref="D386:F386"/>
    <mergeCell ref="J386:K386"/>
    <mergeCell ref="C388:M388"/>
    <mergeCell ref="D389:E389"/>
    <mergeCell ref="J389:K389"/>
    <mergeCell ref="M389:M393"/>
    <mergeCell ref="D390:E390"/>
    <mergeCell ref="D391:E391"/>
    <mergeCell ref="C403:M403"/>
    <mergeCell ref="D404:K404"/>
    <mergeCell ref="D405:K405"/>
    <mergeCell ref="C406:M406"/>
    <mergeCell ref="D407:F407"/>
    <mergeCell ref="J407:K407"/>
    <mergeCell ref="M407:M411"/>
    <mergeCell ref="D408:F408"/>
    <mergeCell ref="D409:F409"/>
    <mergeCell ref="D410:F410"/>
    <mergeCell ref="J417:K417"/>
    <mergeCell ref="D418:G418"/>
    <mergeCell ref="J418:K418"/>
    <mergeCell ref="D419:G419"/>
    <mergeCell ref="J419:K419"/>
    <mergeCell ref="D420:G420"/>
    <mergeCell ref="J420:K420"/>
    <mergeCell ref="D411:F411"/>
    <mergeCell ref="C413:M413"/>
    <mergeCell ref="D414:G414"/>
    <mergeCell ref="J414:K414"/>
    <mergeCell ref="M414:M420"/>
    <mergeCell ref="D415:G415"/>
    <mergeCell ref="J415:K415"/>
    <mergeCell ref="D416:G416"/>
    <mergeCell ref="J416:K416"/>
    <mergeCell ref="D417:G417"/>
    <mergeCell ref="C422:M422"/>
    <mergeCell ref="D423:F423"/>
    <mergeCell ref="J423:K423"/>
    <mergeCell ref="M423:M426"/>
    <mergeCell ref="D424:F424"/>
    <mergeCell ref="J424:K424"/>
    <mergeCell ref="D425:F425"/>
    <mergeCell ref="J425:K425"/>
    <mergeCell ref="D426:F426"/>
    <mergeCell ref="J426:K426"/>
    <mergeCell ref="J436:L436"/>
    <mergeCell ref="C437:M438"/>
    <mergeCell ref="C439:I441"/>
    <mergeCell ref="J439:J440"/>
    <mergeCell ref="J441:M441"/>
    <mergeCell ref="C442:M442"/>
    <mergeCell ref="C428:M428"/>
    <mergeCell ref="D429:E429"/>
    <mergeCell ref="J429:K429"/>
    <mergeCell ref="M429:M433"/>
    <mergeCell ref="D430:E430"/>
    <mergeCell ref="D431:E431"/>
    <mergeCell ref="D432:E432"/>
    <mergeCell ref="D433:E433"/>
    <mergeCell ref="D443:K443"/>
    <mergeCell ref="D444:K444"/>
    <mergeCell ref="C445:M445"/>
    <mergeCell ref="D446:F446"/>
    <mergeCell ref="J446:K446"/>
    <mergeCell ref="M446:M450"/>
    <mergeCell ref="D447:F447"/>
    <mergeCell ref="D448:F448"/>
    <mergeCell ref="D449:F449"/>
    <mergeCell ref="D450:F450"/>
    <mergeCell ref="D457:G457"/>
    <mergeCell ref="J457:K457"/>
    <mergeCell ref="D458:G458"/>
    <mergeCell ref="J458:K458"/>
    <mergeCell ref="D459:G459"/>
    <mergeCell ref="J459:K459"/>
    <mergeCell ref="C452:M452"/>
    <mergeCell ref="D453:G453"/>
    <mergeCell ref="J453:K453"/>
    <mergeCell ref="M453:M461"/>
    <mergeCell ref="D454:G454"/>
    <mergeCell ref="J454:K454"/>
    <mergeCell ref="D455:G455"/>
    <mergeCell ref="J455:K455"/>
    <mergeCell ref="D456:G456"/>
    <mergeCell ref="J456:K456"/>
    <mergeCell ref="D460:G460"/>
    <mergeCell ref="J460:K460"/>
    <mergeCell ref="D461:G461"/>
    <mergeCell ref="J461:K461"/>
    <mergeCell ref="C463:M463"/>
    <mergeCell ref="D464:F464"/>
    <mergeCell ref="J464:K464"/>
    <mergeCell ref="M464:M467"/>
    <mergeCell ref="D465:F465"/>
    <mergeCell ref="J465:K465"/>
    <mergeCell ref="D473:E473"/>
    <mergeCell ref="D474:E474"/>
    <mergeCell ref="J477:L477"/>
    <mergeCell ref="C478:M479"/>
    <mergeCell ref="C480:I482"/>
    <mergeCell ref="J480:J481"/>
    <mergeCell ref="J482:M482"/>
    <mergeCell ref="D466:F466"/>
    <mergeCell ref="J466:K466"/>
    <mergeCell ref="D467:F467"/>
    <mergeCell ref="J467:K467"/>
    <mergeCell ref="C469:M469"/>
    <mergeCell ref="D470:E470"/>
    <mergeCell ref="J470:K470"/>
    <mergeCell ref="M470:M474"/>
    <mergeCell ref="D471:E471"/>
    <mergeCell ref="D472:E472"/>
    <mergeCell ref="C483:M483"/>
    <mergeCell ref="D484:K484"/>
    <mergeCell ref="D485:K485"/>
    <mergeCell ref="C486:M486"/>
    <mergeCell ref="D487:F487"/>
    <mergeCell ref="J487:K487"/>
    <mergeCell ref="M487:M491"/>
    <mergeCell ref="D488:F488"/>
    <mergeCell ref="D489:F489"/>
    <mergeCell ref="D490:F490"/>
    <mergeCell ref="D491:F491"/>
    <mergeCell ref="C493:M493"/>
    <mergeCell ref="D494:G494"/>
    <mergeCell ref="J494:K494"/>
    <mergeCell ref="M494:M503"/>
    <mergeCell ref="D495:G495"/>
    <mergeCell ref="J495:K495"/>
    <mergeCell ref="D496:G496"/>
    <mergeCell ref="J496:K496"/>
    <mergeCell ref="D497:G497"/>
    <mergeCell ref="D501:G501"/>
    <mergeCell ref="J501:K501"/>
    <mergeCell ref="D502:G502"/>
    <mergeCell ref="J502:K502"/>
    <mergeCell ref="D503:G503"/>
    <mergeCell ref="J503:K503"/>
    <mergeCell ref="J497:K497"/>
    <mergeCell ref="D498:G498"/>
    <mergeCell ref="J498:K498"/>
    <mergeCell ref="D499:G499"/>
    <mergeCell ref="J499:K499"/>
    <mergeCell ref="D500:G500"/>
    <mergeCell ref="J500:K500"/>
    <mergeCell ref="C505:M505"/>
    <mergeCell ref="D506:F506"/>
    <mergeCell ref="J506:K506"/>
    <mergeCell ref="M506:M509"/>
    <mergeCell ref="D507:F507"/>
    <mergeCell ref="J507:K507"/>
    <mergeCell ref="D508:F508"/>
    <mergeCell ref="J508:K508"/>
    <mergeCell ref="D509:F509"/>
    <mergeCell ref="J509:K509"/>
    <mergeCell ref="J519:L519"/>
    <mergeCell ref="C520:M521"/>
    <mergeCell ref="C522:I524"/>
    <mergeCell ref="J522:J523"/>
    <mergeCell ref="J524:M524"/>
    <mergeCell ref="C525:M525"/>
    <mergeCell ref="C511:M511"/>
    <mergeCell ref="D512:E512"/>
    <mergeCell ref="J512:K512"/>
    <mergeCell ref="M512:M516"/>
    <mergeCell ref="D513:E513"/>
    <mergeCell ref="D514:E514"/>
    <mergeCell ref="D515:E515"/>
    <mergeCell ref="D516:E516"/>
    <mergeCell ref="D526:K526"/>
    <mergeCell ref="D527:K527"/>
    <mergeCell ref="C528:M528"/>
    <mergeCell ref="D529:F529"/>
    <mergeCell ref="J529:K529"/>
    <mergeCell ref="M529:M533"/>
    <mergeCell ref="D530:F530"/>
    <mergeCell ref="D531:F531"/>
    <mergeCell ref="D532:F532"/>
    <mergeCell ref="D533:F533"/>
    <mergeCell ref="D540:G540"/>
    <mergeCell ref="J540:K540"/>
    <mergeCell ref="D541:G541"/>
    <mergeCell ref="J541:K541"/>
    <mergeCell ref="D542:G542"/>
    <mergeCell ref="J542:K542"/>
    <mergeCell ref="C535:M535"/>
    <mergeCell ref="D536:G536"/>
    <mergeCell ref="J536:K536"/>
    <mergeCell ref="M536:M544"/>
    <mergeCell ref="D537:G537"/>
    <mergeCell ref="J537:K537"/>
    <mergeCell ref="D538:G538"/>
    <mergeCell ref="J538:K538"/>
    <mergeCell ref="D539:G539"/>
    <mergeCell ref="J539:K539"/>
    <mergeCell ref="D543:G543"/>
    <mergeCell ref="J543:K543"/>
    <mergeCell ref="D544:G544"/>
    <mergeCell ref="J544:K544"/>
    <mergeCell ref="C546:M546"/>
    <mergeCell ref="D547:F547"/>
    <mergeCell ref="J547:K547"/>
    <mergeCell ref="M547:M550"/>
    <mergeCell ref="D548:F548"/>
    <mergeCell ref="J548:K548"/>
    <mergeCell ref="D556:E556"/>
    <mergeCell ref="D557:E557"/>
    <mergeCell ref="J560:L560"/>
    <mergeCell ref="C561:M562"/>
    <mergeCell ref="C563:I565"/>
    <mergeCell ref="J563:J564"/>
    <mergeCell ref="J565:M565"/>
    <mergeCell ref="D549:F549"/>
    <mergeCell ref="J549:K549"/>
    <mergeCell ref="D550:F550"/>
    <mergeCell ref="J550:K550"/>
    <mergeCell ref="C552:M552"/>
    <mergeCell ref="D553:E553"/>
    <mergeCell ref="J553:K553"/>
    <mergeCell ref="M553:M557"/>
    <mergeCell ref="D554:E554"/>
    <mergeCell ref="D555:E555"/>
    <mergeCell ref="C566:M566"/>
    <mergeCell ref="D567:K567"/>
    <mergeCell ref="D568:K568"/>
    <mergeCell ref="C569:M569"/>
    <mergeCell ref="D570:F570"/>
    <mergeCell ref="J570:K570"/>
    <mergeCell ref="M570:M574"/>
    <mergeCell ref="D571:F571"/>
    <mergeCell ref="D572:F572"/>
    <mergeCell ref="D573:F573"/>
    <mergeCell ref="J580:K580"/>
    <mergeCell ref="D581:G581"/>
    <mergeCell ref="J581:K581"/>
    <mergeCell ref="D582:G582"/>
    <mergeCell ref="J582:K582"/>
    <mergeCell ref="C584:M584"/>
    <mergeCell ref="D574:F574"/>
    <mergeCell ref="C576:M576"/>
    <mergeCell ref="D577:G577"/>
    <mergeCell ref="J577:K577"/>
    <mergeCell ref="M577:M582"/>
    <mergeCell ref="D578:G578"/>
    <mergeCell ref="J578:K578"/>
    <mergeCell ref="D579:G579"/>
    <mergeCell ref="J579:K579"/>
    <mergeCell ref="D580:G580"/>
    <mergeCell ref="D585:F585"/>
    <mergeCell ref="J585:K585"/>
    <mergeCell ref="M585:M588"/>
    <mergeCell ref="D586:F586"/>
    <mergeCell ref="J586:K586"/>
    <mergeCell ref="D587:F587"/>
    <mergeCell ref="J587:K587"/>
    <mergeCell ref="D588:F588"/>
    <mergeCell ref="J588:K588"/>
    <mergeCell ref="J598:L598"/>
    <mergeCell ref="C599:M600"/>
    <mergeCell ref="D601:I601"/>
    <mergeCell ref="D602:I602"/>
    <mergeCell ref="D603:I603"/>
    <mergeCell ref="K604:L604"/>
    <mergeCell ref="C590:M590"/>
    <mergeCell ref="D591:E591"/>
    <mergeCell ref="J591:K591"/>
    <mergeCell ref="M591:M595"/>
    <mergeCell ref="D592:E592"/>
    <mergeCell ref="D593:E593"/>
    <mergeCell ref="D594:E594"/>
    <mergeCell ref="D595:E595"/>
    <mergeCell ref="C611:M611"/>
    <mergeCell ref="D612:F612"/>
    <mergeCell ref="J612:K612"/>
    <mergeCell ref="M612:M615"/>
    <mergeCell ref="D613:F613"/>
    <mergeCell ref="D614:F614"/>
    <mergeCell ref="D615:F615"/>
    <mergeCell ref="C605:I607"/>
    <mergeCell ref="J605:J606"/>
    <mergeCell ref="J607:M607"/>
    <mergeCell ref="C608:M608"/>
    <mergeCell ref="D609:K609"/>
    <mergeCell ref="D610:K610"/>
    <mergeCell ref="C617:M617"/>
    <mergeCell ref="D618:G618"/>
    <mergeCell ref="J618:K618"/>
    <mergeCell ref="M618:M623"/>
    <mergeCell ref="D619:G619"/>
    <mergeCell ref="J619:K619"/>
    <mergeCell ref="D620:G620"/>
    <mergeCell ref="J620:K620"/>
    <mergeCell ref="D621:G621"/>
    <mergeCell ref="J621:K621"/>
    <mergeCell ref="D622:G622"/>
    <mergeCell ref="J622:K622"/>
    <mergeCell ref="D623:G623"/>
    <mergeCell ref="J623:K623"/>
    <mergeCell ref="C625:M625"/>
    <mergeCell ref="D626:F626"/>
    <mergeCell ref="J626:K626"/>
    <mergeCell ref="M626:M629"/>
    <mergeCell ref="D627:F627"/>
    <mergeCell ref="J627:K627"/>
    <mergeCell ref="D635:E635"/>
    <mergeCell ref="J638:L638"/>
    <mergeCell ref="C639:M640"/>
    <mergeCell ref="C641:I643"/>
    <mergeCell ref="J641:J642"/>
    <mergeCell ref="J643:M643"/>
    <mergeCell ref="D628:F628"/>
    <mergeCell ref="J628:K628"/>
    <mergeCell ref="D629:F629"/>
    <mergeCell ref="J629:K629"/>
    <mergeCell ref="C631:M631"/>
    <mergeCell ref="D632:E632"/>
    <mergeCell ref="J632:K632"/>
    <mergeCell ref="M632:M635"/>
    <mergeCell ref="D633:E633"/>
    <mergeCell ref="D634:E634"/>
    <mergeCell ref="C644:M644"/>
    <mergeCell ref="D645:K645"/>
    <mergeCell ref="D646:K646"/>
    <mergeCell ref="C647:M647"/>
    <mergeCell ref="D648:F648"/>
    <mergeCell ref="J648:K648"/>
    <mergeCell ref="M648:M650"/>
    <mergeCell ref="D649:F649"/>
    <mergeCell ref="D650:F650"/>
    <mergeCell ref="C652:M652"/>
    <mergeCell ref="D653:G653"/>
    <mergeCell ref="J653:K653"/>
    <mergeCell ref="M653:M657"/>
    <mergeCell ref="D654:G654"/>
    <mergeCell ref="J654:K654"/>
    <mergeCell ref="D655:G655"/>
    <mergeCell ref="J655:K655"/>
    <mergeCell ref="D656:G656"/>
    <mergeCell ref="J656:K656"/>
    <mergeCell ref="D657:G657"/>
    <mergeCell ref="J657:K657"/>
    <mergeCell ref="C659:M659"/>
    <mergeCell ref="D660:F660"/>
    <mergeCell ref="J660:K660"/>
    <mergeCell ref="M660:M663"/>
    <mergeCell ref="D661:F661"/>
    <mergeCell ref="J661:K661"/>
    <mergeCell ref="D662:F662"/>
    <mergeCell ref="J662:K662"/>
    <mergeCell ref="J673:L673"/>
    <mergeCell ref="C674:M675"/>
    <mergeCell ref="C676:I678"/>
    <mergeCell ref="J676:J677"/>
    <mergeCell ref="J678:M678"/>
    <mergeCell ref="C679:M679"/>
    <mergeCell ref="D663:F663"/>
    <mergeCell ref="J663:K663"/>
    <mergeCell ref="C665:M665"/>
    <mergeCell ref="D666:E666"/>
    <mergeCell ref="J666:K666"/>
    <mergeCell ref="M666:M670"/>
    <mergeCell ref="D667:E667"/>
    <mergeCell ref="D668:E668"/>
    <mergeCell ref="D669:E669"/>
    <mergeCell ref="D670:E670"/>
    <mergeCell ref="D680:K680"/>
    <mergeCell ref="D681:K681"/>
    <mergeCell ref="C682:M682"/>
    <mergeCell ref="D683:F683"/>
    <mergeCell ref="J683:K683"/>
    <mergeCell ref="M683:M688"/>
    <mergeCell ref="D684:F684"/>
    <mergeCell ref="D685:F685"/>
    <mergeCell ref="D686:F686"/>
    <mergeCell ref="D687:F687"/>
    <mergeCell ref="D688:F688"/>
    <mergeCell ref="C690:M690"/>
    <mergeCell ref="D691:G691"/>
    <mergeCell ref="J691:K691"/>
    <mergeCell ref="M691:M696"/>
    <mergeCell ref="D692:G692"/>
    <mergeCell ref="J692:K692"/>
    <mergeCell ref="D693:G693"/>
    <mergeCell ref="J693:K693"/>
    <mergeCell ref="D694:G694"/>
    <mergeCell ref="D699:F699"/>
    <mergeCell ref="J699:K699"/>
    <mergeCell ref="M699:M701"/>
    <mergeCell ref="D700:F700"/>
    <mergeCell ref="J700:K700"/>
    <mergeCell ref="D701:F701"/>
    <mergeCell ref="J701:K701"/>
    <mergeCell ref="J694:K694"/>
    <mergeCell ref="D695:G695"/>
    <mergeCell ref="J695:K695"/>
    <mergeCell ref="D696:G696"/>
    <mergeCell ref="J696:K696"/>
    <mergeCell ref="C698:M698"/>
    <mergeCell ref="J710:L710"/>
    <mergeCell ref="C711:M712"/>
    <mergeCell ref="C713:I715"/>
    <mergeCell ref="J713:J714"/>
    <mergeCell ref="J715:M715"/>
    <mergeCell ref="C716:M716"/>
    <mergeCell ref="C703:M703"/>
    <mergeCell ref="D704:E704"/>
    <mergeCell ref="J704:K704"/>
    <mergeCell ref="M704:M707"/>
    <mergeCell ref="D705:E705"/>
    <mergeCell ref="D706:E706"/>
    <mergeCell ref="D707:E707"/>
    <mergeCell ref="D717:K717"/>
    <mergeCell ref="D718:K718"/>
    <mergeCell ref="C719:M719"/>
    <mergeCell ref="D720:F720"/>
    <mergeCell ref="J720:K720"/>
    <mergeCell ref="M720:M727"/>
    <mergeCell ref="D721:F721"/>
    <mergeCell ref="D722:F722"/>
    <mergeCell ref="D723:F723"/>
    <mergeCell ref="D724:F724"/>
    <mergeCell ref="J732:K732"/>
    <mergeCell ref="D733:G733"/>
    <mergeCell ref="J733:K733"/>
    <mergeCell ref="D734:G734"/>
    <mergeCell ref="J734:K734"/>
    <mergeCell ref="D735:G735"/>
    <mergeCell ref="J735:K735"/>
    <mergeCell ref="D725:F725"/>
    <mergeCell ref="D726:F726"/>
    <mergeCell ref="D727:F727"/>
    <mergeCell ref="C729:M729"/>
    <mergeCell ref="D730:G730"/>
    <mergeCell ref="J730:K730"/>
    <mergeCell ref="M730:M735"/>
    <mergeCell ref="D731:G731"/>
    <mergeCell ref="J731:K731"/>
    <mergeCell ref="D732:G732"/>
    <mergeCell ref="C737:M737"/>
    <mergeCell ref="D738:F738"/>
    <mergeCell ref="J738:K738"/>
    <mergeCell ref="M738:M741"/>
    <mergeCell ref="D739:F739"/>
    <mergeCell ref="J739:K739"/>
    <mergeCell ref="D740:F740"/>
    <mergeCell ref="J740:K740"/>
    <mergeCell ref="D741:F741"/>
    <mergeCell ref="J741:K741"/>
    <mergeCell ref="J751:L751"/>
    <mergeCell ref="K753:L753"/>
    <mergeCell ref="C754:I756"/>
    <mergeCell ref="J754:J755"/>
    <mergeCell ref="J756:M756"/>
    <mergeCell ref="C757:M757"/>
    <mergeCell ref="C743:M743"/>
    <mergeCell ref="D744:E744"/>
    <mergeCell ref="J744:K744"/>
    <mergeCell ref="M744:M748"/>
    <mergeCell ref="D745:E745"/>
    <mergeCell ref="D746:E746"/>
    <mergeCell ref="D747:E747"/>
    <mergeCell ref="D748:E748"/>
    <mergeCell ref="D758:K758"/>
    <mergeCell ref="D759:K759"/>
    <mergeCell ref="C760:M760"/>
    <mergeCell ref="D761:F761"/>
    <mergeCell ref="J761:K761"/>
    <mergeCell ref="M761:M766"/>
    <mergeCell ref="D762:F762"/>
    <mergeCell ref="D763:F763"/>
    <mergeCell ref="D764:F764"/>
    <mergeCell ref="D765:F765"/>
    <mergeCell ref="D766:F766"/>
    <mergeCell ref="C768:M768"/>
    <mergeCell ref="D769:G769"/>
    <mergeCell ref="J769:K769"/>
    <mergeCell ref="M769:M773"/>
    <mergeCell ref="D770:G770"/>
    <mergeCell ref="J770:K770"/>
    <mergeCell ref="D771:G771"/>
    <mergeCell ref="J771:K771"/>
    <mergeCell ref="D772:G772"/>
    <mergeCell ref="J772:K772"/>
    <mergeCell ref="D773:G773"/>
    <mergeCell ref="J773:K773"/>
    <mergeCell ref="C775:M775"/>
    <mergeCell ref="D776:F776"/>
    <mergeCell ref="J776:K776"/>
    <mergeCell ref="M776:M778"/>
    <mergeCell ref="D777:F777"/>
    <mergeCell ref="J777:K777"/>
    <mergeCell ref="D778:F778"/>
    <mergeCell ref="J788:L788"/>
    <mergeCell ref="J778:K778"/>
    <mergeCell ref="C780:M780"/>
    <mergeCell ref="D781:E781"/>
    <mergeCell ref="J781:K781"/>
    <mergeCell ref="M781:M785"/>
    <mergeCell ref="D782:E782"/>
    <mergeCell ref="D783:E783"/>
    <mergeCell ref="D784:E784"/>
    <mergeCell ref="D785:E785"/>
  </mergeCells>
  <printOptions horizontalCentered="1" verticalCentered="1"/>
  <pageMargins left="1" right="1" top="1" bottom="1" header="0.5" footer="0.5"/>
  <pageSetup paperSize="5" scale="53" fitToHeight="0" orientation="portrait" horizontalDpi="4294967292" r:id="rId1"/>
  <rowBreaks count="6" manualBreakCount="6">
    <brk id="116" max="12" man="1"/>
    <brk id="242" max="12" man="1"/>
    <brk id="358" max="12" man="1"/>
    <brk id="477" max="12" man="1"/>
    <brk id="598" max="12" man="1"/>
    <brk id="710" max="12" man="1"/>
  </rowBreaks>
  <colBreaks count="1" manualBreakCount="1">
    <brk id="18" max="20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</vt:lpstr>
      <vt:lpstr>APU</vt:lpstr>
      <vt:lpstr>APU!Área_de_impresión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Robinson Eduardo Vargas Vargas</cp:lastModifiedBy>
  <cp:lastPrinted>2024-07-26T15:39:16Z</cp:lastPrinted>
  <dcterms:created xsi:type="dcterms:W3CDTF">2021-06-07T21:36:19Z</dcterms:created>
  <dcterms:modified xsi:type="dcterms:W3CDTF">2026-10-14T18:18:43Z</dcterms:modified>
</cp:coreProperties>
</file>