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milia Logo\Downloads\"/>
    </mc:Choice>
  </mc:AlternateContent>
  <xr:revisionPtr revIDLastSave="0" documentId="8_{90990B56-DCAD-4437-8D9E-4857F0B0B1A7}" xr6:coauthVersionLast="47" xr6:coauthVersionMax="47" xr10:uidLastSave="{00000000-0000-0000-0000-000000000000}"/>
  <bookViews>
    <workbookView xWindow="-120" yWindow="-120" windowWidth="29040" windowHeight="15840" tabRatio="995" firstSheet="2" activeTab="2" xr2:uid="{00000000-000D-0000-FFFF-FFFF00000000}"/>
  </bookViews>
  <sheets>
    <sheet name="Hoja1" sheetId="50" state="hidden" r:id="rId1"/>
    <sheet name="Consolidado Lotes" sheetId="46" state="hidden" r:id="rId2"/>
    <sheet name="CUPOS ADJUDICADOS" sheetId="51" r:id="rId3"/>
  </sheets>
  <definedNames>
    <definedName name="_xlnm._FilterDatabase" localSheetId="1" hidden="1">'Consolidado Lotes'!$A$10:$M$17</definedName>
    <definedName name="_xlnm._FilterDatabase" localSheetId="2" hidden="1">'CUPOS ADJUDICADOS'!$A$10:$O$13</definedName>
    <definedName name="_xlnm._FilterDatabase" localSheetId="0" hidden="1">Hoja1!$K$2:$L$22</definedName>
    <definedName name="_xlnm.Print_Area" localSheetId="1">'Consolidado Lotes'!$A$1:$V$17</definedName>
    <definedName name="_xlnm.Print_Area" localSheetId="2">'CUPOS ADJUDICADOS'!$A$1:$W$13</definedName>
    <definedName name="_xlnm.Print_Titles" localSheetId="1">'Consolidado Lotes'!$8:$9</definedName>
    <definedName name="_xlnm.Print_Titles" localSheetId="2">'CUPOS ADJUDICADOS'!$8:$9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2" i="51" l="1"/>
  <c r="U11" i="51"/>
  <c r="V11" i="51" s="1"/>
  <c r="V12" i="51"/>
  <c r="N13" i="51" l="1"/>
  <c r="P11" i="51"/>
  <c r="P12" i="51"/>
  <c r="R13" i="51" l="1"/>
  <c r="W12" i="51" l="1"/>
  <c r="Y12" i="51"/>
  <c r="Z12" i="51" l="1"/>
  <c r="O13" i="51"/>
  <c r="K13" i="51"/>
  <c r="Q17" i="46" l="1"/>
  <c r="R17" i="46"/>
  <c r="Z11" i="46"/>
  <c r="K17" i="46"/>
  <c r="O16" i="46"/>
  <c r="P16" i="46" s="1"/>
  <c r="O15" i="46"/>
  <c r="P15" i="46" s="1"/>
  <c r="O14" i="46"/>
  <c r="P14" i="46" s="1"/>
  <c r="O13" i="46"/>
  <c r="S13" i="46" s="1"/>
  <c r="T13" i="46" s="1"/>
  <c r="O12" i="46"/>
  <c r="P12" i="46" s="1"/>
  <c r="O11" i="46"/>
  <c r="H17" i="46"/>
  <c r="Z12" i="46"/>
  <c r="S11" i="46" l="1"/>
  <c r="T11" i="46" s="1"/>
  <c r="AA11" i="46"/>
  <c r="S16" i="46"/>
  <c r="S14" i="46"/>
  <c r="S15" i="46"/>
  <c r="P13" i="46"/>
  <c r="S12" i="46"/>
  <c r="AA12" i="46" s="1"/>
  <c r="P11" i="46"/>
  <c r="O17" i="46"/>
  <c r="T12" i="46" l="1"/>
  <c r="T15" i="46"/>
  <c r="T14" i="46"/>
  <c r="T16" i="46"/>
  <c r="N17" i="46"/>
  <c r="Z13" i="46"/>
  <c r="AA13" i="46" s="1"/>
  <c r="U17" i="46"/>
  <c r="V17" i="46"/>
  <c r="W17" i="46"/>
  <c r="X17" i="46"/>
  <c r="Y17" i="46"/>
  <c r="Z16" i="46"/>
  <c r="AA16" i="46" s="1"/>
  <c r="Z15" i="46"/>
  <c r="AA15" i="46" s="1"/>
  <c r="Z14" i="46"/>
  <c r="AA14" i="46" s="1"/>
  <c r="U19" i="46" l="1"/>
  <c r="Y19" i="46"/>
  <c r="W19" i="46"/>
  <c r="V19" i="46"/>
  <c r="Z17" i="46" l="1"/>
  <c r="X19" i="46"/>
  <c r="M17" i="46"/>
  <c r="S17" i="46" l="1"/>
  <c r="AA17" i="46" s="1"/>
  <c r="P13" i="51" l="1"/>
  <c r="W11" i="51" l="1"/>
  <c r="M13" i="51"/>
  <c r="U13" i="51" l="1"/>
  <c r="Y11" i="51"/>
  <c r="Z11" i="51" l="1"/>
  <c r="S13" i="51"/>
  <c r="X11" i="51" l="1"/>
  <c r="X12" i="51"/>
  <c r="X13" i="51"/>
  <c r="W13" i="51" l="1"/>
  <c r="W16" i="51" s="1"/>
</calcChain>
</file>

<file path=xl/sharedStrings.xml><?xml version="1.0" encoding="utf-8"?>
<sst xmlns="http://schemas.openxmlformats.org/spreadsheetml/2006/main" count="156" uniqueCount="94">
  <si>
    <t>NO CUMPLE</t>
  </si>
  <si>
    <t>PUNTAJE</t>
  </si>
  <si>
    <t xml:space="preserve">NOMBRE DEL PROPONENTE </t>
  </si>
  <si>
    <t>CUPOS
OFERTADOS</t>
  </si>
  <si>
    <t>CUPOS POR LOTE</t>
  </si>
  <si>
    <t>TOTAL ESTRUCTURA DE COSTOS</t>
  </si>
  <si>
    <t>APORTES SDIS (85%) ESTRUCTURA DE COSTOS</t>
  </si>
  <si>
    <t>APORTES ASOCIADO (15%) ESTRUCTURA DE COSTOS</t>
  </si>
  <si>
    <t>PRESUPUESTO</t>
  </si>
  <si>
    <t>CUPOS A OFERTAR</t>
  </si>
  <si>
    <t xml:space="preserve">LOCALIDADES 
PRIORIZADAS </t>
  </si>
  <si>
    <t>CIUDAD BOLÍVAR</t>
  </si>
  <si>
    <t>CHAPINERO</t>
  </si>
  <si>
    <t>PUENTE ARANDA</t>
  </si>
  <si>
    <t>ANTONIO NARIÑO</t>
  </si>
  <si>
    <t>ENGATIVÁ</t>
  </si>
  <si>
    <t>LOS MÁRTIRES</t>
  </si>
  <si>
    <t>KENNEDY</t>
  </si>
  <si>
    <t>SUBA</t>
  </si>
  <si>
    <t>LA CANDELARIA</t>
  </si>
  <si>
    <t>RAFAEL URIBE URIBE</t>
  </si>
  <si>
    <t>TEUSAQUILLO</t>
  </si>
  <si>
    <t>BARRIOS UNIDOS</t>
  </si>
  <si>
    <t>BOSA</t>
  </si>
  <si>
    <t>FONTIBÓN</t>
  </si>
  <si>
    <t>SAN CRISTÓBAL</t>
  </si>
  <si>
    <t>SANTA FE</t>
  </si>
  <si>
    <t>SUMAPAZ</t>
  </si>
  <si>
    <t>TUNJUELITO</t>
  </si>
  <si>
    <t>USAQUEN</t>
  </si>
  <si>
    <t>USME</t>
  </si>
  <si>
    <t>PUNTAJE
15</t>
  </si>
  <si>
    <t>PUNTAJE
10</t>
  </si>
  <si>
    <t>PUNTAJE
5</t>
  </si>
  <si>
    <t>CUMPLE</t>
  </si>
  <si>
    <t>CUMPLE / NO CUMPLE</t>
  </si>
  <si>
    <t>PUNTAJE
3</t>
  </si>
  <si>
    <t>PUNTAJE
6</t>
  </si>
  <si>
    <t>PUNTAJE
9</t>
  </si>
  <si>
    <t>PUNTAJE
1</t>
  </si>
  <si>
    <t>NO APLICA</t>
  </si>
  <si>
    <t>LOCALIDADES 
ILSIS</t>
  </si>
  <si>
    <t>Dirección</t>
  </si>
  <si>
    <t>TOTAL
PRESUPUESTO
PROCESO</t>
  </si>
  <si>
    <t>TOTAL APORTE ASOCIADO
%</t>
  </si>
  <si>
    <t>TOTAL APORTE SDIS
%</t>
  </si>
  <si>
    <t>1-100-F001 - VA-RECURSOS DISTRITO</t>
  </si>
  <si>
    <t>1-200-I049 - RB-SGP PROPÓSITO GENERAL</t>
  </si>
  <si>
    <t>1-300-I010 - REAF-ESTAMPILLA PROPERSONAS MAYORES</t>
  </si>
  <si>
    <t>1-200-I012 - RB-ESTAMPILLA PROPERSONAS MAYORES</t>
  </si>
  <si>
    <t>2-100-I009 - VA-SGP PROPÓSITO GENERAL</t>
  </si>
  <si>
    <t>UBICACIÓN</t>
  </si>
  <si>
    <t>DINERO</t>
  </si>
  <si>
    <t>ESPECIE</t>
  </si>
  <si>
    <t>TOTAL APORTE ASOCIADO</t>
  </si>
  <si>
    <t>ID _____</t>
  </si>
  <si>
    <t>VALORES CDP</t>
  </si>
  <si>
    <t>DIFERENCIA</t>
  </si>
  <si>
    <t>Orden de Elegibilidad
No. Lote</t>
  </si>
  <si>
    <t>INSTITUTO DE HERMANAS FRANCISCANAS DE SANTA CLARA</t>
  </si>
  <si>
    <t>FUNDACIÓN CAFAMI CENTRO DE ASESORIA INTEGRAL FAMILIAR</t>
  </si>
  <si>
    <t>CORPORACIÓN SOCIAL PARA EL DESARROLLO DE LOS GRUPOS ÉTNICOS Y CULTURALES MULTIETNIAS</t>
  </si>
  <si>
    <t>FUNDACIÓN REMANSO DE PAZ</t>
  </si>
  <si>
    <t>FUNDACIÓN MISIONEROS DIVINA REDENCIÓN SAN FELIPE NERI</t>
  </si>
  <si>
    <t>KM 2 VIA PASCA VEREDA LOS SAUCES MIROLINDO - FUSAGASUGÁ, CUNDINAMARCA</t>
  </si>
  <si>
    <t>FINCA VILLA CLAUDIA VEREDA BUENAVISTA Y/O ESPERANZA EN EL MUNICIPIO DE LA MESA, CUNDINAMARCA</t>
  </si>
  <si>
    <t>KM 59 VIA BOGOTÁ-GIRARDOT-FINCA MI HACIENDA/EL CEDRO-VEREDA LA PUERTA (CHINAUTA)</t>
  </si>
  <si>
    <t>K6 No. 3-48  70  K7 C4 C3 SAN  JOSE DE CHIPAQUE</t>
  </si>
  <si>
    <t>Km 28,3 vía Bogotá – Girardot – Finca Irlanda – Vereda Subia Norte.</t>
  </si>
  <si>
    <t>CRA 90 No. 149-47 BOGOTÁ</t>
  </si>
  <si>
    <t>FUSAGASUGÁ</t>
  </si>
  <si>
    <t>LA MESA</t>
  </si>
  <si>
    <t>CHIPAQUE</t>
  </si>
  <si>
    <t>SILVANIA</t>
  </si>
  <si>
    <t>BOGOTÁ</t>
  </si>
  <si>
    <t>ÍT</t>
  </si>
  <si>
    <t>TOTAL
CDP</t>
  </si>
  <si>
    <r>
      <t xml:space="preserve">Proceso:
</t>
    </r>
    <r>
      <rPr>
        <sz val="16"/>
        <rFont val="Arial"/>
        <family val="2"/>
      </rPr>
      <t xml:space="preserve">
SDIS-DCT092-007-2026</t>
    </r>
  </si>
  <si>
    <r>
      <t xml:space="preserve">Objeto Contractual:
</t>
    </r>
    <r>
      <rPr>
        <sz val="12"/>
        <rFont val="Arial"/>
        <family val="2"/>
      </rPr>
      <t>AUNAR LOS RECURSOS TÉCNICOS, FÍSICOS, ADMINISTRATIVOS Y ECONÓMICOS ENTRE LAS PARTES, CON EL PROPÓSITO DE BRINDAR ATENCIÓN INTEGRAL A LAS PERSONAS MAYORES CON DEPENDENCIA FUNCIONAL MODERADA DEL SERVICIO COMUNIDAD DE CUIDADO, EN EL MARCO DEL PROYECTO DE INVERSIÓN 7937 –  GENERACIÓN DE OPORTUNIDADES PARA LA INCLUSIÓN SOCIAL Y PRODUCTIVA DE LAS PERSONAS MAYORES EN BOGOTÁ D.C.</t>
    </r>
  </si>
  <si>
    <r>
      <t xml:space="preserve">TOTAL APORTE 
SDIS ($)
</t>
    </r>
    <r>
      <rPr>
        <b/>
        <sz val="14"/>
        <rFont val="Arial"/>
        <family val="2"/>
      </rPr>
      <t>2027</t>
    </r>
  </si>
  <si>
    <r>
      <t xml:space="preserve">TOTAL APORTE 
SDIS ($)
</t>
    </r>
    <r>
      <rPr>
        <b/>
        <sz val="14"/>
        <rFont val="Arial"/>
        <family val="2"/>
      </rPr>
      <t>2026</t>
    </r>
  </si>
  <si>
    <r>
      <t xml:space="preserve">TOTAL APORTE 
SDIS ($)
</t>
    </r>
    <r>
      <rPr>
        <b/>
        <sz val="14"/>
        <rFont val="Arial"/>
        <family val="2"/>
      </rPr>
      <t>2026 - 2027</t>
    </r>
  </si>
  <si>
    <t>SALDOS</t>
  </si>
  <si>
    <t>V FUENTE</t>
  </si>
  <si>
    <r>
      <t xml:space="preserve">Proceso:
</t>
    </r>
    <r>
      <rPr>
        <sz val="16"/>
        <rFont val="Arial"/>
        <family val="2"/>
      </rPr>
      <t xml:space="preserve">
SDIS-DCT092-017-2026</t>
    </r>
  </si>
  <si>
    <t>ASOCIACIÓN DE MUJERES MUJER Y CIUDAD - AMUCI</t>
  </si>
  <si>
    <t>AC 19  32-56</t>
  </si>
  <si>
    <t>FUNDACION MUJER DEL NUEVO MILENIO -FUNDAMIL</t>
  </si>
  <si>
    <t>CALLE 27 SUR No.20 14/16</t>
  </si>
  <si>
    <r>
      <t xml:space="preserve">Objeto Contractual:
</t>
    </r>
    <r>
      <rPr>
        <sz val="12"/>
        <rFont val="Arial"/>
        <family val="2"/>
      </rPr>
      <t xml:space="preserve">AUNAR RECURSOS TÉCNICOS, FÍSICOS, ADMINISTRATIVOS Y ECONÓMICOS ENTRE LAS PARTES, PARA GARANTIZAR LA CONTINUIDAD EN LA PRESTACIÓN DEL SERVICIO DE ATENCIÓN SOCIOSANITARIA TRANSITORIA DIRIGIDO A PERSONAS MAYORES DE 60 AÑOS O MÁS EN SITUACIÓN DE ABANDONO HOSPITALARIO O ABANDONO SOCIAL EN EL DISTRITO CAPITAL, EN EL MARCO DEL CONVENIO No. 8087945 DE 2025, ASEGURANDO LA PROTECCIÓN INTEGRAL DE LOS PARTICIPANTES Y LA ARTICULACIÓN EFECTIVA ENTRE LOS ACTORES DEL SISTEMA SOCIOSANITARIO </t>
    </r>
  </si>
  <si>
    <r>
      <t xml:space="preserve">TOTAL APORTE 
ASOCIADO ($)
</t>
    </r>
    <r>
      <rPr>
        <b/>
        <sz val="14"/>
        <rFont val="Arial"/>
        <family val="2"/>
      </rPr>
      <t>2026</t>
    </r>
  </si>
  <si>
    <r>
      <t xml:space="preserve">TOTAL APORTE 
ASOCIADO ($)
</t>
    </r>
    <r>
      <rPr>
        <b/>
        <sz val="14"/>
        <rFont val="Arial"/>
        <family val="2"/>
      </rPr>
      <t>2027</t>
    </r>
  </si>
  <si>
    <t>TOTAL APORTE ASOCIADO
(2026 - 2027)</t>
  </si>
  <si>
    <t xml:space="preserve">1-200-I012 RB-ESTAMPILLA
PROPERSONAS MAYORES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</si>
</sst>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164" formatCode="_-* #,##0.00\ &quot;€&quot;_-;\-* #,##0.00\ &quot;€&quot;_-;_-* &quot;-&quot;??\ &quot;€&quot;_-;_-@_-"/>
    <numFmt numFmtId="165" formatCode="&quot;$&quot;\ #,##0"/>
    <numFmt numFmtId="166" formatCode="_-* #,##0.00\ _€_-;\-* #,##0.00\ _€_-;_-* &quot;-&quot;??\ _€_-;_-@_-"/>
    <numFmt numFmtId="167" formatCode="&quot;$&quot;\ #,##0.00"/>
    <numFmt numFmtId="168" formatCode="0.000%"/>
    <numFmt numFmtId="169" formatCode="&quot;$&quot;\ #,##0.0"/>
  </numFmts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b/>
      <sz val="12"/>
      <color theme="1"/>
      <name val="Calibri"/>
      <family val="2"/>
      <scheme val="minor"/>
    </font>
    <font>
      <b/>
      <sz val="14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b/>
      <sz val="2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6"/>
      <name val="Arial"/>
      <family val="2"/>
    </font>
    <font>
      <sz val="12"/>
      <color theme="1"/>
      <name val="Arial"/>
      <family val="2"/>
    </font>
    <font>
      <sz val="14"/>
      <name val="Arial"/>
      <family val="2"/>
    </font>
    <font>
      <b/>
      <sz val="18"/>
      <name val="Arial"/>
      <family val="2"/>
    </font>
    <font>
      <b/>
      <sz val="18"/>
      <color theme="1"/>
      <name val="Arial"/>
      <family val="2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66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</cellStyleXfs>
  <cellXfs count="123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wrapText="1"/>
    </xf>
    <xf numFmtId="0" fontId="4" fillId="3" borderId="0" xfId="0" applyFont="1" applyFill="1" applyAlignment="1">
      <alignment wrapText="1"/>
    </xf>
    <xf numFmtId="0" fontId="4" fillId="3" borderId="0" xfId="0" applyFont="1" applyFill="1" applyAlignment="1">
      <alignment vertical="center" wrapText="1"/>
    </xf>
    <xf numFmtId="0" fontId="4" fillId="0" borderId="0" xfId="0" applyFont="1" applyAlignment="1">
      <alignment wrapText="1"/>
    </xf>
    <xf numFmtId="0" fontId="3" fillId="0" borderId="0" xfId="0" applyFont="1"/>
    <xf numFmtId="0" fontId="4" fillId="3" borderId="0" xfId="0" applyFont="1" applyFill="1" applyAlignment="1">
      <alignment horizontal="center" vertical="center" wrapText="1"/>
    </xf>
    <xf numFmtId="0" fontId="5" fillId="3" borderId="0" xfId="0" applyFont="1" applyFill="1"/>
    <xf numFmtId="0" fontId="6" fillId="0" borderId="0" xfId="0" applyFont="1" applyAlignment="1">
      <alignment vertical="center" wrapText="1"/>
    </xf>
    <xf numFmtId="0" fontId="0" fillId="0" borderId="1" xfId="0" applyBorder="1"/>
    <xf numFmtId="167" fontId="0" fillId="0" borderId="1" xfId="1" applyNumberFormat="1" applyFont="1" applyBorder="1"/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" fontId="0" fillId="0" borderId="1" xfId="1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1" fontId="11" fillId="4" borderId="1" xfId="0" applyNumberFormat="1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1" fontId="3" fillId="0" borderId="0" xfId="1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" fontId="4" fillId="0" borderId="0" xfId="1" applyNumberFormat="1" applyFont="1" applyFill="1" applyBorder="1" applyAlignment="1">
      <alignment horizontal="center" vertical="center"/>
    </xf>
    <xf numFmtId="1" fontId="12" fillId="0" borderId="0" xfId="3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10" fillId="3" borderId="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167" fontId="5" fillId="3" borderId="0" xfId="1" applyNumberFormat="1" applyFont="1" applyFill="1" applyAlignment="1">
      <alignment horizontal="center"/>
    </xf>
    <xf numFmtId="167" fontId="5" fillId="3" borderId="0" xfId="0" applyNumberFormat="1" applyFont="1" applyFill="1" applyAlignment="1">
      <alignment horizontal="center"/>
    </xf>
    <xf numFmtId="165" fontId="5" fillId="0" borderId="0" xfId="0" applyNumberFormat="1" applyFont="1" applyAlignment="1">
      <alignment horizontal="center" vertical="center"/>
    </xf>
    <xf numFmtId="165" fontId="5" fillId="3" borderId="0" xfId="0" applyNumberFormat="1" applyFont="1" applyFill="1" applyAlignment="1">
      <alignment horizontal="center"/>
    </xf>
    <xf numFmtId="165" fontId="3" fillId="0" borderId="1" xfId="0" applyNumberFormat="1" applyFont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 wrapText="1"/>
    </xf>
    <xf numFmtId="165" fontId="3" fillId="5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165" fontId="0" fillId="0" borderId="12" xfId="0" applyNumberFormat="1" applyBorder="1"/>
    <xf numFmtId="1" fontId="0" fillId="0" borderId="13" xfId="0" applyNumberFormat="1" applyBorder="1" applyAlignment="1">
      <alignment horizontal="center" vertical="center"/>
    </xf>
    <xf numFmtId="0" fontId="3" fillId="3" borderId="0" xfId="0" applyFont="1" applyFill="1"/>
    <xf numFmtId="0" fontId="13" fillId="3" borderId="26" xfId="0" applyFont="1" applyFill="1" applyBorder="1" applyAlignment="1">
      <alignment horizontal="center" vertical="center" wrapText="1"/>
    </xf>
    <xf numFmtId="0" fontId="13" fillId="3" borderId="27" xfId="0" applyFont="1" applyFill="1" applyBorder="1" applyAlignment="1">
      <alignment horizontal="center" vertical="center" wrapText="1"/>
    </xf>
    <xf numFmtId="0" fontId="15" fillId="3" borderId="27" xfId="0" applyFont="1" applyFill="1" applyBorder="1" applyAlignment="1">
      <alignment horizontal="center" vertical="center" wrapText="1"/>
    </xf>
    <xf numFmtId="168" fontId="5" fillId="0" borderId="0" xfId="3" applyNumberFormat="1" applyFont="1" applyAlignment="1">
      <alignment horizontal="center" vertical="center"/>
    </xf>
    <xf numFmtId="168" fontId="3" fillId="4" borderId="1" xfId="3" applyNumberFormat="1" applyFont="1" applyFill="1" applyBorder="1" applyAlignment="1">
      <alignment horizontal="center" vertical="center"/>
    </xf>
    <xf numFmtId="0" fontId="14" fillId="4" borderId="26" xfId="0" applyFont="1" applyFill="1" applyBorder="1" applyAlignment="1">
      <alignment horizontal="center" vertical="center" wrapText="1"/>
    </xf>
    <xf numFmtId="0" fontId="14" fillId="4" borderId="27" xfId="0" applyFont="1" applyFill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vertical="center"/>
    </xf>
    <xf numFmtId="169" fontId="3" fillId="4" borderId="1" xfId="1" applyNumberFormat="1" applyFont="1" applyFill="1" applyBorder="1" applyAlignment="1">
      <alignment vertical="center"/>
    </xf>
    <xf numFmtId="165" fontId="3" fillId="4" borderId="1" xfId="1" applyNumberFormat="1" applyFont="1" applyFill="1" applyBorder="1" applyAlignment="1">
      <alignment vertical="center"/>
    </xf>
    <xf numFmtId="168" fontId="3" fillId="4" borderId="14" xfId="3" applyNumberFormat="1" applyFont="1" applyFill="1" applyBorder="1" applyAlignment="1">
      <alignment vertical="center"/>
    </xf>
    <xf numFmtId="1" fontId="7" fillId="5" borderId="1" xfId="3" applyNumberFormat="1" applyFont="1" applyFill="1" applyBorder="1" applyAlignment="1">
      <alignment horizontal="center" vertical="center"/>
    </xf>
    <xf numFmtId="167" fontId="3" fillId="4" borderId="1" xfId="1" applyNumberFormat="1" applyFont="1" applyFill="1" applyBorder="1" applyAlignment="1">
      <alignment horizontal="center" vertical="center"/>
    </xf>
    <xf numFmtId="165" fontId="4" fillId="4" borderId="1" xfId="1" applyNumberFormat="1" applyFont="1" applyFill="1" applyBorder="1" applyAlignment="1">
      <alignment vertical="center"/>
    </xf>
    <xf numFmtId="169" fontId="4" fillId="4" borderId="1" xfId="1" applyNumberFormat="1" applyFont="1" applyFill="1" applyBorder="1" applyAlignment="1">
      <alignment vertical="center"/>
    </xf>
    <xf numFmtId="165" fontId="9" fillId="4" borderId="1" xfId="1" applyNumberFormat="1" applyFont="1" applyFill="1" applyBorder="1" applyAlignment="1">
      <alignment vertical="center"/>
    </xf>
    <xf numFmtId="10" fontId="5" fillId="0" borderId="0" xfId="3" applyNumberFormat="1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" fontId="7" fillId="4" borderId="1" xfId="0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165" fontId="18" fillId="4" borderId="1" xfId="1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horizontal="left" vertical="center" wrapText="1"/>
    </xf>
    <xf numFmtId="1" fontId="19" fillId="0" borderId="1" xfId="3" applyNumberFormat="1" applyFont="1" applyFill="1" applyBorder="1" applyAlignment="1">
      <alignment horizontal="center" vertical="center"/>
    </xf>
    <xf numFmtId="1" fontId="20" fillId="0" borderId="1" xfId="3" applyNumberFormat="1" applyFont="1" applyFill="1" applyBorder="1" applyAlignment="1">
      <alignment horizontal="center" vertical="center"/>
    </xf>
    <xf numFmtId="3" fontId="21" fillId="0" borderId="0" xfId="0" applyNumberFormat="1" applyFont="1"/>
    <xf numFmtId="1" fontId="21" fillId="0" borderId="13" xfId="0" applyNumberFormat="1" applyFon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5" fontId="5" fillId="3" borderId="0" xfId="0" applyNumberFormat="1" applyFont="1" applyFill="1" applyAlignment="1">
      <alignment horizontal="right"/>
    </xf>
    <xf numFmtId="0" fontId="8" fillId="4" borderId="15" xfId="0" applyFont="1" applyFill="1" applyBorder="1" applyAlignment="1">
      <alignment vertical="center" wrapText="1"/>
    </xf>
    <xf numFmtId="0" fontId="8" fillId="4" borderId="23" xfId="0" applyFont="1" applyFill="1" applyBorder="1" applyAlignment="1">
      <alignment vertical="center" wrapText="1"/>
    </xf>
    <xf numFmtId="0" fontId="8" fillId="4" borderId="23" xfId="0" applyFont="1" applyFill="1" applyBorder="1" applyAlignment="1">
      <alignment vertical="center"/>
    </xf>
    <xf numFmtId="0" fontId="8" fillId="4" borderId="16" xfId="0" applyFont="1" applyFill="1" applyBorder="1" applyAlignment="1">
      <alignment vertical="center"/>
    </xf>
    <xf numFmtId="165" fontId="3" fillId="0" borderId="0" xfId="0" applyNumberFormat="1" applyFont="1" applyAlignment="1">
      <alignment horizontal="center" wrapText="1"/>
    </xf>
    <xf numFmtId="0" fontId="4" fillId="6" borderId="11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4" fillId="7" borderId="28" xfId="0" applyFont="1" applyFill="1" applyBorder="1" applyAlignment="1">
      <alignment horizontal="center" vertical="center" wrapText="1"/>
    </xf>
    <xf numFmtId="165" fontId="4" fillId="4" borderId="1" xfId="1" applyNumberFormat="1" applyFont="1" applyFill="1" applyBorder="1" applyAlignment="1">
      <alignment horizontal="center" vertical="center"/>
    </xf>
    <xf numFmtId="10" fontId="3" fillId="4" borderId="1" xfId="3" applyNumberFormat="1" applyFont="1" applyFill="1" applyBorder="1" applyAlignment="1">
      <alignment horizontal="center" vertical="center"/>
    </xf>
    <xf numFmtId="10" fontId="3" fillId="4" borderId="14" xfId="3" applyNumberFormat="1" applyFont="1" applyFill="1" applyBorder="1" applyAlignment="1">
      <alignment vertical="center"/>
    </xf>
    <xf numFmtId="1" fontId="3" fillId="0" borderId="1" xfId="1" applyNumberFormat="1" applyFont="1" applyFill="1" applyBorder="1" applyAlignment="1">
      <alignment horizontal="left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7" fillId="4" borderId="15" xfId="0" applyFont="1" applyFill="1" applyBorder="1" applyAlignment="1">
      <alignment horizontal="justify" vertical="center" wrapText="1"/>
    </xf>
    <xf numFmtId="0" fontId="7" fillId="4" borderId="23" xfId="0" applyFont="1" applyFill="1" applyBorder="1" applyAlignment="1">
      <alignment horizontal="justify" vertical="center" wrapText="1"/>
    </xf>
    <xf numFmtId="0" fontId="6" fillId="2" borderId="2" xfId="0" applyFont="1" applyFill="1" applyBorder="1" applyAlignment="1">
      <alignment horizontal="center"/>
    </xf>
    <xf numFmtId="0" fontId="8" fillId="4" borderId="15" xfId="0" applyFont="1" applyFill="1" applyBorder="1" applyAlignment="1">
      <alignment horizontal="left" vertical="center" wrapText="1"/>
    </xf>
    <xf numFmtId="0" fontId="8" fillId="4" borderId="23" xfId="0" applyFont="1" applyFill="1" applyBorder="1" applyAlignment="1">
      <alignment horizontal="left" vertical="center"/>
    </xf>
    <xf numFmtId="0" fontId="8" fillId="4" borderId="16" xfId="0" applyFont="1" applyFill="1" applyBorder="1" applyAlignment="1">
      <alignment horizontal="left" vertical="center"/>
    </xf>
    <xf numFmtId="0" fontId="4" fillId="5" borderId="10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justify" vertical="center" wrapText="1"/>
    </xf>
    <xf numFmtId="0" fontId="0" fillId="5" borderId="17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</cellXfs>
  <cellStyles count="6">
    <cellStyle name="Millares 2" xfId="2" xr:uid="{00000000-0005-0000-0000-000000000000}"/>
    <cellStyle name="Moneda" xfId="1" builtinId="4"/>
    <cellStyle name="Moneda [0] 2 2" xfId="5" xr:uid="{00000000-0005-0000-0000-000002000000}"/>
    <cellStyle name="Normal" xfId="0" builtinId="0"/>
    <cellStyle name="Normal 2" xfId="4" xr:uid="{00000000-0005-0000-0000-000004000000}"/>
    <cellStyle name="Porcentaje" xfId="3" builtinId="5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268143</xdr:colOff>
      <xdr:row>1</xdr:row>
      <xdr:rowOff>147760</xdr:rowOff>
    </xdr:from>
    <xdr:to>
      <xdr:col>7</xdr:col>
      <xdr:colOff>744261</xdr:colOff>
      <xdr:row>3</xdr:row>
      <xdr:rowOff>143340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472" y="344984"/>
          <a:ext cx="3598078" cy="6589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268143</xdr:colOff>
      <xdr:row>1</xdr:row>
      <xdr:rowOff>147760</xdr:rowOff>
    </xdr:from>
    <xdr:to>
      <xdr:col>7</xdr:col>
      <xdr:colOff>744261</xdr:colOff>
      <xdr:row>3</xdr:row>
      <xdr:rowOff>143340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3C57B84-57FC-482E-8B3A-A1D91D8C0C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9593" y="338260"/>
          <a:ext cx="3571743" cy="6623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4.9989318521683403E-2"/>
  </sheetPr>
  <dimension ref="A1:Y22"/>
  <sheetViews>
    <sheetView topLeftCell="I1" zoomScale="145" zoomScaleNormal="145" workbookViewId="0">
      <selection activeCell="K3" activeCellId="4" sqref="K9 K10 K11 K8 K3"/>
    </sheetView>
  </sheetViews>
  <sheetFormatPr baseColWidth="10" defaultRowHeight="15.75" x14ac:dyDescent="0.25"/>
  <cols>
    <col min="1" max="1" width="11.25" style="18"/>
    <col min="2" max="3" width="17.75" bestFit="1" customWidth="1"/>
    <col min="4" max="4" width="16.25" bestFit="1" customWidth="1"/>
    <col min="5" max="5" width="3.625" customWidth="1"/>
    <col min="6" max="6" width="16.75" bestFit="1" customWidth="1"/>
    <col min="7" max="7" width="3.5" customWidth="1"/>
    <col min="8" max="8" width="20.25" customWidth="1"/>
    <col min="10" max="10" width="3.5" customWidth="1"/>
    <col min="11" max="11" width="20.25" customWidth="1"/>
    <col min="13" max="13" width="2.625" customWidth="1"/>
    <col min="16" max="16" width="2.625" customWidth="1"/>
    <col min="19" max="19" width="2.875" customWidth="1"/>
    <col min="21" max="21" width="2.75" customWidth="1"/>
  </cols>
  <sheetData>
    <row r="1" spans="1:25" x14ac:dyDescent="0.25">
      <c r="A1" s="106" t="s">
        <v>8</v>
      </c>
      <c r="B1" s="106"/>
      <c r="C1" s="106"/>
      <c r="D1" s="106"/>
    </row>
    <row r="2" spans="1:25" s="13" customFormat="1" ht="63" x14ac:dyDescent="0.25">
      <c r="A2" s="16" t="s">
        <v>4</v>
      </c>
      <c r="B2" s="16" t="s">
        <v>5</v>
      </c>
      <c r="C2" s="16" t="s">
        <v>6</v>
      </c>
      <c r="D2" s="16" t="s">
        <v>7</v>
      </c>
      <c r="F2" s="20" t="s">
        <v>9</v>
      </c>
      <c r="H2" s="16" t="s">
        <v>10</v>
      </c>
      <c r="I2" s="20" t="s">
        <v>1</v>
      </c>
      <c r="K2" s="16" t="s">
        <v>41</v>
      </c>
      <c r="L2" s="20" t="s">
        <v>1</v>
      </c>
      <c r="N2" s="16" t="s">
        <v>31</v>
      </c>
      <c r="O2" s="16" t="s">
        <v>32</v>
      </c>
      <c r="Q2" s="16" t="s">
        <v>32</v>
      </c>
      <c r="R2" s="16" t="s">
        <v>33</v>
      </c>
      <c r="T2" s="16" t="s">
        <v>35</v>
      </c>
      <c r="V2" s="16" t="s">
        <v>38</v>
      </c>
      <c r="W2" s="16" t="s">
        <v>37</v>
      </c>
      <c r="X2" s="16" t="s">
        <v>36</v>
      </c>
      <c r="Y2" s="16" t="s">
        <v>39</v>
      </c>
    </row>
    <row r="3" spans="1:25" x14ac:dyDescent="0.25">
      <c r="A3" s="19">
        <v>50</v>
      </c>
      <c r="B3" s="15">
        <v>1851702937</v>
      </c>
      <c r="C3" s="15">
        <v>1573947496</v>
      </c>
      <c r="D3" s="15">
        <v>277755441</v>
      </c>
      <c r="F3" s="19">
        <v>50</v>
      </c>
      <c r="H3" s="14" t="s">
        <v>11</v>
      </c>
      <c r="I3" s="17"/>
      <c r="K3" s="14" t="s">
        <v>11</v>
      </c>
      <c r="L3" s="17">
        <v>5</v>
      </c>
      <c r="N3">
        <v>15</v>
      </c>
      <c r="O3">
        <v>10</v>
      </c>
      <c r="Q3">
        <v>10</v>
      </c>
      <c r="R3">
        <v>5</v>
      </c>
      <c r="T3" s="18" t="s">
        <v>34</v>
      </c>
      <c r="V3">
        <v>9</v>
      </c>
      <c r="W3">
        <v>6</v>
      </c>
      <c r="X3">
        <v>0</v>
      </c>
      <c r="Y3">
        <v>1</v>
      </c>
    </row>
    <row r="4" spans="1:25" x14ac:dyDescent="0.25">
      <c r="A4" s="19">
        <v>55</v>
      </c>
      <c r="B4" s="15">
        <v>1928273012</v>
      </c>
      <c r="C4" s="15">
        <v>1639032060</v>
      </c>
      <c r="D4" s="15">
        <v>289240952</v>
      </c>
      <c r="F4" s="19">
        <v>55</v>
      </c>
      <c r="H4" s="14" t="s">
        <v>12</v>
      </c>
      <c r="I4" s="17"/>
      <c r="K4" s="14" t="s">
        <v>12</v>
      </c>
      <c r="L4" s="17">
        <v>0</v>
      </c>
      <c r="N4">
        <v>0</v>
      </c>
      <c r="O4">
        <v>0</v>
      </c>
      <c r="Q4">
        <v>0</v>
      </c>
      <c r="R4">
        <v>0</v>
      </c>
      <c r="T4" s="18" t="s">
        <v>0</v>
      </c>
      <c r="V4">
        <v>0</v>
      </c>
      <c r="W4">
        <v>0</v>
      </c>
      <c r="X4">
        <v>3</v>
      </c>
      <c r="Y4">
        <v>0</v>
      </c>
    </row>
    <row r="5" spans="1:25" x14ac:dyDescent="0.25">
      <c r="A5" s="19">
        <v>60</v>
      </c>
      <c r="B5" s="15">
        <v>2054268337</v>
      </c>
      <c r="C5" s="15">
        <v>1746128086</v>
      </c>
      <c r="D5" s="15">
        <v>308140251</v>
      </c>
      <c r="F5" s="19">
        <v>60</v>
      </c>
      <c r="H5" s="21" t="s">
        <v>13</v>
      </c>
      <c r="I5" s="17"/>
      <c r="K5" s="21" t="s">
        <v>13</v>
      </c>
      <c r="L5" s="17">
        <v>0</v>
      </c>
      <c r="R5">
        <v>10</v>
      </c>
      <c r="T5" s="18" t="s">
        <v>40</v>
      </c>
      <c r="X5">
        <v>6</v>
      </c>
    </row>
    <row r="6" spans="1:25" x14ac:dyDescent="0.25">
      <c r="A6" s="19">
        <v>65</v>
      </c>
      <c r="B6" s="15">
        <v>2141013772</v>
      </c>
      <c r="C6" s="15">
        <v>1819861706</v>
      </c>
      <c r="D6" s="15">
        <v>321152066</v>
      </c>
      <c r="F6" s="19">
        <v>65</v>
      </c>
      <c r="H6" s="14" t="s">
        <v>26</v>
      </c>
      <c r="I6" s="17"/>
      <c r="K6" s="14" t="s">
        <v>26</v>
      </c>
      <c r="L6" s="17">
        <v>10</v>
      </c>
      <c r="X6">
        <v>9</v>
      </c>
    </row>
    <row r="7" spans="1:25" x14ac:dyDescent="0.25">
      <c r="A7" s="19">
        <v>70</v>
      </c>
      <c r="B7" s="15">
        <v>2508127131</v>
      </c>
      <c r="C7" s="15">
        <v>2131908061</v>
      </c>
      <c r="D7" s="15">
        <v>376219070</v>
      </c>
      <c r="F7" s="19">
        <v>70</v>
      </c>
      <c r="H7" s="21" t="s">
        <v>14</v>
      </c>
      <c r="I7" s="17"/>
      <c r="K7" s="21" t="s">
        <v>14</v>
      </c>
      <c r="L7" s="17">
        <v>10</v>
      </c>
      <c r="Q7">
        <v>7</v>
      </c>
      <c r="R7">
        <v>3</v>
      </c>
    </row>
    <row r="8" spans="1:25" x14ac:dyDescent="0.25">
      <c r="A8" s="19">
        <v>75</v>
      </c>
      <c r="B8" s="15">
        <v>2642670371</v>
      </c>
      <c r="C8" s="15">
        <v>2246269815</v>
      </c>
      <c r="D8" s="15">
        <v>396400556</v>
      </c>
      <c r="F8" s="19">
        <v>75</v>
      </c>
      <c r="H8" s="14" t="s">
        <v>15</v>
      </c>
      <c r="I8" s="17"/>
      <c r="K8" s="14" t="s">
        <v>15</v>
      </c>
      <c r="L8" s="17">
        <v>5</v>
      </c>
      <c r="Q8">
        <v>0</v>
      </c>
      <c r="R8">
        <v>0</v>
      </c>
    </row>
    <row r="9" spans="1:25" x14ac:dyDescent="0.25">
      <c r="A9" s="19">
        <v>80</v>
      </c>
      <c r="B9" s="15">
        <v>2676171126</v>
      </c>
      <c r="C9" s="15">
        <v>2274745457</v>
      </c>
      <c r="D9" s="15">
        <v>401425669</v>
      </c>
      <c r="F9" s="19">
        <v>80</v>
      </c>
      <c r="H9" s="21" t="s">
        <v>16</v>
      </c>
      <c r="I9" s="17"/>
      <c r="K9" s="21" t="s">
        <v>16</v>
      </c>
      <c r="L9" s="17">
        <v>5</v>
      </c>
    </row>
    <row r="10" spans="1:25" x14ac:dyDescent="0.25">
      <c r="A10" s="19">
        <v>85</v>
      </c>
      <c r="B10" s="15">
        <v>2821398606</v>
      </c>
      <c r="C10" s="15">
        <v>2398188815</v>
      </c>
      <c r="D10" s="15">
        <v>423209791</v>
      </c>
      <c r="F10" s="19">
        <v>85</v>
      </c>
      <c r="H10" s="14" t="s">
        <v>17</v>
      </c>
      <c r="I10" s="17"/>
      <c r="K10" s="14" t="s">
        <v>17</v>
      </c>
      <c r="L10" s="17">
        <v>5</v>
      </c>
      <c r="Q10">
        <v>3</v>
      </c>
      <c r="R10">
        <v>10</v>
      </c>
    </row>
    <row r="11" spans="1:25" x14ac:dyDescent="0.25">
      <c r="A11" s="19">
        <v>90</v>
      </c>
      <c r="B11" s="15">
        <v>2906670751</v>
      </c>
      <c r="C11" s="15">
        <v>2470670138</v>
      </c>
      <c r="D11" s="15">
        <v>436000613</v>
      </c>
      <c r="F11" s="19">
        <v>90</v>
      </c>
      <c r="H11" s="21" t="s">
        <v>18</v>
      </c>
      <c r="I11" s="17"/>
      <c r="K11" s="21" t="s">
        <v>18</v>
      </c>
      <c r="L11" s="17">
        <v>5</v>
      </c>
      <c r="Q11">
        <v>0</v>
      </c>
      <c r="R11">
        <v>7</v>
      </c>
    </row>
    <row r="12" spans="1:25" x14ac:dyDescent="0.25">
      <c r="A12" s="19">
        <v>95</v>
      </c>
      <c r="B12" s="15">
        <v>2995809066</v>
      </c>
      <c r="C12" s="15">
        <v>2546437706</v>
      </c>
      <c r="D12" s="15">
        <v>449371360</v>
      </c>
      <c r="F12" s="19">
        <v>95</v>
      </c>
      <c r="H12" s="14" t="s">
        <v>19</v>
      </c>
      <c r="I12" s="17"/>
      <c r="K12" s="14" t="s">
        <v>19</v>
      </c>
      <c r="L12" s="17">
        <v>15</v>
      </c>
      <c r="R12">
        <v>3</v>
      </c>
    </row>
    <row r="13" spans="1:25" x14ac:dyDescent="0.25">
      <c r="A13" s="19">
        <v>100</v>
      </c>
      <c r="B13" s="15">
        <v>2990789786</v>
      </c>
      <c r="C13" s="15">
        <v>2542171318</v>
      </c>
      <c r="D13" s="15">
        <v>448618468</v>
      </c>
      <c r="F13" s="19">
        <v>100</v>
      </c>
      <c r="H13" s="21" t="s">
        <v>20</v>
      </c>
      <c r="I13" s="17"/>
      <c r="K13" s="21" t="s">
        <v>20</v>
      </c>
      <c r="L13" s="17">
        <v>15</v>
      </c>
      <c r="R13">
        <v>0</v>
      </c>
    </row>
    <row r="14" spans="1:25" x14ac:dyDescent="0.25">
      <c r="A14" s="17"/>
      <c r="B14" s="15"/>
      <c r="C14" s="15"/>
      <c r="D14" s="15"/>
      <c r="F14" s="19"/>
      <c r="H14" s="14" t="s">
        <v>21</v>
      </c>
      <c r="I14" s="17"/>
      <c r="K14" s="14" t="s">
        <v>21</v>
      </c>
      <c r="L14" s="17">
        <v>0</v>
      </c>
    </row>
    <row r="15" spans="1:25" x14ac:dyDescent="0.25">
      <c r="A15" s="17"/>
      <c r="B15" s="15"/>
      <c r="C15" s="15"/>
      <c r="D15" s="15"/>
      <c r="F15" s="19"/>
      <c r="H15" s="14" t="s">
        <v>22</v>
      </c>
      <c r="I15" s="17"/>
      <c r="K15" s="14" t="s">
        <v>22</v>
      </c>
      <c r="L15" s="17">
        <v>0</v>
      </c>
      <c r="R15">
        <v>7</v>
      </c>
    </row>
    <row r="16" spans="1:25" x14ac:dyDescent="0.25">
      <c r="H16" s="14" t="s">
        <v>23</v>
      </c>
      <c r="I16" s="17"/>
      <c r="K16" s="14" t="s">
        <v>23</v>
      </c>
      <c r="L16" s="17">
        <v>0</v>
      </c>
      <c r="R16">
        <v>5</v>
      </c>
    </row>
    <row r="17" spans="8:18" x14ac:dyDescent="0.25">
      <c r="H17" s="14" t="s">
        <v>24</v>
      </c>
      <c r="I17" s="17"/>
      <c r="K17" s="14" t="s">
        <v>24</v>
      </c>
      <c r="L17" s="17">
        <v>10</v>
      </c>
      <c r="R17">
        <v>3</v>
      </c>
    </row>
    <row r="18" spans="8:18" x14ac:dyDescent="0.25">
      <c r="H18" s="14" t="s">
        <v>25</v>
      </c>
      <c r="I18" s="17"/>
      <c r="K18" s="14" t="s">
        <v>25</v>
      </c>
      <c r="L18" s="17">
        <v>10</v>
      </c>
      <c r="R18">
        <v>2</v>
      </c>
    </row>
    <row r="19" spans="8:18" x14ac:dyDescent="0.25">
      <c r="H19" s="14" t="s">
        <v>27</v>
      </c>
      <c r="I19" s="17"/>
      <c r="K19" s="14" t="s">
        <v>27</v>
      </c>
      <c r="L19" s="17">
        <v>0</v>
      </c>
      <c r="R19">
        <v>0</v>
      </c>
    </row>
    <row r="20" spans="8:18" x14ac:dyDescent="0.25">
      <c r="H20" s="14" t="s">
        <v>28</v>
      </c>
      <c r="I20" s="17"/>
      <c r="K20" s="14" t="s">
        <v>28</v>
      </c>
      <c r="L20" s="17">
        <v>20</v>
      </c>
    </row>
    <row r="21" spans="8:18" x14ac:dyDescent="0.25">
      <c r="H21" s="14" t="s">
        <v>29</v>
      </c>
      <c r="I21" s="17"/>
      <c r="K21" s="14" t="s">
        <v>29</v>
      </c>
      <c r="L21" s="17">
        <v>0</v>
      </c>
    </row>
    <row r="22" spans="8:18" x14ac:dyDescent="0.25">
      <c r="H22" s="14" t="s">
        <v>30</v>
      </c>
      <c r="I22" s="17"/>
      <c r="K22" s="14" t="s">
        <v>30</v>
      </c>
      <c r="L22" s="17">
        <v>15</v>
      </c>
    </row>
  </sheetData>
  <autoFilter ref="K2:L22" xr:uid="{00000000-0009-0000-0000-000000000000}"/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4.9989318521683403E-2"/>
    <pageSetUpPr fitToPage="1"/>
  </sheetPr>
  <dimension ref="A1:AB30"/>
  <sheetViews>
    <sheetView showGridLines="0" zoomScale="70" zoomScaleNormal="70" zoomScaleSheetLayoutView="70" workbookViewId="0">
      <selection activeCell="Q16" sqref="Q16:R16"/>
    </sheetView>
  </sheetViews>
  <sheetFormatPr baseColWidth="10" defaultRowHeight="16.149999999999999" customHeight="1" x14ac:dyDescent="0.2"/>
  <cols>
    <col min="1" max="1" width="2.25" style="4" customWidth="1"/>
    <col min="2" max="2" width="5.625" style="4" customWidth="1"/>
    <col min="3" max="6" width="7" style="4" customWidth="1"/>
    <col min="7" max="7" width="7" style="6" customWidth="1"/>
    <col min="8" max="8" width="14.125" style="6" customWidth="1"/>
    <col min="9" max="9" width="23.25" style="6" customWidth="1"/>
    <col min="10" max="10" width="16.125" style="6" customWidth="1"/>
    <col min="11" max="11" width="19.25" style="6" customWidth="1"/>
    <col min="12" max="12" width="11.75" style="6" customWidth="1"/>
    <col min="13" max="13" width="12.25" style="4" customWidth="1"/>
    <col min="14" max="14" width="21.25" style="4" customWidth="1"/>
    <col min="15" max="15" width="19.75" style="31" customWidth="1"/>
    <col min="16" max="16" width="13" style="31" customWidth="1"/>
    <col min="17" max="19" width="21.5" style="31" customWidth="1"/>
    <col min="20" max="20" width="13" style="31" customWidth="1"/>
    <col min="21" max="21" width="17" style="31" customWidth="1"/>
    <col min="22" max="22" width="21.125" style="31" customWidth="1"/>
    <col min="23" max="23" width="17.125" style="31" customWidth="1"/>
    <col min="24" max="24" width="16.875" style="31" customWidth="1"/>
    <col min="25" max="25" width="19.25" style="31" customWidth="1"/>
    <col min="26" max="26" width="14.5" style="31" customWidth="1"/>
    <col min="27" max="27" width="18.625" style="31" customWidth="1"/>
    <col min="28" max="246" width="11" style="31"/>
    <col min="247" max="247" width="23.125" style="31" customWidth="1"/>
    <col min="248" max="248" width="23.625" style="31" customWidth="1"/>
    <col min="249" max="249" width="23.125" style="31" customWidth="1"/>
    <col min="250" max="250" width="25.625" style="31" customWidth="1"/>
    <col min="251" max="251" width="24.125" style="31" customWidth="1"/>
    <col min="252" max="252" width="79.125" style="31" customWidth="1"/>
    <col min="253" max="253" width="23.125" style="31" customWidth="1"/>
    <col min="254" max="255" width="12" style="31" customWidth="1"/>
    <col min="256" max="256" width="26.125" style="31" customWidth="1"/>
    <col min="257" max="257" width="11" style="31"/>
    <col min="258" max="258" width="17.625" style="31" bestFit="1" customWidth="1"/>
    <col min="259" max="502" width="11" style="31"/>
    <col min="503" max="503" width="23.125" style="31" customWidth="1"/>
    <col min="504" max="504" width="23.625" style="31" customWidth="1"/>
    <col min="505" max="505" width="23.125" style="31" customWidth="1"/>
    <col min="506" max="506" width="25.625" style="31" customWidth="1"/>
    <col min="507" max="507" width="24.125" style="31" customWidth="1"/>
    <col min="508" max="508" width="79.125" style="31" customWidth="1"/>
    <col min="509" max="509" width="23.125" style="31" customWidth="1"/>
    <col min="510" max="511" width="12" style="31" customWidth="1"/>
    <col min="512" max="512" width="26.125" style="31" customWidth="1"/>
    <col min="513" max="513" width="11" style="31"/>
    <col min="514" max="514" width="17.625" style="31" bestFit="1" customWidth="1"/>
    <col min="515" max="758" width="11" style="31"/>
    <col min="759" max="759" width="23.125" style="31" customWidth="1"/>
    <col min="760" max="760" width="23.625" style="31" customWidth="1"/>
    <col min="761" max="761" width="23.125" style="31" customWidth="1"/>
    <col min="762" max="762" width="25.625" style="31" customWidth="1"/>
    <col min="763" max="763" width="24.125" style="31" customWidth="1"/>
    <col min="764" max="764" width="79.125" style="31" customWidth="1"/>
    <col min="765" max="765" width="23.125" style="31" customWidth="1"/>
    <col min="766" max="767" width="12" style="31" customWidth="1"/>
    <col min="768" max="768" width="26.125" style="31" customWidth="1"/>
    <col min="769" max="769" width="11" style="31"/>
    <col min="770" max="770" width="17.625" style="31" bestFit="1" customWidth="1"/>
    <col min="771" max="1014" width="11" style="31"/>
    <col min="1015" max="1015" width="23.125" style="31" customWidth="1"/>
    <col min="1016" max="1016" width="23.625" style="31" customWidth="1"/>
    <col min="1017" max="1017" width="23.125" style="31" customWidth="1"/>
    <col min="1018" max="1018" width="25.625" style="31" customWidth="1"/>
    <col min="1019" max="1019" width="24.125" style="31" customWidth="1"/>
    <col min="1020" max="1020" width="79.125" style="31" customWidth="1"/>
    <col min="1021" max="1021" width="23.125" style="31" customWidth="1"/>
    <col min="1022" max="1023" width="12" style="31" customWidth="1"/>
    <col min="1024" max="1024" width="26.125" style="31" customWidth="1"/>
    <col min="1025" max="1025" width="11" style="31"/>
    <col min="1026" max="1026" width="17.625" style="31" bestFit="1" customWidth="1"/>
    <col min="1027" max="1270" width="11" style="31"/>
    <col min="1271" max="1271" width="23.125" style="31" customWidth="1"/>
    <col min="1272" max="1272" width="23.625" style="31" customWidth="1"/>
    <col min="1273" max="1273" width="23.125" style="31" customWidth="1"/>
    <col min="1274" max="1274" width="25.625" style="31" customWidth="1"/>
    <col min="1275" max="1275" width="24.125" style="31" customWidth="1"/>
    <col min="1276" max="1276" width="79.125" style="31" customWidth="1"/>
    <col min="1277" max="1277" width="23.125" style="31" customWidth="1"/>
    <col min="1278" max="1279" width="12" style="31" customWidth="1"/>
    <col min="1280" max="1280" width="26.125" style="31" customWidth="1"/>
    <col min="1281" max="1281" width="11" style="31"/>
    <col min="1282" max="1282" width="17.625" style="31" bestFit="1" customWidth="1"/>
    <col min="1283" max="1526" width="11" style="31"/>
    <col min="1527" max="1527" width="23.125" style="31" customWidth="1"/>
    <col min="1528" max="1528" width="23.625" style="31" customWidth="1"/>
    <col min="1529" max="1529" width="23.125" style="31" customWidth="1"/>
    <col min="1530" max="1530" width="25.625" style="31" customWidth="1"/>
    <col min="1531" max="1531" width="24.125" style="31" customWidth="1"/>
    <col min="1532" max="1532" width="79.125" style="31" customWidth="1"/>
    <col min="1533" max="1533" width="23.125" style="31" customWidth="1"/>
    <col min="1534" max="1535" width="12" style="31" customWidth="1"/>
    <col min="1536" max="1536" width="26.125" style="31" customWidth="1"/>
    <col min="1537" max="1537" width="11" style="31"/>
    <col min="1538" max="1538" width="17.625" style="31" bestFit="1" customWidth="1"/>
    <col min="1539" max="1782" width="11" style="31"/>
    <col min="1783" max="1783" width="23.125" style="31" customWidth="1"/>
    <col min="1784" max="1784" width="23.625" style="31" customWidth="1"/>
    <col min="1785" max="1785" width="23.125" style="31" customWidth="1"/>
    <col min="1786" max="1786" width="25.625" style="31" customWidth="1"/>
    <col min="1787" max="1787" width="24.125" style="31" customWidth="1"/>
    <col min="1788" max="1788" width="79.125" style="31" customWidth="1"/>
    <col min="1789" max="1789" width="23.125" style="31" customWidth="1"/>
    <col min="1790" max="1791" width="12" style="31" customWidth="1"/>
    <col min="1792" max="1792" width="26.125" style="31" customWidth="1"/>
    <col min="1793" max="1793" width="11" style="31"/>
    <col min="1794" max="1794" width="17.625" style="31" bestFit="1" customWidth="1"/>
    <col min="1795" max="2038" width="11" style="31"/>
    <col min="2039" max="2039" width="23.125" style="31" customWidth="1"/>
    <col min="2040" max="2040" width="23.625" style="31" customWidth="1"/>
    <col min="2041" max="2041" width="23.125" style="31" customWidth="1"/>
    <col min="2042" max="2042" width="25.625" style="31" customWidth="1"/>
    <col min="2043" max="2043" width="24.125" style="31" customWidth="1"/>
    <col min="2044" max="2044" width="79.125" style="31" customWidth="1"/>
    <col min="2045" max="2045" width="23.125" style="31" customWidth="1"/>
    <col min="2046" max="2047" width="12" style="31" customWidth="1"/>
    <col min="2048" max="2048" width="26.125" style="31" customWidth="1"/>
    <col min="2049" max="2049" width="11" style="31"/>
    <col min="2050" max="2050" width="17.625" style="31" bestFit="1" customWidth="1"/>
    <col min="2051" max="2294" width="11" style="31"/>
    <col min="2295" max="2295" width="23.125" style="31" customWidth="1"/>
    <col min="2296" max="2296" width="23.625" style="31" customWidth="1"/>
    <col min="2297" max="2297" width="23.125" style="31" customWidth="1"/>
    <col min="2298" max="2298" width="25.625" style="31" customWidth="1"/>
    <col min="2299" max="2299" width="24.125" style="31" customWidth="1"/>
    <col min="2300" max="2300" width="79.125" style="31" customWidth="1"/>
    <col min="2301" max="2301" width="23.125" style="31" customWidth="1"/>
    <col min="2302" max="2303" width="12" style="31" customWidth="1"/>
    <col min="2304" max="2304" width="26.125" style="31" customWidth="1"/>
    <col min="2305" max="2305" width="11" style="31"/>
    <col min="2306" max="2306" width="17.625" style="31" bestFit="1" customWidth="1"/>
    <col min="2307" max="2550" width="11" style="31"/>
    <col min="2551" max="2551" width="23.125" style="31" customWidth="1"/>
    <col min="2552" max="2552" width="23.625" style="31" customWidth="1"/>
    <col min="2553" max="2553" width="23.125" style="31" customWidth="1"/>
    <col min="2554" max="2554" width="25.625" style="31" customWidth="1"/>
    <col min="2555" max="2555" width="24.125" style="31" customWidth="1"/>
    <col min="2556" max="2556" width="79.125" style="31" customWidth="1"/>
    <col min="2557" max="2557" width="23.125" style="31" customWidth="1"/>
    <col min="2558" max="2559" width="12" style="31" customWidth="1"/>
    <col min="2560" max="2560" width="26.125" style="31" customWidth="1"/>
    <col min="2561" max="2561" width="11" style="31"/>
    <col min="2562" max="2562" width="17.625" style="31" bestFit="1" customWidth="1"/>
    <col min="2563" max="2806" width="11" style="31"/>
    <col min="2807" max="2807" width="23.125" style="31" customWidth="1"/>
    <col min="2808" max="2808" width="23.625" style="31" customWidth="1"/>
    <col min="2809" max="2809" width="23.125" style="31" customWidth="1"/>
    <col min="2810" max="2810" width="25.625" style="31" customWidth="1"/>
    <col min="2811" max="2811" width="24.125" style="31" customWidth="1"/>
    <col min="2812" max="2812" width="79.125" style="31" customWidth="1"/>
    <col min="2813" max="2813" width="23.125" style="31" customWidth="1"/>
    <col min="2814" max="2815" width="12" style="31" customWidth="1"/>
    <col min="2816" max="2816" width="26.125" style="31" customWidth="1"/>
    <col min="2817" max="2817" width="11" style="31"/>
    <col min="2818" max="2818" width="17.625" style="31" bestFit="1" customWidth="1"/>
    <col min="2819" max="3062" width="11" style="31"/>
    <col min="3063" max="3063" width="23.125" style="31" customWidth="1"/>
    <col min="3064" max="3064" width="23.625" style="31" customWidth="1"/>
    <col min="3065" max="3065" width="23.125" style="31" customWidth="1"/>
    <col min="3066" max="3066" width="25.625" style="31" customWidth="1"/>
    <col min="3067" max="3067" width="24.125" style="31" customWidth="1"/>
    <col min="3068" max="3068" width="79.125" style="31" customWidth="1"/>
    <col min="3069" max="3069" width="23.125" style="31" customWidth="1"/>
    <col min="3070" max="3071" width="12" style="31" customWidth="1"/>
    <col min="3072" max="3072" width="26.125" style="31" customWidth="1"/>
    <col min="3073" max="3073" width="11" style="31"/>
    <col min="3074" max="3074" width="17.625" style="31" bestFit="1" customWidth="1"/>
    <col min="3075" max="3318" width="11" style="31"/>
    <col min="3319" max="3319" width="23.125" style="31" customWidth="1"/>
    <col min="3320" max="3320" width="23.625" style="31" customWidth="1"/>
    <col min="3321" max="3321" width="23.125" style="31" customWidth="1"/>
    <col min="3322" max="3322" width="25.625" style="31" customWidth="1"/>
    <col min="3323" max="3323" width="24.125" style="31" customWidth="1"/>
    <col min="3324" max="3324" width="79.125" style="31" customWidth="1"/>
    <col min="3325" max="3325" width="23.125" style="31" customWidth="1"/>
    <col min="3326" max="3327" width="12" style="31" customWidth="1"/>
    <col min="3328" max="3328" width="26.125" style="31" customWidth="1"/>
    <col min="3329" max="3329" width="11" style="31"/>
    <col min="3330" max="3330" width="17.625" style="31" bestFit="1" customWidth="1"/>
    <col min="3331" max="3574" width="11" style="31"/>
    <col min="3575" max="3575" width="23.125" style="31" customWidth="1"/>
    <col min="3576" max="3576" width="23.625" style="31" customWidth="1"/>
    <col min="3577" max="3577" width="23.125" style="31" customWidth="1"/>
    <col min="3578" max="3578" width="25.625" style="31" customWidth="1"/>
    <col min="3579" max="3579" width="24.125" style="31" customWidth="1"/>
    <col min="3580" max="3580" width="79.125" style="31" customWidth="1"/>
    <col min="3581" max="3581" width="23.125" style="31" customWidth="1"/>
    <col min="3582" max="3583" width="12" style="31" customWidth="1"/>
    <col min="3584" max="3584" width="26.125" style="31" customWidth="1"/>
    <col min="3585" max="3585" width="11" style="31"/>
    <col min="3586" max="3586" width="17.625" style="31" bestFit="1" customWidth="1"/>
    <col min="3587" max="3830" width="11" style="31"/>
    <col min="3831" max="3831" width="23.125" style="31" customWidth="1"/>
    <col min="3832" max="3832" width="23.625" style="31" customWidth="1"/>
    <col min="3833" max="3833" width="23.125" style="31" customWidth="1"/>
    <col min="3834" max="3834" width="25.625" style="31" customWidth="1"/>
    <col min="3835" max="3835" width="24.125" style="31" customWidth="1"/>
    <col min="3836" max="3836" width="79.125" style="31" customWidth="1"/>
    <col min="3837" max="3837" width="23.125" style="31" customWidth="1"/>
    <col min="3838" max="3839" width="12" style="31" customWidth="1"/>
    <col min="3840" max="3840" width="26.125" style="31" customWidth="1"/>
    <col min="3841" max="3841" width="11" style="31"/>
    <col min="3842" max="3842" width="17.625" style="31" bestFit="1" customWidth="1"/>
    <col min="3843" max="4086" width="11" style="31"/>
    <col min="4087" max="4087" width="23.125" style="31" customWidth="1"/>
    <col min="4088" max="4088" width="23.625" style="31" customWidth="1"/>
    <col min="4089" max="4089" width="23.125" style="31" customWidth="1"/>
    <col min="4090" max="4090" width="25.625" style="31" customWidth="1"/>
    <col min="4091" max="4091" width="24.125" style="31" customWidth="1"/>
    <col min="4092" max="4092" width="79.125" style="31" customWidth="1"/>
    <col min="4093" max="4093" width="23.125" style="31" customWidth="1"/>
    <col min="4094" max="4095" width="12" style="31" customWidth="1"/>
    <col min="4096" max="4096" width="26.125" style="31" customWidth="1"/>
    <col min="4097" max="4097" width="11" style="31"/>
    <col min="4098" max="4098" width="17.625" style="31" bestFit="1" customWidth="1"/>
    <col min="4099" max="4342" width="11" style="31"/>
    <col min="4343" max="4343" width="23.125" style="31" customWidth="1"/>
    <col min="4344" max="4344" width="23.625" style="31" customWidth="1"/>
    <col min="4345" max="4345" width="23.125" style="31" customWidth="1"/>
    <col min="4346" max="4346" width="25.625" style="31" customWidth="1"/>
    <col min="4347" max="4347" width="24.125" style="31" customWidth="1"/>
    <col min="4348" max="4348" width="79.125" style="31" customWidth="1"/>
    <col min="4349" max="4349" width="23.125" style="31" customWidth="1"/>
    <col min="4350" max="4351" width="12" style="31" customWidth="1"/>
    <col min="4352" max="4352" width="26.125" style="31" customWidth="1"/>
    <col min="4353" max="4353" width="11" style="31"/>
    <col min="4354" max="4354" width="17.625" style="31" bestFit="1" customWidth="1"/>
    <col min="4355" max="4598" width="11" style="31"/>
    <col min="4599" max="4599" width="23.125" style="31" customWidth="1"/>
    <col min="4600" max="4600" width="23.625" style="31" customWidth="1"/>
    <col min="4601" max="4601" width="23.125" style="31" customWidth="1"/>
    <col min="4602" max="4602" width="25.625" style="31" customWidth="1"/>
    <col min="4603" max="4603" width="24.125" style="31" customWidth="1"/>
    <col min="4604" max="4604" width="79.125" style="31" customWidth="1"/>
    <col min="4605" max="4605" width="23.125" style="31" customWidth="1"/>
    <col min="4606" max="4607" width="12" style="31" customWidth="1"/>
    <col min="4608" max="4608" width="26.125" style="31" customWidth="1"/>
    <col min="4609" max="4609" width="11" style="31"/>
    <col min="4610" max="4610" width="17.625" style="31" bestFit="1" customWidth="1"/>
    <col min="4611" max="4854" width="11" style="31"/>
    <col min="4855" max="4855" width="23.125" style="31" customWidth="1"/>
    <col min="4856" max="4856" width="23.625" style="31" customWidth="1"/>
    <col min="4857" max="4857" width="23.125" style="31" customWidth="1"/>
    <col min="4858" max="4858" width="25.625" style="31" customWidth="1"/>
    <col min="4859" max="4859" width="24.125" style="31" customWidth="1"/>
    <col min="4860" max="4860" width="79.125" style="31" customWidth="1"/>
    <col min="4861" max="4861" width="23.125" style="31" customWidth="1"/>
    <col min="4862" max="4863" width="12" style="31" customWidth="1"/>
    <col min="4864" max="4864" width="26.125" style="31" customWidth="1"/>
    <col min="4865" max="4865" width="11" style="31"/>
    <col min="4866" max="4866" width="17.625" style="31" bestFit="1" customWidth="1"/>
    <col min="4867" max="5110" width="11" style="31"/>
    <col min="5111" max="5111" width="23.125" style="31" customWidth="1"/>
    <col min="5112" max="5112" width="23.625" style="31" customWidth="1"/>
    <col min="5113" max="5113" width="23.125" style="31" customWidth="1"/>
    <col min="5114" max="5114" width="25.625" style="31" customWidth="1"/>
    <col min="5115" max="5115" width="24.125" style="31" customWidth="1"/>
    <col min="5116" max="5116" width="79.125" style="31" customWidth="1"/>
    <col min="5117" max="5117" width="23.125" style="31" customWidth="1"/>
    <col min="5118" max="5119" width="12" style="31" customWidth="1"/>
    <col min="5120" max="5120" width="26.125" style="31" customWidth="1"/>
    <col min="5121" max="5121" width="11" style="31"/>
    <col min="5122" max="5122" width="17.625" style="31" bestFit="1" customWidth="1"/>
    <col min="5123" max="5366" width="11" style="31"/>
    <col min="5367" max="5367" width="23.125" style="31" customWidth="1"/>
    <col min="5368" max="5368" width="23.625" style="31" customWidth="1"/>
    <col min="5369" max="5369" width="23.125" style="31" customWidth="1"/>
    <col min="5370" max="5370" width="25.625" style="31" customWidth="1"/>
    <col min="5371" max="5371" width="24.125" style="31" customWidth="1"/>
    <col min="5372" max="5372" width="79.125" style="31" customWidth="1"/>
    <col min="5373" max="5373" width="23.125" style="31" customWidth="1"/>
    <col min="5374" max="5375" width="12" style="31" customWidth="1"/>
    <col min="5376" max="5376" width="26.125" style="31" customWidth="1"/>
    <col min="5377" max="5377" width="11" style="31"/>
    <col min="5378" max="5378" width="17.625" style="31" bestFit="1" customWidth="1"/>
    <col min="5379" max="5622" width="11" style="31"/>
    <col min="5623" max="5623" width="23.125" style="31" customWidth="1"/>
    <col min="5624" max="5624" width="23.625" style="31" customWidth="1"/>
    <col min="5625" max="5625" width="23.125" style="31" customWidth="1"/>
    <col min="5626" max="5626" width="25.625" style="31" customWidth="1"/>
    <col min="5627" max="5627" width="24.125" style="31" customWidth="1"/>
    <col min="5628" max="5628" width="79.125" style="31" customWidth="1"/>
    <col min="5629" max="5629" width="23.125" style="31" customWidth="1"/>
    <col min="5630" max="5631" width="12" style="31" customWidth="1"/>
    <col min="5632" max="5632" width="26.125" style="31" customWidth="1"/>
    <col min="5633" max="5633" width="11" style="31"/>
    <col min="5634" max="5634" width="17.625" style="31" bestFit="1" customWidth="1"/>
    <col min="5635" max="5878" width="11" style="31"/>
    <col min="5879" max="5879" width="23.125" style="31" customWidth="1"/>
    <col min="5880" max="5880" width="23.625" style="31" customWidth="1"/>
    <col min="5881" max="5881" width="23.125" style="31" customWidth="1"/>
    <col min="5882" max="5882" width="25.625" style="31" customWidth="1"/>
    <col min="5883" max="5883" width="24.125" style="31" customWidth="1"/>
    <col min="5884" max="5884" width="79.125" style="31" customWidth="1"/>
    <col min="5885" max="5885" width="23.125" style="31" customWidth="1"/>
    <col min="5886" max="5887" width="12" style="31" customWidth="1"/>
    <col min="5888" max="5888" width="26.125" style="31" customWidth="1"/>
    <col min="5889" max="5889" width="11" style="31"/>
    <col min="5890" max="5890" width="17.625" style="31" bestFit="1" customWidth="1"/>
    <col min="5891" max="6134" width="11" style="31"/>
    <col min="6135" max="6135" width="23.125" style="31" customWidth="1"/>
    <col min="6136" max="6136" width="23.625" style="31" customWidth="1"/>
    <col min="6137" max="6137" width="23.125" style="31" customWidth="1"/>
    <col min="6138" max="6138" width="25.625" style="31" customWidth="1"/>
    <col min="6139" max="6139" width="24.125" style="31" customWidth="1"/>
    <col min="6140" max="6140" width="79.125" style="31" customWidth="1"/>
    <col min="6141" max="6141" width="23.125" style="31" customWidth="1"/>
    <col min="6142" max="6143" width="12" style="31" customWidth="1"/>
    <col min="6144" max="6144" width="26.125" style="31" customWidth="1"/>
    <col min="6145" max="6145" width="11" style="31"/>
    <col min="6146" max="6146" width="17.625" style="31" bestFit="1" customWidth="1"/>
    <col min="6147" max="6390" width="11" style="31"/>
    <col min="6391" max="6391" width="23.125" style="31" customWidth="1"/>
    <col min="6392" max="6392" width="23.625" style="31" customWidth="1"/>
    <col min="6393" max="6393" width="23.125" style="31" customWidth="1"/>
    <col min="6394" max="6394" width="25.625" style="31" customWidth="1"/>
    <col min="6395" max="6395" width="24.125" style="31" customWidth="1"/>
    <col min="6396" max="6396" width="79.125" style="31" customWidth="1"/>
    <col min="6397" max="6397" width="23.125" style="31" customWidth="1"/>
    <col min="6398" max="6399" width="12" style="31" customWidth="1"/>
    <col min="6400" max="6400" width="26.125" style="31" customWidth="1"/>
    <col min="6401" max="6401" width="11" style="31"/>
    <col min="6402" max="6402" width="17.625" style="31" bestFit="1" customWidth="1"/>
    <col min="6403" max="6646" width="11" style="31"/>
    <col min="6647" max="6647" width="23.125" style="31" customWidth="1"/>
    <col min="6648" max="6648" width="23.625" style="31" customWidth="1"/>
    <col min="6649" max="6649" width="23.125" style="31" customWidth="1"/>
    <col min="6650" max="6650" width="25.625" style="31" customWidth="1"/>
    <col min="6651" max="6651" width="24.125" style="31" customWidth="1"/>
    <col min="6652" max="6652" width="79.125" style="31" customWidth="1"/>
    <col min="6653" max="6653" width="23.125" style="31" customWidth="1"/>
    <col min="6654" max="6655" width="12" style="31" customWidth="1"/>
    <col min="6656" max="6656" width="26.125" style="31" customWidth="1"/>
    <col min="6657" max="6657" width="11" style="31"/>
    <col min="6658" max="6658" width="17.625" style="31" bestFit="1" customWidth="1"/>
    <col min="6659" max="6902" width="11" style="31"/>
    <col min="6903" max="6903" width="23.125" style="31" customWidth="1"/>
    <col min="6904" max="6904" width="23.625" style="31" customWidth="1"/>
    <col min="6905" max="6905" width="23.125" style="31" customWidth="1"/>
    <col min="6906" max="6906" width="25.625" style="31" customWidth="1"/>
    <col min="6907" max="6907" width="24.125" style="31" customWidth="1"/>
    <col min="6908" max="6908" width="79.125" style="31" customWidth="1"/>
    <col min="6909" max="6909" width="23.125" style="31" customWidth="1"/>
    <col min="6910" max="6911" width="12" style="31" customWidth="1"/>
    <col min="6912" max="6912" width="26.125" style="31" customWidth="1"/>
    <col min="6913" max="6913" width="11" style="31"/>
    <col min="6914" max="6914" width="17.625" style="31" bestFit="1" customWidth="1"/>
    <col min="6915" max="7158" width="11" style="31"/>
    <col min="7159" max="7159" width="23.125" style="31" customWidth="1"/>
    <col min="7160" max="7160" width="23.625" style="31" customWidth="1"/>
    <col min="7161" max="7161" width="23.125" style="31" customWidth="1"/>
    <col min="7162" max="7162" width="25.625" style="31" customWidth="1"/>
    <col min="7163" max="7163" width="24.125" style="31" customWidth="1"/>
    <col min="7164" max="7164" width="79.125" style="31" customWidth="1"/>
    <col min="7165" max="7165" width="23.125" style="31" customWidth="1"/>
    <col min="7166" max="7167" width="12" style="31" customWidth="1"/>
    <col min="7168" max="7168" width="26.125" style="31" customWidth="1"/>
    <col min="7169" max="7169" width="11" style="31"/>
    <col min="7170" max="7170" width="17.625" style="31" bestFit="1" customWidth="1"/>
    <col min="7171" max="7414" width="11" style="31"/>
    <col min="7415" max="7415" width="23.125" style="31" customWidth="1"/>
    <col min="7416" max="7416" width="23.625" style="31" customWidth="1"/>
    <col min="7417" max="7417" width="23.125" style="31" customWidth="1"/>
    <col min="7418" max="7418" width="25.625" style="31" customWidth="1"/>
    <col min="7419" max="7419" width="24.125" style="31" customWidth="1"/>
    <col min="7420" max="7420" width="79.125" style="31" customWidth="1"/>
    <col min="7421" max="7421" width="23.125" style="31" customWidth="1"/>
    <col min="7422" max="7423" width="12" style="31" customWidth="1"/>
    <col min="7424" max="7424" width="26.125" style="31" customWidth="1"/>
    <col min="7425" max="7425" width="11" style="31"/>
    <col min="7426" max="7426" width="17.625" style="31" bestFit="1" customWidth="1"/>
    <col min="7427" max="7670" width="11" style="31"/>
    <col min="7671" max="7671" width="23.125" style="31" customWidth="1"/>
    <col min="7672" max="7672" width="23.625" style="31" customWidth="1"/>
    <col min="7673" max="7673" width="23.125" style="31" customWidth="1"/>
    <col min="7674" max="7674" width="25.625" style="31" customWidth="1"/>
    <col min="7675" max="7675" width="24.125" style="31" customWidth="1"/>
    <col min="7676" max="7676" width="79.125" style="31" customWidth="1"/>
    <col min="7677" max="7677" width="23.125" style="31" customWidth="1"/>
    <col min="7678" max="7679" width="12" style="31" customWidth="1"/>
    <col min="7680" max="7680" width="26.125" style="31" customWidth="1"/>
    <col min="7681" max="7681" width="11" style="31"/>
    <col min="7682" max="7682" width="17.625" style="31" bestFit="1" customWidth="1"/>
    <col min="7683" max="7926" width="11" style="31"/>
    <col min="7927" max="7927" width="23.125" style="31" customWidth="1"/>
    <col min="7928" max="7928" width="23.625" style="31" customWidth="1"/>
    <col min="7929" max="7929" width="23.125" style="31" customWidth="1"/>
    <col min="7930" max="7930" width="25.625" style="31" customWidth="1"/>
    <col min="7931" max="7931" width="24.125" style="31" customWidth="1"/>
    <col min="7932" max="7932" width="79.125" style="31" customWidth="1"/>
    <col min="7933" max="7933" width="23.125" style="31" customWidth="1"/>
    <col min="7934" max="7935" width="12" style="31" customWidth="1"/>
    <col min="7936" max="7936" width="26.125" style="31" customWidth="1"/>
    <col min="7937" max="7937" width="11" style="31"/>
    <col min="7938" max="7938" width="17.625" style="31" bestFit="1" customWidth="1"/>
    <col min="7939" max="8182" width="11" style="31"/>
    <col min="8183" max="8183" width="23.125" style="31" customWidth="1"/>
    <col min="8184" max="8184" width="23.625" style="31" customWidth="1"/>
    <col min="8185" max="8185" width="23.125" style="31" customWidth="1"/>
    <col min="8186" max="8186" width="25.625" style="31" customWidth="1"/>
    <col min="8187" max="8187" width="24.125" style="31" customWidth="1"/>
    <col min="8188" max="8188" width="79.125" style="31" customWidth="1"/>
    <col min="8189" max="8189" width="23.125" style="31" customWidth="1"/>
    <col min="8190" max="8191" width="12" style="31" customWidth="1"/>
    <col min="8192" max="8192" width="26.125" style="31" customWidth="1"/>
    <col min="8193" max="8193" width="11" style="31"/>
    <col min="8194" max="8194" width="17.625" style="31" bestFit="1" customWidth="1"/>
    <col min="8195" max="8438" width="11" style="31"/>
    <col min="8439" max="8439" width="23.125" style="31" customWidth="1"/>
    <col min="8440" max="8440" width="23.625" style="31" customWidth="1"/>
    <col min="8441" max="8441" width="23.125" style="31" customWidth="1"/>
    <col min="8442" max="8442" width="25.625" style="31" customWidth="1"/>
    <col min="8443" max="8443" width="24.125" style="31" customWidth="1"/>
    <col min="8444" max="8444" width="79.125" style="31" customWidth="1"/>
    <col min="8445" max="8445" width="23.125" style="31" customWidth="1"/>
    <col min="8446" max="8447" width="12" style="31" customWidth="1"/>
    <col min="8448" max="8448" width="26.125" style="31" customWidth="1"/>
    <col min="8449" max="8449" width="11" style="31"/>
    <col min="8450" max="8450" width="17.625" style="31" bestFit="1" customWidth="1"/>
    <col min="8451" max="8694" width="11" style="31"/>
    <col min="8695" max="8695" width="23.125" style="31" customWidth="1"/>
    <col min="8696" max="8696" width="23.625" style="31" customWidth="1"/>
    <col min="8697" max="8697" width="23.125" style="31" customWidth="1"/>
    <col min="8698" max="8698" width="25.625" style="31" customWidth="1"/>
    <col min="8699" max="8699" width="24.125" style="31" customWidth="1"/>
    <col min="8700" max="8700" width="79.125" style="31" customWidth="1"/>
    <col min="8701" max="8701" width="23.125" style="31" customWidth="1"/>
    <col min="8702" max="8703" width="12" style="31" customWidth="1"/>
    <col min="8704" max="8704" width="26.125" style="31" customWidth="1"/>
    <col min="8705" max="8705" width="11" style="31"/>
    <col min="8706" max="8706" width="17.625" style="31" bestFit="1" customWidth="1"/>
    <col min="8707" max="8950" width="11" style="31"/>
    <col min="8951" max="8951" width="23.125" style="31" customWidth="1"/>
    <col min="8952" max="8952" width="23.625" style="31" customWidth="1"/>
    <col min="8953" max="8953" width="23.125" style="31" customWidth="1"/>
    <col min="8954" max="8954" width="25.625" style="31" customWidth="1"/>
    <col min="8955" max="8955" width="24.125" style="31" customWidth="1"/>
    <col min="8956" max="8956" width="79.125" style="31" customWidth="1"/>
    <col min="8957" max="8957" width="23.125" style="31" customWidth="1"/>
    <col min="8958" max="8959" width="12" style="31" customWidth="1"/>
    <col min="8960" max="8960" width="26.125" style="31" customWidth="1"/>
    <col min="8961" max="8961" width="11" style="31"/>
    <col min="8962" max="8962" width="17.625" style="31" bestFit="1" customWidth="1"/>
    <col min="8963" max="9206" width="11" style="31"/>
    <col min="9207" max="9207" width="23.125" style="31" customWidth="1"/>
    <col min="9208" max="9208" width="23.625" style="31" customWidth="1"/>
    <col min="9209" max="9209" width="23.125" style="31" customWidth="1"/>
    <col min="9210" max="9210" width="25.625" style="31" customWidth="1"/>
    <col min="9211" max="9211" width="24.125" style="31" customWidth="1"/>
    <col min="9212" max="9212" width="79.125" style="31" customWidth="1"/>
    <col min="9213" max="9213" width="23.125" style="31" customWidth="1"/>
    <col min="9214" max="9215" width="12" style="31" customWidth="1"/>
    <col min="9216" max="9216" width="26.125" style="31" customWidth="1"/>
    <col min="9217" max="9217" width="11" style="31"/>
    <col min="9218" max="9218" width="17.625" style="31" bestFit="1" customWidth="1"/>
    <col min="9219" max="9462" width="11" style="31"/>
    <col min="9463" max="9463" width="23.125" style="31" customWidth="1"/>
    <col min="9464" max="9464" width="23.625" style="31" customWidth="1"/>
    <col min="9465" max="9465" width="23.125" style="31" customWidth="1"/>
    <col min="9466" max="9466" width="25.625" style="31" customWidth="1"/>
    <col min="9467" max="9467" width="24.125" style="31" customWidth="1"/>
    <col min="9468" max="9468" width="79.125" style="31" customWidth="1"/>
    <col min="9469" max="9469" width="23.125" style="31" customWidth="1"/>
    <col min="9470" max="9471" width="12" style="31" customWidth="1"/>
    <col min="9472" max="9472" width="26.125" style="31" customWidth="1"/>
    <col min="9473" max="9473" width="11" style="31"/>
    <col min="9474" max="9474" width="17.625" style="31" bestFit="1" customWidth="1"/>
    <col min="9475" max="9718" width="11" style="31"/>
    <col min="9719" max="9719" width="23.125" style="31" customWidth="1"/>
    <col min="9720" max="9720" width="23.625" style="31" customWidth="1"/>
    <col min="9721" max="9721" width="23.125" style="31" customWidth="1"/>
    <col min="9722" max="9722" width="25.625" style="31" customWidth="1"/>
    <col min="9723" max="9723" width="24.125" style="31" customWidth="1"/>
    <col min="9724" max="9724" width="79.125" style="31" customWidth="1"/>
    <col min="9725" max="9725" width="23.125" style="31" customWidth="1"/>
    <col min="9726" max="9727" width="12" style="31" customWidth="1"/>
    <col min="9728" max="9728" width="26.125" style="31" customWidth="1"/>
    <col min="9729" max="9729" width="11" style="31"/>
    <col min="9730" max="9730" width="17.625" style="31" bestFit="1" customWidth="1"/>
    <col min="9731" max="9974" width="11" style="31"/>
    <col min="9975" max="9975" width="23.125" style="31" customWidth="1"/>
    <col min="9976" max="9976" width="23.625" style="31" customWidth="1"/>
    <col min="9977" max="9977" width="23.125" style="31" customWidth="1"/>
    <col min="9978" max="9978" width="25.625" style="31" customWidth="1"/>
    <col min="9979" max="9979" width="24.125" style="31" customWidth="1"/>
    <col min="9980" max="9980" width="79.125" style="31" customWidth="1"/>
    <col min="9981" max="9981" width="23.125" style="31" customWidth="1"/>
    <col min="9982" max="9983" width="12" style="31" customWidth="1"/>
    <col min="9984" max="9984" width="26.125" style="31" customWidth="1"/>
    <col min="9985" max="9985" width="11" style="31"/>
    <col min="9986" max="9986" width="17.625" style="31" bestFit="1" customWidth="1"/>
    <col min="9987" max="10230" width="11" style="31"/>
    <col min="10231" max="10231" width="23.125" style="31" customWidth="1"/>
    <col min="10232" max="10232" width="23.625" style="31" customWidth="1"/>
    <col min="10233" max="10233" width="23.125" style="31" customWidth="1"/>
    <col min="10234" max="10234" width="25.625" style="31" customWidth="1"/>
    <col min="10235" max="10235" width="24.125" style="31" customWidth="1"/>
    <col min="10236" max="10236" width="79.125" style="31" customWidth="1"/>
    <col min="10237" max="10237" width="23.125" style="31" customWidth="1"/>
    <col min="10238" max="10239" width="12" style="31" customWidth="1"/>
    <col min="10240" max="10240" width="26.125" style="31" customWidth="1"/>
    <col min="10241" max="10241" width="11" style="31"/>
    <col min="10242" max="10242" width="17.625" style="31" bestFit="1" customWidth="1"/>
    <col min="10243" max="10486" width="11" style="31"/>
    <col min="10487" max="10487" width="23.125" style="31" customWidth="1"/>
    <col min="10488" max="10488" width="23.625" style="31" customWidth="1"/>
    <col min="10489" max="10489" width="23.125" style="31" customWidth="1"/>
    <col min="10490" max="10490" width="25.625" style="31" customWidth="1"/>
    <col min="10491" max="10491" width="24.125" style="31" customWidth="1"/>
    <col min="10492" max="10492" width="79.125" style="31" customWidth="1"/>
    <col min="10493" max="10493" width="23.125" style="31" customWidth="1"/>
    <col min="10494" max="10495" width="12" style="31" customWidth="1"/>
    <col min="10496" max="10496" width="26.125" style="31" customWidth="1"/>
    <col min="10497" max="10497" width="11" style="31"/>
    <col min="10498" max="10498" width="17.625" style="31" bestFit="1" customWidth="1"/>
    <col min="10499" max="10742" width="11" style="31"/>
    <col min="10743" max="10743" width="23.125" style="31" customWidth="1"/>
    <col min="10744" max="10744" width="23.625" style="31" customWidth="1"/>
    <col min="10745" max="10745" width="23.125" style="31" customWidth="1"/>
    <col min="10746" max="10746" width="25.625" style="31" customWidth="1"/>
    <col min="10747" max="10747" width="24.125" style="31" customWidth="1"/>
    <col min="10748" max="10748" width="79.125" style="31" customWidth="1"/>
    <col min="10749" max="10749" width="23.125" style="31" customWidth="1"/>
    <col min="10750" max="10751" width="12" style="31" customWidth="1"/>
    <col min="10752" max="10752" width="26.125" style="31" customWidth="1"/>
    <col min="10753" max="10753" width="11" style="31"/>
    <col min="10754" max="10754" width="17.625" style="31" bestFit="1" customWidth="1"/>
    <col min="10755" max="10998" width="11" style="31"/>
    <col min="10999" max="10999" width="23.125" style="31" customWidth="1"/>
    <col min="11000" max="11000" width="23.625" style="31" customWidth="1"/>
    <col min="11001" max="11001" width="23.125" style="31" customWidth="1"/>
    <col min="11002" max="11002" width="25.625" style="31" customWidth="1"/>
    <col min="11003" max="11003" width="24.125" style="31" customWidth="1"/>
    <col min="11004" max="11004" width="79.125" style="31" customWidth="1"/>
    <col min="11005" max="11005" width="23.125" style="31" customWidth="1"/>
    <col min="11006" max="11007" width="12" style="31" customWidth="1"/>
    <col min="11008" max="11008" width="26.125" style="31" customWidth="1"/>
    <col min="11009" max="11009" width="11" style="31"/>
    <col min="11010" max="11010" width="17.625" style="31" bestFit="1" customWidth="1"/>
    <col min="11011" max="11254" width="11" style="31"/>
    <col min="11255" max="11255" width="23.125" style="31" customWidth="1"/>
    <col min="11256" max="11256" width="23.625" style="31" customWidth="1"/>
    <col min="11257" max="11257" width="23.125" style="31" customWidth="1"/>
    <col min="11258" max="11258" width="25.625" style="31" customWidth="1"/>
    <col min="11259" max="11259" width="24.125" style="31" customWidth="1"/>
    <col min="11260" max="11260" width="79.125" style="31" customWidth="1"/>
    <col min="11261" max="11261" width="23.125" style="31" customWidth="1"/>
    <col min="11262" max="11263" width="12" style="31" customWidth="1"/>
    <col min="11264" max="11264" width="26.125" style="31" customWidth="1"/>
    <col min="11265" max="11265" width="11" style="31"/>
    <col min="11266" max="11266" width="17.625" style="31" bestFit="1" customWidth="1"/>
    <col min="11267" max="11510" width="11" style="31"/>
    <col min="11511" max="11511" width="23.125" style="31" customWidth="1"/>
    <col min="11512" max="11512" width="23.625" style="31" customWidth="1"/>
    <col min="11513" max="11513" width="23.125" style="31" customWidth="1"/>
    <col min="11514" max="11514" width="25.625" style="31" customWidth="1"/>
    <col min="11515" max="11515" width="24.125" style="31" customWidth="1"/>
    <col min="11516" max="11516" width="79.125" style="31" customWidth="1"/>
    <col min="11517" max="11517" width="23.125" style="31" customWidth="1"/>
    <col min="11518" max="11519" width="12" style="31" customWidth="1"/>
    <col min="11520" max="11520" width="26.125" style="31" customWidth="1"/>
    <col min="11521" max="11521" width="11" style="31"/>
    <col min="11522" max="11522" width="17.625" style="31" bestFit="1" customWidth="1"/>
    <col min="11523" max="11766" width="11" style="31"/>
    <col min="11767" max="11767" width="23.125" style="31" customWidth="1"/>
    <col min="11768" max="11768" width="23.625" style="31" customWidth="1"/>
    <col min="11769" max="11769" width="23.125" style="31" customWidth="1"/>
    <col min="11770" max="11770" width="25.625" style="31" customWidth="1"/>
    <col min="11771" max="11771" width="24.125" style="31" customWidth="1"/>
    <col min="11772" max="11772" width="79.125" style="31" customWidth="1"/>
    <col min="11773" max="11773" width="23.125" style="31" customWidth="1"/>
    <col min="11774" max="11775" width="12" style="31" customWidth="1"/>
    <col min="11776" max="11776" width="26.125" style="31" customWidth="1"/>
    <col min="11777" max="11777" width="11" style="31"/>
    <col min="11778" max="11778" width="17.625" style="31" bestFit="1" customWidth="1"/>
    <col min="11779" max="12022" width="11" style="31"/>
    <col min="12023" max="12023" width="23.125" style="31" customWidth="1"/>
    <col min="12024" max="12024" width="23.625" style="31" customWidth="1"/>
    <col min="12025" max="12025" width="23.125" style="31" customWidth="1"/>
    <col min="12026" max="12026" width="25.625" style="31" customWidth="1"/>
    <col min="12027" max="12027" width="24.125" style="31" customWidth="1"/>
    <col min="12028" max="12028" width="79.125" style="31" customWidth="1"/>
    <col min="12029" max="12029" width="23.125" style="31" customWidth="1"/>
    <col min="12030" max="12031" width="12" style="31" customWidth="1"/>
    <col min="12032" max="12032" width="26.125" style="31" customWidth="1"/>
    <col min="12033" max="12033" width="11" style="31"/>
    <col min="12034" max="12034" width="17.625" style="31" bestFit="1" customWidth="1"/>
    <col min="12035" max="12278" width="11" style="31"/>
    <col min="12279" max="12279" width="23.125" style="31" customWidth="1"/>
    <col min="12280" max="12280" width="23.625" style="31" customWidth="1"/>
    <col min="12281" max="12281" width="23.125" style="31" customWidth="1"/>
    <col min="12282" max="12282" width="25.625" style="31" customWidth="1"/>
    <col min="12283" max="12283" width="24.125" style="31" customWidth="1"/>
    <col min="12284" max="12284" width="79.125" style="31" customWidth="1"/>
    <col min="12285" max="12285" width="23.125" style="31" customWidth="1"/>
    <col min="12286" max="12287" width="12" style="31" customWidth="1"/>
    <col min="12288" max="12288" width="26.125" style="31" customWidth="1"/>
    <col min="12289" max="12289" width="11" style="31"/>
    <col min="12290" max="12290" width="17.625" style="31" bestFit="1" customWidth="1"/>
    <col min="12291" max="12534" width="11" style="31"/>
    <col min="12535" max="12535" width="23.125" style="31" customWidth="1"/>
    <col min="12536" max="12536" width="23.625" style="31" customWidth="1"/>
    <col min="12537" max="12537" width="23.125" style="31" customWidth="1"/>
    <col min="12538" max="12538" width="25.625" style="31" customWidth="1"/>
    <col min="12539" max="12539" width="24.125" style="31" customWidth="1"/>
    <col min="12540" max="12540" width="79.125" style="31" customWidth="1"/>
    <col min="12541" max="12541" width="23.125" style="31" customWidth="1"/>
    <col min="12542" max="12543" width="12" style="31" customWidth="1"/>
    <col min="12544" max="12544" width="26.125" style="31" customWidth="1"/>
    <col min="12545" max="12545" width="11" style="31"/>
    <col min="12546" max="12546" width="17.625" style="31" bestFit="1" customWidth="1"/>
    <col min="12547" max="12790" width="11" style="31"/>
    <col min="12791" max="12791" width="23.125" style="31" customWidth="1"/>
    <col min="12792" max="12792" width="23.625" style="31" customWidth="1"/>
    <col min="12793" max="12793" width="23.125" style="31" customWidth="1"/>
    <col min="12794" max="12794" width="25.625" style="31" customWidth="1"/>
    <col min="12795" max="12795" width="24.125" style="31" customWidth="1"/>
    <col min="12796" max="12796" width="79.125" style="31" customWidth="1"/>
    <col min="12797" max="12797" width="23.125" style="31" customWidth="1"/>
    <col min="12798" max="12799" width="12" style="31" customWidth="1"/>
    <col min="12800" max="12800" width="26.125" style="31" customWidth="1"/>
    <col min="12801" max="12801" width="11" style="31"/>
    <col min="12802" max="12802" width="17.625" style="31" bestFit="1" customWidth="1"/>
    <col min="12803" max="13046" width="11" style="31"/>
    <col min="13047" max="13047" width="23.125" style="31" customWidth="1"/>
    <col min="13048" max="13048" width="23.625" style="31" customWidth="1"/>
    <col min="13049" max="13049" width="23.125" style="31" customWidth="1"/>
    <col min="13050" max="13050" width="25.625" style="31" customWidth="1"/>
    <col min="13051" max="13051" width="24.125" style="31" customWidth="1"/>
    <col min="13052" max="13052" width="79.125" style="31" customWidth="1"/>
    <col min="13053" max="13053" width="23.125" style="31" customWidth="1"/>
    <col min="13054" max="13055" width="12" style="31" customWidth="1"/>
    <col min="13056" max="13056" width="26.125" style="31" customWidth="1"/>
    <col min="13057" max="13057" width="11" style="31"/>
    <col min="13058" max="13058" width="17.625" style="31" bestFit="1" customWidth="1"/>
    <col min="13059" max="13302" width="11" style="31"/>
    <col min="13303" max="13303" width="23.125" style="31" customWidth="1"/>
    <col min="13304" max="13304" width="23.625" style="31" customWidth="1"/>
    <col min="13305" max="13305" width="23.125" style="31" customWidth="1"/>
    <col min="13306" max="13306" width="25.625" style="31" customWidth="1"/>
    <col min="13307" max="13307" width="24.125" style="31" customWidth="1"/>
    <col min="13308" max="13308" width="79.125" style="31" customWidth="1"/>
    <col min="13309" max="13309" width="23.125" style="31" customWidth="1"/>
    <col min="13310" max="13311" width="12" style="31" customWidth="1"/>
    <col min="13312" max="13312" width="26.125" style="31" customWidth="1"/>
    <col min="13313" max="13313" width="11" style="31"/>
    <col min="13314" max="13314" width="17.625" style="31" bestFit="1" customWidth="1"/>
    <col min="13315" max="13558" width="11" style="31"/>
    <col min="13559" max="13559" width="23.125" style="31" customWidth="1"/>
    <col min="13560" max="13560" width="23.625" style="31" customWidth="1"/>
    <col min="13561" max="13561" width="23.125" style="31" customWidth="1"/>
    <col min="13562" max="13562" width="25.625" style="31" customWidth="1"/>
    <col min="13563" max="13563" width="24.125" style="31" customWidth="1"/>
    <col min="13564" max="13564" width="79.125" style="31" customWidth="1"/>
    <col min="13565" max="13565" width="23.125" style="31" customWidth="1"/>
    <col min="13566" max="13567" width="12" style="31" customWidth="1"/>
    <col min="13568" max="13568" width="26.125" style="31" customWidth="1"/>
    <col min="13569" max="13569" width="11" style="31"/>
    <col min="13570" max="13570" width="17.625" style="31" bestFit="1" customWidth="1"/>
    <col min="13571" max="13814" width="11" style="31"/>
    <col min="13815" max="13815" width="23.125" style="31" customWidth="1"/>
    <col min="13816" max="13816" width="23.625" style="31" customWidth="1"/>
    <col min="13817" max="13817" width="23.125" style="31" customWidth="1"/>
    <col min="13818" max="13818" width="25.625" style="31" customWidth="1"/>
    <col min="13819" max="13819" width="24.125" style="31" customWidth="1"/>
    <col min="13820" max="13820" width="79.125" style="31" customWidth="1"/>
    <col min="13821" max="13821" width="23.125" style="31" customWidth="1"/>
    <col min="13822" max="13823" width="12" style="31" customWidth="1"/>
    <col min="13824" max="13824" width="26.125" style="31" customWidth="1"/>
    <col min="13825" max="13825" width="11" style="31"/>
    <col min="13826" max="13826" width="17.625" style="31" bestFit="1" customWidth="1"/>
    <col min="13827" max="14070" width="11" style="31"/>
    <col min="14071" max="14071" width="23.125" style="31" customWidth="1"/>
    <col min="14072" max="14072" width="23.625" style="31" customWidth="1"/>
    <col min="14073" max="14073" width="23.125" style="31" customWidth="1"/>
    <col min="14074" max="14074" width="25.625" style="31" customWidth="1"/>
    <col min="14075" max="14075" width="24.125" style="31" customWidth="1"/>
    <col min="14076" max="14076" width="79.125" style="31" customWidth="1"/>
    <col min="14077" max="14077" width="23.125" style="31" customWidth="1"/>
    <col min="14078" max="14079" width="12" style="31" customWidth="1"/>
    <col min="14080" max="14080" width="26.125" style="31" customWidth="1"/>
    <col min="14081" max="14081" width="11" style="31"/>
    <col min="14082" max="14082" width="17.625" style="31" bestFit="1" customWidth="1"/>
    <col min="14083" max="14326" width="11" style="31"/>
    <col min="14327" max="14327" width="23.125" style="31" customWidth="1"/>
    <col min="14328" max="14328" width="23.625" style="31" customWidth="1"/>
    <col min="14329" max="14329" width="23.125" style="31" customWidth="1"/>
    <col min="14330" max="14330" width="25.625" style="31" customWidth="1"/>
    <col min="14331" max="14331" width="24.125" style="31" customWidth="1"/>
    <col min="14332" max="14332" width="79.125" style="31" customWidth="1"/>
    <col min="14333" max="14333" width="23.125" style="31" customWidth="1"/>
    <col min="14334" max="14335" width="12" style="31" customWidth="1"/>
    <col min="14336" max="14336" width="26.125" style="31" customWidth="1"/>
    <col min="14337" max="14337" width="11" style="31"/>
    <col min="14338" max="14338" width="17.625" style="31" bestFit="1" customWidth="1"/>
    <col min="14339" max="14582" width="11" style="31"/>
    <col min="14583" max="14583" width="23.125" style="31" customWidth="1"/>
    <col min="14584" max="14584" width="23.625" style="31" customWidth="1"/>
    <col min="14585" max="14585" width="23.125" style="31" customWidth="1"/>
    <col min="14586" max="14586" width="25.625" style="31" customWidth="1"/>
    <col min="14587" max="14587" width="24.125" style="31" customWidth="1"/>
    <col min="14588" max="14588" width="79.125" style="31" customWidth="1"/>
    <col min="14589" max="14589" width="23.125" style="31" customWidth="1"/>
    <col min="14590" max="14591" width="12" style="31" customWidth="1"/>
    <col min="14592" max="14592" width="26.125" style="31" customWidth="1"/>
    <col min="14593" max="14593" width="11" style="31"/>
    <col min="14594" max="14594" width="17.625" style="31" bestFit="1" customWidth="1"/>
    <col min="14595" max="14838" width="11" style="31"/>
    <col min="14839" max="14839" width="23.125" style="31" customWidth="1"/>
    <col min="14840" max="14840" width="23.625" style="31" customWidth="1"/>
    <col min="14841" max="14841" width="23.125" style="31" customWidth="1"/>
    <col min="14842" max="14842" width="25.625" style="31" customWidth="1"/>
    <col min="14843" max="14843" width="24.125" style="31" customWidth="1"/>
    <col min="14844" max="14844" width="79.125" style="31" customWidth="1"/>
    <col min="14845" max="14845" width="23.125" style="31" customWidth="1"/>
    <col min="14846" max="14847" width="12" style="31" customWidth="1"/>
    <col min="14848" max="14848" width="26.125" style="31" customWidth="1"/>
    <col min="14849" max="14849" width="11" style="31"/>
    <col min="14850" max="14850" width="17.625" style="31" bestFit="1" customWidth="1"/>
    <col min="14851" max="15094" width="11" style="31"/>
    <col min="15095" max="15095" width="23.125" style="31" customWidth="1"/>
    <col min="15096" max="15096" width="23.625" style="31" customWidth="1"/>
    <col min="15097" max="15097" width="23.125" style="31" customWidth="1"/>
    <col min="15098" max="15098" width="25.625" style="31" customWidth="1"/>
    <col min="15099" max="15099" width="24.125" style="31" customWidth="1"/>
    <col min="15100" max="15100" width="79.125" style="31" customWidth="1"/>
    <col min="15101" max="15101" width="23.125" style="31" customWidth="1"/>
    <col min="15102" max="15103" width="12" style="31" customWidth="1"/>
    <col min="15104" max="15104" width="26.125" style="31" customWidth="1"/>
    <col min="15105" max="15105" width="11" style="31"/>
    <col min="15106" max="15106" width="17.625" style="31" bestFit="1" customWidth="1"/>
    <col min="15107" max="15350" width="11" style="31"/>
    <col min="15351" max="15351" width="23.125" style="31" customWidth="1"/>
    <col min="15352" max="15352" width="23.625" style="31" customWidth="1"/>
    <col min="15353" max="15353" width="23.125" style="31" customWidth="1"/>
    <col min="15354" max="15354" width="25.625" style="31" customWidth="1"/>
    <col min="15355" max="15355" width="24.125" style="31" customWidth="1"/>
    <col min="15356" max="15356" width="79.125" style="31" customWidth="1"/>
    <col min="15357" max="15357" width="23.125" style="31" customWidth="1"/>
    <col min="15358" max="15359" width="12" style="31" customWidth="1"/>
    <col min="15360" max="15360" width="26.125" style="31" customWidth="1"/>
    <col min="15361" max="15361" width="11" style="31"/>
    <col min="15362" max="15362" width="17.625" style="31" bestFit="1" customWidth="1"/>
    <col min="15363" max="15606" width="11" style="31"/>
    <col min="15607" max="15607" width="23.125" style="31" customWidth="1"/>
    <col min="15608" max="15608" width="23.625" style="31" customWidth="1"/>
    <col min="15609" max="15609" width="23.125" style="31" customWidth="1"/>
    <col min="15610" max="15610" width="25.625" style="31" customWidth="1"/>
    <col min="15611" max="15611" width="24.125" style="31" customWidth="1"/>
    <col min="15612" max="15612" width="79.125" style="31" customWidth="1"/>
    <col min="15613" max="15613" width="23.125" style="31" customWidth="1"/>
    <col min="15614" max="15615" width="12" style="31" customWidth="1"/>
    <col min="15616" max="15616" width="26.125" style="31" customWidth="1"/>
    <col min="15617" max="15617" width="11" style="31"/>
    <col min="15618" max="15618" width="17.625" style="31" bestFit="1" customWidth="1"/>
    <col min="15619" max="15862" width="11" style="31"/>
    <col min="15863" max="15863" width="23.125" style="31" customWidth="1"/>
    <col min="15864" max="15864" width="23.625" style="31" customWidth="1"/>
    <col min="15865" max="15865" width="23.125" style="31" customWidth="1"/>
    <col min="15866" max="15866" width="25.625" style="31" customWidth="1"/>
    <col min="15867" max="15867" width="24.125" style="31" customWidth="1"/>
    <col min="15868" max="15868" width="79.125" style="31" customWidth="1"/>
    <col min="15869" max="15869" width="23.125" style="31" customWidth="1"/>
    <col min="15870" max="15871" width="12" style="31" customWidth="1"/>
    <col min="15872" max="15872" width="26.125" style="31" customWidth="1"/>
    <col min="15873" max="15873" width="11" style="31"/>
    <col min="15874" max="15874" width="17.625" style="31" bestFit="1" customWidth="1"/>
    <col min="15875" max="16118" width="11" style="31"/>
    <col min="16119" max="16119" width="23.125" style="31" customWidth="1"/>
    <col min="16120" max="16120" width="23.625" style="31" customWidth="1"/>
    <col min="16121" max="16121" width="23.125" style="31" customWidth="1"/>
    <col min="16122" max="16122" width="25.625" style="31" customWidth="1"/>
    <col min="16123" max="16123" width="24.125" style="31" customWidth="1"/>
    <col min="16124" max="16124" width="79.125" style="31" customWidth="1"/>
    <col min="16125" max="16125" width="23.125" style="31" customWidth="1"/>
    <col min="16126" max="16127" width="12" style="31" customWidth="1"/>
    <col min="16128" max="16128" width="26.125" style="31" customWidth="1"/>
    <col min="16129" max="16129" width="11" style="31"/>
    <col min="16130" max="16130" width="17.625" style="31" bestFit="1" customWidth="1"/>
    <col min="16131" max="16371" width="11" style="31"/>
    <col min="16372" max="16384" width="11" style="31" customWidth="1"/>
  </cols>
  <sheetData>
    <row r="1" spans="1:28" s="2" customFormat="1" ht="15" x14ac:dyDescent="0.2">
      <c r="A1" s="28"/>
      <c r="B1" s="28"/>
      <c r="C1" s="28"/>
      <c r="D1" s="28"/>
      <c r="E1" s="28"/>
      <c r="F1" s="28"/>
      <c r="G1" s="29"/>
      <c r="H1" s="29"/>
      <c r="I1" s="29"/>
      <c r="J1" s="29"/>
      <c r="K1" s="29"/>
      <c r="L1" s="29"/>
      <c r="M1" s="28"/>
      <c r="N1" s="28"/>
      <c r="O1" s="1"/>
      <c r="P1" s="1"/>
      <c r="Q1" s="1"/>
      <c r="R1" s="1"/>
      <c r="S1" s="1"/>
      <c r="T1" s="1"/>
      <c r="U1" s="1"/>
    </row>
    <row r="2" spans="1:28" s="2" customFormat="1" ht="26.25" customHeight="1" x14ac:dyDescent="0.25">
      <c r="A2" s="39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42"/>
      <c r="N2" s="42"/>
      <c r="O2" s="42"/>
      <c r="P2" s="42"/>
      <c r="Q2" s="42"/>
      <c r="R2" s="42"/>
      <c r="S2" s="42"/>
      <c r="T2" s="42"/>
      <c r="U2" s="1"/>
    </row>
    <row r="3" spans="1:28" s="2" customFormat="1" ht="26.25" customHeight="1" x14ac:dyDescent="0.25">
      <c r="A3" s="9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42"/>
      <c r="N3" s="42"/>
      <c r="O3" s="42"/>
      <c r="P3" s="42"/>
      <c r="Q3" s="42"/>
      <c r="R3" s="42"/>
      <c r="S3" s="42"/>
      <c r="T3" s="42"/>
      <c r="U3" s="1"/>
    </row>
    <row r="4" spans="1:28" s="1" customFormat="1" ht="26.25" customHeight="1" x14ac:dyDescent="0.25">
      <c r="A4" s="7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42"/>
      <c r="N4" s="42"/>
      <c r="O4" s="42"/>
      <c r="P4" s="42"/>
      <c r="Q4" s="42"/>
      <c r="R4" s="42"/>
      <c r="S4" s="42"/>
      <c r="T4" s="42"/>
    </row>
    <row r="5" spans="1:28" s="1" customFormat="1" ht="9.75" customHeight="1" thickBot="1" x14ac:dyDescent="0.3">
      <c r="A5" s="9"/>
      <c r="B5" s="12"/>
      <c r="C5" s="11"/>
      <c r="D5" s="11"/>
      <c r="E5" s="11"/>
      <c r="F5" s="11"/>
      <c r="G5" s="11"/>
      <c r="H5" s="11"/>
      <c r="I5" s="11"/>
      <c r="J5" s="11"/>
      <c r="K5" s="11"/>
      <c r="L5" s="11"/>
      <c r="M5" s="42"/>
      <c r="N5" s="42"/>
      <c r="O5" s="42"/>
      <c r="P5" s="42"/>
      <c r="Q5" s="42"/>
      <c r="R5" s="42"/>
      <c r="S5" s="42"/>
      <c r="T5" s="42"/>
    </row>
    <row r="6" spans="1:28" s="1" customFormat="1" ht="92.25" customHeight="1" thickBot="1" x14ac:dyDescent="0.3">
      <c r="A6" s="9"/>
      <c r="B6" s="104" t="s">
        <v>78</v>
      </c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16"/>
      <c r="O6" s="107" t="s">
        <v>77</v>
      </c>
      <c r="P6" s="108"/>
      <c r="Q6" s="108"/>
      <c r="R6" s="108"/>
      <c r="S6" s="109"/>
      <c r="T6" s="42"/>
      <c r="U6" s="115" t="s">
        <v>56</v>
      </c>
      <c r="V6" s="115"/>
      <c r="W6" s="115"/>
      <c r="X6" s="115"/>
      <c r="Y6" s="115"/>
    </row>
    <row r="7" spans="1:28" s="1" customFormat="1" ht="29.25" customHeight="1" thickBot="1" x14ac:dyDescent="0.3">
      <c r="A7" s="9"/>
      <c r="B7" s="12"/>
      <c r="C7" s="11"/>
      <c r="D7" s="11"/>
      <c r="E7" s="11"/>
      <c r="F7" s="11"/>
      <c r="G7" s="11"/>
      <c r="H7" s="11"/>
      <c r="I7" s="11"/>
      <c r="J7" s="11"/>
      <c r="K7" s="11"/>
      <c r="L7" s="11"/>
      <c r="M7" s="10"/>
      <c r="N7" s="10"/>
      <c r="U7" s="40"/>
      <c r="V7" s="40"/>
      <c r="W7" s="40"/>
      <c r="X7" s="40"/>
      <c r="Y7" s="40"/>
    </row>
    <row r="8" spans="1:28" s="2" customFormat="1" ht="39" customHeight="1" thickBot="1" x14ac:dyDescent="0.25">
      <c r="B8" s="85" t="s">
        <v>75</v>
      </c>
      <c r="C8" s="89" t="s">
        <v>2</v>
      </c>
      <c r="D8" s="90"/>
      <c r="E8" s="90"/>
      <c r="F8" s="90"/>
      <c r="G8" s="91"/>
      <c r="H8" s="85" t="s">
        <v>3</v>
      </c>
      <c r="I8" s="85" t="s">
        <v>42</v>
      </c>
      <c r="J8" s="85" t="s">
        <v>51</v>
      </c>
      <c r="K8" s="85" t="s">
        <v>43</v>
      </c>
      <c r="L8" s="99" t="s">
        <v>58</v>
      </c>
      <c r="M8" s="121" t="s">
        <v>54</v>
      </c>
      <c r="N8" s="122"/>
      <c r="O8" s="85" t="s">
        <v>54</v>
      </c>
      <c r="P8" s="85" t="s">
        <v>44</v>
      </c>
      <c r="Q8" s="110" t="s">
        <v>80</v>
      </c>
      <c r="R8" s="110" t="s">
        <v>79</v>
      </c>
      <c r="S8" s="85" t="s">
        <v>81</v>
      </c>
      <c r="T8" s="85" t="s">
        <v>45</v>
      </c>
      <c r="U8" s="117" t="s">
        <v>46</v>
      </c>
      <c r="V8" s="97" t="s">
        <v>47</v>
      </c>
      <c r="W8" s="97" t="s">
        <v>48</v>
      </c>
      <c r="X8" s="97" t="s">
        <v>49</v>
      </c>
      <c r="Y8" s="119" t="s">
        <v>50</v>
      </c>
      <c r="Z8" s="85" t="s">
        <v>76</v>
      </c>
      <c r="AA8" s="85" t="s">
        <v>57</v>
      </c>
    </row>
    <row r="9" spans="1:28" s="2" customFormat="1" ht="33.6" customHeight="1" thickBot="1" x14ac:dyDescent="0.25">
      <c r="A9" s="8"/>
      <c r="B9" s="86"/>
      <c r="C9" s="92"/>
      <c r="D9" s="93"/>
      <c r="E9" s="93"/>
      <c r="F9" s="93"/>
      <c r="G9" s="94"/>
      <c r="H9" s="86"/>
      <c r="I9" s="86"/>
      <c r="J9" s="86"/>
      <c r="K9" s="86"/>
      <c r="L9" s="100"/>
      <c r="M9" s="37" t="s">
        <v>52</v>
      </c>
      <c r="N9" s="37" t="s">
        <v>53</v>
      </c>
      <c r="O9" s="86"/>
      <c r="P9" s="86"/>
      <c r="Q9" s="111"/>
      <c r="R9" s="111"/>
      <c r="S9" s="86"/>
      <c r="T9" s="86"/>
      <c r="U9" s="118"/>
      <c r="V9" s="98"/>
      <c r="W9" s="98"/>
      <c r="X9" s="98"/>
      <c r="Y9" s="120"/>
      <c r="Z9" s="86"/>
      <c r="AA9" s="86"/>
    </row>
    <row r="10" spans="1:28" s="1" customFormat="1" ht="17.25" customHeight="1" thickBot="1" x14ac:dyDescent="0.3">
      <c r="A10" s="9"/>
      <c r="B10" s="12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41" t="s">
        <v>55</v>
      </c>
      <c r="V10" s="41" t="s">
        <v>55</v>
      </c>
      <c r="W10" s="41" t="s">
        <v>55</v>
      </c>
      <c r="X10" s="41" t="s">
        <v>55</v>
      </c>
      <c r="Y10" s="41" t="s">
        <v>55</v>
      </c>
    </row>
    <row r="11" spans="1:28" s="3" customFormat="1" ht="59.45" customHeight="1" x14ac:dyDescent="0.25">
      <c r="A11" s="5"/>
      <c r="B11" s="23">
        <v>1</v>
      </c>
      <c r="C11" s="112" t="s">
        <v>59</v>
      </c>
      <c r="D11" s="113"/>
      <c r="E11" s="113"/>
      <c r="F11" s="113"/>
      <c r="G11" s="114"/>
      <c r="H11" s="22">
        <v>250</v>
      </c>
      <c r="I11" s="43" t="s">
        <v>64</v>
      </c>
      <c r="J11" s="48" t="s">
        <v>70</v>
      </c>
      <c r="K11" s="50">
        <v>23372185077</v>
      </c>
      <c r="L11" s="54">
        <v>1</v>
      </c>
      <c r="M11" s="55">
        <v>0</v>
      </c>
      <c r="N11" s="51">
        <v>3505827762</v>
      </c>
      <c r="O11" s="52">
        <f t="shared" ref="O11:O16" si="0">M11+N11</f>
        <v>3505827762</v>
      </c>
      <c r="P11" s="47">
        <f t="shared" ref="P11:P16" si="1">O11/K11</f>
        <v>0.15000000001925365</v>
      </c>
      <c r="Q11" s="52">
        <v>8457047705</v>
      </c>
      <c r="R11" s="52">
        <v>14915137372</v>
      </c>
      <c r="S11" s="52">
        <f t="shared" ref="S11:S16" si="2">K11-O11</f>
        <v>19866357315</v>
      </c>
      <c r="T11" s="53">
        <f t="shared" ref="T11:T16" si="3">S11/K11</f>
        <v>0.84999999998074638</v>
      </c>
      <c r="U11" s="36"/>
      <c r="V11" s="36"/>
      <c r="W11" s="36"/>
      <c r="X11" s="36"/>
      <c r="Y11" s="36"/>
      <c r="Z11" s="34">
        <f>+U11+V11+W11+X11+Y11</f>
        <v>0</v>
      </c>
      <c r="AA11" s="34">
        <f t="shared" ref="AA11:AA17" si="4">+S11-Z11</f>
        <v>19866357315</v>
      </c>
      <c r="AB11" s="46"/>
    </row>
    <row r="12" spans="1:28" s="3" customFormat="1" ht="59.45" customHeight="1" x14ac:dyDescent="0.25">
      <c r="A12" s="5"/>
      <c r="B12" s="23">
        <v>2</v>
      </c>
      <c r="C12" s="112" t="s">
        <v>60</v>
      </c>
      <c r="D12" s="113" t="s">
        <v>60</v>
      </c>
      <c r="E12" s="113" t="s">
        <v>60</v>
      </c>
      <c r="F12" s="113" t="s">
        <v>60</v>
      </c>
      <c r="G12" s="114" t="s">
        <v>60</v>
      </c>
      <c r="H12" s="22">
        <v>200</v>
      </c>
      <c r="I12" s="44" t="s">
        <v>65</v>
      </c>
      <c r="J12" s="49" t="s">
        <v>71</v>
      </c>
      <c r="K12" s="50">
        <v>18909572473</v>
      </c>
      <c r="L12" s="54">
        <v>2</v>
      </c>
      <c r="M12" s="55">
        <v>0</v>
      </c>
      <c r="N12" s="51">
        <v>2836435871</v>
      </c>
      <c r="O12" s="52">
        <f t="shared" si="0"/>
        <v>2836435871</v>
      </c>
      <c r="P12" s="47">
        <f t="shared" si="1"/>
        <v>0.15000000000264416</v>
      </c>
      <c r="Q12" s="52">
        <v>6840178325</v>
      </c>
      <c r="R12" s="52">
        <v>12069394148</v>
      </c>
      <c r="S12" s="52">
        <f t="shared" si="2"/>
        <v>16073136602</v>
      </c>
      <c r="T12" s="53">
        <f t="shared" si="3"/>
        <v>0.84999999999735587</v>
      </c>
      <c r="U12" s="36"/>
      <c r="V12" s="36"/>
      <c r="W12" s="36"/>
      <c r="X12" s="36"/>
      <c r="Y12" s="36"/>
      <c r="Z12" s="34">
        <f>+U12+V12+W12+X12+Y12</f>
        <v>0</v>
      </c>
      <c r="AA12" s="34">
        <f t="shared" si="4"/>
        <v>16073136602</v>
      </c>
      <c r="AB12" s="46"/>
    </row>
    <row r="13" spans="1:28" s="3" customFormat="1" ht="59.45" customHeight="1" x14ac:dyDescent="0.25">
      <c r="A13" s="5"/>
      <c r="B13" s="23">
        <v>3</v>
      </c>
      <c r="C13" s="112" t="s">
        <v>61</v>
      </c>
      <c r="D13" s="113" t="s">
        <v>61</v>
      </c>
      <c r="E13" s="113" t="s">
        <v>61</v>
      </c>
      <c r="F13" s="113" t="s">
        <v>61</v>
      </c>
      <c r="G13" s="114" t="s">
        <v>61</v>
      </c>
      <c r="H13" s="22">
        <v>100</v>
      </c>
      <c r="I13" s="45" t="s">
        <v>66</v>
      </c>
      <c r="J13" s="49" t="s">
        <v>70</v>
      </c>
      <c r="K13" s="50">
        <v>10549045989</v>
      </c>
      <c r="L13" s="54">
        <v>3</v>
      </c>
      <c r="M13" s="55">
        <v>0</v>
      </c>
      <c r="N13" s="51">
        <v>2215299658</v>
      </c>
      <c r="O13" s="52">
        <f t="shared" si="0"/>
        <v>2215299658</v>
      </c>
      <c r="P13" s="47">
        <f t="shared" si="1"/>
        <v>0.21000000002938654</v>
      </c>
      <c r="Q13" s="52">
        <v>3816777558</v>
      </c>
      <c r="R13" s="52">
        <v>6732268431</v>
      </c>
      <c r="S13" s="52">
        <f t="shared" si="2"/>
        <v>8333746331</v>
      </c>
      <c r="T13" s="53">
        <f t="shared" si="3"/>
        <v>0.78999999997061343</v>
      </c>
      <c r="U13" s="36"/>
      <c r="V13" s="36"/>
      <c r="W13" s="36"/>
      <c r="X13" s="36"/>
      <c r="Y13" s="36"/>
      <c r="Z13" s="34">
        <f>+U13+V13+W13+X13+Y13</f>
        <v>0</v>
      </c>
      <c r="AA13" s="34">
        <f t="shared" si="4"/>
        <v>8333746331</v>
      </c>
      <c r="AB13" s="46"/>
    </row>
    <row r="14" spans="1:28" s="3" customFormat="1" ht="59.45" customHeight="1" x14ac:dyDescent="0.25">
      <c r="A14" s="5"/>
      <c r="B14" s="23">
        <v>4</v>
      </c>
      <c r="C14" s="112" t="s">
        <v>62</v>
      </c>
      <c r="D14" s="113" t="s">
        <v>62</v>
      </c>
      <c r="E14" s="113" t="s">
        <v>62</v>
      </c>
      <c r="F14" s="113" t="s">
        <v>62</v>
      </c>
      <c r="G14" s="114" t="s">
        <v>62</v>
      </c>
      <c r="H14" s="22">
        <v>100</v>
      </c>
      <c r="I14" s="45" t="s">
        <v>67</v>
      </c>
      <c r="J14" s="49" t="s">
        <v>72</v>
      </c>
      <c r="K14" s="50">
        <v>10549045989</v>
      </c>
      <c r="L14" s="54">
        <v>4</v>
      </c>
      <c r="M14" s="55">
        <v>0</v>
      </c>
      <c r="N14" s="51">
        <v>2122468053</v>
      </c>
      <c r="O14" s="52">
        <f t="shared" si="0"/>
        <v>2122468053</v>
      </c>
      <c r="P14" s="47">
        <f t="shared" si="1"/>
        <v>0.20120000000125129</v>
      </c>
      <c r="Q14" s="52">
        <v>3816777558</v>
      </c>
      <c r="R14" s="52">
        <v>6732268431</v>
      </c>
      <c r="S14" s="52">
        <f t="shared" si="2"/>
        <v>8426577936</v>
      </c>
      <c r="T14" s="53">
        <f t="shared" si="3"/>
        <v>0.79879999999874873</v>
      </c>
      <c r="U14" s="36"/>
      <c r="V14" s="36"/>
      <c r="W14" s="36"/>
      <c r="X14" s="36"/>
      <c r="Y14" s="36"/>
      <c r="Z14" s="34">
        <f t="shared" ref="Z14:Z17" si="5">+U14+V14+W14+X14+Y14</f>
        <v>0</v>
      </c>
      <c r="AA14" s="34">
        <f t="shared" si="4"/>
        <v>8426577936</v>
      </c>
      <c r="AB14" s="46"/>
    </row>
    <row r="15" spans="1:28" s="3" customFormat="1" ht="59.45" customHeight="1" x14ac:dyDescent="0.25">
      <c r="A15" s="5"/>
      <c r="B15" s="30">
        <v>5</v>
      </c>
      <c r="C15" s="112" t="s">
        <v>61</v>
      </c>
      <c r="D15" s="113"/>
      <c r="E15" s="113"/>
      <c r="F15" s="113"/>
      <c r="G15" s="114"/>
      <c r="H15" s="22">
        <v>50</v>
      </c>
      <c r="I15" s="45" t="s">
        <v>68</v>
      </c>
      <c r="J15" s="49" t="s">
        <v>73</v>
      </c>
      <c r="K15" s="50">
        <v>6781162312</v>
      </c>
      <c r="L15" s="54">
        <v>5</v>
      </c>
      <c r="M15" s="55">
        <v>0</v>
      </c>
      <c r="N15" s="51">
        <v>1695290578</v>
      </c>
      <c r="O15" s="52">
        <f t="shared" si="0"/>
        <v>1695290578</v>
      </c>
      <c r="P15" s="47">
        <f t="shared" si="1"/>
        <v>0.25</v>
      </c>
      <c r="Q15" s="52">
        <v>2455429391</v>
      </c>
      <c r="R15" s="52">
        <v>4325732921</v>
      </c>
      <c r="S15" s="52">
        <f t="shared" si="2"/>
        <v>5085871734</v>
      </c>
      <c r="T15" s="53">
        <f t="shared" si="3"/>
        <v>0.75</v>
      </c>
      <c r="U15" s="36"/>
      <c r="V15" s="36"/>
      <c r="W15" s="36"/>
      <c r="X15" s="36"/>
      <c r="Y15" s="38"/>
      <c r="Z15" s="34">
        <f t="shared" si="5"/>
        <v>0</v>
      </c>
      <c r="AA15" s="34">
        <f t="shared" si="4"/>
        <v>5085871734</v>
      </c>
      <c r="AB15" s="46"/>
    </row>
    <row r="16" spans="1:28" s="3" customFormat="1" ht="59.45" customHeight="1" x14ac:dyDescent="0.25">
      <c r="A16" s="5"/>
      <c r="B16" s="23">
        <v>6</v>
      </c>
      <c r="C16" s="112" t="s">
        <v>63</v>
      </c>
      <c r="D16" s="113" t="s">
        <v>63</v>
      </c>
      <c r="E16" s="113" t="s">
        <v>63</v>
      </c>
      <c r="F16" s="113" t="s">
        <v>63</v>
      </c>
      <c r="G16" s="114" t="s">
        <v>63</v>
      </c>
      <c r="H16" s="22">
        <v>50</v>
      </c>
      <c r="I16" s="45" t="s">
        <v>69</v>
      </c>
      <c r="J16" s="49" t="s">
        <v>74</v>
      </c>
      <c r="K16" s="50">
        <v>6781146710</v>
      </c>
      <c r="L16" s="54">
        <v>6</v>
      </c>
      <c r="M16" s="55">
        <v>0</v>
      </c>
      <c r="N16" s="51">
        <v>1390138274</v>
      </c>
      <c r="O16" s="52">
        <f t="shared" si="0"/>
        <v>1390138274</v>
      </c>
      <c r="P16" s="47">
        <f t="shared" si="1"/>
        <v>0.2050004716680138</v>
      </c>
      <c r="Q16" s="52">
        <v>2455423744</v>
      </c>
      <c r="R16" s="52">
        <v>4325722966</v>
      </c>
      <c r="S16" s="52">
        <f t="shared" si="2"/>
        <v>5391008436</v>
      </c>
      <c r="T16" s="53">
        <f t="shared" si="3"/>
        <v>0.79499952833198617</v>
      </c>
      <c r="U16" s="36"/>
      <c r="V16" s="36"/>
      <c r="W16" s="36"/>
      <c r="X16" s="36"/>
      <c r="Y16" s="36"/>
      <c r="Z16" s="34">
        <f t="shared" si="5"/>
        <v>0</v>
      </c>
      <c r="AA16" s="34">
        <f t="shared" si="4"/>
        <v>5391008436</v>
      </c>
      <c r="AB16" s="46"/>
    </row>
    <row r="17" spans="1:27" s="3" customFormat="1" ht="38.450000000000003" customHeight="1" x14ac:dyDescent="0.2">
      <c r="A17" s="5"/>
      <c r="B17" s="25"/>
      <c r="C17" s="24"/>
      <c r="D17" s="24"/>
      <c r="E17" s="24"/>
      <c r="F17" s="24"/>
      <c r="G17" s="24"/>
      <c r="H17" s="22">
        <f>SUM(H11:H16)</f>
        <v>750</v>
      </c>
      <c r="I17" s="24"/>
      <c r="J17" s="26"/>
      <c r="K17" s="58">
        <f>SUM(K11:K16)</f>
        <v>76942158550</v>
      </c>
      <c r="L17" s="27"/>
      <c r="M17" s="56">
        <f>SUM(M11:M16)</f>
        <v>0</v>
      </c>
      <c r="N17" s="57">
        <f>SUM(N11:N16)</f>
        <v>13765460196</v>
      </c>
      <c r="O17" s="56">
        <f>SUM(O11:O16)</f>
        <v>13765460196</v>
      </c>
      <c r="P17" s="31"/>
      <c r="Q17" s="56">
        <f>SUM(Q11:Q16)</f>
        <v>27841634281</v>
      </c>
      <c r="R17" s="56">
        <f>SUM(R11:R16)</f>
        <v>49100524269</v>
      </c>
      <c r="S17" s="56">
        <f>SUM(S11:S16)</f>
        <v>63176698354</v>
      </c>
      <c r="U17" s="36">
        <f>+SUM(U11:U16)</f>
        <v>0</v>
      </c>
      <c r="V17" s="36">
        <f>+SUM(V11:V16)</f>
        <v>0</v>
      </c>
      <c r="W17" s="36">
        <f>+SUM(W11:W16)</f>
        <v>0</v>
      </c>
      <c r="X17" s="36">
        <f>+SUM(X11:X16)</f>
        <v>0</v>
      </c>
      <c r="Y17" s="36">
        <f>+SUM(Y11:Y16)</f>
        <v>0</v>
      </c>
      <c r="Z17" s="34">
        <f t="shared" si="5"/>
        <v>0</v>
      </c>
      <c r="AA17" s="34">
        <f t="shared" si="4"/>
        <v>63176698354</v>
      </c>
    </row>
    <row r="18" spans="1:27" ht="16.149999999999999" customHeight="1" x14ac:dyDescent="0.2">
      <c r="B18" s="28"/>
      <c r="C18" s="28"/>
      <c r="D18" s="28"/>
      <c r="E18" s="28"/>
      <c r="F18" s="28"/>
      <c r="G18" s="29"/>
      <c r="H18" s="29"/>
      <c r="I18" s="29"/>
      <c r="J18" s="29"/>
      <c r="K18" s="29"/>
      <c r="L18" s="29"/>
      <c r="M18" s="28"/>
      <c r="N18" s="28"/>
      <c r="O18" s="32"/>
      <c r="Q18" s="32"/>
      <c r="R18" s="32"/>
      <c r="S18" s="32"/>
    </row>
    <row r="19" spans="1:27" ht="16.149999999999999" customHeight="1" x14ac:dyDescent="0.2">
      <c r="B19" s="28"/>
      <c r="C19" s="28"/>
      <c r="D19" s="28"/>
      <c r="E19" s="28"/>
      <c r="F19" s="28"/>
      <c r="G19" s="29"/>
      <c r="H19" s="29"/>
      <c r="I19" s="29"/>
      <c r="J19" s="29"/>
      <c r="K19" s="29"/>
      <c r="L19" s="29"/>
      <c r="M19" s="28"/>
      <c r="N19" s="28"/>
      <c r="U19" s="35">
        <f>+U7-U17</f>
        <v>0</v>
      </c>
      <c r="V19" s="35">
        <f t="shared" ref="V19:Y19" si="6">+V7-V17</f>
        <v>0</v>
      </c>
      <c r="W19" s="35">
        <f t="shared" si="6"/>
        <v>0</v>
      </c>
      <c r="X19" s="35">
        <f t="shared" si="6"/>
        <v>0</v>
      </c>
      <c r="Y19" s="35">
        <f t="shared" si="6"/>
        <v>0</v>
      </c>
    </row>
    <row r="20" spans="1:27" ht="16.149999999999999" customHeight="1" x14ac:dyDescent="0.2">
      <c r="B20" s="28"/>
      <c r="C20" s="28"/>
      <c r="D20" s="28"/>
      <c r="E20" s="28"/>
      <c r="F20" s="28"/>
      <c r="G20" s="29"/>
      <c r="H20" s="29"/>
      <c r="I20" s="29"/>
      <c r="J20" s="29"/>
      <c r="K20" s="29"/>
      <c r="L20" s="29"/>
      <c r="M20" s="28"/>
      <c r="N20" s="28"/>
      <c r="O20" s="33"/>
      <c r="Q20" s="33"/>
      <c r="R20" s="33"/>
      <c r="S20" s="33"/>
    </row>
    <row r="21" spans="1:27" ht="16.149999999999999" customHeight="1" x14ac:dyDescent="0.2">
      <c r="B21" s="28"/>
      <c r="C21" s="28"/>
      <c r="D21" s="28"/>
      <c r="E21" s="28"/>
      <c r="F21" s="28"/>
      <c r="G21" s="29"/>
      <c r="H21" s="29"/>
      <c r="I21" s="29"/>
      <c r="J21" s="29"/>
      <c r="K21" s="29"/>
      <c r="L21" s="29"/>
      <c r="M21" s="28"/>
      <c r="N21" s="28"/>
      <c r="Q21" s="33"/>
      <c r="R21" s="33"/>
      <c r="S21" s="33"/>
    </row>
    <row r="22" spans="1:27" ht="16.149999999999999" customHeight="1" x14ac:dyDescent="0.2">
      <c r="E22" s="28"/>
      <c r="F22" s="28"/>
      <c r="G22" s="29"/>
      <c r="H22" s="29"/>
      <c r="I22" s="29"/>
      <c r="J22" s="29"/>
      <c r="K22" s="29"/>
    </row>
    <row r="23" spans="1:27" ht="16.149999999999999" customHeight="1" x14ac:dyDescent="0.2">
      <c r="E23" s="28"/>
      <c r="F23" s="28"/>
      <c r="G23" s="29"/>
      <c r="H23" s="29"/>
      <c r="I23" s="29"/>
      <c r="J23" s="29"/>
      <c r="K23" s="29"/>
    </row>
    <row r="24" spans="1:27" ht="16.149999999999999" customHeight="1" x14ac:dyDescent="0.2">
      <c r="E24" s="28"/>
      <c r="F24" s="28"/>
      <c r="G24" s="29"/>
      <c r="H24" s="29"/>
      <c r="I24" s="29"/>
      <c r="J24" s="29"/>
      <c r="K24" s="29"/>
    </row>
    <row r="25" spans="1:27" ht="16.149999999999999" customHeight="1" x14ac:dyDescent="0.2">
      <c r="E25" s="28"/>
      <c r="F25" s="28"/>
      <c r="G25" s="29"/>
      <c r="H25" s="29"/>
      <c r="I25" s="29"/>
      <c r="J25" s="29"/>
      <c r="K25" s="29"/>
    </row>
    <row r="26" spans="1:27" ht="16.149999999999999" customHeight="1" x14ac:dyDescent="0.2">
      <c r="E26" s="28"/>
      <c r="F26" s="28"/>
      <c r="G26" s="29"/>
      <c r="H26" s="29"/>
      <c r="I26" s="29"/>
      <c r="J26" s="29"/>
      <c r="K26" s="29"/>
    </row>
    <row r="27" spans="1:27" ht="16.149999999999999" customHeight="1" x14ac:dyDescent="0.2">
      <c r="E27" s="28"/>
      <c r="F27" s="28"/>
      <c r="G27" s="29"/>
      <c r="H27" s="29"/>
      <c r="I27" s="29"/>
      <c r="J27" s="29"/>
      <c r="K27" s="29"/>
    </row>
    <row r="28" spans="1:27" ht="16.149999999999999" customHeight="1" x14ac:dyDescent="0.2">
      <c r="E28" s="28"/>
      <c r="F28" s="28"/>
      <c r="G28" s="29"/>
      <c r="H28" s="29"/>
      <c r="I28" s="29"/>
      <c r="J28" s="29"/>
      <c r="K28" s="29"/>
    </row>
    <row r="29" spans="1:27" ht="16.149999999999999" customHeight="1" x14ac:dyDescent="0.2">
      <c r="E29" s="28"/>
      <c r="F29" s="28"/>
      <c r="G29" s="29"/>
      <c r="H29" s="29"/>
      <c r="I29" s="29"/>
      <c r="J29" s="29"/>
      <c r="K29" s="29"/>
    </row>
    <row r="30" spans="1:27" ht="16.149999999999999" customHeight="1" x14ac:dyDescent="0.2">
      <c r="E30" s="28"/>
      <c r="F30" s="28"/>
      <c r="G30" s="29"/>
      <c r="H30" s="29"/>
      <c r="I30" s="29"/>
      <c r="J30" s="29"/>
      <c r="K30" s="29"/>
    </row>
  </sheetData>
  <autoFilter ref="A10:M17" xr:uid="{00000000-0009-0000-0000-000001000000}"/>
  <mergeCells count="31">
    <mergeCell ref="U6:Y6"/>
    <mergeCell ref="AA8:AA9"/>
    <mergeCell ref="B6:N6"/>
    <mergeCell ref="C12:G12"/>
    <mergeCell ref="O8:O9"/>
    <mergeCell ref="Z8:Z9"/>
    <mergeCell ref="U8:U9"/>
    <mergeCell ref="V8:V9"/>
    <mergeCell ref="W8:W9"/>
    <mergeCell ref="X8:X9"/>
    <mergeCell ref="Y8:Y9"/>
    <mergeCell ref="P8:P9"/>
    <mergeCell ref="S8:S9"/>
    <mergeCell ref="T8:T9"/>
    <mergeCell ref="M8:N8"/>
    <mergeCell ref="K8:K9"/>
    <mergeCell ref="C16:G16"/>
    <mergeCell ref="C11:G11"/>
    <mergeCell ref="C14:G14"/>
    <mergeCell ref="C13:G13"/>
    <mergeCell ref="C15:G15"/>
    <mergeCell ref="O6:S6"/>
    <mergeCell ref="L8:L9"/>
    <mergeCell ref="I8:I9"/>
    <mergeCell ref="B2:L4"/>
    <mergeCell ref="J8:J9"/>
    <mergeCell ref="B8:B9"/>
    <mergeCell ref="C8:G9"/>
    <mergeCell ref="H8:H9"/>
    <mergeCell ref="R8:R9"/>
    <mergeCell ref="Q8:Q9"/>
  </mergeCells>
  <conditionalFormatting sqref="L11:L17">
    <cfRule type="colorScale" priority="5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3">
    <dataValidation allowBlank="1" showInputMessage="1" showErrorMessage="1" error="LOS CUPOS A INGRESAR NO SON VALIDOS" sqref="L8 H17:I17 K17:O17 O10:P16 T10:T16 H10:M16 N10:N13 Q10:S17" xr:uid="{00000000-0002-0000-0100-000000000000}"/>
    <dataValidation type="whole" allowBlank="1" showInputMessage="1" showErrorMessage="1" error="LOS CUPOS A INGRESAR NO SON VALIDOS" sqref="H11:H17" xr:uid="{00000000-0002-0000-0100-000001000000}">
      <formula1>50</formula1>
      <formula2>100</formula2>
    </dataValidation>
    <dataValidation type="list" allowBlank="1" showInputMessage="1" showErrorMessage="1" error="LOS CUPOS A INGRESAR NO SON VALIDOS" sqref="J11:J17" xr:uid="{00000000-0002-0000-0100-000002000000}">
      <formula1>#REF!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61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4.9989318521683403E-2"/>
    <pageSetUpPr fitToPage="1"/>
  </sheetPr>
  <dimension ref="A1:Z26"/>
  <sheetViews>
    <sheetView showGridLines="0" tabSelected="1" topLeftCell="K7" zoomScale="70" zoomScaleNormal="70" zoomScaleSheetLayoutView="70" workbookViewId="0">
      <selection activeCell="W10" sqref="W10"/>
    </sheetView>
  </sheetViews>
  <sheetFormatPr baseColWidth="10" defaultRowHeight="16.149999999999999" customHeight="1" x14ac:dyDescent="0.2"/>
  <cols>
    <col min="1" max="1" width="2.25" style="4" customWidth="1"/>
    <col min="2" max="2" width="5.625" style="4" customWidth="1"/>
    <col min="3" max="6" width="7" style="4" customWidth="1"/>
    <col min="7" max="7" width="7" style="6" customWidth="1"/>
    <col min="8" max="8" width="14.125" style="6" customWidth="1"/>
    <col min="9" max="9" width="23.25" style="6" customWidth="1"/>
    <col min="10" max="10" width="16.125" style="6" customWidth="1"/>
    <col min="11" max="11" width="19.25" style="6" customWidth="1"/>
    <col min="12" max="12" width="15.875" style="6" customWidth="1"/>
    <col min="13" max="16" width="19.75" style="31" customWidth="1"/>
    <col min="17" max="17" width="13" style="31" customWidth="1"/>
    <col min="18" max="18" width="22.875" style="31" customWidth="1"/>
    <col min="19" max="19" width="21.5" style="31" customWidth="1"/>
    <col min="20" max="20" width="21.5" style="31" hidden="1" customWidth="1"/>
    <col min="21" max="21" width="21.5" style="31" customWidth="1"/>
    <col min="22" max="22" width="13" style="31" customWidth="1"/>
    <col min="23" max="23" width="22.375" style="31" customWidth="1"/>
    <col min="24" max="24" width="11.25" style="31" hidden="1" customWidth="1"/>
    <col min="25" max="26" width="0" style="31" hidden="1" customWidth="1"/>
    <col min="27" max="234" width="11" style="31"/>
    <col min="235" max="235" width="23.125" style="31" customWidth="1"/>
    <col min="236" max="236" width="23.625" style="31" customWidth="1"/>
    <col min="237" max="237" width="23.125" style="31" customWidth="1"/>
    <col min="238" max="238" width="25.625" style="31" customWidth="1"/>
    <col min="239" max="239" width="24.125" style="31" customWidth="1"/>
    <col min="240" max="240" width="79.125" style="31" customWidth="1"/>
    <col min="241" max="241" width="23.125" style="31" customWidth="1"/>
    <col min="242" max="243" width="12" style="31" customWidth="1"/>
    <col min="244" max="244" width="26.125" style="31" customWidth="1"/>
    <col min="245" max="245" width="11" style="31"/>
    <col min="246" max="246" width="17.625" style="31" bestFit="1" customWidth="1"/>
    <col min="247" max="490" width="11" style="31"/>
    <col min="491" max="491" width="23.125" style="31" customWidth="1"/>
    <col min="492" max="492" width="23.625" style="31" customWidth="1"/>
    <col min="493" max="493" width="23.125" style="31" customWidth="1"/>
    <col min="494" max="494" width="25.625" style="31" customWidth="1"/>
    <col min="495" max="495" width="24.125" style="31" customWidth="1"/>
    <col min="496" max="496" width="79.125" style="31" customWidth="1"/>
    <col min="497" max="497" width="23.125" style="31" customWidth="1"/>
    <col min="498" max="499" width="12" style="31" customWidth="1"/>
    <col min="500" max="500" width="26.125" style="31" customWidth="1"/>
    <col min="501" max="501" width="11" style="31"/>
    <col min="502" max="502" width="17.625" style="31" bestFit="1" customWidth="1"/>
    <col min="503" max="746" width="11" style="31"/>
    <col min="747" max="747" width="23.125" style="31" customWidth="1"/>
    <col min="748" max="748" width="23.625" style="31" customWidth="1"/>
    <col min="749" max="749" width="23.125" style="31" customWidth="1"/>
    <col min="750" max="750" width="25.625" style="31" customWidth="1"/>
    <col min="751" max="751" width="24.125" style="31" customWidth="1"/>
    <col min="752" max="752" width="79.125" style="31" customWidth="1"/>
    <col min="753" max="753" width="23.125" style="31" customWidth="1"/>
    <col min="754" max="755" width="12" style="31" customWidth="1"/>
    <col min="756" max="756" width="26.125" style="31" customWidth="1"/>
    <col min="757" max="757" width="11" style="31"/>
    <col min="758" max="758" width="17.625" style="31" bestFit="1" customWidth="1"/>
    <col min="759" max="1002" width="11" style="31"/>
    <col min="1003" max="1003" width="23.125" style="31" customWidth="1"/>
    <col min="1004" max="1004" width="23.625" style="31" customWidth="1"/>
    <col min="1005" max="1005" width="23.125" style="31" customWidth="1"/>
    <col min="1006" max="1006" width="25.625" style="31" customWidth="1"/>
    <col min="1007" max="1007" width="24.125" style="31" customWidth="1"/>
    <col min="1008" max="1008" width="79.125" style="31" customWidth="1"/>
    <col min="1009" max="1009" width="23.125" style="31" customWidth="1"/>
    <col min="1010" max="1011" width="12" style="31" customWidth="1"/>
    <col min="1012" max="1012" width="26.125" style="31" customWidth="1"/>
    <col min="1013" max="1013" width="11" style="31"/>
    <col min="1014" max="1014" width="17.625" style="31" bestFit="1" customWidth="1"/>
    <col min="1015" max="1258" width="11" style="31"/>
    <col min="1259" max="1259" width="23.125" style="31" customWidth="1"/>
    <col min="1260" max="1260" width="23.625" style="31" customWidth="1"/>
    <col min="1261" max="1261" width="23.125" style="31" customWidth="1"/>
    <col min="1262" max="1262" width="25.625" style="31" customWidth="1"/>
    <col min="1263" max="1263" width="24.125" style="31" customWidth="1"/>
    <col min="1264" max="1264" width="79.125" style="31" customWidth="1"/>
    <col min="1265" max="1265" width="23.125" style="31" customWidth="1"/>
    <col min="1266" max="1267" width="12" style="31" customWidth="1"/>
    <col min="1268" max="1268" width="26.125" style="31" customWidth="1"/>
    <col min="1269" max="1269" width="11" style="31"/>
    <col min="1270" max="1270" width="17.625" style="31" bestFit="1" customWidth="1"/>
    <col min="1271" max="1514" width="11" style="31"/>
    <col min="1515" max="1515" width="23.125" style="31" customWidth="1"/>
    <col min="1516" max="1516" width="23.625" style="31" customWidth="1"/>
    <col min="1517" max="1517" width="23.125" style="31" customWidth="1"/>
    <col min="1518" max="1518" width="25.625" style="31" customWidth="1"/>
    <col min="1519" max="1519" width="24.125" style="31" customWidth="1"/>
    <col min="1520" max="1520" width="79.125" style="31" customWidth="1"/>
    <col min="1521" max="1521" width="23.125" style="31" customWidth="1"/>
    <col min="1522" max="1523" width="12" style="31" customWidth="1"/>
    <col min="1524" max="1524" width="26.125" style="31" customWidth="1"/>
    <col min="1525" max="1525" width="11" style="31"/>
    <col min="1526" max="1526" width="17.625" style="31" bestFit="1" customWidth="1"/>
    <col min="1527" max="1770" width="11" style="31"/>
    <col min="1771" max="1771" width="23.125" style="31" customWidth="1"/>
    <col min="1772" max="1772" width="23.625" style="31" customWidth="1"/>
    <col min="1773" max="1773" width="23.125" style="31" customWidth="1"/>
    <col min="1774" max="1774" width="25.625" style="31" customWidth="1"/>
    <col min="1775" max="1775" width="24.125" style="31" customWidth="1"/>
    <col min="1776" max="1776" width="79.125" style="31" customWidth="1"/>
    <col min="1777" max="1777" width="23.125" style="31" customWidth="1"/>
    <col min="1778" max="1779" width="12" style="31" customWidth="1"/>
    <col min="1780" max="1780" width="26.125" style="31" customWidth="1"/>
    <col min="1781" max="1781" width="11" style="31"/>
    <col min="1782" max="1782" width="17.625" style="31" bestFit="1" customWidth="1"/>
    <col min="1783" max="2026" width="11" style="31"/>
    <col min="2027" max="2027" width="23.125" style="31" customWidth="1"/>
    <col min="2028" max="2028" width="23.625" style="31" customWidth="1"/>
    <col min="2029" max="2029" width="23.125" style="31" customWidth="1"/>
    <col min="2030" max="2030" width="25.625" style="31" customWidth="1"/>
    <col min="2031" max="2031" width="24.125" style="31" customWidth="1"/>
    <col min="2032" max="2032" width="79.125" style="31" customWidth="1"/>
    <col min="2033" max="2033" width="23.125" style="31" customWidth="1"/>
    <col min="2034" max="2035" width="12" style="31" customWidth="1"/>
    <col min="2036" max="2036" width="26.125" style="31" customWidth="1"/>
    <col min="2037" max="2037" width="11" style="31"/>
    <col min="2038" max="2038" width="17.625" style="31" bestFit="1" customWidth="1"/>
    <col min="2039" max="2282" width="11" style="31"/>
    <col min="2283" max="2283" width="23.125" style="31" customWidth="1"/>
    <col min="2284" max="2284" width="23.625" style="31" customWidth="1"/>
    <col min="2285" max="2285" width="23.125" style="31" customWidth="1"/>
    <col min="2286" max="2286" width="25.625" style="31" customWidth="1"/>
    <col min="2287" max="2287" width="24.125" style="31" customWidth="1"/>
    <col min="2288" max="2288" width="79.125" style="31" customWidth="1"/>
    <col min="2289" max="2289" width="23.125" style="31" customWidth="1"/>
    <col min="2290" max="2291" width="12" style="31" customWidth="1"/>
    <col min="2292" max="2292" width="26.125" style="31" customWidth="1"/>
    <col min="2293" max="2293" width="11" style="31"/>
    <col min="2294" max="2294" width="17.625" style="31" bestFit="1" customWidth="1"/>
    <col min="2295" max="2538" width="11" style="31"/>
    <col min="2539" max="2539" width="23.125" style="31" customWidth="1"/>
    <col min="2540" max="2540" width="23.625" style="31" customWidth="1"/>
    <col min="2541" max="2541" width="23.125" style="31" customWidth="1"/>
    <col min="2542" max="2542" width="25.625" style="31" customWidth="1"/>
    <col min="2543" max="2543" width="24.125" style="31" customWidth="1"/>
    <col min="2544" max="2544" width="79.125" style="31" customWidth="1"/>
    <col min="2545" max="2545" width="23.125" style="31" customWidth="1"/>
    <col min="2546" max="2547" width="12" style="31" customWidth="1"/>
    <col min="2548" max="2548" width="26.125" style="31" customWidth="1"/>
    <col min="2549" max="2549" width="11" style="31"/>
    <col min="2550" max="2550" width="17.625" style="31" bestFit="1" customWidth="1"/>
    <col min="2551" max="2794" width="11" style="31"/>
    <col min="2795" max="2795" width="23.125" style="31" customWidth="1"/>
    <col min="2796" max="2796" width="23.625" style="31" customWidth="1"/>
    <col min="2797" max="2797" width="23.125" style="31" customWidth="1"/>
    <col min="2798" max="2798" width="25.625" style="31" customWidth="1"/>
    <col min="2799" max="2799" width="24.125" style="31" customWidth="1"/>
    <col min="2800" max="2800" width="79.125" style="31" customWidth="1"/>
    <col min="2801" max="2801" width="23.125" style="31" customWidth="1"/>
    <col min="2802" max="2803" width="12" style="31" customWidth="1"/>
    <col min="2804" max="2804" width="26.125" style="31" customWidth="1"/>
    <col min="2805" max="2805" width="11" style="31"/>
    <col min="2806" max="2806" width="17.625" style="31" bestFit="1" customWidth="1"/>
    <col min="2807" max="3050" width="11" style="31"/>
    <col min="3051" max="3051" width="23.125" style="31" customWidth="1"/>
    <col min="3052" max="3052" width="23.625" style="31" customWidth="1"/>
    <col min="3053" max="3053" width="23.125" style="31" customWidth="1"/>
    <col min="3054" max="3054" width="25.625" style="31" customWidth="1"/>
    <col min="3055" max="3055" width="24.125" style="31" customWidth="1"/>
    <col min="3056" max="3056" width="79.125" style="31" customWidth="1"/>
    <col min="3057" max="3057" width="23.125" style="31" customWidth="1"/>
    <col min="3058" max="3059" width="12" style="31" customWidth="1"/>
    <col min="3060" max="3060" width="26.125" style="31" customWidth="1"/>
    <col min="3061" max="3061" width="11" style="31"/>
    <col min="3062" max="3062" width="17.625" style="31" bestFit="1" customWidth="1"/>
    <col min="3063" max="3306" width="11" style="31"/>
    <col min="3307" max="3307" width="23.125" style="31" customWidth="1"/>
    <col min="3308" max="3308" width="23.625" style="31" customWidth="1"/>
    <col min="3309" max="3309" width="23.125" style="31" customWidth="1"/>
    <col min="3310" max="3310" width="25.625" style="31" customWidth="1"/>
    <col min="3311" max="3311" width="24.125" style="31" customWidth="1"/>
    <col min="3312" max="3312" width="79.125" style="31" customWidth="1"/>
    <col min="3313" max="3313" width="23.125" style="31" customWidth="1"/>
    <col min="3314" max="3315" width="12" style="31" customWidth="1"/>
    <col min="3316" max="3316" width="26.125" style="31" customWidth="1"/>
    <col min="3317" max="3317" width="11" style="31"/>
    <col min="3318" max="3318" width="17.625" style="31" bestFit="1" customWidth="1"/>
    <col min="3319" max="3562" width="11" style="31"/>
    <col min="3563" max="3563" width="23.125" style="31" customWidth="1"/>
    <col min="3564" max="3564" width="23.625" style="31" customWidth="1"/>
    <col min="3565" max="3565" width="23.125" style="31" customWidth="1"/>
    <col min="3566" max="3566" width="25.625" style="31" customWidth="1"/>
    <col min="3567" max="3567" width="24.125" style="31" customWidth="1"/>
    <col min="3568" max="3568" width="79.125" style="31" customWidth="1"/>
    <col min="3569" max="3569" width="23.125" style="31" customWidth="1"/>
    <col min="3570" max="3571" width="12" style="31" customWidth="1"/>
    <col min="3572" max="3572" width="26.125" style="31" customWidth="1"/>
    <col min="3573" max="3573" width="11" style="31"/>
    <col min="3574" max="3574" width="17.625" style="31" bestFit="1" customWidth="1"/>
    <col min="3575" max="3818" width="11" style="31"/>
    <col min="3819" max="3819" width="23.125" style="31" customWidth="1"/>
    <col min="3820" max="3820" width="23.625" style="31" customWidth="1"/>
    <col min="3821" max="3821" width="23.125" style="31" customWidth="1"/>
    <col min="3822" max="3822" width="25.625" style="31" customWidth="1"/>
    <col min="3823" max="3823" width="24.125" style="31" customWidth="1"/>
    <col min="3824" max="3824" width="79.125" style="31" customWidth="1"/>
    <col min="3825" max="3825" width="23.125" style="31" customWidth="1"/>
    <col min="3826" max="3827" width="12" style="31" customWidth="1"/>
    <col min="3828" max="3828" width="26.125" style="31" customWidth="1"/>
    <col min="3829" max="3829" width="11" style="31"/>
    <col min="3830" max="3830" width="17.625" style="31" bestFit="1" customWidth="1"/>
    <col min="3831" max="4074" width="11" style="31"/>
    <col min="4075" max="4075" width="23.125" style="31" customWidth="1"/>
    <col min="4076" max="4076" width="23.625" style="31" customWidth="1"/>
    <col min="4077" max="4077" width="23.125" style="31" customWidth="1"/>
    <col min="4078" max="4078" width="25.625" style="31" customWidth="1"/>
    <col min="4079" max="4079" width="24.125" style="31" customWidth="1"/>
    <col min="4080" max="4080" width="79.125" style="31" customWidth="1"/>
    <col min="4081" max="4081" width="23.125" style="31" customWidth="1"/>
    <col min="4082" max="4083" width="12" style="31" customWidth="1"/>
    <col min="4084" max="4084" width="26.125" style="31" customWidth="1"/>
    <col min="4085" max="4085" width="11" style="31"/>
    <col min="4086" max="4086" width="17.625" style="31" bestFit="1" customWidth="1"/>
    <col min="4087" max="4330" width="11" style="31"/>
    <col min="4331" max="4331" width="23.125" style="31" customWidth="1"/>
    <col min="4332" max="4332" width="23.625" style="31" customWidth="1"/>
    <col min="4333" max="4333" width="23.125" style="31" customWidth="1"/>
    <col min="4334" max="4334" width="25.625" style="31" customWidth="1"/>
    <col min="4335" max="4335" width="24.125" style="31" customWidth="1"/>
    <col min="4336" max="4336" width="79.125" style="31" customWidth="1"/>
    <col min="4337" max="4337" width="23.125" style="31" customWidth="1"/>
    <col min="4338" max="4339" width="12" style="31" customWidth="1"/>
    <col min="4340" max="4340" width="26.125" style="31" customWidth="1"/>
    <col min="4341" max="4341" width="11" style="31"/>
    <col min="4342" max="4342" width="17.625" style="31" bestFit="1" customWidth="1"/>
    <col min="4343" max="4586" width="11" style="31"/>
    <col min="4587" max="4587" width="23.125" style="31" customWidth="1"/>
    <col min="4588" max="4588" width="23.625" style="31" customWidth="1"/>
    <col min="4589" max="4589" width="23.125" style="31" customWidth="1"/>
    <col min="4590" max="4590" width="25.625" style="31" customWidth="1"/>
    <col min="4591" max="4591" width="24.125" style="31" customWidth="1"/>
    <col min="4592" max="4592" width="79.125" style="31" customWidth="1"/>
    <col min="4593" max="4593" width="23.125" style="31" customWidth="1"/>
    <col min="4594" max="4595" width="12" style="31" customWidth="1"/>
    <col min="4596" max="4596" width="26.125" style="31" customWidth="1"/>
    <col min="4597" max="4597" width="11" style="31"/>
    <col min="4598" max="4598" width="17.625" style="31" bestFit="1" customWidth="1"/>
    <col min="4599" max="4842" width="11" style="31"/>
    <col min="4843" max="4843" width="23.125" style="31" customWidth="1"/>
    <col min="4844" max="4844" width="23.625" style="31" customWidth="1"/>
    <col min="4845" max="4845" width="23.125" style="31" customWidth="1"/>
    <col min="4846" max="4846" width="25.625" style="31" customWidth="1"/>
    <col min="4847" max="4847" width="24.125" style="31" customWidth="1"/>
    <col min="4848" max="4848" width="79.125" style="31" customWidth="1"/>
    <col min="4849" max="4849" width="23.125" style="31" customWidth="1"/>
    <col min="4850" max="4851" width="12" style="31" customWidth="1"/>
    <col min="4852" max="4852" width="26.125" style="31" customWidth="1"/>
    <col min="4853" max="4853" width="11" style="31"/>
    <col min="4854" max="4854" width="17.625" style="31" bestFit="1" customWidth="1"/>
    <col min="4855" max="5098" width="11" style="31"/>
    <col min="5099" max="5099" width="23.125" style="31" customWidth="1"/>
    <col min="5100" max="5100" width="23.625" style="31" customWidth="1"/>
    <col min="5101" max="5101" width="23.125" style="31" customWidth="1"/>
    <col min="5102" max="5102" width="25.625" style="31" customWidth="1"/>
    <col min="5103" max="5103" width="24.125" style="31" customWidth="1"/>
    <col min="5104" max="5104" width="79.125" style="31" customWidth="1"/>
    <col min="5105" max="5105" width="23.125" style="31" customWidth="1"/>
    <col min="5106" max="5107" width="12" style="31" customWidth="1"/>
    <col min="5108" max="5108" width="26.125" style="31" customWidth="1"/>
    <col min="5109" max="5109" width="11" style="31"/>
    <col min="5110" max="5110" width="17.625" style="31" bestFit="1" customWidth="1"/>
    <col min="5111" max="5354" width="11" style="31"/>
    <col min="5355" max="5355" width="23.125" style="31" customWidth="1"/>
    <col min="5356" max="5356" width="23.625" style="31" customWidth="1"/>
    <col min="5357" max="5357" width="23.125" style="31" customWidth="1"/>
    <col min="5358" max="5358" width="25.625" style="31" customWidth="1"/>
    <col min="5359" max="5359" width="24.125" style="31" customWidth="1"/>
    <col min="5360" max="5360" width="79.125" style="31" customWidth="1"/>
    <col min="5361" max="5361" width="23.125" style="31" customWidth="1"/>
    <col min="5362" max="5363" width="12" style="31" customWidth="1"/>
    <col min="5364" max="5364" width="26.125" style="31" customWidth="1"/>
    <col min="5365" max="5365" width="11" style="31"/>
    <col min="5366" max="5366" width="17.625" style="31" bestFit="1" customWidth="1"/>
    <col min="5367" max="5610" width="11" style="31"/>
    <col min="5611" max="5611" width="23.125" style="31" customWidth="1"/>
    <col min="5612" max="5612" width="23.625" style="31" customWidth="1"/>
    <col min="5613" max="5613" width="23.125" style="31" customWidth="1"/>
    <col min="5614" max="5614" width="25.625" style="31" customWidth="1"/>
    <col min="5615" max="5615" width="24.125" style="31" customWidth="1"/>
    <col min="5616" max="5616" width="79.125" style="31" customWidth="1"/>
    <col min="5617" max="5617" width="23.125" style="31" customWidth="1"/>
    <col min="5618" max="5619" width="12" style="31" customWidth="1"/>
    <col min="5620" max="5620" width="26.125" style="31" customWidth="1"/>
    <col min="5621" max="5621" width="11" style="31"/>
    <col min="5622" max="5622" width="17.625" style="31" bestFit="1" customWidth="1"/>
    <col min="5623" max="5866" width="11" style="31"/>
    <col min="5867" max="5867" width="23.125" style="31" customWidth="1"/>
    <col min="5868" max="5868" width="23.625" style="31" customWidth="1"/>
    <col min="5869" max="5869" width="23.125" style="31" customWidth="1"/>
    <col min="5870" max="5870" width="25.625" style="31" customWidth="1"/>
    <col min="5871" max="5871" width="24.125" style="31" customWidth="1"/>
    <col min="5872" max="5872" width="79.125" style="31" customWidth="1"/>
    <col min="5873" max="5873" width="23.125" style="31" customWidth="1"/>
    <col min="5874" max="5875" width="12" style="31" customWidth="1"/>
    <col min="5876" max="5876" width="26.125" style="31" customWidth="1"/>
    <col min="5877" max="5877" width="11" style="31"/>
    <col min="5878" max="5878" width="17.625" style="31" bestFit="1" customWidth="1"/>
    <col min="5879" max="6122" width="11" style="31"/>
    <col min="6123" max="6123" width="23.125" style="31" customWidth="1"/>
    <col min="6124" max="6124" width="23.625" style="31" customWidth="1"/>
    <col min="6125" max="6125" width="23.125" style="31" customWidth="1"/>
    <col min="6126" max="6126" width="25.625" style="31" customWidth="1"/>
    <col min="6127" max="6127" width="24.125" style="31" customWidth="1"/>
    <col min="6128" max="6128" width="79.125" style="31" customWidth="1"/>
    <col min="6129" max="6129" width="23.125" style="31" customWidth="1"/>
    <col min="6130" max="6131" width="12" style="31" customWidth="1"/>
    <col min="6132" max="6132" width="26.125" style="31" customWidth="1"/>
    <col min="6133" max="6133" width="11" style="31"/>
    <col min="6134" max="6134" width="17.625" style="31" bestFit="1" customWidth="1"/>
    <col min="6135" max="6378" width="11" style="31"/>
    <col min="6379" max="6379" width="23.125" style="31" customWidth="1"/>
    <col min="6380" max="6380" width="23.625" style="31" customWidth="1"/>
    <col min="6381" max="6381" width="23.125" style="31" customWidth="1"/>
    <col min="6382" max="6382" width="25.625" style="31" customWidth="1"/>
    <col min="6383" max="6383" width="24.125" style="31" customWidth="1"/>
    <col min="6384" max="6384" width="79.125" style="31" customWidth="1"/>
    <col min="6385" max="6385" width="23.125" style="31" customWidth="1"/>
    <col min="6386" max="6387" width="12" style="31" customWidth="1"/>
    <col min="6388" max="6388" width="26.125" style="31" customWidth="1"/>
    <col min="6389" max="6389" width="11" style="31"/>
    <col min="6390" max="6390" width="17.625" style="31" bestFit="1" customWidth="1"/>
    <col min="6391" max="6634" width="11" style="31"/>
    <col min="6635" max="6635" width="23.125" style="31" customWidth="1"/>
    <col min="6636" max="6636" width="23.625" style="31" customWidth="1"/>
    <col min="6637" max="6637" width="23.125" style="31" customWidth="1"/>
    <col min="6638" max="6638" width="25.625" style="31" customWidth="1"/>
    <col min="6639" max="6639" width="24.125" style="31" customWidth="1"/>
    <col min="6640" max="6640" width="79.125" style="31" customWidth="1"/>
    <col min="6641" max="6641" width="23.125" style="31" customWidth="1"/>
    <col min="6642" max="6643" width="12" style="31" customWidth="1"/>
    <col min="6644" max="6644" width="26.125" style="31" customWidth="1"/>
    <col min="6645" max="6645" width="11" style="31"/>
    <col min="6646" max="6646" width="17.625" style="31" bestFit="1" customWidth="1"/>
    <col min="6647" max="6890" width="11" style="31"/>
    <col min="6891" max="6891" width="23.125" style="31" customWidth="1"/>
    <col min="6892" max="6892" width="23.625" style="31" customWidth="1"/>
    <col min="6893" max="6893" width="23.125" style="31" customWidth="1"/>
    <col min="6894" max="6894" width="25.625" style="31" customWidth="1"/>
    <col min="6895" max="6895" width="24.125" style="31" customWidth="1"/>
    <col min="6896" max="6896" width="79.125" style="31" customWidth="1"/>
    <col min="6897" max="6897" width="23.125" style="31" customWidth="1"/>
    <col min="6898" max="6899" width="12" style="31" customWidth="1"/>
    <col min="6900" max="6900" width="26.125" style="31" customWidth="1"/>
    <col min="6901" max="6901" width="11" style="31"/>
    <col min="6902" max="6902" width="17.625" style="31" bestFit="1" customWidth="1"/>
    <col min="6903" max="7146" width="11" style="31"/>
    <col min="7147" max="7147" width="23.125" style="31" customWidth="1"/>
    <col min="7148" max="7148" width="23.625" style="31" customWidth="1"/>
    <col min="7149" max="7149" width="23.125" style="31" customWidth="1"/>
    <col min="7150" max="7150" width="25.625" style="31" customWidth="1"/>
    <col min="7151" max="7151" width="24.125" style="31" customWidth="1"/>
    <col min="7152" max="7152" width="79.125" style="31" customWidth="1"/>
    <col min="7153" max="7153" width="23.125" style="31" customWidth="1"/>
    <col min="7154" max="7155" width="12" style="31" customWidth="1"/>
    <col min="7156" max="7156" width="26.125" style="31" customWidth="1"/>
    <col min="7157" max="7157" width="11" style="31"/>
    <col min="7158" max="7158" width="17.625" style="31" bestFit="1" customWidth="1"/>
    <col min="7159" max="7402" width="11" style="31"/>
    <col min="7403" max="7403" width="23.125" style="31" customWidth="1"/>
    <col min="7404" max="7404" width="23.625" style="31" customWidth="1"/>
    <col min="7405" max="7405" width="23.125" style="31" customWidth="1"/>
    <col min="7406" max="7406" width="25.625" style="31" customWidth="1"/>
    <col min="7407" max="7407" width="24.125" style="31" customWidth="1"/>
    <col min="7408" max="7408" width="79.125" style="31" customWidth="1"/>
    <col min="7409" max="7409" width="23.125" style="31" customWidth="1"/>
    <col min="7410" max="7411" width="12" style="31" customWidth="1"/>
    <col min="7412" max="7412" width="26.125" style="31" customWidth="1"/>
    <col min="7413" max="7413" width="11" style="31"/>
    <col min="7414" max="7414" width="17.625" style="31" bestFit="1" customWidth="1"/>
    <col min="7415" max="7658" width="11" style="31"/>
    <col min="7659" max="7659" width="23.125" style="31" customWidth="1"/>
    <col min="7660" max="7660" width="23.625" style="31" customWidth="1"/>
    <col min="7661" max="7661" width="23.125" style="31" customWidth="1"/>
    <col min="7662" max="7662" width="25.625" style="31" customWidth="1"/>
    <col min="7663" max="7663" width="24.125" style="31" customWidth="1"/>
    <col min="7664" max="7664" width="79.125" style="31" customWidth="1"/>
    <col min="7665" max="7665" width="23.125" style="31" customWidth="1"/>
    <col min="7666" max="7667" width="12" style="31" customWidth="1"/>
    <col min="7668" max="7668" width="26.125" style="31" customWidth="1"/>
    <col min="7669" max="7669" width="11" style="31"/>
    <col min="7670" max="7670" width="17.625" style="31" bestFit="1" customWidth="1"/>
    <col min="7671" max="7914" width="11" style="31"/>
    <col min="7915" max="7915" width="23.125" style="31" customWidth="1"/>
    <col min="7916" max="7916" width="23.625" style="31" customWidth="1"/>
    <col min="7917" max="7917" width="23.125" style="31" customWidth="1"/>
    <col min="7918" max="7918" width="25.625" style="31" customWidth="1"/>
    <col min="7919" max="7919" width="24.125" style="31" customWidth="1"/>
    <col min="7920" max="7920" width="79.125" style="31" customWidth="1"/>
    <col min="7921" max="7921" width="23.125" style="31" customWidth="1"/>
    <col min="7922" max="7923" width="12" style="31" customWidth="1"/>
    <col min="7924" max="7924" width="26.125" style="31" customWidth="1"/>
    <col min="7925" max="7925" width="11" style="31"/>
    <col min="7926" max="7926" width="17.625" style="31" bestFit="1" customWidth="1"/>
    <col min="7927" max="8170" width="11" style="31"/>
    <col min="8171" max="8171" width="23.125" style="31" customWidth="1"/>
    <col min="8172" max="8172" width="23.625" style="31" customWidth="1"/>
    <col min="8173" max="8173" width="23.125" style="31" customWidth="1"/>
    <col min="8174" max="8174" width="25.625" style="31" customWidth="1"/>
    <col min="8175" max="8175" width="24.125" style="31" customWidth="1"/>
    <col min="8176" max="8176" width="79.125" style="31" customWidth="1"/>
    <col min="8177" max="8177" width="23.125" style="31" customWidth="1"/>
    <col min="8178" max="8179" width="12" style="31" customWidth="1"/>
    <col min="8180" max="8180" width="26.125" style="31" customWidth="1"/>
    <col min="8181" max="8181" width="11" style="31"/>
    <col min="8182" max="8182" width="17.625" style="31" bestFit="1" customWidth="1"/>
    <col min="8183" max="8426" width="11" style="31"/>
    <col min="8427" max="8427" width="23.125" style="31" customWidth="1"/>
    <col min="8428" max="8428" width="23.625" style="31" customWidth="1"/>
    <col min="8429" max="8429" width="23.125" style="31" customWidth="1"/>
    <col min="8430" max="8430" width="25.625" style="31" customWidth="1"/>
    <col min="8431" max="8431" width="24.125" style="31" customWidth="1"/>
    <col min="8432" max="8432" width="79.125" style="31" customWidth="1"/>
    <col min="8433" max="8433" width="23.125" style="31" customWidth="1"/>
    <col min="8434" max="8435" width="12" style="31" customWidth="1"/>
    <col min="8436" max="8436" width="26.125" style="31" customWidth="1"/>
    <col min="8437" max="8437" width="11" style="31"/>
    <col min="8438" max="8438" width="17.625" style="31" bestFit="1" customWidth="1"/>
    <col min="8439" max="8682" width="11" style="31"/>
    <col min="8683" max="8683" width="23.125" style="31" customWidth="1"/>
    <col min="8684" max="8684" width="23.625" style="31" customWidth="1"/>
    <col min="8685" max="8685" width="23.125" style="31" customWidth="1"/>
    <col min="8686" max="8686" width="25.625" style="31" customWidth="1"/>
    <col min="8687" max="8687" width="24.125" style="31" customWidth="1"/>
    <col min="8688" max="8688" width="79.125" style="31" customWidth="1"/>
    <col min="8689" max="8689" width="23.125" style="31" customWidth="1"/>
    <col min="8690" max="8691" width="12" style="31" customWidth="1"/>
    <col min="8692" max="8692" width="26.125" style="31" customWidth="1"/>
    <col min="8693" max="8693" width="11" style="31"/>
    <col min="8694" max="8694" width="17.625" style="31" bestFit="1" customWidth="1"/>
    <col min="8695" max="8938" width="11" style="31"/>
    <col min="8939" max="8939" width="23.125" style="31" customWidth="1"/>
    <col min="8940" max="8940" width="23.625" style="31" customWidth="1"/>
    <col min="8941" max="8941" width="23.125" style="31" customWidth="1"/>
    <col min="8942" max="8942" width="25.625" style="31" customWidth="1"/>
    <col min="8943" max="8943" width="24.125" style="31" customWidth="1"/>
    <col min="8944" max="8944" width="79.125" style="31" customWidth="1"/>
    <col min="8945" max="8945" width="23.125" style="31" customWidth="1"/>
    <col min="8946" max="8947" width="12" style="31" customWidth="1"/>
    <col min="8948" max="8948" width="26.125" style="31" customWidth="1"/>
    <col min="8949" max="8949" width="11" style="31"/>
    <col min="8950" max="8950" width="17.625" style="31" bestFit="1" customWidth="1"/>
    <col min="8951" max="9194" width="11" style="31"/>
    <col min="9195" max="9195" width="23.125" style="31" customWidth="1"/>
    <col min="9196" max="9196" width="23.625" style="31" customWidth="1"/>
    <col min="9197" max="9197" width="23.125" style="31" customWidth="1"/>
    <col min="9198" max="9198" width="25.625" style="31" customWidth="1"/>
    <col min="9199" max="9199" width="24.125" style="31" customWidth="1"/>
    <col min="9200" max="9200" width="79.125" style="31" customWidth="1"/>
    <col min="9201" max="9201" width="23.125" style="31" customWidth="1"/>
    <col min="9202" max="9203" width="12" style="31" customWidth="1"/>
    <col min="9204" max="9204" width="26.125" style="31" customWidth="1"/>
    <col min="9205" max="9205" width="11" style="31"/>
    <col min="9206" max="9206" width="17.625" style="31" bestFit="1" customWidth="1"/>
    <col min="9207" max="9450" width="11" style="31"/>
    <col min="9451" max="9451" width="23.125" style="31" customWidth="1"/>
    <col min="9452" max="9452" width="23.625" style="31" customWidth="1"/>
    <col min="9453" max="9453" width="23.125" style="31" customWidth="1"/>
    <col min="9454" max="9454" width="25.625" style="31" customWidth="1"/>
    <col min="9455" max="9455" width="24.125" style="31" customWidth="1"/>
    <col min="9456" max="9456" width="79.125" style="31" customWidth="1"/>
    <col min="9457" max="9457" width="23.125" style="31" customWidth="1"/>
    <col min="9458" max="9459" width="12" style="31" customWidth="1"/>
    <col min="9460" max="9460" width="26.125" style="31" customWidth="1"/>
    <col min="9461" max="9461" width="11" style="31"/>
    <col min="9462" max="9462" width="17.625" style="31" bestFit="1" customWidth="1"/>
    <col min="9463" max="9706" width="11" style="31"/>
    <col min="9707" max="9707" width="23.125" style="31" customWidth="1"/>
    <col min="9708" max="9708" width="23.625" style="31" customWidth="1"/>
    <col min="9709" max="9709" width="23.125" style="31" customWidth="1"/>
    <col min="9710" max="9710" width="25.625" style="31" customWidth="1"/>
    <col min="9711" max="9711" width="24.125" style="31" customWidth="1"/>
    <col min="9712" max="9712" width="79.125" style="31" customWidth="1"/>
    <col min="9713" max="9713" width="23.125" style="31" customWidth="1"/>
    <col min="9714" max="9715" width="12" style="31" customWidth="1"/>
    <col min="9716" max="9716" width="26.125" style="31" customWidth="1"/>
    <col min="9717" max="9717" width="11" style="31"/>
    <col min="9718" max="9718" width="17.625" style="31" bestFit="1" customWidth="1"/>
    <col min="9719" max="9962" width="11" style="31"/>
    <col min="9963" max="9963" width="23.125" style="31" customWidth="1"/>
    <col min="9964" max="9964" width="23.625" style="31" customWidth="1"/>
    <col min="9965" max="9965" width="23.125" style="31" customWidth="1"/>
    <col min="9966" max="9966" width="25.625" style="31" customWidth="1"/>
    <col min="9967" max="9967" width="24.125" style="31" customWidth="1"/>
    <col min="9968" max="9968" width="79.125" style="31" customWidth="1"/>
    <col min="9969" max="9969" width="23.125" style="31" customWidth="1"/>
    <col min="9970" max="9971" width="12" style="31" customWidth="1"/>
    <col min="9972" max="9972" width="26.125" style="31" customWidth="1"/>
    <col min="9973" max="9973" width="11" style="31"/>
    <col min="9974" max="9974" width="17.625" style="31" bestFit="1" customWidth="1"/>
    <col min="9975" max="10218" width="11" style="31"/>
    <col min="10219" max="10219" width="23.125" style="31" customWidth="1"/>
    <col min="10220" max="10220" width="23.625" style="31" customWidth="1"/>
    <col min="10221" max="10221" width="23.125" style="31" customWidth="1"/>
    <col min="10222" max="10222" width="25.625" style="31" customWidth="1"/>
    <col min="10223" max="10223" width="24.125" style="31" customWidth="1"/>
    <col min="10224" max="10224" width="79.125" style="31" customWidth="1"/>
    <col min="10225" max="10225" width="23.125" style="31" customWidth="1"/>
    <col min="10226" max="10227" width="12" style="31" customWidth="1"/>
    <col min="10228" max="10228" width="26.125" style="31" customWidth="1"/>
    <col min="10229" max="10229" width="11" style="31"/>
    <col min="10230" max="10230" width="17.625" style="31" bestFit="1" customWidth="1"/>
    <col min="10231" max="10474" width="11" style="31"/>
    <col min="10475" max="10475" width="23.125" style="31" customWidth="1"/>
    <col min="10476" max="10476" width="23.625" style="31" customWidth="1"/>
    <col min="10477" max="10477" width="23.125" style="31" customWidth="1"/>
    <col min="10478" max="10478" width="25.625" style="31" customWidth="1"/>
    <col min="10479" max="10479" width="24.125" style="31" customWidth="1"/>
    <col min="10480" max="10480" width="79.125" style="31" customWidth="1"/>
    <col min="10481" max="10481" width="23.125" style="31" customWidth="1"/>
    <col min="10482" max="10483" width="12" style="31" customWidth="1"/>
    <col min="10484" max="10484" width="26.125" style="31" customWidth="1"/>
    <col min="10485" max="10485" width="11" style="31"/>
    <col min="10486" max="10486" width="17.625" style="31" bestFit="1" customWidth="1"/>
    <col min="10487" max="10730" width="11" style="31"/>
    <col min="10731" max="10731" width="23.125" style="31" customWidth="1"/>
    <col min="10732" max="10732" width="23.625" style="31" customWidth="1"/>
    <col min="10733" max="10733" width="23.125" style="31" customWidth="1"/>
    <col min="10734" max="10734" width="25.625" style="31" customWidth="1"/>
    <col min="10735" max="10735" width="24.125" style="31" customWidth="1"/>
    <col min="10736" max="10736" width="79.125" style="31" customWidth="1"/>
    <col min="10737" max="10737" width="23.125" style="31" customWidth="1"/>
    <col min="10738" max="10739" width="12" style="31" customWidth="1"/>
    <col min="10740" max="10740" width="26.125" style="31" customWidth="1"/>
    <col min="10741" max="10741" width="11" style="31"/>
    <col min="10742" max="10742" width="17.625" style="31" bestFit="1" customWidth="1"/>
    <col min="10743" max="10986" width="11" style="31"/>
    <col min="10987" max="10987" width="23.125" style="31" customWidth="1"/>
    <col min="10988" max="10988" width="23.625" style="31" customWidth="1"/>
    <col min="10989" max="10989" width="23.125" style="31" customWidth="1"/>
    <col min="10990" max="10990" width="25.625" style="31" customWidth="1"/>
    <col min="10991" max="10991" width="24.125" style="31" customWidth="1"/>
    <col min="10992" max="10992" width="79.125" style="31" customWidth="1"/>
    <col min="10993" max="10993" width="23.125" style="31" customWidth="1"/>
    <col min="10994" max="10995" width="12" style="31" customWidth="1"/>
    <col min="10996" max="10996" width="26.125" style="31" customWidth="1"/>
    <col min="10997" max="10997" width="11" style="31"/>
    <col min="10998" max="10998" width="17.625" style="31" bestFit="1" customWidth="1"/>
    <col min="10999" max="11242" width="11" style="31"/>
    <col min="11243" max="11243" width="23.125" style="31" customWidth="1"/>
    <col min="11244" max="11244" width="23.625" style="31" customWidth="1"/>
    <col min="11245" max="11245" width="23.125" style="31" customWidth="1"/>
    <col min="11246" max="11246" width="25.625" style="31" customWidth="1"/>
    <col min="11247" max="11247" width="24.125" style="31" customWidth="1"/>
    <col min="11248" max="11248" width="79.125" style="31" customWidth="1"/>
    <col min="11249" max="11249" width="23.125" style="31" customWidth="1"/>
    <col min="11250" max="11251" width="12" style="31" customWidth="1"/>
    <col min="11252" max="11252" width="26.125" style="31" customWidth="1"/>
    <col min="11253" max="11253" width="11" style="31"/>
    <col min="11254" max="11254" width="17.625" style="31" bestFit="1" customWidth="1"/>
    <col min="11255" max="11498" width="11" style="31"/>
    <col min="11499" max="11499" width="23.125" style="31" customWidth="1"/>
    <col min="11500" max="11500" width="23.625" style="31" customWidth="1"/>
    <col min="11501" max="11501" width="23.125" style="31" customWidth="1"/>
    <col min="11502" max="11502" width="25.625" style="31" customWidth="1"/>
    <col min="11503" max="11503" width="24.125" style="31" customWidth="1"/>
    <col min="11504" max="11504" width="79.125" style="31" customWidth="1"/>
    <col min="11505" max="11505" width="23.125" style="31" customWidth="1"/>
    <col min="11506" max="11507" width="12" style="31" customWidth="1"/>
    <col min="11508" max="11508" width="26.125" style="31" customWidth="1"/>
    <col min="11509" max="11509" width="11" style="31"/>
    <col min="11510" max="11510" width="17.625" style="31" bestFit="1" customWidth="1"/>
    <col min="11511" max="11754" width="11" style="31"/>
    <col min="11755" max="11755" width="23.125" style="31" customWidth="1"/>
    <col min="11756" max="11756" width="23.625" style="31" customWidth="1"/>
    <col min="11757" max="11757" width="23.125" style="31" customWidth="1"/>
    <col min="11758" max="11758" width="25.625" style="31" customWidth="1"/>
    <col min="11759" max="11759" width="24.125" style="31" customWidth="1"/>
    <col min="11760" max="11760" width="79.125" style="31" customWidth="1"/>
    <col min="11761" max="11761" width="23.125" style="31" customWidth="1"/>
    <col min="11762" max="11763" width="12" style="31" customWidth="1"/>
    <col min="11764" max="11764" width="26.125" style="31" customWidth="1"/>
    <col min="11765" max="11765" width="11" style="31"/>
    <col min="11766" max="11766" width="17.625" style="31" bestFit="1" customWidth="1"/>
    <col min="11767" max="12010" width="11" style="31"/>
    <col min="12011" max="12011" width="23.125" style="31" customWidth="1"/>
    <col min="12012" max="12012" width="23.625" style="31" customWidth="1"/>
    <col min="12013" max="12013" width="23.125" style="31" customWidth="1"/>
    <col min="12014" max="12014" width="25.625" style="31" customWidth="1"/>
    <col min="12015" max="12015" width="24.125" style="31" customWidth="1"/>
    <col min="12016" max="12016" width="79.125" style="31" customWidth="1"/>
    <col min="12017" max="12017" width="23.125" style="31" customWidth="1"/>
    <col min="12018" max="12019" width="12" style="31" customWidth="1"/>
    <col min="12020" max="12020" width="26.125" style="31" customWidth="1"/>
    <col min="12021" max="12021" width="11" style="31"/>
    <col min="12022" max="12022" width="17.625" style="31" bestFit="1" customWidth="1"/>
    <col min="12023" max="12266" width="11" style="31"/>
    <col min="12267" max="12267" width="23.125" style="31" customWidth="1"/>
    <col min="12268" max="12268" width="23.625" style="31" customWidth="1"/>
    <col min="12269" max="12269" width="23.125" style="31" customWidth="1"/>
    <col min="12270" max="12270" width="25.625" style="31" customWidth="1"/>
    <col min="12271" max="12271" width="24.125" style="31" customWidth="1"/>
    <col min="12272" max="12272" width="79.125" style="31" customWidth="1"/>
    <col min="12273" max="12273" width="23.125" style="31" customWidth="1"/>
    <col min="12274" max="12275" width="12" style="31" customWidth="1"/>
    <col min="12276" max="12276" width="26.125" style="31" customWidth="1"/>
    <col min="12277" max="12277" width="11" style="31"/>
    <col min="12278" max="12278" width="17.625" style="31" bestFit="1" customWidth="1"/>
    <col min="12279" max="12522" width="11" style="31"/>
    <col min="12523" max="12523" width="23.125" style="31" customWidth="1"/>
    <col min="12524" max="12524" width="23.625" style="31" customWidth="1"/>
    <col min="12525" max="12525" width="23.125" style="31" customWidth="1"/>
    <col min="12526" max="12526" width="25.625" style="31" customWidth="1"/>
    <col min="12527" max="12527" width="24.125" style="31" customWidth="1"/>
    <col min="12528" max="12528" width="79.125" style="31" customWidth="1"/>
    <col min="12529" max="12529" width="23.125" style="31" customWidth="1"/>
    <col min="12530" max="12531" width="12" style="31" customWidth="1"/>
    <col min="12532" max="12532" width="26.125" style="31" customWidth="1"/>
    <col min="12533" max="12533" width="11" style="31"/>
    <col min="12534" max="12534" width="17.625" style="31" bestFit="1" customWidth="1"/>
    <col min="12535" max="12778" width="11" style="31"/>
    <col min="12779" max="12779" width="23.125" style="31" customWidth="1"/>
    <col min="12780" max="12780" width="23.625" style="31" customWidth="1"/>
    <col min="12781" max="12781" width="23.125" style="31" customWidth="1"/>
    <col min="12782" max="12782" width="25.625" style="31" customWidth="1"/>
    <col min="12783" max="12783" width="24.125" style="31" customWidth="1"/>
    <col min="12784" max="12784" width="79.125" style="31" customWidth="1"/>
    <col min="12785" max="12785" width="23.125" style="31" customWidth="1"/>
    <col min="12786" max="12787" width="12" style="31" customWidth="1"/>
    <col min="12788" max="12788" width="26.125" style="31" customWidth="1"/>
    <col min="12789" max="12789" width="11" style="31"/>
    <col min="12790" max="12790" width="17.625" style="31" bestFit="1" customWidth="1"/>
    <col min="12791" max="13034" width="11" style="31"/>
    <col min="13035" max="13035" width="23.125" style="31" customWidth="1"/>
    <col min="13036" max="13036" width="23.625" style="31" customWidth="1"/>
    <col min="13037" max="13037" width="23.125" style="31" customWidth="1"/>
    <col min="13038" max="13038" width="25.625" style="31" customWidth="1"/>
    <col min="13039" max="13039" width="24.125" style="31" customWidth="1"/>
    <col min="13040" max="13040" width="79.125" style="31" customWidth="1"/>
    <col min="13041" max="13041" width="23.125" style="31" customWidth="1"/>
    <col min="13042" max="13043" width="12" style="31" customWidth="1"/>
    <col min="13044" max="13044" width="26.125" style="31" customWidth="1"/>
    <col min="13045" max="13045" width="11" style="31"/>
    <col min="13046" max="13046" width="17.625" style="31" bestFit="1" customWidth="1"/>
    <col min="13047" max="13290" width="11" style="31"/>
    <col min="13291" max="13291" width="23.125" style="31" customWidth="1"/>
    <col min="13292" max="13292" width="23.625" style="31" customWidth="1"/>
    <col min="13293" max="13293" width="23.125" style="31" customWidth="1"/>
    <col min="13294" max="13294" width="25.625" style="31" customWidth="1"/>
    <col min="13295" max="13295" width="24.125" style="31" customWidth="1"/>
    <col min="13296" max="13296" width="79.125" style="31" customWidth="1"/>
    <col min="13297" max="13297" width="23.125" style="31" customWidth="1"/>
    <col min="13298" max="13299" width="12" style="31" customWidth="1"/>
    <col min="13300" max="13300" width="26.125" style="31" customWidth="1"/>
    <col min="13301" max="13301" width="11" style="31"/>
    <col min="13302" max="13302" width="17.625" style="31" bestFit="1" customWidth="1"/>
    <col min="13303" max="13546" width="11" style="31"/>
    <col min="13547" max="13547" width="23.125" style="31" customWidth="1"/>
    <col min="13548" max="13548" width="23.625" style="31" customWidth="1"/>
    <col min="13549" max="13549" width="23.125" style="31" customWidth="1"/>
    <col min="13550" max="13550" width="25.625" style="31" customWidth="1"/>
    <col min="13551" max="13551" width="24.125" style="31" customWidth="1"/>
    <col min="13552" max="13552" width="79.125" style="31" customWidth="1"/>
    <col min="13553" max="13553" width="23.125" style="31" customWidth="1"/>
    <col min="13554" max="13555" width="12" style="31" customWidth="1"/>
    <col min="13556" max="13556" width="26.125" style="31" customWidth="1"/>
    <col min="13557" max="13557" width="11" style="31"/>
    <col min="13558" max="13558" width="17.625" style="31" bestFit="1" customWidth="1"/>
    <col min="13559" max="13802" width="11" style="31"/>
    <col min="13803" max="13803" width="23.125" style="31" customWidth="1"/>
    <col min="13804" max="13804" width="23.625" style="31" customWidth="1"/>
    <col min="13805" max="13805" width="23.125" style="31" customWidth="1"/>
    <col min="13806" max="13806" width="25.625" style="31" customWidth="1"/>
    <col min="13807" max="13807" width="24.125" style="31" customWidth="1"/>
    <col min="13808" max="13808" width="79.125" style="31" customWidth="1"/>
    <col min="13809" max="13809" width="23.125" style="31" customWidth="1"/>
    <col min="13810" max="13811" width="12" style="31" customWidth="1"/>
    <col min="13812" max="13812" width="26.125" style="31" customWidth="1"/>
    <col min="13813" max="13813" width="11" style="31"/>
    <col min="13814" max="13814" width="17.625" style="31" bestFit="1" customWidth="1"/>
    <col min="13815" max="14058" width="11" style="31"/>
    <col min="14059" max="14059" width="23.125" style="31" customWidth="1"/>
    <col min="14060" max="14060" width="23.625" style="31" customWidth="1"/>
    <col min="14061" max="14061" width="23.125" style="31" customWidth="1"/>
    <col min="14062" max="14062" width="25.625" style="31" customWidth="1"/>
    <col min="14063" max="14063" width="24.125" style="31" customWidth="1"/>
    <col min="14064" max="14064" width="79.125" style="31" customWidth="1"/>
    <col min="14065" max="14065" width="23.125" style="31" customWidth="1"/>
    <col min="14066" max="14067" width="12" style="31" customWidth="1"/>
    <col min="14068" max="14068" width="26.125" style="31" customWidth="1"/>
    <col min="14069" max="14069" width="11" style="31"/>
    <col min="14070" max="14070" width="17.625" style="31" bestFit="1" customWidth="1"/>
    <col min="14071" max="14314" width="11" style="31"/>
    <col min="14315" max="14315" width="23.125" style="31" customWidth="1"/>
    <col min="14316" max="14316" width="23.625" style="31" customWidth="1"/>
    <col min="14317" max="14317" width="23.125" style="31" customWidth="1"/>
    <col min="14318" max="14318" width="25.625" style="31" customWidth="1"/>
    <col min="14319" max="14319" width="24.125" style="31" customWidth="1"/>
    <col min="14320" max="14320" width="79.125" style="31" customWidth="1"/>
    <col min="14321" max="14321" width="23.125" style="31" customWidth="1"/>
    <col min="14322" max="14323" width="12" style="31" customWidth="1"/>
    <col min="14324" max="14324" width="26.125" style="31" customWidth="1"/>
    <col min="14325" max="14325" width="11" style="31"/>
    <col min="14326" max="14326" width="17.625" style="31" bestFit="1" customWidth="1"/>
    <col min="14327" max="14570" width="11" style="31"/>
    <col min="14571" max="14571" width="23.125" style="31" customWidth="1"/>
    <col min="14572" max="14572" width="23.625" style="31" customWidth="1"/>
    <col min="14573" max="14573" width="23.125" style="31" customWidth="1"/>
    <col min="14574" max="14574" width="25.625" style="31" customWidth="1"/>
    <col min="14575" max="14575" width="24.125" style="31" customWidth="1"/>
    <col min="14576" max="14576" width="79.125" style="31" customWidth="1"/>
    <col min="14577" max="14577" width="23.125" style="31" customWidth="1"/>
    <col min="14578" max="14579" width="12" style="31" customWidth="1"/>
    <col min="14580" max="14580" width="26.125" style="31" customWidth="1"/>
    <col min="14581" max="14581" width="11" style="31"/>
    <col min="14582" max="14582" width="17.625" style="31" bestFit="1" customWidth="1"/>
    <col min="14583" max="14826" width="11" style="31"/>
    <col min="14827" max="14827" width="23.125" style="31" customWidth="1"/>
    <col min="14828" max="14828" width="23.625" style="31" customWidth="1"/>
    <col min="14829" max="14829" width="23.125" style="31" customWidth="1"/>
    <col min="14830" max="14830" width="25.625" style="31" customWidth="1"/>
    <col min="14831" max="14831" width="24.125" style="31" customWidth="1"/>
    <col min="14832" max="14832" width="79.125" style="31" customWidth="1"/>
    <col min="14833" max="14833" width="23.125" style="31" customWidth="1"/>
    <col min="14834" max="14835" width="12" style="31" customWidth="1"/>
    <col min="14836" max="14836" width="26.125" style="31" customWidth="1"/>
    <col min="14837" max="14837" width="11" style="31"/>
    <col min="14838" max="14838" width="17.625" style="31" bestFit="1" customWidth="1"/>
    <col min="14839" max="15082" width="11" style="31"/>
    <col min="15083" max="15083" width="23.125" style="31" customWidth="1"/>
    <col min="15084" max="15084" width="23.625" style="31" customWidth="1"/>
    <col min="15085" max="15085" width="23.125" style="31" customWidth="1"/>
    <col min="15086" max="15086" width="25.625" style="31" customWidth="1"/>
    <col min="15087" max="15087" width="24.125" style="31" customWidth="1"/>
    <col min="15088" max="15088" width="79.125" style="31" customWidth="1"/>
    <col min="15089" max="15089" width="23.125" style="31" customWidth="1"/>
    <col min="15090" max="15091" width="12" style="31" customWidth="1"/>
    <col min="15092" max="15092" width="26.125" style="31" customWidth="1"/>
    <col min="15093" max="15093" width="11" style="31"/>
    <col min="15094" max="15094" width="17.625" style="31" bestFit="1" customWidth="1"/>
    <col min="15095" max="15338" width="11" style="31"/>
    <col min="15339" max="15339" width="23.125" style="31" customWidth="1"/>
    <col min="15340" max="15340" width="23.625" style="31" customWidth="1"/>
    <col min="15341" max="15341" width="23.125" style="31" customWidth="1"/>
    <col min="15342" max="15342" width="25.625" style="31" customWidth="1"/>
    <col min="15343" max="15343" width="24.125" style="31" customWidth="1"/>
    <col min="15344" max="15344" width="79.125" style="31" customWidth="1"/>
    <col min="15345" max="15345" width="23.125" style="31" customWidth="1"/>
    <col min="15346" max="15347" width="12" style="31" customWidth="1"/>
    <col min="15348" max="15348" width="26.125" style="31" customWidth="1"/>
    <col min="15349" max="15349" width="11" style="31"/>
    <col min="15350" max="15350" width="17.625" style="31" bestFit="1" customWidth="1"/>
    <col min="15351" max="15594" width="11" style="31"/>
    <col min="15595" max="15595" width="23.125" style="31" customWidth="1"/>
    <col min="15596" max="15596" width="23.625" style="31" customWidth="1"/>
    <col min="15597" max="15597" width="23.125" style="31" customWidth="1"/>
    <col min="15598" max="15598" width="25.625" style="31" customWidth="1"/>
    <col min="15599" max="15599" width="24.125" style="31" customWidth="1"/>
    <col min="15600" max="15600" width="79.125" style="31" customWidth="1"/>
    <col min="15601" max="15601" width="23.125" style="31" customWidth="1"/>
    <col min="15602" max="15603" width="12" style="31" customWidth="1"/>
    <col min="15604" max="15604" width="26.125" style="31" customWidth="1"/>
    <col min="15605" max="15605" width="11" style="31"/>
    <col min="15606" max="15606" width="17.625" style="31" bestFit="1" customWidth="1"/>
    <col min="15607" max="15850" width="11" style="31"/>
    <col min="15851" max="15851" width="23.125" style="31" customWidth="1"/>
    <col min="15852" max="15852" width="23.625" style="31" customWidth="1"/>
    <col min="15853" max="15853" width="23.125" style="31" customWidth="1"/>
    <col min="15854" max="15854" width="25.625" style="31" customWidth="1"/>
    <col min="15855" max="15855" width="24.125" style="31" customWidth="1"/>
    <col min="15856" max="15856" width="79.125" style="31" customWidth="1"/>
    <col min="15857" max="15857" width="23.125" style="31" customWidth="1"/>
    <col min="15858" max="15859" width="12" style="31" customWidth="1"/>
    <col min="15860" max="15860" width="26.125" style="31" customWidth="1"/>
    <col min="15861" max="15861" width="11" style="31"/>
    <col min="15862" max="15862" width="17.625" style="31" bestFit="1" customWidth="1"/>
    <col min="15863" max="16106" width="11" style="31"/>
    <col min="16107" max="16107" width="23.125" style="31" customWidth="1"/>
    <col min="16108" max="16108" width="23.625" style="31" customWidth="1"/>
    <col min="16109" max="16109" width="23.125" style="31" customWidth="1"/>
    <col min="16110" max="16110" width="25.625" style="31" customWidth="1"/>
    <col min="16111" max="16111" width="24.125" style="31" customWidth="1"/>
    <col min="16112" max="16112" width="79.125" style="31" customWidth="1"/>
    <col min="16113" max="16113" width="23.125" style="31" customWidth="1"/>
    <col min="16114" max="16115" width="12" style="31" customWidth="1"/>
    <col min="16116" max="16116" width="26.125" style="31" customWidth="1"/>
    <col min="16117" max="16117" width="11" style="31"/>
    <col min="16118" max="16118" width="17.625" style="31" bestFit="1" customWidth="1"/>
    <col min="16119" max="16359" width="11" style="31"/>
    <col min="16360" max="16370" width="11" style="31" customWidth="1"/>
    <col min="16371" max="16372" width="11" style="31"/>
    <col min="16373" max="16375" width="11" style="31" customWidth="1"/>
    <col min="16376" max="16384" width="11" style="31"/>
  </cols>
  <sheetData>
    <row r="1" spans="1:26" s="2" customFormat="1" ht="15" x14ac:dyDescent="0.2">
      <c r="A1" s="28"/>
      <c r="B1" s="28"/>
      <c r="C1" s="28"/>
      <c r="D1" s="28"/>
      <c r="E1" s="28"/>
      <c r="F1" s="28"/>
      <c r="G1" s="29"/>
      <c r="H1" s="29"/>
      <c r="I1" s="29"/>
      <c r="J1" s="29"/>
      <c r="K1" s="29"/>
      <c r="L1" s="29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6" s="2" customFormat="1" ht="26.25" customHeight="1" x14ac:dyDescent="0.25">
      <c r="A2" s="39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42"/>
      <c r="N2" s="42"/>
      <c r="O2" s="42"/>
      <c r="P2" s="42"/>
      <c r="Q2" s="42"/>
      <c r="R2" s="42"/>
      <c r="S2" s="42"/>
      <c r="T2" s="42"/>
      <c r="U2" s="42"/>
      <c r="V2" s="42"/>
    </row>
    <row r="3" spans="1:26" s="2" customFormat="1" ht="26.25" customHeight="1" x14ac:dyDescent="0.25">
      <c r="A3" s="9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42"/>
      <c r="N3" s="42"/>
      <c r="O3" s="42"/>
      <c r="P3" s="42"/>
      <c r="Q3" s="42"/>
      <c r="R3" s="42"/>
      <c r="S3" s="42"/>
      <c r="T3" s="42"/>
      <c r="U3" s="42"/>
      <c r="V3" s="42"/>
    </row>
    <row r="4" spans="1:26" s="1" customFormat="1" ht="26.25" customHeight="1" x14ac:dyDescent="0.25">
      <c r="A4" s="7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42"/>
      <c r="N4" s="42"/>
      <c r="O4" s="42"/>
      <c r="P4" s="42"/>
      <c r="Q4" s="42"/>
      <c r="R4" s="42"/>
      <c r="S4" s="42"/>
      <c r="T4" s="42"/>
      <c r="U4" s="42"/>
      <c r="V4" s="42"/>
    </row>
    <row r="5" spans="1:26" s="1" customFormat="1" ht="9.75" customHeight="1" thickBot="1" x14ac:dyDescent="0.3">
      <c r="A5" s="9"/>
      <c r="B5" s="12"/>
      <c r="C5" s="11"/>
      <c r="D5" s="11"/>
      <c r="E5" s="11"/>
      <c r="F5" s="11"/>
      <c r="G5" s="11"/>
      <c r="H5" s="11"/>
      <c r="I5" s="11"/>
      <c r="J5" s="11"/>
      <c r="K5" s="11"/>
      <c r="L5" s="11"/>
      <c r="M5" s="42"/>
      <c r="N5" s="42"/>
      <c r="O5" s="42"/>
      <c r="P5" s="42"/>
      <c r="Q5" s="42"/>
      <c r="R5" s="42"/>
      <c r="S5" s="42"/>
      <c r="T5" s="42"/>
      <c r="U5" s="42"/>
      <c r="V5" s="42"/>
    </row>
    <row r="6" spans="1:26" s="1" customFormat="1" ht="112.5" customHeight="1" thickBot="1" x14ac:dyDescent="0.3">
      <c r="A6" s="9"/>
      <c r="B6" s="104" t="s">
        <v>89</v>
      </c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72" t="s">
        <v>84</v>
      </c>
      <c r="N6" s="73"/>
      <c r="O6" s="73"/>
      <c r="P6" s="73"/>
      <c r="Q6" s="74"/>
      <c r="R6" s="74"/>
      <c r="S6" s="74"/>
      <c r="T6" s="74"/>
      <c r="U6" s="75"/>
      <c r="V6" s="42"/>
    </row>
    <row r="7" spans="1:26" s="1" customFormat="1" ht="29.25" customHeight="1" thickBot="1" x14ac:dyDescent="0.3">
      <c r="A7" s="9"/>
      <c r="B7" s="12"/>
      <c r="C7" s="11"/>
      <c r="D7" s="11"/>
      <c r="E7" s="11"/>
      <c r="F7" s="11"/>
      <c r="G7" s="11"/>
      <c r="H7" s="11"/>
      <c r="I7" s="11"/>
      <c r="J7" s="11"/>
      <c r="K7" s="11"/>
      <c r="L7" s="11"/>
      <c r="W7" s="70"/>
    </row>
    <row r="8" spans="1:26" s="2" customFormat="1" ht="54.75" customHeight="1" thickBot="1" x14ac:dyDescent="0.25">
      <c r="B8" s="85" t="s">
        <v>75</v>
      </c>
      <c r="C8" s="89" t="s">
        <v>2</v>
      </c>
      <c r="D8" s="90"/>
      <c r="E8" s="90"/>
      <c r="F8" s="90"/>
      <c r="G8" s="91"/>
      <c r="H8" s="85" t="s">
        <v>3</v>
      </c>
      <c r="I8" s="85" t="s">
        <v>42</v>
      </c>
      <c r="J8" s="85" t="s">
        <v>51</v>
      </c>
      <c r="K8" s="85" t="s">
        <v>43</v>
      </c>
      <c r="L8" s="99" t="s">
        <v>58</v>
      </c>
      <c r="M8" s="87" t="s">
        <v>90</v>
      </c>
      <c r="N8" s="87" t="s">
        <v>91</v>
      </c>
      <c r="O8" s="101" t="s">
        <v>92</v>
      </c>
      <c r="P8" s="102"/>
      <c r="Q8" s="87" t="s">
        <v>44</v>
      </c>
      <c r="R8" s="95" t="s">
        <v>80</v>
      </c>
      <c r="S8" s="95" t="s">
        <v>79</v>
      </c>
      <c r="T8" s="78"/>
      <c r="U8" s="78" t="s">
        <v>81</v>
      </c>
      <c r="V8" s="95" t="s">
        <v>45</v>
      </c>
      <c r="W8" s="97" t="s">
        <v>93</v>
      </c>
    </row>
    <row r="9" spans="1:26" s="2" customFormat="1" ht="33.6" customHeight="1" thickBot="1" x14ac:dyDescent="0.25">
      <c r="A9" s="8"/>
      <c r="B9" s="86"/>
      <c r="C9" s="92"/>
      <c r="D9" s="93"/>
      <c r="E9" s="93"/>
      <c r="F9" s="93"/>
      <c r="G9" s="94"/>
      <c r="H9" s="86"/>
      <c r="I9" s="86"/>
      <c r="J9" s="86"/>
      <c r="K9" s="86"/>
      <c r="L9" s="100"/>
      <c r="M9" s="88"/>
      <c r="N9" s="88"/>
      <c r="O9" s="77" t="s">
        <v>52</v>
      </c>
      <c r="P9" s="77" t="s">
        <v>53</v>
      </c>
      <c r="Q9" s="88"/>
      <c r="R9" s="96"/>
      <c r="S9" s="96"/>
      <c r="T9" s="79"/>
      <c r="U9" s="80" t="s">
        <v>52</v>
      </c>
      <c r="V9" s="96"/>
      <c r="W9" s="98"/>
    </row>
    <row r="10" spans="1:26" s="1" customFormat="1" ht="17.25" customHeight="1" x14ac:dyDescent="0.25">
      <c r="A10" s="9"/>
      <c r="B10" s="12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69"/>
    </row>
    <row r="11" spans="1:26" s="3" customFormat="1" ht="59.45" customHeight="1" x14ac:dyDescent="0.25">
      <c r="A11" s="5"/>
      <c r="B11" s="60">
        <v>1</v>
      </c>
      <c r="C11" s="84" t="s">
        <v>85</v>
      </c>
      <c r="D11" s="84"/>
      <c r="E11" s="84"/>
      <c r="F11" s="84"/>
      <c r="G11" s="84"/>
      <c r="H11" s="61">
        <v>50</v>
      </c>
      <c r="I11" s="62" t="s">
        <v>86</v>
      </c>
      <c r="J11" s="63" t="s">
        <v>13</v>
      </c>
      <c r="K11" s="64">
        <v>2656642865</v>
      </c>
      <c r="L11" s="66">
        <v>2</v>
      </c>
      <c r="M11" s="51">
        <v>145834260</v>
      </c>
      <c r="N11" s="51">
        <v>260632098</v>
      </c>
      <c r="O11" s="55">
        <v>0</v>
      </c>
      <c r="P11" s="51">
        <f>M11+N11</f>
        <v>406466358</v>
      </c>
      <c r="Q11" s="82">
        <v>0.153</v>
      </c>
      <c r="R11" s="52">
        <v>737452327</v>
      </c>
      <c r="S11" s="52">
        <v>1512724180</v>
      </c>
      <c r="T11" s="47">
        <v>0.63815759300475605</v>
      </c>
      <c r="U11" s="52">
        <f>K11-M11-N11</f>
        <v>2250176507</v>
      </c>
      <c r="V11" s="83">
        <f>U11/K11</f>
        <v>0.8470000001298631</v>
      </c>
      <c r="W11" s="36">
        <f>U11</f>
        <v>2250176507</v>
      </c>
      <c r="X11" s="59">
        <f>+S11/$S$13</f>
        <v>0.51254487261258275</v>
      </c>
      <c r="Y11" s="34">
        <f>U11+M11-K11</f>
        <v>-260632098</v>
      </c>
      <c r="Z11" s="34">
        <f>R11+S11-U11</f>
        <v>0</v>
      </c>
    </row>
    <row r="12" spans="1:26" s="3" customFormat="1" ht="59.45" customHeight="1" x14ac:dyDescent="0.25">
      <c r="A12" s="5"/>
      <c r="B12" s="60">
        <v>2</v>
      </c>
      <c r="C12" s="84" t="s">
        <v>87</v>
      </c>
      <c r="D12" s="84"/>
      <c r="E12" s="84"/>
      <c r="F12" s="84"/>
      <c r="G12" s="84"/>
      <c r="H12" s="61">
        <v>50</v>
      </c>
      <c r="I12" s="65" t="s">
        <v>88</v>
      </c>
      <c r="J12" s="63" t="s">
        <v>20</v>
      </c>
      <c r="K12" s="64">
        <v>2656613967</v>
      </c>
      <c r="L12" s="67">
        <v>1</v>
      </c>
      <c r="M12" s="51">
        <v>175413282</v>
      </c>
      <c r="N12" s="51">
        <v>334662148</v>
      </c>
      <c r="O12" s="55">
        <v>0</v>
      </c>
      <c r="P12" s="51">
        <f>M12+N12</f>
        <v>510075430</v>
      </c>
      <c r="Q12" s="82">
        <v>0.192</v>
      </c>
      <c r="R12" s="52">
        <v>707864194</v>
      </c>
      <c r="S12" s="52">
        <v>1438674343</v>
      </c>
      <c r="T12" s="47">
        <v>0.63826901243977163</v>
      </c>
      <c r="U12" s="52">
        <f>K12-M12-N12</f>
        <v>2146538537</v>
      </c>
      <c r="V12" s="83">
        <f>U12/K12</f>
        <v>0.80799791150085454</v>
      </c>
      <c r="W12" s="36">
        <f>U12</f>
        <v>2146538537</v>
      </c>
      <c r="X12" s="59">
        <f>+S12/$S$13</f>
        <v>0.4874551273874172</v>
      </c>
      <c r="Y12" s="34">
        <f>U12+M12-K12</f>
        <v>-334662148</v>
      </c>
      <c r="Z12" s="34">
        <f>R12+S12-U12</f>
        <v>0</v>
      </c>
    </row>
    <row r="13" spans="1:26" s="3" customFormat="1" ht="38.450000000000003" customHeight="1" x14ac:dyDescent="0.2">
      <c r="A13" s="5"/>
      <c r="B13" s="25"/>
      <c r="C13" s="24"/>
      <c r="D13" s="24"/>
      <c r="E13" s="24"/>
      <c r="F13" s="24"/>
      <c r="G13" s="24"/>
      <c r="H13" s="22"/>
      <c r="I13" s="24"/>
      <c r="J13" s="26"/>
      <c r="K13" s="58">
        <f>SUM(K11:K12)</f>
        <v>5313256832</v>
      </c>
      <c r="L13" s="27"/>
      <c r="M13" s="56">
        <f>SUM(M11:M12)</f>
        <v>321247542</v>
      </c>
      <c r="N13" s="56">
        <f>SUM(N11:N12)</f>
        <v>595294246</v>
      </c>
      <c r="O13" s="81">
        <f>SUM(O11:O12)</f>
        <v>0</v>
      </c>
      <c r="P13" s="57">
        <f>SUM(P11:P12)</f>
        <v>916541788</v>
      </c>
      <c r="Q13" s="31"/>
      <c r="R13" s="56">
        <f>SUM(R11:R12)</f>
        <v>1445316521</v>
      </c>
      <c r="S13" s="56">
        <f>SUM(S11:S12)</f>
        <v>2951398523</v>
      </c>
      <c r="T13" s="56"/>
      <c r="U13" s="56">
        <f>SUM(U11:U12)</f>
        <v>4396715044</v>
      </c>
      <c r="W13" s="36">
        <f>+SUM(W11:W12)</f>
        <v>4396715044</v>
      </c>
      <c r="X13" s="59">
        <f>+S13/$S$13</f>
        <v>1</v>
      </c>
    </row>
    <row r="14" spans="1:26" ht="16.149999999999999" customHeight="1" x14ac:dyDescent="0.2">
      <c r="B14" s="28"/>
      <c r="C14" s="28"/>
      <c r="D14" s="28"/>
      <c r="E14" s="28"/>
      <c r="F14" s="28"/>
      <c r="G14" s="29"/>
      <c r="H14" s="29"/>
      <c r="I14" s="29"/>
      <c r="J14" s="29"/>
      <c r="K14" s="29"/>
      <c r="L14" s="29"/>
      <c r="M14" s="32"/>
      <c r="N14" s="32"/>
      <c r="O14" s="32"/>
      <c r="P14" s="32"/>
      <c r="R14" s="32"/>
      <c r="S14" s="32"/>
      <c r="T14" s="32"/>
      <c r="U14" s="32"/>
    </row>
    <row r="15" spans="1:26" ht="16.149999999999999" customHeight="1" x14ac:dyDescent="0.25">
      <c r="B15" s="28"/>
      <c r="C15" s="28"/>
      <c r="D15" s="28"/>
      <c r="E15" s="28"/>
      <c r="F15" s="28"/>
      <c r="G15" s="29"/>
      <c r="H15" s="29"/>
      <c r="I15" s="29"/>
      <c r="J15" s="29"/>
      <c r="K15" s="76"/>
      <c r="L15" s="29"/>
      <c r="R15" s="35"/>
      <c r="V15" s="31" t="s">
        <v>83</v>
      </c>
      <c r="W15" s="68">
        <v>4622558585</v>
      </c>
    </row>
    <row r="16" spans="1:26" ht="16.149999999999999" customHeight="1" x14ac:dyDescent="0.2">
      <c r="B16" s="28"/>
      <c r="C16" s="28"/>
      <c r="D16" s="28"/>
      <c r="E16" s="28"/>
      <c r="F16" s="28"/>
      <c r="G16" s="29"/>
      <c r="H16" s="29"/>
      <c r="I16" s="29"/>
      <c r="J16" s="29"/>
      <c r="K16" s="29"/>
      <c r="L16" s="29"/>
      <c r="M16" s="33"/>
      <c r="N16" s="33"/>
      <c r="O16" s="33"/>
      <c r="P16" s="33"/>
      <c r="R16" s="33"/>
      <c r="S16" s="33"/>
      <c r="T16" s="33"/>
      <c r="U16" s="33"/>
      <c r="V16" s="31" t="s">
        <v>82</v>
      </c>
      <c r="W16" s="71">
        <f>+W15-W13</f>
        <v>225843541</v>
      </c>
    </row>
    <row r="17" spans="2:21" ht="16.149999999999999" customHeight="1" x14ac:dyDescent="0.2">
      <c r="B17" s="28"/>
      <c r="C17" s="28"/>
      <c r="D17" s="28"/>
      <c r="E17" s="28"/>
      <c r="F17" s="28"/>
      <c r="G17" s="29"/>
      <c r="H17" s="29"/>
      <c r="I17" s="29"/>
      <c r="J17" s="29"/>
      <c r="K17" s="29"/>
      <c r="L17" s="29"/>
      <c r="R17" s="33"/>
      <c r="S17" s="33"/>
      <c r="T17" s="33"/>
      <c r="U17" s="33"/>
    </row>
    <row r="18" spans="2:21" ht="16.149999999999999" customHeight="1" x14ac:dyDescent="0.2">
      <c r="E18" s="28"/>
      <c r="F18" s="28"/>
      <c r="G18" s="29"/>
      <c r="H18" s="29"/>
      <c r="I18" s="29"/>
      <c r="J18" s="29"/>
      <c r="K18" s="29"/>
    </row>
    <row r="19" spans="2:21" ht="16.149999999999999" customHeight="1" x14ac:dyDescent="0.2">
      <c r="E19" s="28"/>
      <c r="F19" s="28"/>
      <c r="G19" s="29"/>
      <c r="H19" s="29"/>
      <c r="I19" s="29"/>
      <c r="J19" s="29"/>
      <c r="K19" s="29"/>
    </row>
    <row r="20" spans="2:21" ht="16.149999999999999" customHeight="1" x14ac:dyDescent="0.2">
      <c r="E20" s="28"/>
      <c r="F20" s="28"/>
      <c r="G20" s="29"/>
      <c r="H20" s="29"/>
      <c r="I20" s="29"/>
      <c r="J20" s="29"/>
      <c r="K20" s="29"/>
    </row>
    <row r="21" spans="2:21" ht="16.149999999999999" customHeight="1" x14ac:dyDescent="0.2">
      <c r="E21" s="28"/>
      <c r="F21" s="28"/>
      <c r="G21" s="29"/>
      <c r="H21" s="29"/>
      <c r="I21" s="29"/>
      <c r="J21" s="29"/>
      <c r="K21" s="29"/>
    </row>
    <row r="22" spans="2:21" ht="16.149999999999999" customHeight="1" x14ac:dyDescent="0.2">
      <c r="E22" s="28"/>
      <c r="F22" s="28"/>
      <c r="G22" s="29"/>
      <c r="H22" s="29"/>
      <c r="I22" s="29"/>
      <c r="J22" s="29"/>
      <c r="K22" s="29"/>
    </row>
    <row r="23" spans="2:21" ht="16.149999999999999" customHeight="1" x14ac:dyDescent="0.2">
      <c r="E23" s="28"/>
      <c r="F23" s="28"/>
      <c r="G23" s="29"/>
      <c r="H23" s="29"/>
      <c r="I23" s="29"/>
      <c r="J23" s="29"/>
      <c r="K23" s="29"/>
    </row>
    <row r="24" spans="2:21" ht="16.149999999999999" customHeight="1" x14ac:dyDescent="0.2">
      <c r="E24" s="28"/>
      <c r="F24" s="28"/>
      <c r="G24" s="29"/>
      <c r="H24" s="29"/>
      <c r="I24" s="29"/>
      <c r="J24" s="29"/>
      <c r="K24" s="29"/>
    </row>
    <row r="25" spans="2:21" ht="16.149999999999999" customHeight="1" x14ac:dyDescent="0.2">
      <c r="E25" s="28"/>
      <c r="F25" s="28"/>
      <c r="G25" s="29"/>
      <c r="H25" s="29"/>
      <c r="I25" s="29"/>
      <c r="J25" s="29"/>
      <c r="K25" s="29"/>
    </row>
    <row r="26" spans="2:21" ht="16.149999999999999" customHeight="1" x14ac:dyDescent="0.2">
      <c r="E26" s="28"/>
      <c r="F26" s="28"/>
      <c r="G26" s="29"/>
      <c r="H26" s="29"/>
      <c r="I26" s="29"/>
      <c r="J26" s="29"/>
      <c r="K26" s="29"/>
    </row>
  </sheetData>
  <autoFilter ref="A10:L13" xr:uid="{00000000-0009-0000-0000-000002000000}"/>
  <mergeCells count="19">
    <mergeCell ref="V8:V9"/>
    <mergeCell ref="W8:W9"/>
    <mergeCell ref="L8:L9"/>
    <mergeCell ref="O8:P8"/>
    <mergeCell ref="B2:L4"/>
    <mergeCell ref="B6:L6"/>
    <mergeCell ref="B8:B9"/>
    <mergeCell ref="N8:N9"/>
    <mergeCell ref="R8:R9"/>
    <mergeCell ref="S8:S9"/>
    <mergeCell ref="C12:G12"/>
    <mergeCell ref="C11:G11"/>
    <mergeCell ref="K8:K9"/>
    <mergeCell ref="M8:M9"/>
    <mergeCell ref="Q8:Q9"/>
    <mergeCell ref="C8:G9"/>
    <mergeCell ref="H8:H9"/>
    <mergeCell ref="I8:I9"/>
    <mergeCell ref="J8:J9"/>
  </mergeCells>
  <conditionalFormatting sqref="L13">
    <cfRule type="colorScale" priority="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3">
    <dataValidation type="list" allowBlank="1" showInputMessage="1" showErrorMessage="1" error="LOS CUPOS A INGRESAR NO SON VALIDOS" sqref="J13" xr:uid="{00000000-0002-0000-0200-000000000000}">
      <formula1>#REF!</formula1>
    </dataValidation>
    <dataValidation type="whole" allowBlank="1" showInputMessage="1" showErrorMessage="1" error="LOS CUPOS A INGRESAR NO SON VALIDOS" sqref="H13" xr:uid="{00000000-0002-0000-0200-000001000000}">
      <formula1>50</formula1>
      <formula2>100</formula2>
    </dataValidation>
    <dataValidation allowBlank="1" showInputMessage="1" showErrorMessage="1" error="LOS CUPOS A INGRESAR NO SON VALIDOS" sqref="L8 H13:I13 R13:U13 H10:V12 K13:P13" xr:uid="{00000000-0002-0000-0200-000002000000}"/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6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Hoja1</vt:lpstr>
      <vt:lpstr>Consolidado Lotes</vt:lpstr>
      <vt:lpstr>CUPOS ADJUDICADOS</vt:lpstr>
      <vt:lpstr>'Consolidado Lotes'!Área_de_impresión</vt:lpstr>
      <vt:lpstr>'CUPOS ADJUDICADOS'!Área_de_impresión</vt:lpstr>
      <vt:lpstr>'Consolidado Lotes'!Títulos_a_imprimir</vt:lpstr>
      <vt:lpstr>'CUPOS ADJUDICADOS'!Títulos_a_imprimir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John Lopez</cp:lastModifiedBy>
  <cp:lastPrinted>2026-04-17T14:01:26Z</cp:lastPrinted>
  <dcterms:created xsi:type="dcterms:W3CDTF">2020-06-27T00:26:08Z</dcterms:created>
  <dcterms:modified xsi:type="dcterms:W3CDTF">2026-10-15T02:06:14Z</dcterms:modified>
</cp:coreProperties>
</file>