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8600" windowHeight="6800" activeTab="1"/>
  </bookViews>
  <sheets>
    <sheet name="Resumen" sheetId="1" r:id="rId1"/>
    <sheet name="Matriz de Riesgos" sheetId="2" r:id="rId2"/>
    <sheet name="Escala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<sst xmlns="http://schemas.openxmlformats.org/spreadsheetml/2006/main" count="218" uniqueCount="150">
  <si>
    <t>MATRIZ DE RIESGOS CONTRACTUALES</t>
  </si>
  <si>
    <t/>
  </si>
  <si>
    <t>Proceso</t>
  </si>
  <si>
    <t>Compra de equipos de sistemas, maquinaria industrial y otros equipos requeridos para el fortalecimiento de la Tecnoacademia Itinerante</t>
  </si>
  <si>
    <t>Entidad / dependencia</t>
  </si>
  <si>
    <t>SENA Regional Cundinamarca - Centro Multisectorial y de Desarrollo Campesino / Tecnoacademia Itinerante - SENNOVA</t>
  </si>
  <si>
    <t>Modalidad de selección</t>
  </si>
  <si>
    <t>Mínima cuantía</t>
  </si>
  <si>
    <t>Tipología contractual</t>
  </si>
  <si>
    <t>Compraventa</t>
  </si>
  <si>
    <t>Valor estimado</t>
  </si>
  <si>
    <t>$59.999.332 IVA incluido</t>
  </si>
  <si>
    <t>CDP</t>
  </si>
  <si>
    <t>No. 8926 del 07/10/2026 por $60.000.000</t>
  </si>
  <si>
    <t>Plazo de ejecución</t>
  </si>
  <si>
    <t>Hasta el 31 de diciembre de 2026, contado desde el cumplimiento de requisitos de perfeccionamiento y ejecución</t>
  </si>
  <si>
    <t>Lugar de ejecución</t>
  </si>
  <si>
    <t>Centro Multisectorial y de Desarrollo Campesino del SENA Regional Cundinamarca, sede Girardot / Tecnoacademia Itinerante o lugar indicado por la supervisión</t>
  </si>
  <si>
    <t>Fuente</t>
  </si>
  <si>
    <t>Estudios_previos_Equipos_SENNOVA(1).docx - numerales 1, 2, 3, 4, 6.2 y 7</t>
  </si>
  <si>
    <t>Nota</t>
  </si>
  <si>
    <t>La presente matriz complementa el numeral 6.2 Análisis de Riesgos del estudio previo y debe ser revisada antes de su publicación en SECOP II.</t>
  </si>
  <si>
    <t>Resumen de riesgos inherentes</t>
  </si>
  <si>
    <t>Bajo</t>
  </si>
  <si>
    <t>Medio</t>
  </si>
  <si>
    <t>Alto</t>
  </si>
  <si>
    <t>Extremo</t>
  </si>
  <si>
    <t>No.</t>
  </si>
  <si>
    <t>Clase</t>
  </si>
  <si>
    <t>Etapa</t>
  </si>
  <si>
    <t>Tipo</t>
  </si>
  <si>
    <t>Descripción del riesgo</t>
  </si>
  <si>
    <t>Consecuencia</t>
  </si>
  <si>
    <t>Probabilidad</t>
  </si>
  <si>
    <t>Impacto</t>
  </si>
  <si>
    <t>Valoración</t>
  </si>
  <si>
    <t>Categoría</t>
  </si>
  <si>
    <t>Tratamiento / controles propuestos</t>
  </si>
  <si>
    <t>Prob. residual</t>
  </si>
  <si>
    <t>Impacto residual</t>
  </si>
  <si>
    <t>Valor residual</t>
  </si>
  <si>
    <t>Categoría residual</t>
  </si>
  <si>
    <t>Responsable / asignación</t>
  </si>
  <si>
    <t>Monitoreo y periodicidad</t>
  </si>
  <si>
    <t>General</t>
  </si>
  <si>
    <t>Interno</t>
  </si>
  <si>
    <t>Planeación</t>
  </si>
  <si>
    <t>Técnico</t>
  </si>
  <si>
    <t>Especificaciones técnicas incompletas, ambiguas o no ajustadas a la necesidad real de la Tecnoacademia Itinerante.</t>
  </si>
  <si>
    <t>Adquisición de equipos que no satisfagan la necesidad, observaciones al proceso o imposibilidad de recibir a satisfacción.</t>
  </si>
  <si>
    <t>Validar fichas técnicas, cantidades, grupos, concepto TIC cuando aplique, estudio de mercado y anexos técnicos antes de publicar; permitir observaciones y ajustar documentos.</t>
  </si>
  <si>
    <t>Entidad / Área técnica</t>
  </si>
  <si>
    <t>Revisión documental previa a publicación y durante observaciones al proceso.</t>
  </si>
  <si>
    <t>Externo</t>
  </si>
  <si>
    <t>Selección</t>
  </si>
  <si>
    <t>Operacional</t>
  </si>
  <si>
    <t>Baja pluralidad de oferentes o ausencia de propuestas habilitadas en mínima cuantía.</t>
  </si>
  <si>
    <t>Declaratoria desierta, retraso en la adquisición y posible afectación de la vigencia fiscal.</t>
  </si>
  <si>
    <t>Usar códigos UNSPSC amplios y pertinentes, publicar condiciones claras, permitir participación de proveedores nacionales o extranjeros y verificar que requisitos sean proporcionales.</t>
  </si>
  <si>
    <t>Entidad</t>
  </si>
  <si>
    <t>Seguimiento durante publicación y cierre del proceso.</t>
  </si>
  <si>
    <t>Específico</t>
  </si>
  <si>
    <t>Presentación de ofertas con equipos que no cumplen las especificaciones mínimas, fichas técnicas, compatibilidad o condiciones de garantía exigidas.</t>
  </si>
  <si>
    <t>Rechazo de propuestas, adjudicación inconveniente o entrega de bienes no conformes.</t>
  </si>
  <si>
    <t>Exigir ficha técnica, catálogo, declaración de bienes nuevos y originales, garantía comercial, soporte, manuales, licencias y verificación técnica de la oferta.</t>
  </si>
  <si>
    <t>Oferente / Contratista</t>
  </si>
  <si>
    <t>Verificación técnica de ofertas y acta de evaluación.</t>
  </si>
  <si>
    <t>Ejecución</t>
  </si>
  <si>
    <t>Económico</t>
  </si>
  <si>
    <t>Variación de precios, tasa de cambio, costos de importación o cambios en disponibilidad comercial después de presentada la oferta.</t>
  </si>
  <si>
    <t>Riesgo de incumplimiento, solicitud de ajustes no previstos o afectación del equilibrio operativo del proveedor.</t>
  </si>
  <si>
    <t>Mantener precios ofertados durante la vigencia contractual; exigir oferta firme, tiempo de entrega y disponibilidad de bienes; asignar al contratista el riesgo ordinario de mercado.</t>
  </si>
  <si>
    <t>Contratista</t>
  </si>
  <si>
    <t>Seguimiento de la supervisión al cronograma de entrega.</t>
  </si>
  <si>
    <t>Desabastecimiento, retraso de importación, demoras logísticas o falta de repuestos y soporte para equipos especializados.</t>
  </si>
  <si>
    <t>Entrega tardía, imposibilidad de instalación o afectación del uso oportuno de los equipos.</t>
  </si>
  <si>
    <t>Exigir certificación o declaración de disponibilidad, plazo de entrega, soporte técnico y gestión de garantía; requerir plan de entrega y seguimiento oportuno.</t>
  </si>
  <si>
    <t>Seguimiento semanal o según cronograma hasta recibo a satisfacción.</t>
  </si>
  <si>
    <t>Entrega de bienes por fuera del plazo contractual o sin cumplir la fecha límite de la vigencia fiscal.</t>
  </si>
  <si>
    <t>Incumplimiento contractual, imposición de sanciones, no recibo oportuno y afectación presupuestal.</t>
  </si>
  <si>
    <t>Establecer plazo de entrega dentro del plazo contractual, seguimiento de hitos, requerimientos escritos de la supervisión y aplicación de garantías o cláusulas de incumplimiento si procede.</t>
  </si>
  <si>
    <t>Control permanente del supervisor hasta el 31/12/2026.</t>
  </si>
  <si>
    <t>Daño, pérdida, hurto, avería o deterioro de los equipos durante transporte, cargue, descargue, embalaje, entrega o manipulación.</t>
  </si>
  <si>
    <t>Bienes no aptos para recibo, mayores tiempos de reposición y afectación al objeto contractual.</t>
  </si>
  <si>
    <t>El contratista asume transporte, cargue, descargue, embalaje y protección hasta recibo a satisfacción; exigir reposición sin costo, acta de entrega e inspección física.</t>
  </si>
  <si>
    <t>Inspección en entrega y registro fotográfico.</t>
  </si>
  <si>
    <t>Entrega de bienes usados, reacondicionados, reconstruidos, remanufacturados, no originales o con especificaciones inferiores a las exigidas.</t>
  </si>
  <si>
    <t>No recibo a satisfacción, pérdida de calidad, fallas de funcionamiento y posible incumplimiento contractual.</t>
  </si>
  <si>
    <t>Exigir manifestación expresa de bienes nuevos y originales, fichas técnicas, seriales, soportes de procedencia, revisión física y pruebas de funcionamiento.</t>
  </si>
  <si>
    <t>Verificación en recibo y durante garantía.</t>
  </si>
  <si>
    <t>Fallas en instalación, configuración, puesta en marcha, pruebas de funcionamiento o capacitación básica cuando aplique.</t>
  </si>
  <si>
    <t>Equipos entregados sin operación funcional, necesidad de correcciones y retraso en uso académico.</t>
  </si>
  <si>
    <t>Exigir instalación y puesta en marcha cuando aplique, acta de pruebas, registro de capacitación, personal técnico idóneo y subsanación sin costo adicional.</t>
  </si>
  <si>
    <t>Verificación funcional al momento de entrega.</t>
  </si>
  <si>
    <t>Mixto</t>
  </si>
  <si>
    <t>Incompatibilidad de equipos, software, licencias, controladores, conectividad, seguridad de la información o condiciones institucionales de uso.</t>
  </si>
  <si>
    <t>Limitación de uso, imposibilidad de operar funcionalidades, requerimientos adicionales o riesgos de seguridad digital.</t>
  </si>
  <si>
    <t>Incorporar concepto o validación TIC cuando corresponda; exigir soportes de software, licencias, accesos, controladores e instrucciones necesarias para uso legal y funcional.</t>
  </si>
  <si>
    <t>Entidad / Contratista</t>
  </si>
  <si>
    <t>Verificación técnica TIC antes del recibo final.</t>
  </si>
  <si>
    <t>Ejecución / Poscontractual</t>
  </si>
  <si>
    <t>Fallas de calidad, defectos de fabricación, ausencia de soporte postventa o incumplimiento de garantía y correcto funcionamiento.</t>
  </si>
  <si>
    <t>Equipos inoperantes, costos de reparación, afectación de la formación y necesidad de hacer efectiva la garantía.</t>
  </si>
  <si>
    <t>Exigir amparo de calidad y correcto funcionamiento, garantía comercial o del fabricante, soporte técnico, reposición o reparación; documentar reportes de fallas.</t>
  </si>
  <si>
    <t>Durante ejecución y término de garantía.</t>
  </si>
  <si>
    <t>Seguridad y salud en el trabajo</t>
  </si>
  <si>
    <t>Incumplimiento de normas de seguridad y salud en el trabajo durante transporte, descargue, instalación, configuración o puesta en marcha.</t>
  </si>
  <si>
    <t>Accidentes, incidentes, suspensión de actividades, afectación a personas o bienes institucionales.</t>
  </si>
  <si>
    <t>Exigir cumplimiento SG-SST, afiliación a seguridad social, EPP, procedimientos seguros, coordinación de ingreso y personal técnico idóneo.</t>
  </si>
  <si>
    <t>Control previo a ingreso y durante instalación.</t>
  </si>
  <si>
    <t>Ambiental</t>
  </si>
  <si>
    <t>Manejo inadecuado de empaques, embalajes, residuos o elementos derivados de la entrega e instalación.</t>
  </si>
  <si>
    <t>Afectación ambiental, desorden operativo o incumplimiento de obligaciones de gestión ambiental.</t>
  </si>
  <si>
    <t>Exigir retiro o manejo adecuado de empaques y residuos generados, registro fotográfico o constancia de manejo cuando aplique.</t>
  </si>
  <si>
    <t>Verificación al cierre de entrega o instalación.</t>
  </si>
  <si>
    <t>Administrativo</t>
  </si>
  <si>
    <t>Soportes incompletos para recibo y pago: actas, seriales, garantías, fichas técnicas, manuales, factura, seguridad social o parafiscales.</t>
  </si>
  <si>
    <t>Demora en pago único, observaciones de supervisión y retraso en cierre contractual.</t>
  </si>
  <si>
    <t>Exigir relación detallada de bienes, seriales, garantías, fichas técnicas, manuales, factura electrónica, seguridad social y acta de recibo a satisfacción.</t>
  </si>
  <si>
    <t>Contratista / Supervisor</t>
  </si>
  <si>
    <t>Revisión documental en recibo y trámite de pago.</t>
  </si>
  <si>
    <t>Legal / información</t>
  </si>
  <si>
    <t>Acceso no autorizado, uso indebido o divulgación de información institucional durante configuración, soporte o uso de software.</t>
  </si>
  <si>
    <t>Afectación de confidencialidad, seguridad de la información y responsabilidad contractual.</t>
  </si>
  <si>
    <t>Incluir obligación de confidencialidad y protección de datos; limitar accesos y verificar software o licencias entregadas.</t>
  </si>
  <si>
    <t>Contratista / Área TIC</t>
  </si>
  <si>
    <t>Seguimiento durante instalación y soporte.</t>
  </si>
  <si>
    <t>Planeación / Ejecución</t>
  </si>
  <si>
    <t>Presupuestal</t>
  </si>
  <si>
    <t>Afectación de la disponibilidad presupuestal o imposibilidad de ejecutar dentro de la vigencia fiscal.</t>
  </si>
  <si>
    <t>No perfeccionamiento, retraso contractual o imposibilidad de comprometer recursos.</t>
  </si>
  <si>
    <t>Verificar CDP, valor estimado, plazo hasta el 31 de diciembre de 2026, oportunidad del proceso y seguimiento de cronograma contractual.</t>
  </si>
  <si>
    <t>Control presupuestal y contractual hasta cierre.</t>
  </si>
  <si>
    <t>Escala de probabilidad</t>
  </si>
  <si>
    <t>Raro: Puede ocurrir solo en circunstancias excepcionales</t>
  </si>
  <si>
    <t>Improbable: Podría ocurrir ocasionalmente</t>
  </si>
  <si>
    <t>Posible: Puede ocurrir durante la ejecución del contrato</t>
  </si>
  <si>
    <t>Probable: Es factible que ocurra</t>
  </si>
  <si>
    <t>Casi cierto: Se espera que ocurra en la mayoría de los casos</t>
  </si>
  <si>
    <t>Escala de impacto</t>
  </si>
  <si>
    <t>Insignificante: Sin afectación relevante al proceso</t>
  </si>
  <si>
    <t>Menor: Afectación controlable sin comprometer el objeto</t>
  </si>
  <si>
    <t>Moderado: Afecta plazo, calidad o gestión administrativa</t>
  </si>
  <si>
    <t>Mayor: Puede afectar significativamente la ejecución o recibo a satisfacción</t>
  </si>
  <si>
    <t>Catastrófico: Puede impedir el cumplimiento del objeto contractual</t>
  </si>
  <si>
    <t>Categoría de riesgo</t>
  </si>
  <si>
    <t>1 a 4</t>
  </si>
  <si>
    <t>5 a 9</t>
  </si>
  <si>
    <t>10 a 16</t>
  </si>
  <si>
    <t>17 a 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</si>
</sst>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name val="Carlito"/>
      <charset val="134"/>
    </font>
    <font>
      <b/>
      <sz val="11"/>
      <color rgb="FFFFFFFF"/>
      <name val="Carlito"/>
      <charset val="134"/>
    </font>
    <font>
      <b/>
      <sz val="14"/>
      <color rgb="FFFFFFFF"/>
      <name val="Carlito"/>
      <charset val="134"/>
    </font>
    <font>
      <b/>
      <sz val="11"/>
      <name val="Carlito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6B3F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0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 wrapText="1"/>
    </xf>
    <xf numFmtId="0" fontId="1" fillId="2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vertical="top" wrapText="1"/>
    </xf>
    <xf numFmtId="0" fontId="0" fillId="0" borderId="0" xfId="0" applyNumberFormat="1" applyFont="1" applyFill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center"/>
    </xf>
    <xf numFmtId="0" fontId="3" fillId="3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wrapText="1"/>
    </xf>
    <xf numFmtId="0" fontId="3" fillId="0" borderId="0" xfId="0" applyNumberFormat="1" applyFont="1" applyFill="1" applyBorder="1"/>
    <xf numFmtId="0" fontId="0" fillId="0" borderId="0" xfId="0" applyNumberFormat="1" applyFont="1" applyFill="1" applyBorder="1" applyAlignment="1">
      <alignment horizont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21">
    <dxf>
      <fill>
        <patternFill patternType="solid">
          <bgColor rgb="FFD9EAD3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F4CCCC"/>
        </patternFill>
      </fill>
    </dxf>
    <dxf>
      <font>
        <b val="1"/>
        <color rgb="FFFFFFFF"/>
      </font>
      <fill>
        <patternFill patternType="solid">
          <bgColor rgb="FFCC00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PivotStylePreset2_Accent1" table="0" count="10" xr9:uid="{267968C8-6FFD-4C36-ACC1-9EA1FD1885CA}">
      <tableStyleElement type="headerRow" dxfId="20"/>
      <tableStyleElement type="totalRow" dxfId="19"/>
      <tableStyleElement type="firstRowStripe" dxfId="18"/>
      <tableStyleElement type="firstColumnStripe" dxfId="17"/>
      <tableStyleElement type="firstSubtotalRow" dxfId="16"/>
      <tableStyleElement type="secondSubtotalRow" dxfId="15"/>
      <tableStyleElement type="firstRowSubheading" dxfId="14"/>
      <tableStyleElement type="secondRowSubheading" dxfId="13"/>
      <tableStyleElement type="pageFieldLabels" dxfId="12"/>
      <tableStyleElement type="pageFieldValues" dxfId="11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MatrizRiesgos" displayName="MatrizRiesgos" ref="A1:R17" totalsRowShown="0">
  <tableColumns count="18">
    <tableColumn id="1" name="No."/>
    <tableColumn id="2" name="Clase"/>
    <tableColumn id="3" name="Fuente"/>
    <tableColumn id="4" name="Etapa"/>
    <tableColumn id="5" name="Tipo"/>
    <tableColumn id="6" name="Descripción del riesgo"/>
    <tableColumn id="7" name="Consecuencia"/>
    <tableColumn id="8" name="Probabilidad"/>
    <tableColumn id="9" name="Impacto"/>
    <tableColumn id="10" name="Valoración"/>
    <tableColumn id="11" name="Categoría"/>
    <tableColumn id="12" name="Tratamiento / controles propuestos"/>
    <tableColumn id="13" name="Prob. residual"/>
    <tableColumn id="14" name="Impacto residual"/>
    <tableColumn id="15" name="Valor residual"/>
    <tableColumn id="16" name="Categoría residual"/>
    <tableColumn id="17" name="Responsable / asignación"/>
    <tableColumn id="18" name="Monitoreo y periodicida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8"/>
  <sheetViews>
    <sheetView topLeftCell="A3" workbookViewId="0">
      <selection activeCell="A1" sqref="A1:B1"/>
    </sheetView>
  </sheetViews>
  <sheetFormatPr defaultColWidth="9" defaultRowHeight="14" outlineLevelCol="1"/>
  <cols>
    <col min="1" max="1" width="24" customWidth="1"/>
    <col min="2" max="2" width="90" customWidth="1"/>
  </cols>
  <sheetData>
    <row r="1" ht="18" spans="1:2">
      <c r="A1" s="6" t="s">
        <v>0</v>
      </c>
      <c r="B1" s="6" t="s">
        <v>1</v>
      </c>
    </row>
    <row r="2" ht="28" spans="1:2">
      <c r="A2" s="7" t="s">
        <v>2</v>
      </c>
      <c r="B2" s="8" t="s">
        <v>3</v>
      </c>
    </row>
    <row r="3" ht="28" spans="1:2">
      <c r="A3" s="7" t="s">
        <v>4</v>
      </c>
      <c r="B3" s="8" t="s">
        <v>5</v>
      </c>
    </row>
    <row r="4" spans="1:2">
      <c r="A4" s="7" t="s">
        <v>6</v>
      </c>
      <c r="B4" s="8" t="s">
        <v>7</v>
      </c>
    </row>
    <row r="5" spans="1:2">
      <c r="A5" s="7" t="s">
        <v>8</v>
      </c>
      <c r="B5" s="8" t="s">
        <v>9</v>
      </c>
    </row>
    <row r="6" spans="1:2">
      <c r="A6" s="7" t="s">
        <v>10</v>
      </c>
      <c r="B6" s="8" t="s">
        <v>11</v>
      </c>
    </row>
    <row r="7" spans="1:2">
      <c r="A7" s="7" t="s">
        <v>12</v>
      </c>
      <c r="B7" s="8" t="s">
        <v>13</v>
      </c>
    </row>
    <row r="8" ht="28" spans="1:2">
      <c r="A8" s="7" t="s">
        <v>14</v>
      </c>
      <c r="B8" s="8" t="s">
        <v>15</v>
      </c>
    </row>
    <row r="9" ht="28" spans="1:2">
      <c r="A9" s="7" t="s">
        <v>16</v>
      </c>
      <c r="B9" s="8" t="s">
        <v>17</v>
      </c>
    </row>
    <row r="10" spans="1:2">
      <c r="A10" s="7" t="s">
        <v>18</v>
      </c>
      <c r="B10" s="8" t="s">
        <v>19</v>
      </c>
    </row>
    <row r="11" ht="28" spans="1:2">
      <c r="A11" s="7" t="s">
        <v>20</v>
      </c>
      <c r="B11" s="8" t="s">
        <v>21</v>
      </c>
    </row>
    <row r="14" spans="1:2">
      <c r="A14" s="1" t="s">
        <v>22</v>
      </c>
      <c r="B14" s="1" t="s">
        <v>1</v>
      </c>
    </row>
    <row r="15" spans="1:2">
      <c r="A15" s="9" t="s">
        <v>23</v>
      </c>
      <c r="B15" s="10">
        <f>COUNTIF('Matriz de Riesgos'!K2:K17,"Bajo")</f>
        <v>0</v>
      </c>
    </row>
    <row r="16" spans="1:2">
      <c r="A16" s="9" t="s">
        <v>24</v>
      </c>
      <c r="B16" s="10">
        <f>COUNTIF('Matriz de Riesgos'!K2:K17,"Medio")</f>
        <v>7</v>
      </c>
    </row>
    <row r="17" spans="1:2">
      <c r="A17" s="9" t="s">
        <v>25</v>
      </c>
      <c r="B17" s="10">
        <f>COUNTIF('Matriz de Riesgos'!K2:K17,"Alto")</f>
        <v>9</v>
      </c>
    </row>
    <row r="18" spans="1:2">
      <c r="A18" s="9" t="s">
        <v>26</v>
      </c>
      <c r="B18" s="10">
        <f>COUNTIF('Matriz de Riesgos'!K2:K17,"Extremo")</f>
        <v>0</v>
      </c>
    </row>
  </sheetData>
  <mergeCells count="1">
    <mergeCell ref="A1:B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7"/>
  <sheetViews>
    <sheetView tabSelected="1" workbookViewId="0">
      <pane ySplit="1" topLeftCell="A2" activePane="bottomLeft" state="frozen"/>
      <selection/>
      <selection pane="bottomLeft" activeCell="A1" sqref="A1"/>
    </sheetView>
  </sheetViews>
  <sheetFormatPr defaultColWidth="9" defaultRowHeight="14"/>
  <cols>
    <col min="1" max="1" width="5" customWidth="1"/>
    <col min="2" max="3" width="12" customWidth="1"/>
    <col min="4" max="5" width="18" customWidth="1"/>
    <col min="6" max="6" width="42" customWidth="1"/>
    <col min="7" max="7" width="40" customWidth="1"/>
    <col min="8" max="8" width="12" customWidth="1"/>
    <col min="9" max="9" width="10" customWidth="1"/>
    <col min="10" max="10" width="12" customWidth="1"/>
    <col min="11" max="11" width="14" customWidth="1"/>
    <col min="12" max="12" width="52" customWidth="1"/>
    <col min="13" max="13" width="13" customWidth="1"/>
    <col min="14" max="14" width="15" customWidth="1"/>
    <col min="15" max="15" width="13" customWidth="1"/>
    <col min="16" max="16" width="16" customWidth="1"/>
    <col min="17" max="17" width="25" customWidth="1"/>
    <col min="18" max="18" width="36" customWidth="1"/>
  </cols>
  <sheetData>
    <row r="1" spans="1:18">
      <c r="A1" s="3" t="s">
        <v>27</v>
      </c>
      <c r="B1" s="3" t="s">
        <v>28</v>
      </c>
      <c r="C1" s="3" t="s">
        <v>18</v>
      </c>
      <c r="D1" s="3" t="s">
        <v>29</v>
      </c>
      <c r="E1" s="3" t="s">
        <v>30</v>
      </c>
      <c r="F1" s="3" t="s">
        <v>31</v>
      </c>
      <c r="G1" s="3" t="s">
        <v>32</v>
      </c>
      <c r="H1" s="3" t="s">
        <v>33</v>
      </c>
      <c r="I1" s="3" t="s">
        <v>34</v>
      </c>
      <c r="J1" s="3" t="s">
        <v>35</v>
      </c>
      <c r="K1" s="3" t="s">
        <v>36</v>
      </c>
      <c r="L1" s="3" t="s">
        <v>37</v>
      </c>
      <c r="M1" s="3" t="s">
        <v>38</v>
      </c>
      <c r="N1" s="3" t="s">
        <v>39</v>
      </c>
      <c r="O1" s="3" t="s">
        <v>40</v>
      </c>
      <c r="P1" s="3" t="s">
        <v>41</v>
      </c>
      <c r="Q1" s="3" t="s">
        <v>42</v>
      </c>
      <c r="R1" s="3" t="s">
        <v>43</v>
      </c>
    </row>
    <row r="2" ht="42" spans="1:18">
      <c r="A2" s="4">
        <v>1</v>
      </c>
      <c r="B2" s="4" t="s">
        <v>44</v>
      </c>
      <c r="C2" s="4" t="s">
        <v>45</v>
      </c>
      <c r="D2" s="4" t="s">
        <v>46</v>
      </c>
      <c r="E2" s="4" t="s">
        <v>47</v>
      </c>
      <c r="F2" s="4" t="s">
        <v>48</v>
      </c>
      <c r="G2" s="4" t="s">
        <v>49</v>
      </c>
      <c r="H2" s="5">
        <v>3</v>
      </c>
      <c r="I2" s="5">
        <v>4</v>
      </c>
      <c r="J2" s="5">
        <f t="shared" ref="J2:J17" si="0">H2*I2</f>
        <v>12</v>
      </c>
      <c r="K2" s="5" t="str">
        <f t="shared" ref="K2:K17" si="1">IF(J2&lt;=4,"Bajo",IF(J2&lt;=9,"Medio",IF(J2&lt;=16,"Alto","Extremo")))</f>
        <v>Alto</v>
      </c>
      <c r="L2" s="4" t="s">
        <v>50</v>
      </c>
      <c r="M2" s="5">
        <v>2</v>
      </c>
      <c r="N2" s="5">
        <v>3</v>
      </c>
      <c r="O2" s="5">
        <f t="shared" ref="O2:O17" si="2">M2*N2</f>
        <v>6</v>
      </c>
      <c r="P2" s="5" t="str">
        <f t="shared" ref="P2:P17" si="3">IF(O2&lt;=4,"Bajo",IF(O2&lt;=9,"Medio",IF(O2&lt;=16,"Alto","Extremo")))</f>
        <v>Medio</v>
      </c>
      <c r="Q2" s="4" t="s">
        <v>51</v>
      </c>
      <c r="R2" s="4" t="s">
        <v>52</v>
      </c>
    </row>
    <row r="3" ht="56" spans="1:18">
      <c r="A3" s="4">
        <v>2</v>
      </c>
      <c r="B3" s="4" t="s">
        <v>44</v>
      </c>
      <c r="C3" s="4" t="s">
        <v>53</v>
      </c>
      <c r="D3" s="4" t="s">
        <v>54</v>
      </c>
      <c r="E3" s="4" t="s">
        <v>55</v>
      </c>
      <c r="F3" s="4" t="s">
        <v>56</v>
      </c>
      <c r="G3" s="4" t="s">
        <v>57</v>
      </c>
      <c r="H3" s="5">
        <v>3</v>
      </c>
      <c r="I3" s="5">
        <v>3</v>
      </c>
      <c r="J3" s="5">
        <f t="shared" si="0"/>
        <v>9</v>
      </c>
      <c r="K3" s="5" t="str">
        <f t="shared" si="1"/>
        <v>Medio</v>
      </c>
      <c r="L3" s="4" t="s">
        <v>58</v>
      </c>
      <c r="M3" s="5">
        <v>2</v>
      </c>
      <c r="N3" s="5">
        <v>2</v>
      </c>
      <c r="O3" s="5">
        <f t="shared" si="2"/>
        <v>4</v>
      </c>
      <c r="P3" s="5" t="str">
        <f t="shared" si="3"/>
        <v>Bajo</v>
      </c>
      <c r="Q3" s="4" t="s">
        <v>59</v>
      </c>
      <c r="R3" s="4" t="s">
        <v>60</v>
      </c>
    </row>
    <row r="4" ht="56" spans="1:18">
      <c r="A4" s="4">
        <v>3</v>
      </c>
      <c r="B4" s="4" t="s">
        <v>61</v>
      </c>
      <c r="C4" s="4" t="s">
        <v>53</v>
      </c>
      <c r="D4" s="4" t="s">
        <v>54</v>
      </c>
      <c r="E4" s="4" t="s">
        <v>47</v>
      </c>
      <c r="F4" s="4" t="s">
        <v>62</v>
      </c>
      <c r="G4" s="4" t="s">
        <v>63</v>
      </c>
      <c r="H4" s="5">
        <v>3</v>
      </c>
      <c r="I4" s="5">
        <v>4</v>
      </c>
      <c r="J4" s="5">
        <f t="shared" si="0"/>
        <v>12</v>
      </c>
      <c r="K4" s="5" t="str">
        <f t="shared" si="1"/>
        <v>Alto</v>
      </c>
      <c r="L4" s="4" t="s">
        <v>64</v>
      </c>
      <c r="M4" s="5">
        <v>2</v>
      </c>
      <c r="N4" s="5">
        <v>3</v>
      </c>
      <c r="O4" s="5">
        <f t="shared" si="2"/>
        <v>6</v>
      </c>
      <c r="P4" s="5" t="str">
        <f t="shared" si="3"/>
        <v>Medio</v>
      </c>
      <c r="Q4" s="4" t="s">
        <v>65</v>
      </c>
      <c r="R4" s="4" t="s">
        <v>66</v>
      </c>
    </row>
    <row r="5" ht="42" spans="1:18">
      <c r="A5" s="4">
        <v>4</v>
      </c>
      <c r="B5" s="4" t="s">
        <v>44</v>
      </c>
      <c r="C5" s="4" t="s">
        <v>53</v>
      </c>
      <c r="D5" s="4" t="s">
        <v>67</v>
      </c>
      <c r="E5" s="4" t="s">
        <v>68</v>
      </c>
      <c r="F5" s="4" t="s">
        <v>69</v>
      </c>
      <c r="G5" s="4" t="s">
        <v>70</v>
      </c>
      <c r="H5" s="5">
        <v>3</v>
      </c>
      <c r="I5" s="5">
        <v>3</v>
      </c>
      <c r="J5" s="5">
        <f t="shared" si="0"/>
        <v>9</v>
      </c>
      <c r="K5" s="5" t="str">
        <f t="shared" si="1"/>
        <v>Medio</v>
      </c>
      <c r="L5" s="4" t="s">
        <v>71</v>
      </c>
      <c r="M5" s="5">
        <v>2</v>
      </c>
      <c r="N5" s="5">
        <v>2</v>
      </c>
      <c r="O5" s="5">
        <f t="shared" si="2"/>
        <v>4</v>
      </c>
      <c r="P5" s="5" t="str">
        <f t="shared" si="3"/>
        <v>Bajo</v>
      </c>
      <c r="Q5" s="4" t="s">
        <v>72</v>
      </c>
      <c r="R5" s="4" t="s">
        <v>73</v>
      </c>
    </row>
    <row r="6" ht="42" spans="1:18">
      <c r="A6" s="4">
        <v>5</v>
      </c>
      <c r="B6" s="4" t="s">
        <v>61</v>
      </c>
      <c r="C6" s="4" t="s">
        <v>53</v>
      </c>
      <c r="D6" s="4" t="s">
        <v>67</v>
      </c>
      <c r="E6" s="4" t="s">
        <v>55</v>
      </c>
      <c r="F6" s="4" t="s">
        <v>74</v>
      </c>
      <c r="G6" s="4" t="s">
        <v>75</v>
      </c>
      <c r="H6" s="5">
        <v>3</v>
      </c>
      <c r="I6" s="5">
        <v>4</v>
      </c>
      <c r="J6" s="5">
        <f t="shared" si="0"/>
        <v>12</v>
      </c>
      <c r="K6" s="5" t="str">
        <f t="shared" si="1"/>
        <v>Alto</v>
      </c>
      <c r="L6" s="4" t="s">
        <v>76</v>
      </c>
      <c r="M6" s="5">
        <v>2</v>
      </c>
      <c r="N6" s="5">
        <v>3</v>
      </c>
      <c r="O6" s="5">
        <f t="shared" si="2"/>
        <v>6</v>
      </c>
      <c r="P6" s="5" t="str">
        <f t="shared" si="3"/>
        <v>Medio</v>
      </c>
      <c r="Q6" s="4" t="s">
        <v>72</v>
      </c>
      <c r="R6" s="4" t="s">
        <v>77</v>
      </c>
    </row>
    <row r="7" ht="56" spans="1:18">
      <c r="A7" s="4">
        <v>6</v>
      </c>
      <c r="B7" s="4" t="s">
        <v>61</v>
      </c>
      <c r="C7" s="4" t="s">
        <v>53</v>
      </c>
      <c r="D7" s="4" t="s">
        <v>67</v>
      </c>
      <c r="E7" s="4" t="s">
        <v>55</v>
      </c>
      <c r="F7" s="4" t="s">
        <v>78</v>
      </c>
      <c r="G7" s="4" t="s">
        <v>79</v>
      </c>
      <c r="H7" s="5">
        <v>3</v>
      </c>
      <c r="I7" s="5">
        <v>5</v>
      </c>
      <c r="J7" s="5">
        <f t="shared" si="0"/>
        <v>15</v>
      </c>
      <c r="K7" s="5" t="str">
        <f t="shared" si="1"/>
        <v>Alto</v>
      </c>
      <c r="L7" s="4" t="s">
        <v>80</v>
      </c>
      <c r="M7" s="5">
        <v>2</v>
      </c>
      <c r="N7" s="5">
        <v>3</v>
      </c>
      <c r="O7" s="5">
        <f t="shared" si="2"/>
        <v>6</v>
      </c>
      <c r="P7" s="5" t="str">
        <f t="shared" si="3"/>
        <v>Medio</v>
      </c>
      <c r="Q7" s="4" t="s">
        <v>72</v>
      </c>
      <c r="R7" s="4" t="s">
        <v>81</v>
      </c>
    </row>
    <row r="8" ht="42" spans="1:18">
      <c r="A8" s="4">
        <v>7</v>
      </c>
      <c r="B8" s="4" t="s">
        <v>61</v>
      </c>
      <c r="C8" s="4" t="s">
        <v>53</v>
      </c>
      <c r="D8" s="4" t="s">
        <v>67</v>
      </c>
      <c r="E8" s="4" t="s">
        <v>55</v>
      </c>
      <c r="F8" s="4" t="s">
        <v>82</v>
      </c>
      <c r="G8" s="4" t="s">
        <v>83</v>
      </c>
      <c r="H8" s="5">
        <v>3</v>
      </c>
      <c r="I8" s="5">
        <v>4</v>
      </c>
      <c r="J8" s="5">
        <f t="shared" si="0"/>
        <v>12</v>
      </c>
      <c r="K8" s="5" t="str">
        <f t="shared" si="1"/>
        <v>Alto</v>
      </c>
      <c r="L8" s="4" t="s">
        <v>84</v>
      </c>
      <c r="M8" s="5">
        <v>2</v>
      </c>
      <c r="N8" s="5">
        <v>2</v>
      </c>
      <c r="O8" s="5">
        <f t="shared" si="2"/>
        <v>4</v>
      </c>
      <c r="P8" s="5" t="str">
        <f t="shared" si="3"/>
        <v>Bajo</v>
      </c>
      <c r="Q8" s="4" t="s">
        <v>72</v>
      </c>
      <c r="R8" s="4" t="s">
        <v>85</v>
      </c>
    </row>
    <row r="9" ht="42" spans="1:18">
      <c r="A9" s="4">
        <v>8</v>
      </c>
      <c r="B9" s="4" t="s">
        <v>61</v>
      </c>
      <c r="C9" s="4" t="s">
        <v>53</v>
      </c>
      <c r="D9" s="4" t="s">
        <v>67</v>
      </c>
      <c r="E9" s="4" t="s">
        <v>47</v>
      </c>
      <c r="F9" s="4" t="s">
        <v>86</v>
      </c>
      <c r="G9" s="4" t="s">
        <v>87</v>
      </c>
      <c r="H9" s="5">
        <v>2</v>
      </c>
      <c r="I9" s="5">
        <v>5</v>
      </c>
      <c r="J9" s="5">
        <f t="shared" si="0"/>
        <v>10</v>
      </c>
      <c r="K9" s="5" t="str">
        <f t="shared" si="1"/>
        <v>Alto</v>
      </c>
      <c r="L9" s="4" t="s">
        <v>88</v>
      </c>
      <c r="M9" s="5">
        <v>1</v>
      </c>
      <c r="N9" s="5">
        <v>3</v>
      </c>
      <c r="O9" s="5">
        <f t="shared" si="2"/>
        <v>3</v>
      </c>
      <c r="P9" s="5" t="str">
        <f t="shared" si="3"/>
        <v>Bajo</v>
      </c>
      <c r="Q9" s="4" t="s">
        <v>72</v>
      </c>
      <c r="R9" s="4" t="s">
        <v>89</v>
      </c>
    </row>
    <row r="10" ht="42" spans="1:18">
      <c r="A10" s="4">
        <v>9</v>
      </c>
      <c r="B10" s="4" t="s">
        <v>61</v>
      </c>
      <c r="C10" s="4" t="s">
        <v>53</v>
      </c>
      <c r="D10" s="4" t="s">
        <v>67</v>
      </c>
      <c r="E10" s="4" t="s">
        <v>47</v>
      </c>
      <c r="F10" s="4" t="s">
        <v>90</v>
      </c>
      <c r="G10" s="4" t="s">
        <v>91</v>
      </c>
      <c r="H10" s="5">
        <v>3</v>
      </c>
      <c r="I10" s="5">
        <v>4</v>
      </c>
      <c r="J10" s="5">
        <f t="shared" si="0"/>
        <v>12</v>
      </c>
      <c r="K10" s="5" t="str">
        <f t="shared" si="1"/>
        <v>Alto</v>
      </c>
      <c r="L10" s="4" t="s">
        <v>92</v>
      </c>
      <c r="M10" s="5">
        <v>2</v>
      </c>
      <c r="N10" s="5">
        <v>2</v>
      </c>
      <c r="O10" s="5">
        <f t="shared" si="2"/>
        <v>4</v>
      </c>
      <c r="P10" s="5" t="str">
        <f t="shared" si="3"/>
        <v>Bajo</v>
      </c>
      <c r="Q10" s="4" t="s">
        <v>72</v>
      </c>
      <c r="R10" s="4" t="s">
        <v>93</v>
      </c>
    </row>
    <row r="11" ht="42" spans="1:18">
      <c r="A11" s="4">
        <v>10</v>
      </c>
      <c r="B11" s="4" t="s">
        <v>61</v>
      </c>
      <c r="C11" s="4" t="s">
        <v>94</v>
      </c>
      <c r="D11" s="4" t="s">
        <v>67</v>
      </c>
      <c r="E11" s="4" t="s">
        <v>47</v>
      </c>
      <c r="F11" s="4" t="s">
        <v>95</v>
      </c>
      <c r="G11" s="4" t="s">
        <v>96</v>
      </c>
      <c r="H11" s="5">
        <v>3</v>
      </c>
      <c r="I11" s="5">
        <v>4</v>
      </c>
      <c r="J11" s="5">
        <f t="shared" si="0"/>
        <v>12</v>
      </c>
      <c r="K11" s="5" t="str">
        <f t="shared" si="1"/>
        <v>Alto</v>
      </c>
      <c r="L11" s="4" t="s">
        <v>97</v>
      </c>
      <c r="M11" s="5">
        <v>2</v>
      </c>
      <c r="N11" s="5">
        <v>2</v>
      </c>
      <c r="O11" s="5">
        <f t="shared" si="2"/>
        <v>4</v>
      </c>
      <c r="P11" s="5" t="str">
        <f t="shared" si="3"/>
        <v>Bajo</v>
      </c>
      <c r="Q11" s="4" t="s">
        <v>98</v>
      </c>
      <c r="R11" s="4" t="s">
        <v>99</v>
      </c>
    </row>
    <row r="12" ht="42" spans="1:18">
      <c r="A12" s="4">
        <v>11</v>
      </c>
      <c r="B12" s="4" t="s">
        <v>61</v>
      </c>
      <c r="C12" s="4" t="s">
        <v>53</v>
      </c>
      <c r="D12" s="4" t="s">
        <v>100</v>
      </c>
      <c r="E12" s="4" t="s">
        <v>47</v>
      </c>
      <c r="F12" s="4" t="s">
        <v>101</v>
      </c>
      <c r="G12" s="4" t="s">
        <v>102</v>
      </c>
      <c r="H12" s="5">
        <v>3</v>
      </c>
      <c r="I12" s="5">
        <v>5</v>
      </c>
      <c r="J12" s="5">
        <f t="shared" si="0"/>
        <v>15</v>
      </c>
      <c r="K12" s="5" t="str">
        <f t="shared" si="1"/>
        <v>Alto</v>
      </c>
      <c r="L12" s="4" t="s">
        <v>103</v>
      </c>
      <c r="M12" s="5">
        <v>2</v>
      </c>
      <c r="N12" s="5">
        <v>3</v>
      </c>
      <c r="O12" s="5">
        <f t="shared" si="2"/>
        <v>6</v>
      </c>
      <c r="P12" s="5" t="str">
        <f t="shared" si="3"/>
        <v>Medio</v>
      </c>
      <c r="Q12" s="4" t="s">
        <v>72</v>
      </c>
      <c r="R12" s="4" t="s">
        <v>104</v>
      </c>
    </row>
    <row r="13" ht="42" spans="1:18">
      <c r="A13" s="4">
        <v>12</v>
      </c>
      <c r="B13" s="4" t="s">
        <v>44</v>
      </c>
      <c r="C13" s="4" t="s">
        <v>53</v>
      </c>
      <c r="D13" s="4" t="s">
        <v>67</v>
      </c>
      <c r="E13" s="4" t="s">
        <v>105</v>
      </c>
      <c r="F13" s="4" t="s">
        <v>106</v>
      </c>
      <c r="G13" s="4" t="s">
        <v>107</v>
      </c>
      <c r="H13" s="5">
        <v>2</v>
      </c>
      <c r="I13" s="5">
        <v>4</v>
      </c>
      <c r="J13" s="5">
        <f t="shared" si="0"/>
        <v>8</v>
      </c>
      <c r="K13" s="5" t="str">
        <f t="shared" si="1"/>
        <v>Medio</v>
      </c>
      <c r="L13" s="4" t="s">
        <v>108</v>
      </c>
      <c r="M13" s="5">
        <v>1</v>
      </c>
      <c r="N13" s="5">
        <v>3</v>
      </c>
      <c r="O13" s="5">
        <f t="shared" si="2"/>
        <v>3</v>
      </c>
      <c r="P13" s="5" t="str">
        <f t="shared" si="3"/>
        <v>Bajo</v>
      </c>
      <c r="Q13" s="4" t="s">
        <v>72</v>
      </c>
      <c r="R13" s="4" t="s">
        <v>109</v>
      </c>
    </row>
    <row r="14" ht="42" spans="1:18">
      <c r="A14" s="4">
        <v>13</v>
      </c>
      <c r="B14" s="4" t="s">
        <v>44</v>
      </c>
      <c r="C14" s="4" t="s">
        <v>53</v>
      </c>
      <c r="D14" s="4" t="s">
        <v>67</v>
      </c>
      <c r="E14" s="4" t="s">
        <v>110</v>
      </c>
      <c r="F14" s="4" t="s">
        <v>111</v>
      </c>
      <c r="G14" s="4" t="s">
        <v>112</v>
      </c>
      <c r="H14" s="5">
        <v>2</v>
      </c>
      <c r="I14" s="5">
        <v>3</v>
      </c>
      <c r="J14" s="5">
        <f t="shared" si="0"/>
        <v>6</v>
      </c>
      <c r="K14" s="5" t="str">
        <f t="shared" si="1"/>
        <v>Medio</v>
      </c>
      <c r="L14" s="4" t="s">
        <v>113</v>
      </c>
      <c r="M14" s="5">
        <v>1</v>
      </c>
      <c r="N14" s="5">
        <v>2</v>
      </c>
      <c r="O14" s="5">
        <f t="shared" si="2"/>
        <v>2</v>
      </c>
      <c r="P14" s="5" t="str">
        <f t="shared" si="3"/>
        <v>Bajo</v>
      </c>
      <c r="Q14" s="4" t="s">
        <v>72</v>
      </c>
      <c r="R14" s="4" t="s">
        <v>114</v>
      </c>
    </row>
    <row r="15" ht="42" spans="1:18">
      <c r="A15" s="4">
        <v>14</v>
      </c>
      <c r="B15" s="4" t="s">
        <v>44</v>
      </c>
      <c r="C15" s="4" t="s">
        <v>94</v>
      </c>
      <c r="D15" s="4" t="s">
        <v>67</v>
      </c>
      <c r="E15" s="4" t="s">
        <v>115</v>
      </c>
      <c r="F15" s="4" t="s">
        <v>116</v>
      </c>
      <c r="G15" s="4" t="s">
        <v>117</v>
      </c>
      <c r="H15" s="5">
        <v>3</v>
      </c>
      <c r="I15" s="5">
        <v>3</v>
      </c>
      <c r="J15" s="5">
        <f t="shared" si="0"/>
        <v>9</v>
      </c>
      <c r="K15" s="5" t="str">
        <f t="shared" si="1"/>
        <v>Medio</v>
      </c>
      <c r="L15" s="4" t="s">
        <v>118</v>
      </c>
      <c r="M15" s="5">
        <v>1</v>
      </c>
      <c r="N15" s="5">
        <v>2</v>
      </c>
      <c r="O15" s="5">
        <f t="shared" si="2"/>
        <v>2</v>
      </c>
      <c r="P15" s="5" t="str">
        <f t="shared" si="3"/>
        <v>Bajo</v>
      </c>
      <c r="Q15" s="4" t="s">
        <v>119</v>
      </c>
      <c r="R15" s="4" t="s">
        <v>120</v>
      </c>
    </row>
    <row r="16" ht="42" spans="1:18">
      <c r="A16" s="4">
        <v>15</v>
      </c>
      <c r="B16" s="4" t="s">
        <v>44</v>
      </c>
      <c r="C16" s="4" t="s">
        <v>53</v>
      </c>
      <c r="D16" s="4" t="s">
        <v>67</v>
      </c>
      <c r="E16" s="4" t="s">
        <v>121</v>
      </c>
      <c r="F16" s="4" t="s">
        <v>122</v>
      </c>
      <c r="G16" s="4" t="s">
        <v>123</v>
      </c>
      <c r="H16" s="5">
        <v>2</v>
      </c>
      <c r="I16" s="5">
        <v>4</v>
      </c>
      <c r="J16" s="5">
        <f t="shared" si="0"/>
        <v>8</v>
      </c>
      <c r="K16" s="5" t="str">
        <f t="shared" si="1"/>
        <v>Medio</v>
      </c>
      <c r="L16" s="4" t="s">
        <v>124</v>
      </c>
      <c r="M16" s="5">
        <v>1</v>
      </c>
      <c r="N16" s="5">
        <v>2</v>
      </c>
      <c r="O16" s="5">
        <f t="shared" si="2"/>
        <v>2</v>
      </c>
      <c r="P16" s="5" t="str">
        <f t="shared" si="3"/>
        <v>Bajo</v>
      </c>
      <c r="Q16" s="4" t="s">
        <v>125</v>
      </c>
      <c r="R16" s="4" t="s">
        <v>126</v>
      </c>
    </row>
    <row r="17" ht="42" spans="1:18">
      <c r="A17" s="4">
        <v>16</v>
      </c>
      <c r="B17" s="4" t="s">
        <v>44</v>
      </c>
      <c r="C17" s="4" t="s">
        <v>45</v>
      </c>
      <c r="D17" s="4" t="s">
        <v>127</v>
      </c>
      <c r="E17" s="4" t="s">
        <v>128</v>
      </c>
      <c r="F17" s="4" t="s">
        <v>129</v>
      </c>
      <c r="G17" s="4" t="s">
        <v>130</v>
      </c>
      <c r="H17" s="5">
        <v>2</v>
      </c>
      <c r="I17" s="5">
        <v>4</v>
      </c>
      <c r="J17" s="5">
        <f t="shared" si="0"/>
        <v>8</v>
      </c>
      <c r="K17" s="5" t="str">
        <f t="shared" si="1"/>
        <v>Medio</v>
      </c>
      <c r="L17" s="4" t="s">
        <v>131</v>
      </c>
      <c r="M17" s="5">
        <v>1</v>
      </c>
      <c r="N17" s="5">
        <v>2</v>
      </c>
      <c r="O17" s="5">
        <f t="shared" si="2"/>
        <v>2</v>
      </c>
      <c r="P17" s="5" t="str">
        <f t="shared" si="3"/>
        <v>Bajo</v>
      </c>
      <c r="Q17" s="4" t="s">
        <v>59</v>
      </c>
      <c r="R17" s="4" t="s">
        <v>132</v>
      </c>
    </row>
  </sheetData>
  <conditionalFormatting sqref="K2:K17">
    <cfRule type="expression" dxfId="0" priority="1">
      <formula>K2="Bajo"</formula>
    </cfRule>
    <cfRule type="expression" dxfId="1" priority="2">
      <formula>K2="Medio"</formula>
    </cfRule>
    <cfRule type="expression" dxfId="2" priority="3">
      <formula>K2="Alto"</formula>
    </cfRule>
    <cfRule type="expression" dxfId="3" priority="4">
      <formula>K2="Extremo"</formula>
    </cfRule>
    <cfRule type="expression" dxfId="0" priority="5">
      <formula>$K2="Bajo"</formula>
    </cfRule>
    <cfRule type="expression" dxfId="1" priority="6">
      <formula>$K2="Medio"</formula>
    </cfRule>
    <cfRule type="expression" dxfId="2" priority="7">
      <formula>$K2="Alto"</formula>
    </cfRule>
    <cfRule type="expression" dxfId="3" priority="8">
      <formula>$K2="Extremo"</formula>
    </cfRule>
  </conditionalFormatting>
  <conditionalFormatting sqref="P2:P17">
    <cfRule type="expression" dxfId="0" priority="9">
      <formula>$P2="Bajo"</formula>
    </cfRule>
    <cfRule type="expression" dxfId="1" priority="10">
      <formula>$P2="Medio"</formula>
    </cfRule>
    <cfRule type="expression" dxfId="2" priority="11">
      <formula>$P2="Alto"</formula>
    </cfRule>
    <cfRule type="expression" dxfId="3" priority="12">
      <formula>$P2="Extremo"</formula>
    </cfRule>
  </conditionalFormatting>
  <dataValidations count="1">
    <dataValidation type="list" sqref="H2:H17 I2:I17 M2:M17 N2:N17">
      <formula1>"1,2,3,4,5"</formula1>
    </dataValidation>
  </dataValidations>
  <pageMargins left="0.7" right="0.7" top="0.75" bottom="0.75" header="0.3" footer="0.3"/>
  <headerFooter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9"/>
  <sheetViews>
    <sheetView workbookViewId="0">
      <selection activeCell="A1" sqref="A1"/>
    </sheetView>
  </sheetViews>
  <sheetFormatPr defaultColWidth="9" defaultRowHeight="14" outlineLevelCol="1"/>
  <cols>
    <col min="1" max="1" width="16" customWidth="1"/>
    <col min="2" max="2" width="80" customWidth="1"/>
  </cols>
  <sheetData>
    <row r="1" spans="1:2">
      <c r="A1" s="1" t="s">
        <v>133</v>
      </c>
      <c r="B1" s="2" t="s">
        <v>1</v>
      </c>
    </row>
    <row r="2" spans="1:2">
      <c r="A2">
        <v>1</v>
      </c>
      <c r="B2" t="s">
        <v>134</v>
      </c>
    </row>
    <row r="3" spans="1:2">
      <c r="A3">
        <v>2</v>
      </c>
      <c r="B3" t="s">
        <v>135</v>
      </c>
    </row>
    <row r="4" spans="1:2">
      <c r="A4">
        <v>3</v>
      </c>
      <c r="B4" t="s">
        <v>136</v>
      </c>
    </row>
    <row r="5" spans="1:2">
      <c r="A5">
        <v>4</v>
      </c>
      <c r="B5" t="s">
        <v>137</v>
      </c>
    </row>
    <row r="6" spans="1:2">
      <c r="A6">
        <v>5</v>
      </c>
      <c r="B6" t="s">
        <v>138</v>
      </c>
    </row>
    <row r="7" spans="1:2">
      <c r="A7" t="s">
        <v>1</v>
      </c>
      <c r="B7" t="s">
        <v>1</v>
      </c>
    </row>
    <row r="8" spans="1:2">
      <c r="A8" s="1" t="s">
        <v>139</v>
      </c>
      <c r="B8" s="1" t="s">
        <v>1</v>
      </c>
    </row>
    <row r="9" spans="1:2">
      <c r="A9">
        <v>1</v>
      </c>
      <c r="B9" t="s">
        <v>140</v>
      </c>
    </row>
    <row r="10" spans="1:2">
      <c r="A10">
        <v>2</v>
      </c>
      <c r="B10" t="s">
        <v>141</v>
      </c>
    </row>
    <row r="11" spans="1:2">
      <c r="A11">
        <v>3</v>
      </c>
      <c r="B11" t="s">
        <v>142</v>
      </c>
    </row>
    <row r="12" spans="1:2">
      <c r="A12">
        <v>4</v>
      </c>
      <c r="B12" t="s">
        <v>143</v>
      </c>
    </row>
    <row r="13" spans="1:2">
      <c r="A13">
        <v>5</v>
      </c>
      <c r="B13" t="s">
        <v>144</v>
      </c>
    </row>
    <row r="14" spans="1:2">
      <c r="A14" t="s">
        <v>1</v>
      </c>
      <c r="B14" t="s">
        <v>1</v>
      </c>
    </row>
    <row r="15" spans="1:2">
      <c r="A15" s="1" t="s">
        <v>145</v>
      </c>
      <c r="B15" s="1" t="s">
        <v>1</v>
      </c>
    </row>
    <row r="16" spans="1:2">
      <c r="A16" t="s">
        <v>146</v>
      </c>
      <c r="B16" t="s">
        <v>23</v>
      </c>
    </row>
    <row r="17" spans="1:2">
      <c r="A17" t="s">
        <v>147</v>
      </c>
      <c r="B17" t="s">
        <v>24</v>
      </c>
    </row>
    <row r="18" spans="1:2">
      <c r="A18" t="s">
        <v>148</v>
      </c>
      <c r="B18" t="s">
        <v>25</v>
      </c>
    </row>
    <row r="19" spans="1:2">
      <c r="A19" t="s">
        <v>149</v>
      </c>
      <c r="B19" t="s">
        <v>26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WPS Sheets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Resumen</vt:lpstr>
      <vt:lpstr>Matriz de Riesgos</vt:lpstr>
      <vt:lpstr>Escalas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WPS_1791152597</cp:lastModifiedBy>
  <dcterms:created xsi:type="dcterms:W3CDTF">2026-10-13T00:14:47Z</dcterms:created>
  <dcterms:modified xsi:type="dcterms:W3CDTF">2026-10-13T00:15:17Z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875F6D22FAB14E8DAF7E561B25453E05_12</vt:lpwstr>
  </property>
  <property fmtid="{D5CDD505-2E9C-101B-9397-08002B2CF9AE}" pid="3" name="KSOProductBuildVer">
    <vt:lpwstr>3082-12.1.0.28485</vt:lpwstr>
  </property>
  <property fmtid="{D5CDD505-2E9C-101B-9397-08002B2CF9AE}" pid="4" name="CalculationRule">
    <vt:i4>0</vt:i4>
  </property>
</Properties>
</file>