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cjgovcol-my.sharepoint.com/personal/diego_rivera_scj_gov_co/Documents/Contratacion/0. SEG SEGURIDAD 2026/MINIMA PELUQUERIA/INVITACION/"/>
    </mc:Choice>
  </mc:AlternateContent>
  <xr:revisionPtr revIDLastSave="0" documentId="8_{0D6D4992-B973-45FE-B2A8-D1EA4ADAA9AB}" xr6:coauthVersionLast="47" xr6:coauthVersionMax="47" xr10:uidLastSave="{00000000-0000-0000-0000-000000000000}"/>
  <bookViews>
    <workbookView xWindow="-120" yWindow="-120" windowWidth="20730" windowHeight="11040" tabRatio="982" activeTab="2" xr2:uid="{00000000-000D-0000-FFFF-FFFF00000000}"/>
  </bookViews>
  <sheets>
    <sheet name="INSUMOS" sheetId="6" r:id="rId1"/>
    <sheet name="HERRAMIENTAS" sheetId="5" r:id="rId2"/>
    <sheet name="MOBILIARIO" sheetId="10" r:id="rId3"/>
  </sheets>
  <definedNames>
    <definedName name="_xlnm._FilterDatabase" localSheetId="1" hidden="1">HERRAMIENTAS!#REF!</definedName>
    <definedName name="_xlnm._FilterDatabase" localSheetId="0" hidden="1">INSUMOS!#REF!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0" l="1"/>
  <c r="C16" i="10"/>
  <c r="C15" i="10"/>
  <c r="C14" i="10"/>
  <c r="C117" i="6"/>
  <c r="C17" i="5"/>
  <c r="K17" i="5"/>
  <c r="K18" i="5" s="1"/>
  <c r="I17" i="5"/>
  <c r="F17" i="5"/>
  <c r="Q117" i="6"/>
  <c r="Q118" i="6" s="1"/>
  <c r="O117" i="6"/>
  <c r="L117" i="6"/>
  <c r="I117" i="6"/>
  <c r="F117" i="6"/>
  <c r="D10" i="10" l="1"/>
  <c r="I9" i="10" l="1"/>
  <c r="J9" i="10" s="1"/>
  <c r="F9" i="10"/>
  <c r="G9" i="10" s="1"/>
  <c r="I8" i="10"/>
  <c r="J8" i="10" s="1"/>
  <c r="H10" i="10" s="1"/>
  <c r="F8" i="10"/>
  <c r="K8" i="10" l="1"/>
  <c r="L8" i="10" s="1"/>
  <c r="K9" i="10"/>
  <c r="G8" i="10"/>
  <c r="E10" i="10" s="1"/>
  <c r="L9" i="10" l="1"/>
  <c r="L10" i="10" s="1"/>
  <c r="L11" i="10" s="1"/>
</calcChain>
</file>

<file path=xl/sharedStrings.xml><?xml version="1.0" encoding="utf-8"?>
<sst xmlns="http://schemas.openxmlformats.org/spreadsheetml/2006/main" count="205" uniqueCount="162">
  <si>
    <t xml:space="preserve">No. Item </t>
  </si>
  <si>
    <t>Ítem Insumo de Peluquería/ Barberia</t>
  </si>
  <si>
    <t>Cantidad</t>
  </si>
  <si>
    <t>DISTIBUIDORA DE BELLEZA LOS MONOS</t>
  </si>
  <si>
    <t>BONITA STUDIO</t>
  </si>
  <si>
    <t>COMERCIALIZADORA Y DISTRIBUIDORA MANUFACTURA BERNAR SAS</t>
  </si>
  <si>
    <t>COMERCIALIZADORA ESTILO Y BELLEZA - LIZO</t>
  </si>
  <si>
    <t>VALORES PROMEDIO</t>
  </si>
  <si>
    <t>Contacto : 3103079865</t>
  </si>
  <si>
    <t>Contacto : 3115383519</t>
  </si>
  <si>
    <t>Contacto : 3223353814</t>
  </si>
  <si>
    <t>Dirección: Calle 68 a sur 79 c 54 piso 2</t>
  </si>
  <si>
    <t>Dirección: Calle 9 Bis #19a 37 Local 165</t>
  </si>
  <si>
    <t xml:space="preserve">Valor Unitario </t>
  </si>
  <si>
    <t>Unitario incluido IVA</t>
  </si>
  <si>
    <t>Valor total incluido CON IVA</t>
  </si>
  <si>
    <t>Valor total incluido  IVA</t>
  </si>
  <si>
    <t>Kit de accesorios, Peines guía para diferentes longitudes</t>
  </si>
  <si>
    <t>Cuelleros barbería</t>
  </si>
  <si>
    <t>Cepillo barbero multitarea</t>
  </si>
  <si>
    <t>Brocha talquera</t>
  </si>
  <si>
    <t>Esterilizador Glutaraldehido</t>
  </si>
  <si>
    <t>Gel cabello</t>
  </si>
  <si>
    <t>Tratamiento capilar</t>
  </si>
  <si>
    <t>Ampolletas repolarizadoras</t>
  </si>
  <si>
    <t>Gorros térmicos</t>
  </si>
  <si>
    <t>Termoprotector</t>
  </si>
  <si>
    <t>Papel aluminio</t>
  </si>
  <si>
    <t>Acondicionador para cabello</t>
  </si>
  <si>
    <t>Desinfectante y Lubricante para maquinas</t>
  </si>
  <si>
    <t>Cabezotes para peinar</t>
  </si>
  <si>
    <t>Capas antifluido reutilizable</t>
  </si>
  <si>
    <t>Kit de peines</t>
  </si>
  <si>
    <t>Kit de cepillos</t>
  </si>
  <si>
    <t>Kit de cepillos térmicos</t>
  </si>
  <si>
    <t>Pinzas</t>
  </si>
  <si>
    <t>Pulverizadores de agua</t>
  </si>
  <si>
    <t>Cauchos para el cabello</t>
  </si>
  <si>
    <t>Donas para peinados</t>
  </si>
  <si>
    <t>Corta Cutícula</t>
  </si>
  <si>
    <t>Removedor de cutícula</t>
  </si>
  <si>
    <t>Algodón</t>
  </si>
  <si>
    <t>Aceite hidratante</t>
  </si>
  <si>
    <t>Exfoliante</t>
  </si>
  <si>
    <t>Cepillo limpiador</t>
  </si>
  <si>
    <t>Separadores</t>
  </si>
  <si>
    <t>Crema de manos</t>
  </si>
  <si>
    <t>Removedor de esmalte</t>
  </si>
  <si>
    <t>Remover de callos</t>
  </si>
  <si>
    <t>limas de agua</t>
  </si>
  <si>
    <t>Palos de naranjo</t>
  </si>
  <si>
    <t>Pusher metálico</t>
  </si>
  <si>
    <t>Drill de uñas</t>
  </si>
  <si>
    <t>Brocas para pulidor</t>
  </si>
  <si>
    <t>Esmaltes tradicionales</t>
  </si>
  <si>
    <t>Esmaltes semipermanentes</t>
  </si>
  <si>
    <t>Brillo semipermanente</t>
  </si>
  <si>
    <t>Base semipermanente</t>
  </si>
  <si>
    <t>Punzones</t>
  </si>
  <si>
    <t>Limas</t>
  </si>
  <si>
    <t>Mostrario de uñas</t>
  </si>
  <si>
    <t>Pala raspa callos</t>
  </si>
  <si>
    <t>Bolsas para pedicure y manicure</t>
  </si>
  <si>
    <t>Lima gruesa</t>
  </si>
  <si>
    <t>Protein Bond</t>
  </si>
  <si>
    <t>Cofias para cabello</t>
  </si>
  <si>
    <t>Removedor de gel</t>
  </si>
  <si>
    <t>Tips press on</t>
  </si>
  <si>
    <t>Sales minerales</t>
  </si>
  <si>
    <t>Recipiente para pedicure</t>
  </si>
  <si>
    <t>Recipiente para manicure</t>
  </si>
  <si>
    <t>Atomizador</t>
  </si>
  <si>
    <t>Corta uñas</t>
  </si>
  <si>
    <t>Gel de marcación de barba y contornos</t>
  </si>
  <si>
    <t>Fluido cabello rizados</t>
  </si>
  <si>
    <t>Cera moldeadora</t>
  </si>
  <si>
    <t>Laca caballero-mujer</t>
  </si>
  <si>
    <t>Ampolleta para caída de cabello</t>
  </si>
  <si>
    <t>Loción tratamiento anticaída</t>
  </si>
  <si>
    <t>Mascarilla cabellos lisos inteligentes</t>
  </si>
  <si>
    <t>Mascarilla restructurante aceite argán</t>
  </si>
  <si>
    <t>Mascarilla reparación instantánea</t>
  </si>
  <si>
    <t>Tratamiento para mechas 200ml</t>
  </si>
  <si>
    <t>Silicona restructurante aceite argán</t>
  </si>
  <si>
    <t>Tratamiento cabello seco 3900ml</t>
  </si>
  <si>
    <t>Silicona gotas 65ml</t>
  </si>
  <si>
    <t>Shampoo todo tipo de cabello</t>
  </si>
  <si>
    <t>Sellante para cabello seco 995ml</t>
  </si>
  <si>
    <t>Aceite para barba</t>
  </si>
  <si>
    <t>Tónico para barba 100ml</t>
  </si>
  <si>
    <t>Crema para barba</t>
  </si>
  <si>
    <t>Bálsamo para barba 80gr</t>
  </si>
  <si>
    <t>Crema para peinar niños y niñas 280ml</t>
  </si>
  <si>
    <t>Oxicrema 10 vol 1000ml</t>
  </si>
  <si>
    <t>Polvo decolorante 500gr</t>
  </si>
  <si>
    <t>Tinte creme colores surtidos 100ml</t>
  </si>
  <si>
    <t>Tinte fantasía color surtidos 60ml</t>
  </si>
  <si>
    <t>Brochas (Aplicadores y limpiadoras)</t>
  </si>
  <si>
    <t>Recipiente plástico para procesos químicos</t>
  </si>
  <si>
    <t>Gorros desechables para rayos y mechas</t>
  </si>
  <si>
    <t xml:space="preserve">Cajas de tapabocas </t>
  </si>
  <si>
    <t>Cepillos</t>
  </si>
  <si>
    <t>Paquete caimanes pico loro</t>
  </si>
  <si>
    <t>Paquete toallas desechables</t>
  </si>
  <si>
    <t xml:space="preserve">Set horquillas para cabello </t>
  </si>
  <si>
    <t>Ligas para el cabello</t>
  </si>
  <si>
    <t>Piezas de extensiones de cabello</t>
  </si>
  <si>
    <t xml:space="preserve">Cera depilatoria antialérgica </t>
  </si>
  <si>
    <t>Lienzo para depilar rollo precortado</t>
  </si>
  <si>
    <t>Paleta de madera para depilación con cera 20 unidades</t>
  </si>
  <si>
    <t>Gel aloe vera post depilación</t>
  </si>
  <si>
    <t xml:space="preserve">Espejo de mano </t>
  </si>
  <si>
    <t>Depilador metálico</t>
  </si>
  <si>
    <t>Paquete de bigudíes</t>
  </si>
  <si>
    <t>Set de rulos para cabello</t>
  </si>
  <si>
    <t>Liquido de ondulado 290ml</t>
  </si>
  <si>
    <t>Cartón de cuchillas para barbera</t>
  </si>
  <si>
    <t xml:space="preserve">Mascarilla carbón activado </t>
  </si>
  <si>
    <t xml:space="preserve">Exfoliante facial </t>
  </si>
  <si>
    <t xml:space="preserve">Shaving gel </t>
  </si>
  <si>
    <t xml:space="preserve">Guantes de nitrilo x caja talla S – M - L </t>
  </si>
  <si>
    <t xml:space="preserve">Loción para después de la afeitada </t>
  </si>
  <si>
    <t>Caja cuchilla</t>
  </si>
  <si>
    <t>Cepillo 12-row</t>
  </si>
  <si>
    <t>Talco Corporal</t>
  </si>
  <si>
    <t>TOTAL CANTIDADES</t>
  </si>
  <si>
    <t>TOTAL SMLV</t>
  </si>
  <si>
    <t>Ítem Herramientas de Peluquería/ Barberia</t>
  </si>
  <si>
    <t>Dirección: Carrera 19A #8A 26</t>
  </si>
  <si>
    <t>Contacto : 3134659071</t>
  </si>
  <si>
    <t>Correo electrónico: info@sanandresitosanjose.cc</t>
  </si>
  <si>
    <t>Correo electrónico: cesarruiz.928@hotmail.com</t>
  </si>
  <si>
    <t>Valor total incluido SIN IVA</t>
  </si>
  <si>
    <t xml:space="preserve">Valor total  </t>
  </si>
  <si>
    <t xml:space="preserve">Maquina Patillera </t>
  </si>
  <si>
    <t xml:space="preserve">Plancha alisadora </t>
  </si>
  <si>
    <t>Secador cabello</t>
  </si>
  <si>
    <t xml:space="preserve">Plancha delgada </t>
  </si>
  <si>
    <t>Lámpara led</t>
  </si>
  <si>
    <t>Guardian recolector</t>
  </si>
  <si>
    <t>Gorro eléctrico para tratamientos capilares</t>
  </si>
  <si>
    <t>Rizadora eléctrica</t>
  </si>
  <si>
    <t xml:space="preserve">Depilación olla ceradora </t>
  </si>
  <si>
    <t>TOTAL</t>
  </si>
  <si>
    <t>Ítem</t>
  </si>
  <si>
    <t>HUMBERTO BOTERO EQUIPO DE BELLEZA</t>
  </si>
  <si>
    <t>Dirección: CRA 13 A # 34 -21 BOGOTÁ-COLOMBIA</t>
  </si>
  <si>
    <t>Contacto : 3156978724</t>
  </si>
  <si>
    <t>Correo electrónico: servicioalcliente@humbertobotero.com</t>
  </si>
  <si>
    <t>Lavacabezas portátil</t>
  </si>
  <si>
    <t>Carro organizador</t>
  </si>
  <si>
    <t>Dirección: Kr 54 46 sur 73 B. Venecia</t>
  </si>
  <si>
    <t xml:space="preserve"> DISTIBUIDORA DE BELLEZA LOS MONOS </t>
  </si>
  <si>
    <t xml:space="preserve"> Dirección: Carrera 19A #8A 26 </t>
  </si>
  <si>
    <t>Tijeras De Cortar Cabello</t>
  </si>
  <si>
    <t xml:space="preserve"> Contacto : 3103079865 </t>
  </si>
  <si>
    <t xml:space="preserve"> Correo electrónico: cesarruiz.928@hotmail.com </t>
  </si>
  <si>
    <t xml:space="preserve"> Valor Unitario  </t>
  </si>
  <si>
    <t xml:space="preserve"> Unitario incluido IVA </t>
  </si>
  <si>
    <t xml:space="preserve"> Valor total incluido SIN IVA </t>
  </si>
  <si>
    <t>Máquinas Para Cortar Pelo</t>
  </si>
  <si>
    <t>Toallas desechables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</si>
</sst>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409]* #,##0.00_ ;_-[$$-409]* \-#,##0.00\ ;_-[$$-409]* &quot;-&quot;??_ ;_-@_ 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9"/>
      <name val="Arial Narrow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000009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9"/>
      <name val="Calibri"/>
      <family val="2"/>
    </font>
    <font>
      <sz val="12"/>
      <color theme="1"/>
      <name val="Aptos"/>
      <family val="2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0CECE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2">
    <xf numFmtId="0" fontId="0" fillId="0" borderId="0" xfId="0"/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7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5" fontId="4" fillId="5" borderId="19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7" borderId="4" xfId="0" applyFont="1" applyFill="1" applyBorder="1" applyAlignment="1">
      <alignment horizontal="center" vertical="center" wrapText="1"/>
    </xf>
    <xf numFmtId="165" fontId="4" fillId="7" borderId="4" xfId="1" applyNumberFormat="1" applyFont="1" applyFill="1" applyBorder="1" applyAlignment="1">
      <alignment vertical="center" wrapText="1"/>
    </xf>
    <xf numFmtId="165" fontId="4" fillId="7" borderId="1" xfId="1" applyNumberFormat="1" applyFont="1" applyFill="1" applyBorder="1" applyAlignment="1">
      <alignment horizontal="center" vertical="center" wrapText="1"/>
    </xf>
    <xf numFmtId="165" fontId="4" fillId="5" borderId="3" xfId="1" applyNumberFormat="1" applyFont="1" applyFill="1" applyBorder="1" applyAlignment="1">
      <alignment vertical="center" wrapText="1"/>
    </xf>
    <xf numFmtId="165" fontId="4" fillId="7" borderId="4" xfId="1" applyNumberFormat="1" applyFont="1" applyFill="1" applyBorder="1" applyAlignment="1">
      <alignment horizontal="right" vertical="center" wrapText="1"/>
    </xf>
    <xf numFmtId="165" fontId="5" fillId="6" borderId="5" xfId="1" applyNumberFormat="1" applyFont="1" applyFill="1" applyBorder="1" applyAlignment="1">
      <alignment horizontal="right" vertical="center" wrapText="1"/>
    </xf>
    <xf numFmtId="2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1" applyNumberFormat="1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/>
    </xf>
    <xf numFmtId="1" fontId="4" fillId="8" borderId="3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8" fontId="4" fillId="0" borderId="0" xfId="0" applyNumberFormat="1" applyFont="1" applyAlignment="1">
      <alignment vertical="center" wrapText="1"/>
    </xf>
    <xf numFmtId="8" fontId="5" fillId="0" borderId="0" xfId="0" applyNumberFormat="1" applyFont="1" applyAlignment="1">
      <alignment horizontal="center" vertical="center" wrapText="1"/>
    </xf>
    <xf numFmtId="2" fontId="6" fillId="0" borderId="20" xfId="0" applyNumberFormat="1" applyFont="1" applyBorder="1" applyAlignment="1">
      <alignment horizontal="center" vertical="top"/>
    </xf>
    <xf numFmtId="6" fontId="6" fillId="11" borderId="13" xfId="0" applyNumberFormat="1" applyFont="1" applyFill="1" applyBorder="1" applyAlignment="1">
      <alignment horizontal="center" vertical="center"/>
    </xf>
    <xf numFmtId="165" fontId="4" fillId="7" borderId="2" xfId="1" applyNumberFormat="1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1" fontId="7" fillId="2" borderId="21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5" fontId="4" fillId="3" borderId="3" xfId="1" applyNumberFormat="1" applyFont="1" applyFill="1" applyBorder="1" applyAlignment="1">
      <alignment horizontal="right" vertical="center" wrapText="1"/>
    </xf>
    <xf numFmtId="0" fontId="3" fillId="7" borderId="7" xfId="0" applyFont="1" applyFill="1" applyBorder="1" applyAlignment="1">
      <alignment vertical="center" wrapText="1"/>
    </xf>
    <xf numFmtId="0" fontId="9" fillId="12" borderId="18" xfId="0" applyFont="1" applyFill="1" applyBorder="1" applyAlignment="1">
      <alignment horizontal="center" vertical="center" wrapText="1"/>
    </xf>
    <xf numFmtId="0" fontId="9" fillId="13" borderId="18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13" borderId="43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10" fillId="13" borderId="44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3" fontId="10" fillId="13" borderId="18" xfId="0" applyNumberFormat="1" applyFont="1" applyFill="1" applyBorder="1" applyAlignment="1">
      <alignment vertical="center"/>
    </xf>
    <xf numFmtId="3" fontId="10" fillId="2" borderId="18" xfId="0" applyNumberFormat="1" applyFont="1" applyFill="1" applyBorder="1" applyAlignment="1">
      <alignment vertical="center"/>
    </xf>
    <xf numFmtId="3" fontId="10" fillId="2" borderId="8" xfId="0" applyNumberFormat="1" applyFont="1" applyFill="1" applyBorder="1" applyAlignment="1">
      <alignment vertical="center"/>
    </xf>
    <xf numFmtId="0" fontId="10" fillId="13" borderId="18" xfId="0" applyFont="1" applyFill="1" applyBorder="1" applyAlignment="1">
      <alignment vertical="center"/>
    </xf>
    <xf numFmtId="0" fontId="10" fillId="2" borderId="18" xfId="0" applyFont="1" applyFill="1" applyBorder="1" applyAlignment="1">
      <alignment vertical="center"/>
    </xf>
    <xf numFmtId="3" fontId="10" fillId="13" borderId="24" xfId="0" applyNumberFormat="1" applyFont="1" applyFill="1" applyBorder="1" applyAlignment="1">
      <alignment vertical="center"/>
    </xf>
    <xf numFmtId="3" fontId="10" fillId="2" borderId="24" xfId="0" applyNumberFormat="1" applyFont="1" applyFill="1" applyBorder="1" applyAlignment="1">
      <alignment vertical="center"/>
    </xf>
    <xf numFmtId="3" fontId="10" fillId="2" borderId="0" xfId="0" applyNumberFormat="1" applyFont="1" applyFill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0" fontId="9" fillId="14" borderId="31" xfId="0" applyFont="1" applyFill="1" applyBorder="1" applyAlignment="1">
      <alignment horizontal="center" vertical="center" wrapText="1"/>
    </xf>
    <xf numFmtId="0" fontId="9" fillId="13" borderId="18" xfId="0" applyFont="1" applyFill="1" applyBorder="1" applyAlignment="1">
      <alignment horizontal="center" vertical="center"/>
    </xf>
    <xf numFmtId="0" fontId="10" fillId="13" borderId="24" xfId="0" applyFont="1" applyFill="1" applyBorder="1" applyAlignment="1">
      <alignment vertical="center"/>
    </xf>
    <xf numFmtId="0" fontId="3" fillId="0" borderId="0" xfId="0" applyFont="1" applyAlignment="1">
      <alignment horizontal="left" vertical="top"/>
    </xf>
    <xf numFmtId="6" fontId="10" fillId="13" borderId="18" xfId="0" applyNumberFormat="1" applyFont="1" applyFill="1" applyBorder="1" applyAlignment="1">
      <alignment horizontal="right" vertical="center"/>
    </xf>
    <xf numFmtId="6" fontId="10" fillId="3" borderId="18" xfId="0" applyNumberFormat="1" applyFont="1" applyFill="1" applyBorder="1" applyAlignment="1">
      <alignment horizontal="right" vertical="center"/>
    </xf>
    <xf numFmtId="6" fontId="2" fillId="2" borderId="18" xfId="0" applyNumberFormat="1" applyFont="1" applyFill="1" applyBorder="1" applyAlignment="1">
      <alignment horizontal="right" vertical="center"/>
    </xf>
    <xf numFmtId="6" fontId="9" fillId="14" borderId="18" xfId="0" applyNumberFormat="1" applyFont="1" applyFill="1" applyBorder="1" applyAlignment="1">
      <alignment horizontal="right" vertical="center"/>
    </xf>
    <xf numFmtId="0" fontId="10" fillId="13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9" fillId="14" borderId="44" xfId="0" applyFont="1" applyFill="1" applyBorder="1" applyAlignment="1">
      <alignment horizontal="center" vertical="center"/>
    </xf>
    <xf numFmtId="165" fontId="3" fillId="0" borderId="0" xfId="1" applyNumberFormat="1" applyFont="1" applyAlignment="1">
      <alignment wrapText="1"/>
    </xf>
    <xf numFmtId="0" fontId="9" fillId="15" borderId="18" xfId="0" applyFont="1" applyFill="1" applyBorder="1" applyAlignment="1">
      <alignment horizontal="center" vertical="center" wrapText="1"/>
    </xf>
    <xf numFmtId="165" fontId="3" fillId="0" borderId="0" xfId="1" applyNumberFormat="1" applyFont="1" applyAlignment="1">
      <alignment vertical="top"/>
    </xf>
    <xf numFmtId="43" fontId="9" fillId="12" borderId="32" xfId="2" applyFont="1" applyFill="1" applyBorder="1" applyAlignment="1">
      <alignment horizontal="center" vertical="center"/>
    </xf>
    <xf numFmtId="3" fontId="10" fillId="13" borderId="43" xfId="0" applyNumberFormat="1" applyFont="1" applyFill="1" applyBorder="1" applyAlignment="1">
      <alignment vertical="center"/>
    </xf>
    <xf numFmtId="3" fontId="10" fillId="3" borderId="42" xfId="0" applyNumberFormat="1" applyFont="1" applyFill="1" applyBorder="1" applyAlignment="1">
      <alignment vertical="center"/>
    </xf>
    <xf numFmtId="3" fontId="10" fillId="13" borderId="42" xfId="0" applyNumberFormat="1" applyFont="1" applyFill="1" applyBorder="1" applyAlignment="1">
      <alignment vertical="center"/>
    </xf>
    <xf numFmtId="3" fontId="10" fillId="13" borderId="45" xfId="0" applyNumberFormat="1" applyFont="1" applyFill="1" applyBorder="1" applyAlignment="1">
      <alignment vertical="center"/>
    </xf>
    <xf numFmtId="3" fontId="10" fillId="3" borderId="40" xfId="0" applyNumberFormat="1" applyFont="1" applyFill="1" applyBorder="1" applyAlignment="1">
      <alignment vertical="center"/>
    </xf>
    <xf numFmtId="3" fontId="11" fillId="2" borderId="46" xfId="0" applyNumberFormat="1" applyFont="1" applyFill="1" applyBorder="1" applyAlignment="1">
      <alignment vertical="center" wrapText="1"/>
    </xf>
    <xf numFmtId="3" fontId="11" fillId="2" borderId="47" xfId="0" applyNumberFormat="1" applyFont="1" applyFill="1" applyBorder="1" applyAlignment="1">
      <alignment vertical="center" wrapText="1"/>
    </xf>
    <xf numFmtId="3" fontId="9" fillId="13" borderId="47" xfId="0" applyNumberFormat="1" applyFont="1" applyFill="1" applyBorder="1" applyAlignment="1">
      <alignment vertical="center"/>
    </xf>
    <xf numFmtId="3" fontId="9" fillId="13" borderId="48" xfId="0" applyNumberFormat="1" applyFont="1" applyFill="1" applyBorder="1" applyAlignment="1">
      <alignment vertical="center"/>
    </xf>
    <xf numFmtId="0" fontId="3" fillId="0" borderId="0" xfId="0" applyFont="1"/>
    <xf numFmtId="2" fontId="9" fillId="0" borderId="18" xfId="0" applyNumberFormat="1" applyFont="1" applyBorder="1" applyAlignment="1">
      <alignment horizontal="center" vertical="center"/>
    </xf>
    <xf numFmtId="43" fontId="3" fillId="0" borderId="0" xfId="2" applyFont="1" applyAlignment="1">
      <alignment wrapText="1"/>
    </xf>
    <xf numFmtId="3" fontId="3" fillId="0" borderId="0" xfId="0" applyNumberFormat="1" applyFont="1" applyAlignment="1">
      <alignment vertical="top" wrapText="1"/>
    </xf>
    <xf numFmtId="165" fontId="3" fillId="0" borderId="0" xfId="0" applyNumberFormat="1" applyFont="1" applyAlignment="1">
      <alignment vertical="top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top" wrapText="1"/>
    </xf>
    <xf numFmtId="0" fontId="3" fillId="7" borderId="9" xfId="0" applyFont="1" applyFill="1" applyBorder="1" applyAlignment="1">
      <alignment horizontal="center" vertical="top" wrapText="1"/>
    </xf>
    <xf numFmtId="165" fontId="5" fillId="0" borderId="8" xfId="1" applyNumberFormat="1" applyFont="1" applyBorder="1" applyAlignment="1">
      <alignment horizontal="center" vertical="center" wrapText="1"/>
    </xf>
    <xf numFmtId="165" fontId="5" fillId="0" borderId="9" xfId="1" applyNumberFormat="1" applyFont="1" applyBorder="1" applyAlignment="1">
      <alignment horizontal="center" vertical="center" wrapText="1"/>
    </xf>
    <xf numFmtId="165" fontId="5" fillId="0" borderId="10" xfId="1" applyNumberFormat="1" applyFont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top" wrapText="1"/>
    </xf>
    <xf numFmtId="0" fontId="2" fillId="9" borderId="2" xfId="0" applyFont="1" applyFill="1" applyBorder="1" applyAlignment="1">
      <alignment horizontal="center" vertical="top" wrapText="1"/>
    </xf>
    <xf numFmtId="0" fontId="8" fillId="10" borderId="0" xfId="0" applyFont="1" applyFill="1" applyAlignment="1">
      <alignment horizontal="center" vertical="top" wrapText="1"/>
    </xf>
    <xf numFmtId="0" fontId="8" fillId="10" borderId="12" xfId="0" applyFont="1" applyFill="1" applyBorder="1" applyAlignment="1">
      <alignment horizontal="center" vertical="top" wrapText="1"/>
    </xf>
    <xf numFmtId="0" fontId="8" fillId="10" borderId="11" xfId="0" applyFont="1" applyFill="1" applyBorder="1" applyAlignment="1">
      <alignment horizontal="center" vertical="top" wrapText="1"/>
    </xf>
    <xf numFmtId="0" fontId="8" fillId="10" borderId="15" xfId="0" applyFont="1" applyFill="1" applyBorder="1" applyAlignment="1">
      <alignment horizontal="center" vertical="top" wrapText="1"/>
    </xf>
    <xf numFmtId="0" fontId="8" fillId="10" borderId="16" xfId="0" applyFont="1" applyFill="1" applyBorder="1" applyAlignment="1">
      <alignment horizontal="center" vertical="top" wrapText="1"/>
    </xf>
    <xf numFmtId="0" fontId="8" fillId="10" borderId="14" xfId="0" applyFont="1" applyFill="1" applyBorder="1" applyAlignment="1">
      <alignment horizontal="center" vertical="top" wrapText="1"/>
    </xf>
    <xf numFmtId="0" fontId="9" fillId="3" borderId="49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right" vertical="center"/>
    </xf>
    <xf numFmtId="0" fontId="2" fillId="2" borderId="20" xfId="0" applyFont="1" applyFill="1" applyBorder="1" applyAlignment="1">
      <alignment horizontal="right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/>
    </xf>
    <xf numFmtId="0" fontId="9" fillId="3" borderId="49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51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Q122"/>
  <sheetViews>
    <sheetView topLeftCell="J88" zoomScaleNormal="100" workbookViewId="0">
      <selection activeCell="A122" sqref="A122"/>
    </sheetView>
  </sheetViews>
  <sheetFormatPr baseColWidth="10" defaultColWidth="11.42578125" defaultRowHeight="12.75" x14ac:dyDescent="0.25"/>
  <cols>
    <col min="1" max="1" width="15.85546875" style="20" customWidth="1"/>
    <col min="2" max="2" width="31.140625" style="20" customWidth="1"/>
    <col min="3" max="3" width="15.85546875" style="57" customWidth="1"/>
    <col min="4" max="17" width="15.85546875" style="20" customWidth="1"/>
    <col min="18" max="18" width="11.42578125" style="20" customWidth="1"/>
    <col min="19" max="16384" width="11.42578125" style="20"/>
  </cols>
  <sheetData>
    <row r="1" spans="1:17" ht="13.5" thickBot="1" x14ac:dyDescent="0.3"/>
    <row r="2" spans="1:17" x14ac:dyDescent="0.25">
      <c r="A2" s="123" t="s">
        <v>0</v>
      </c>
      <c r="B2" s="126" t="s">
        <v>1</v>
      </c>
      <c r="C2" s="126" t="s">
        <v>2</v>
      </c>
      <c r="D2" s="129" t="s">
        <v>4</v>
      </c>
      <c r="E2" s="109"/>
      <c r="F2" s="110"/>
      <c r="G2" s="108" t="s">
        <v>6</v>
      </c>
      <c r="H2" s="109"/>
      <c r="I2" s="110"/>
      <c r="J2" s="108" t="s">
        <v>5</v>
      </c>
      <c r="K2" s="109"/>
      <c r="L2" s="110"/>
      <c r="M2" s="108" t="s">
        <v>3</v>
      </c>
      <c r="N2" s="109"/>
      <c r="O2" s="110"/>
      <c r="P2" s="111" t="s">
        <v>7</v>
      </c>
      <c r="Q2" s="112"/>
    </row>
    <row r="3" spans="1:17" x14ac:dyDescent="0.25">
      <c r="A3" s="124"/>
      <c r="B3" s="127"/>
      <c r="C3" s="127"/>
      <c r="D3" s="117" t="s">
        <v>11</v>
      </c>
      <c r="E3" s="118"/>
      <c r="F3" s="114"/>
      <c r="G3" s="113" t="s">
        <v>12</v>
      </c>
      <c r="H3" s="118"/>
      <c r="I3" s="114"/>
      <c r="J3" s="113" t="s">
        <v>151</v>
      </c>
      <c r="K3" s="118"/>
      <c r="L3" s="114"/>
      <c r="M3" s="113" t="s">
        <v>128</v>
      </c>
      <c r="N3" s="118"/>
      <c r="O3" s="114"/>
      <c r="P3" s="113"/>
      <c r="Q3" s="114"/>
    </row>
    <row r="4" spans="1:17" x14ac:dyDescent="0.25">
      <c r="A4" s="124"/>
      <c r="B4" s="127"/>
      <c r="C4" s="127"/>
      <c r="D4" s="117" t="s">
        <v>9</v>
      </c>
      <c r="E4" s="118"/>
      <c r="F4" s="114"/>
      <c r="G4" s="113" t="s">
        <v>129</v>
      </c>
      <c r="H4" s="118"/>
      <c r="I4" s="114"/>
      <c r="J4" s="113" t="s">
        <v>10</v>
      </c>
      <c r="K4" s="118"/>
      <c r="L4" s="114"/>
      <c r="M4" s="113" t="s">
        <v>8</v>
      </c>
      <c r="N4" s="118"/>
      <c r="O4" s="114"/>
      <c r="P4" s="113"/>
      <c r="Q4" s="114"/>
    </row>
    <row r="5" spans="1:17" ht="13.5" thickBot="1" x14ac:dyDescent="0.3">
      <c r="A5" s="124"/>
      <c r="B5" s="127"/>
      <c r="C5" s="127"/>
      <c r="D5" s="119"/>
      <c r="E5" s="120"/>
      <c r="F5" s="116"/>
      <c r="G5" s="115" t="s">
        <v>130</v>
      </c>
      <c r="H5" s="120"/>
      <c r="I5" s="116"/>
      <c r="J5" s="115" t="s">
        <v>131</v>
      </c>
      <c r="K5" s="120"/>
      <c r="L5" s="116"/>
      <c r="M5" s="115" t="s">
        <v>131</v>
      </c>
      <c r="N5" s="120"/>
      <c r="O5" s="116"/>
      <c r="P5" s="115"/>
      <c r="Q5" s="116"/>
    </row>
    <row r="6" spans="1:17" ht="26.25" thickBot="1" x14ac:dyDescent="0.3">
      <c r="A6" s="125"/>
      <c r="B6" s="128"/>
      <c r="C6" s="128"/>
      <c r="D6" s="35" t="s">
        <v>13</v>
      </c>
      <c r="E6" s="35" t="s">
        <v>14</v>
      </c>
      <c r="F6" s="35" t="s">
        <v>15</v>
      </c>
      <c r="G6" s="36" t="s">
        <v>13</v>
      </c>
      <c r="H6" s="37" t="s">
        <v>14</v>
      </c>
      <c r="I6" s="38" t="s">
        <v>15</v>
      </c>
      <c r="J6" s="36" t="s">
        <v>13</v>
      </c>
      <c r="K6" s="37" t="s">
        <v>14</v>
      </c>
      <c r="L6" s="38" t="s">
        <v>16</v>
      </c>
      <c r="M6" s="36" t="s">
        <v>13</v>
      </c>
      <c r="N6" s="37" t="s">
        <v>14</v>
      </c>
      <c r="O6" s="39" t="s">
        <v>16</v>
      </c>
      <c r="P6" s="40" t="s">
        <v>13</v>
      </c>
      <c r="Q6" s="41" t="s">
        <v>133</v>
      </c>
    </row>
    <row r="7" spans="1:17" ht="13.5" thickBot="1" x14ac:dyDescent="0.3">
      <c r="A7" s="42">
        <v>1</v>
      </c>
      <c r="B7" s="47" t="s">
        <v>17</v>
      </c>
      <c r="C7" s="43">
        <v>30</v>
      </c>
      <c r="D7" s="44">
        <v>22689</v>
      </c>
      <c r="E7" s="44">
        <v>27000</v>
      </c>
      <c r="F7" s="44">
        <v>810000</v>
      </c>
      <c r="G7" s="45">
        <v>35000</v>
      </c>
      <c r="H7" s="45">
        <v>41650</v>
      </c>
      <c r="I7" s="45">
        <v>1249500</v>
      </c>
      <c r="J7" s="44">
        <v>18000</v>
      </c>
      <c r="K7" s="44">
        <v>21420</v>
      </c>
      <c r="L7" s="44">
        <v>642600</v>
      </c>
      <c r="M7" s="45">
        <v>16807</v>
      </c>
      <c r="N7" s="45">
        <v>20000</v>
      </c>
      <c r="O7" s="46">
        <v>600000</v>
      </c>
      <c r="P7" s="69">
        <v>27518</v>
      </c>
      <c r="Q7" s="70">
        <v>825540</v>
      </c>
    </row>
    <row r="8" spans="1:17" ht="13.5" thickBot="1" x14ac:dyDescent="0.3">
      <c r="A8" s="42">
        <v>2</v>
      </c>
      <c r="B8" s="47" t="s">
        <v>18</v>
      </c>
      <c r="C8" s="43">
        <v>65</v>
      </c>
      <c r="D8" s="44">
        <v>18487</v>
      </c>
      <c r="E8" s="44">
        <v>22000</v>
      </c>
      <c r="F8" s="44">
        <v>1430000</v>
      </c>
      <c r="G8" s="45">
        <v>15000</v>
      </c>
      <c r="H8" s="45">
        <v>17850</v>
      </c>
      <c r="I8" s="45">
        <v>1160250</v>
      </c>
      <c r="J8" s="44">
        <v>18000</v>
      </c>
      <c r="K8" s="44">
        <v>21420</v>
      </c>
      <c r="L8" s="44">
        <v>1392300</v>
      </c>
      <c r="M8" s="45">
        <v>11765</v>
      </c>
      <c r="N8" s="45">
        <v>14000</v>
      </c>
      <c r="O8" s="46">
        <v>910000</v>
      </c>
      <c r="P8" s="69">
        <v>18818</v>
      </c>
      <c r="Q8" s="70">
        <v>1223170</v>
      </c>
    </row>
    <row r="9" spans="1:17" ht="13.5" thickBot="1" x14ac:dyDescent="0.3">
      <c r="A9" s="42">
        <v>3</v>
      </c>
      <c r="B9" s="47" t="s">
        <v>19</v>
      </c>
      <c r="C9" s="43">
        <v>50</v>
      </c>
      <c r="D9" s="44">
        <v>5882</v>
      </c>
      <c r="E9" s="44">
        <v>7000</v>
      </c>
      <c r="F9" s="44">
        <v>350000</v>
      </c>
      <c r="G9" s="45">
        <v>5000</v>
      </c>
      <c r="H9" s="45">
        <v>5950</v>
      </c>
      <c r="I9" s="45">
        <v>297500</v>
      </c>
      <c r="J9" s="44">
        <v>6000</v>
      </c>
      <c r="K9" s="44">
        <v>7140</v>
      </c>
      <c r="L9" s="44">
        <v>357000</v>
      </c>
      <c r="M9" s="45">
        <v>5042</v>
      </c>
      <c r="N9" s="45">
        <v>6000</v>
      </c>
      <c r="O9" s="46">
        <v>300000</v>
      </c>
      <c r="P9" s="69">
        <v>6523</v>
      </c>
      <c r="Q9" s="70">
        <v>326150</v>
      </c>
    </row>
    <row r="10" spans="1:17" ht="13.5" thickBot="1" x14ac:dyDescent="0.3">
      <c r="A10" s="42">
        <v>4</v>
      </c>
      <c r="B10" s="47" t="s">
        <v>20</v>
      </c>
      <c r="C10" s="43">
        <v>35</v>
      </c>
      <c r="D10" s="44">
        <v>11765</v>
      </c>
      <c r="E10" s="44">
        <v>14000</v>
      </c>
      <c r="F10" s="44">
        <v>490000</v>
      </c>
      <c r="G10" s="45">
        <v>13000</v>
      </c>
      <c r="H10" s="45">
        <v>15470</v>
      </c>
      <c r="I10" s="45">
        <v>541450</v>
      </c>
      <c r="J10" s="44">
        <v>7800</v>
      </c>
      <c r="K10" s="44">
        <v>9282</v>
      </c>
      <c r="L10" s="44">
        <v>324870</v>
      </c>
      <c r="M10" s="45">
        <v>4202</v>
      </c>
      <c r="N10" s="45">
        <v>5000</v>
      </c>
      <c r="O10" s="46">
        <v>175000</v>
      </c>
      <c r="P10" s="69">
        <v>10938</v>
      </c>
      <c r="Q10" s="70">
        <v>382830</v>
      </c>
    </row>
    <row r="11" spans="1:17" ht="13.5" thickBot="1" x14ac:dyDescent="0.3">
      <c r="A11" s="42">
        <v>5</v>
      </c>
      <c r="B11" s="47" t="s">
        <v>161</v>
      </c>
      <c r="C11" s="43">
        <v>118</v>
      </c>
      <c r="D11" s="44">
        <v>25210</v>
      </c>
      <c r="E11" s="44">
        <v>30000</v>
      </c>
      <c r="F11" s="44">
        <v>3540000</v>
      </c>
      <c r="G11" s="45">
        <v>23000</v>
      </c>
      <c r="H11" s="45">
        <v>27370</v>
      </c>
      <c r="I11" s="45">
        <v>3229660</v>
      </c>
      <c r="J11" s="44">
        <v>35000</v>
      </c>
      <c r="K11" s="44">
        <v>41650</v>
      </c>
      <c r="L11" s="44">
        <v>4914700</v>
      </c>
      <c r="M11" s="45">
        <v>18487</v>
      </c>
      <c r="N11" s="45">
        <v>22000</v>
      </c>
      <c r="O11" s="46">
        <v>2596000</v>
      </c>
      <c r="P11" s="69">
        <v>30255</v>
      </c>
      <c r="Q11" s="70">
        <v>3570090</v>
      </c>
    </row>
    <row r="12" spans="1:17" ht="13.5" thickBot="1" x14ac:dyDescent="0.3">
      <c r="A12" s="42">
        <v>6</v>
      </c>
      <c r="B12" s="47" t="s">
        <v>21</v>
      </c>
      <c r="C12" s="43">
        <v>41</v>
      </c>
      <c r="D12" s="44">
        <v>44538</v>
      </c>
      <c r="E12" s="44">
        <v>53000</v>
      </c>
      <c r="F12" s="44">
        <v>2173000</v>
      </c>
      <c r="G12" s="45">
        <v>75000</v>
      </c>
      <c r="H12" s="45">
        <v>89250</v>
      </c>
      <c r="I12" s="45">
        <v>3659250</v>
      </c>
      <c r="J12" s="44">
        <v>50000</v>
      </c>
      <c r="K12" s="44">
        <v>59500</v>
      </c>
      <c r="L12" s="44">
        <v>2439500</v>
      </c>
      <c r="M12" s="45">
        <v>43697</v>
      </c>
      <c r="N12" s="45">
        <v>52000</v>
      </c>
      <c r="O12" s="46">
        <v>2132000</v>
      </c>
      <c r="P12" s="69">
        <v>63438</v>
      </c>
      <c r="Q12" s="70">
        <v>2600958</v>
      </c>
    </row>
    <row r="13" spans="1:17" ht="13.5" thickBot="1" x14ac:dyDescent="0.3">
      <c r="A13" s="42">
        <v>7</v>
      </c>
      <c r="B13" s="47" t="s">
        <v>22</v>
      </c>
      <c r="C13" s="43">
        <v>40</v>
      </c>
      <c r="D13" s="44">
        <v>21008</v>
      </c>
      <c r="E13" s="44">
        <v>25000</v>
      </c>
      <c r="F13" s="44">
        <v>1000000</v>
      </c>
      <c r="G13" s="45">
        <v>11000</v>
      </c>
      <c r="H13" s="45">
        <v>13090</v>
      </c>
      <c r="I13" s="45">
        <v>523600</v>
      </c>
      <c r="J13" s="44">
        <v>7500</v>
      </c>
      <c r="K13" s="44">
        <v>8925</v>
      </c>
      <c r="L13" s="44">
        <v>357000</v>
      </c>
      <c r="M13" s="45">
        <v>6723</v>
      </c>
      <c r="N13" s="45">
        <v>8000</v>
      </c>
      <c r="O13" s="46">
        <v>320000</v>
      </c>
      <c r="P13" s="69">
        <v>13754</v>
      </c>
      <c r="Q13" s="70">
        <v>550160</v>
      </c>
    </row>
    <row r="14" spans="1:17" ht="13.5" thickBot="1" x14ac:dyDescent="0.3">
      <c r="A14" s="42">
        <v>8</v>
      </c>
      <c r="B14" s="47" t="s">
        <v>23</v>
      </c>
      <c r="C14" s="43">
        <v>29</v>
      </c>
      <c r="D14" s="44">
        <v>16807</v>
      </c>
      <c r="E14" s="44">
        <v>20000</v>
      </c>
      <c r="F14" s="44">
        <v>580000</v>
      </c>
      <c r="G14" s="45">
        <v>14000</v>
      </c>
      <c r="H14" s="45">
        <v>16660</v>
      </c>
      <c r="I14" s="45">
        <v>483140</v>
      </c>
      <c r="J14" s="47"/>
      <c r="K14" s="47"/>
      <c r="L14" s="47"/>
      <c r="M14" s="45">
        <v>12605</v>
      </c>
      <c r="N14" s="45">
        <v>15000</v>
      </c>
      <c r="O14" s="45">
        <v>435000</v>
      </c>
      <c r="P14" s="44">
        <v>17220</v>
      </c>
      <c r="Q14" s="71">
        <v>499380</v>
      </c>
    </row>
    <row r="15" spans="1:17" ht="13.5" thickBot="1" x14ac:dyDescent="0.3">
      <c r="A15" s="42">
        <v>9</v>
      </c>
      <c r="B15" s="47" t="s">
        <v>24</v>
      </c>
      <c r="C15" s="43">
        <v>40</v>
      </c>
      <c r="D15" s="44">
        <v>58824</v>
      </c>
      <c r="E15" s="44">
        <v>70000</v>
      </c>
      <c r="F15" s="44">
        <v>2800000</v>
      </c>
      <c r="G15" s="45">
        <v>65000</v>
      </c>
      <c r="H15" s="45">
        <v>77350</v>
      </c>
      <c r="I15" s="45">
        <v>3094000</v>
      </c>
      <c r="J15" s="47"/>
      <c r="K15" s="47"/>
      <c r="L15" s="47"/>
      <c r="M15" s="45">
        <v>75630</v>
      </c>
      <c r="N15" s="45">
        <v>90000</v>
      </c>
      <c r="O15" s="46">
        <v>3600000</v>
      </c>
      <c r="P15" s="69">
        <v>79117</v>
      </c>
      <c r="Q15" s="70">
        <v>3164680</v>
      </c>
    </row>
    <row r="16" spans="1:17" ht="13.5" thickBot="1" x14ac:dyDescent="0.3">
      <c r="A16" s="42">
        <v>10</v>
      </c>
      <c r="B16" s="47" t="s">
        <v>25</v>
      </c>
      <c r="C16" s="43">
        <v>70</v>
      </c>
      <c r="D16" s="44">
        <v>42017</v>
      </c>
      <c r="E16" s="44">
        <v>50000</v>
      </c>
      <c r="F16" s="44">
        <v>3500000</v>
      </c>
      <c r="G16" s="45">
        <v>2500</v>
      </c>
      <c r="H16" s="45">
        <v>2975</v>
      </c>
      <c r="I16" s="45">
        <v>208250</v>
      </c>
      <c r="J16" s="44">
        <v>2200</v>
      </c>
      <c r="K16" s="44">
        <v>2618</v>
      </c>
      <c r="L16" s="44">
        <v>183260</v>
      </c>
      <c r="M16" s="45">
        <v>1681</v>
      </c>
      <c r="N16" s="45">
        <v>2000</v>
      </c>
      <c r="O16" s="46">
        <v>140000</v>
      </c>
      <c r="P16" s="69">
        <v>14398</v>
      </c>
      <c r="Q16" s="70">
        <v>1007860</v>
      </c>
    </row>
    <row r="17" spans="1:17" ht="13.5" thickBot="1" x14ac:dyDescent="0.3">
      <c r="A17" s="42">
        <v>11</v>
      </c>
      <c r="B17" s="47" t="s">
        <v>26</v>
      </c>
      <c r="C17" s="43">
        <v>20</v>
      </c>
      <c r="D17" s="44">
        <v>25210</v>
      </c>
      <c r="E17" s="44">
        <v>30000</v>
      </c>
      <c r="F17" s="44">
        <v>600000</v>
      </c>
      <c r="G17" s="45">
        <v>29000</v>
      </c>
      <c r="H17" s="45">
        <v>34510</v>
      </c>
      <c r="I17" s="45">
        <v>690200</v>
      </c>
      <c r="J17" s="47"/>
      <c r="K17" s="47"/>
      <c r="L17" s="47"/>
      <c r="M17" s="45">
        <v>12605</v>
      </c>
      <c r="N17" s="45">
        <v>15000</v>
      </c>
      <c r="O17" s="46">
        <v>300000</v>
      </c>
      <c r="P17" s="69">
        <v>26503</v>
      </c>
      <c r="Q17" s="70">
        <v>530060</v>
      </c>
    </row>
    <row r="18" spans="1:17" ht="13.5" thickBot="1" x14ac:dyDescent="0.3">
      <c r="A18" s="42">
        <v>12</v>
      </c>
      <c r="B18" s="47" t="s">
        <v>27</v>
      </c>
      <c r="C18" s="43">
        <v>25</v>
      </c>
      <c r="D18" s="44">
        <v>15126</v>
      </c>
      <c r="E18" s="44">
        <v>18000</v>
      </c>
      <c r="F18" s="44">
        <v>450000</v>
      </c>
      <c r="G18" s="45">
        <v>21000</v>
      </c>
      <c r="H18" s="45">
        <v>24990</v>
      </c>
      <c r="I18" s="45">
        <v>624750</v>
      </c>
      <c r="J18" s="44">
        <v>21000</v>
      </c>
      <c r="K18" s="44">
        <v>24990</v>
      </c>
      <c r="L18" s="44">
        <v>624750</v>
      </c>
      <c r="M18" s="45">
        <v>12605</v>
      </c>
      <c r="N18" s="45">
        <v>15000</v>
      </c>
      <c r="O18" s="46">
        <v>375000</v>
      </c>
      <c r="P18" s="69">
        <v>20745</v>
      </c>
      <c r="Q18" s="70">
        <v>518625</v>
      </c>
    </row>
    <row r="19" spans="1:17" ht="13.5" thickBot="1" x14ac:dyDescent="0.3">
      <c r="A19" s="42">
        <v>13</v>
      </c>
      <c r="B19" s="47" t="s">
        <v>28</v>
      </c>
      <c r="C19" s="43">
        <v>29</v>
      </c>
      <c r="D19" s="44">
        <v>62185</v>
      </c>
      <c r="E19" s="44">
        <v>74000</v>
      </c>
      <c r="F19" s="44">
        <v>2146000</v>
      </c>
      <c r="G19" s="45">
        <v>14000</v>
      </c>
      <c r="H19" s="45">
        <v>16660</v>
      </c>
      <c r="I19" s="45">
        <v>483140</v>
      </c>
      <c r="J19" s="44">
        <v>1400</v>
      </c>
      <c r="K19" s="44">
        <v>1666</v>
      </c>
      <c r="L19" s="44">
        <v>48314</v>
      </c>
      <c r="M19" s="45">
        <v>12605</v>
      </c>
      <c r="N19" s="45">
        <v>15000</v>
      </c>
      <c r="O19" s="46">
        <v>435000</v>
      </c>
      <c r="P19" s="69">
        <v>26832</v>
      </c>
      <c r="Q19" s="70">
        <v>778128</v>
      </c>
    </row>
    <row r="20" spans="1:17" ht="13.5" thickBot="1" x14ac:dyDescent="0.3">
      <c r="A20" s="42">
        <v>14</v>
      </c>
      <c r="B20" s="47" t="s">
        <v>29</v>
      </c>
      <c r="C20" s="43">
        <v>65</v>
      </c>
      <c r="D20" s="44">
        <v>23529</v>
      </c>
      <c r="E20" s="44">
        <v>28000</v>
      </c>
      <c r="F20" s="44">
        <v>1820000</v>
      </c>
      <c r="G20" s="45">
        <v>30000</v>
      </c>
      <c r="H20" s="45">
        <v>35700</v>
      </c>
      <c r="I20" s="45">
        <v>2320500</v>
      </c>
      <c r="J20" s="44">
        <v>35000</v>
      </c>
      <c r="K20" s="44">
        <v>41650</v>
      </c>
      <c r="L20" s="44">
        <v>2707250</v>
      </c>
      <c r="M20" s="45">
        <v>40336</v>
      </c>
      <c r="N20" s="45">
        <v>48000</v>
      </c>
      <c r="O20" s="46">
        <v>3120000</v>
      </c>
      <c r="P20" s="69">
        <v>38338</v>
      </c>
      <c r="Q20" s="70">
        <v>2491970</v>
      </c>
    </row>
    <row r="21" spans="1:17" ht="13.5" thickBot="1" x14ac:dyDescent="0.3">
      <c r="A21" s="42">
        <v>15</v>
      </c>
      <c r="B21" s="47" t="s">
        <v>30</v>
      </c>
      <c r="C21" s="43">
        <v>20</v>
      </c>
      <c r="D21" s="44">
        <v>29412</v>
      </c>
      <c r="E21" s="44">
        <v>35000</v>
      </c>
      <c r="F21" s="44">
        <v>700000</v>
      </c>
      <c r="G21" s="45">
        <v>180000</v>
      </c>
      <c r="H21" s="45">
        <v>214200</v>
      </c>
      <c r="I21" s="45">
        <v>4284000</v>
      </c>
      <c r="J21" s="44">
        <v>110000</v>
      </c>
      <c r="K21" s="44">
        <v>130900</v>
      </c>
      <c r="L21" s="44">
        <v>2618000</v>
      </c>
      <c r="M21" s="45">
        <v>142857</v>
      </c>
      <c r="N21" s="45">
        <v>170000</v>
      </c>
      <c r="O21" s="46">
        <v>3400000</v>
      </c>
      <c r="P21" s="69">
        <v>137525</v>
      </c>
      <c r="Q21" s="70">
        <v>2750500</v>
      </c>
    </row>
    <row r="22" spans="1:17" ht="13.5" thickBot="1" x14ac:dyDescent="0.3">
      <c r="A22" s="42">
        <v>16</v>
      </c>
      <c r="B22" s="47" t="s">
        <v>31</v>
      </c>
      <c r="C22" s="43">
        <v>55</v>
      </c>
      <c r="D22" s="44">
        <v>16807</v>
      </c>
      <c r="E22" s="44">
        <v>20000</v>
      </c>
      <c r="F22" s="44">
        <v>1100000</v>
      </c>
      <c r="G22" s="45">
        <v>20000</v>
      </c>
      <c r="H22" s="45">
        <v>23800</v>
      </c>
      <c r="I22" s="45">
        <v>1309000</v>
      </c>
      <c r="J22" s="44">
        <v>11800</v>
      </c>
      <c r="K22" s="44">
        <v>14042</v>
      </c>
      <c r="L22" s="44">
        <v>772310</v>
      </c>
      <c r="M22" s="45">
        <v>12605</v>
      </c>
      <c r="N22" s="45">
        <v>15000</v>
      </c>
      <c r="O22" s="46">
        <v>825000</v>
      </c>
      <c r="P22" s="69">
        <v>18211</v>
      </c>
      <c r="Q22" s="70">
        <v>1001605</v>
      </c>
    </row>
    <row r="23" spans="1:17" ht="13.5" thickBot="1" x14ac:dyDescent="0.3">
      <c r="A23" s="42">
        <v>17</v>
      </c>
      <c r="B23" s="47" t="s">
        <v>32</v>
      </c>
      <c r="C23" s="43">
        <v>26</v>
      </c>
      <c r="D23" s="44">
        <v>16807</v>
      </c>
      <c r="E23" s="44">
        <v>20000</v>
      </c>
      <c r="F23" s="44">
        <v>520000</v>
      </c>
      <c r="G23" s="45">
        <v>13000</v>
      </c>
      <c r="H23" s="45">
        <v>15470</v>
      </c>
      <c r="I23" s="45">
        <v>402220</v>
      </c>
      <c r="J23" s="44">
        <v>12500</v>
      </c>
      <c r="K23" s="44">
        <v>14875</v>
      </c>
      <c r="L23" s="44">
        <v>386750</v>
      </c>
      <c r="M23" s="45">
        <v>5042</v>
      </c>
      <c r="N23" s="45">
        <v>6000</v>
      </c>
      <c r="O23" s="46">
        <v>156000</v>
      </c>
      <c r="P23" s="69">
        <v>14086</v>
      </c>
      <c r="Q23" s="70">
        <v>366236</v>
      </c>
    </row>
    <row r="24" spans="1:17" ht="13.5" thickBot="1" x14ac:dyDescent="0.3">
      <c r="A24" s="42">
        <v>18</v>
      </c>
      <c r="B24" s="47" t="s">
        <v>33</v>
      </c>
      <c r="C24" s="43">
        <v>25</v>
      </c>
      <c r="D24" s="44">
        <v>33613</v>
      </c>
      <c r="E24" s="44">
        <v>40000</v>
      </c>
      <c r="F24" s="44">
        <v>1000000</v>
      </c>
      <c r="G24" s="45">
        <v>95000</v>
      </c>
      <c r="H24" s="45">
        <v>113050</v>
      </c>
      <c r="I24" s="45">
        <v>2826250</v>
      </c>
      <c r="J24" s="44">
        <v>30000</v>
      </c>
      <c r="K24" s="44">
        <v>35700</v>
      </c>
      <c r="L24" s="44">
        <v>892500</v>
      </c>
      <c r="M24" s="45">
        <v>52101</v>
      </c>
      <c r="N24" s="45">
        <v>62000</v>
      </c>
      <c r="O24" s="46">
        <v>1550000</v>
      </c>
      <c r="P24" s="69">
        <v>62688</v>
      </c>
      <c r="Q24" s="70">
        <v>1567200</v>
      </c>
    </row>
    <row r="25" spans="1:17" ht="13.5" thickBot="1" x14ac:dyDescent="0.3">
      <c r="A25" s="42">
        <v>19</v>
      </c>
      <c r="B25" s="47" t="s">
        <v>34</v>
      </c>
      <c r="C25" s="43">
        <v>24</v>
      </c>
      <c r="D25" s="44">
        <v>42017</v>
      </c>
      <c r="E25" s="44">
        <v>50000</v>
      </c>
      <c r="F25" s="44">
        <v>1200000</v>
      </c>
      <c r="G25" s="45">
        <v>98000</v>
      </c>
      <c r="H25" s="45">
        <v>116620</v>
      </c>
      <c r="I25" s="45">
        <v>2798880</v>
      </c>
      <c r="J25" s="44">
        <v>84000</v>
      </c>
      <c r="K25" s="44">
        <v>99960</v>
      </c>
      <c r="L25" s="44">
        <v>2399040</v>
      </c>
      <c r="M25" s="45">
        <v>80672</v>
      </c>
      <c r="N25" s="45">
        <v>96000</v>
      </c>
      <c r="O25" s="46">
        <v>2304000</v>
      </c>
      <c r="P25" s="69">
        <v>90645</v>
      </c>
      <c r="Q25" s="70">
        <v>2175480</v>
      </c>
    </row>
    <row r="26" spans="1:17" ht="13.5" thickBot="1" x14ac:dyDescent="0.3">
      <c r="A26" s="42">
        <v>20</v>
      </c>
      <c r="B26" s="47" t="s">
        <v>35</v>
      </c>
      <c r="C26" s="43">
        <v>35</v>
      </c>
      <c r="D26" s="44">
        <v>16807</v>
      </c>
      <c r="E26" s="44">
        <v>20000</v>
      </c>
      <c r="F26" s="44">
        <v>700000</v>
      </c>
      <c r="G26" s="45">
        <v>10000</v>
      </c>
      <c r="H26" s="45">
        <v>11900</v>
      </c>
      <c r="I26" s="45">
        <v>416500</v>
      </c>
      <c r="J26" s="44">
        <v>5500</v>
      </c>
      <c r="K26" s="44">
        <v>6545</v>
      </c>
      <c r="L26" s="44">
        <v>229075</v>
      </c>
      <c r="M26" s="45">
        <v>4202</v>
      </c>
      <c r="N26" s="45">
        <v>5000</v>
      </c>
      <c r="O26" s="46">
        <v>175000</v>
      </c>
      <c r="P26" s="69">
        <v>10861</v>
      </c>
      <c r="Q26" s="70">
        <v>380135</v>
      </c>
    </row>
    <row r="27" spans="1:17" ht="13.5" thickBot="1" x14ac:dyDescent="0.3">
      <c r="A27" s="42">
        <v>21</v>
      </c>
      <c r="B27" s="47" t="s">
        <v>36</v>
      </c>
      <c r="C27" s="43">
        <v>15</v>
      </c>
      <c r="D27" s="44">
        <v>21008</v>
      </c>
      <c r="E27" s="44">
        <v>25000</v>
      </c>
      <c r="F27" s="44">
        <v>375000</v>
      </c>
      <c r="G27" s="45">
        <v>20000</v>
      </c>
      <c r="H27" s="45">
        <v>23800</v>
      </c>
      <c r="I27" s="45">
        <v>357000</v>
      </c>
      <c r="J27" s="47"/>
      <c r="K27" s="47"/>
      <c r="L27" s="47"/>
      <c r="M27" s="45">
        <v>14286</v>
      </c>
      <c r="N27" s="45">
        <v>17000</v>
      </c>
      <c r="O27" s="46">
        <v>255000</v>
      </c>
      <c r="P27" s="69">
        <v>21933</v>
      </c>
      <c r="Q27" s="70">
        <v>328995</v>
      </c>
    </row>
    <row r="28" spans="1:17" ht="13.5" thickBot="1" x14ac:dyDescent="0.3">
      <c r="A28" s="42">
        <v>22</v>
      </c>
      <c r="B28" s="47" t="s">
        <v>37</v>
      </c>
      <c r="C28" s="43">
        <v>50</v>
      </c>
      <c r="D28" s="44">
        <v>16807</v>
      </c>
      <c r="E28" s="44">
        <v>20000</v>
      </c>
      <c r="F28" s="44">
        <v>1000000</v>
      </c>
      <c r="G28" s="45">
        <v>2000</v>
      </c>
      <c r="H28" s="45">
        <v>2380</v>
      </c>
      <c r="I28" s="45">
        <v>119000</v>
      </c>
      <c r="J28" s="47"/>
      <c r="K28" s="47"/>
      <c r="L28" s="47"/>
      <c r="M28" s="45">
        <v>1008</v>
      </c>
      <c r="N28" s="45">
        <v>1200</v>
      </c>
      <c r="O28" s="46">
        <v>60000</v>
      </c>
      <c r="P28" s="69">
        <v>7860</v>
      </c>
      <c r="Q28" s="70">
        <v>393000</v>
      </c>
    </row>
    <row r="29" spans="1:17" ht="13.5" thickBot="1" x14ac:dyDescent="0.3">
      <c r="A29" s="42">
        <v>23</v>
      </c>
      <c r="B29" s="47" t="s">
        <v>38</v>
      </c>
      <c r="C29" s="43">
        <v>25</v>
      </c>
      <c r="D29" s="44">
        <v>12605</v>
      </c>
      <c r="E29" s="44">
        <v>15000</v>
      </c>
      <c r="F29" s="44">
        <v>375000</v>
      </c>
      <c r="G29" s="45">
        <v>9000</v>
      </c>
      <c r="H29" s="45">
        <v>10710</v>
      </c>
      <c r="I29" s="45">
        <v>267750</v>
      </c>
      <c r="J29" s="44">
        <v>7000</v>
      </c>
      <c r="K29" s="44">
        <v>8330</v>
      </c>
      <c r="L29" s="44">
        <v>208250</v>
      </c>
      <c r="M29" s="45">
        <v>5462</v>
      </c>
      <c r="N29" s="45">
        <v>6500</v>
      </c>
      <c r="O29" s="46">
        <v>162500</v>
      </c>
      <c r="P29" s="69">
        <v>10135</v>
      </c>
      <c r="Q29" s="70">
        <v>253375</v>
      </c>
    </row>
    <row r="30" spans="1:17" ht="13.5" thickBot="1" x14ac:dyDescent="0.3">
      <c r="A30" s="42">
        <v>24</v>
      </c>
      <c r="B30" s="47" t="s">
        <v>39</v>
      </c>
      <c r="C30" s="43">
        <v>65</v>
      </c>
      <c r="D30" s="44">
        <v>16807</v>
      </c>
      <c r="E30" s="44">
        <v>20000</v>
      </c>
      <c r="F30" s="44">
        <v>1300000</v>
      </c>
      <c r="G30" s="45">
        <v>8000</v>
      </c>
      <c r="H30" s="45">
        <v>9520</v>
      </c>
      <c r="I30" s="45">
        <v>618800</v>
      </c>
      <c r="J30" s="44">
        <v>10500</v>
      </c>
      <c r="K30" s="44">
        <v>12495</v>
      </c>
      <c r="L30" s="44">
        <v>812175</v>
      </c>
      <c r="M30" s="45">
        <v>7143</v>
      </c>
      <c r="N30" s="45">
        <v>8500</v>
      </c>
      <c r="O30" s="46">
        <v>552500</v>
      </c>
      <c r="P30" s="69">
        <v>12629</v>
      </c>
      <c r="Q30" s="70">
        <v>820885</v>
      </c>
    </row>
    <row r="31" spans="1:17" ht="13.5" thickBot="1" x14ac:dyDescent="0.3">
      <c r="A31" s="42">
        <v>25</v>
      </c>
      <c r="B31" s="47" t="s">
        <v>40</v>
      </c>
      <c r="C31" s="43">
        <v>18</v>
      </c>
      <c r="D31" s="44">
        <v>142857</v>
      </c>
      <c r="E31" s="44">
        <v>170000</v>
      </c>
      <c r="F31" s="44">
        <v>3060000</v>
      </c>
      <c r="G31" s="45">
        <v>55000</v>
      </c>
      <c r="H31" s="45">
        <v>65450</v>
      </c>
      <c r="I31" s="45">
        <v>1178100</v>
      </c>
      <c r="J31" s="44">
        <v>70000</v>
      </c>
      <c r="K31" s="44">
        <v>83300</v>
      </c>
      <c r="L31" s="44">
        <v>1499400</v>
      </c>
      <c r="M31" s="45">
        <v>68908</v>
      </c>
      <c r="N31" s="45">
        <v>82000</v>
      </c>
      <c r="O31" s="46">
        <v>1476000</v>
      </c>
      <c r="P31" s="69">
        <v>100188</v>
      </c>
      <c r="Q31" s="70">
        <v>1803384</v>
      </c>
    </row>
    <row r="32" spans="1:17" ht="13.5" thickBot="1" x14ac:dyDescent="0.3">
      <c r="A32" s="42">
        <v>26</v>
      </c>
      <c r="B32" s="47" t="s">
        <v>41</v>
      </c>
      <c r="C32" s="43">
        <v>40</v>
      </c>
      <c r="D32" s="44">
        <v>37815</v>
      </c>
      <c r="E32" s="44">
        <v>45000</v>
      </c>
      <c r="F32" s="44">
        <v>1800000</v>
      </c>
      <c r="G32" s="45">
        <v>25000</v>
      </c>
      <c r="H32" s="45">
        <v>29750</v>
      </c>
      <c r="I32" s="45">
        <v>1190000</v>
      </c>
      <c r="J32" s="44">
        <v>25000</v>
      </c>
      <c r="K32" s="44">
        <v>29750</v>
      </c>
      <c r="L32" s="44">
        <v>1190000</v>
      </c>
      <c r="M32" s="45">
        <v>14286</v>
      </c>
      <c r="N32" s="45">
        <v>17000</v>
      </c>
      <c r="O32" s="46">
        <v>680000</v>
      </c>
      <c r="P32" s="69">
        <v>30375</v>
      </c>
      <c r="Q32" s="70">
        <v>1215000</v>
      </c>
    </row>
    <row r="33" spans="1:17" ht="13.5" thickBot="1" x14ac:dyDescent="0.3">
      <c r="A33" s="42">
        <v>27</v>
      </c>
      <c r="B33" s="47" t="s">
        <v>42</v>
      </c>
      <c r="C33" s="43">
        <v>30</v>
      </c>
      <c r="D33" s="44">
        <v>16807</v>
      </c>
      <c r="E33" s="44">
        <v>20000</v>
      </c>
      <c r="F33" s="44">
        <v>600000</v>
      </c>
      <c r="G33" s="45">
        <v>16000</v>
      </c>
      <c r="H33" s="45">
        <v>19040</v>
      </c>
      <c r="I33" s="45">
        <v>571200</v>
      </c>
      <c r="J33" s="44">
        <v>4000</v>
      </c>
      <c r="K33" s="44">
        <v>4760</v>
      </c>
      <c r="L33" s="44">
        <v>142800</v>
      </c>
      <c r="M33" s="45">
        <v>10084</v>
      </c>
      <c r="N33" s="45">
        <v>12000</v>
      </c>
      <c r="O33" s="46">
        <v>360000</v>
      </c>
      <c r="P33" s="69">
        <v>13950</v>
      </c>
      <c r="Q33" s="70">
        <v>418500</v>
      </c>
    </row>
    <row r="34" spans="1:17" ht="13.5" thickBot="1" x14ac:dyDescent="0.3">
      <c r="A34" s="42">
        <v>28</v>
      </c>
      <c r="B34" s="47" t="s">
        <v>43</v>
      </c>
      <c r="C34" s="43">
        <v>35</v>
      </c>
      <c r="D34" s="44">
        <v>29412</v>
      </c>
      <c r="E34" s="44">
        <v>35000</v>
      </c>
      <c r="F34" s="44">
        <v>1225000</v>
      </c>
      <c r="G34" s="45">
        <v>18000</v>
      </c>
      <c r="H34" s="45">
        <v>21420</v>
      </c>
      <c r="I34" s="45">
        <v>749700</v>
      </c>
      <c r="J34" s="44">
        <v>18000</v>
      </c>
      <c r="K34" s="44">
        <v>21420</v>
      </c>
      <c r="L34" s="44">
        <v>749700</v>
      </c>
      <c r="M34" s="45">
        <v>11765</v>
      </c>
      <c r="N34" s="45">
        <v>14000</v>
      </c>
      <c r="O34" s="46">
        <v>490000</v>
      </c>
      <c r="P34" s="69">
        <v>22960</v>
      </c>
      <c r="Q34" s="70">
        <v>803600</v>
      </c>
    </row>
    <row r="35" spans="1:17" ht="13.5" thickBot="1" x14ac:dyDescent="0.3">
      <c r="A35" s="42">
        <v>29</v>
      </c>
      <c r="B35" s="47" t="s">
        <v>44</v>
      </c>
      <c r="C35" s="43">
        <v>79</v>
      </c>
      <c r="D35" s="44">
        <v>6723</v>
      </c>
      <c r="E35" s="44">
        <v>8000</v>
      </c>
      <c r="F35" s="44">
        <v>632000</v>
      </c>
      <c r="G35" s="45">
        <v>2000</v>
      </c>
      <c r="H35" s="45">
        <v>2380</v>
      </c>
      <c r="I35" s="45">
        <v>188020</v>
      </c>
      <c r="J35" s="44">
        <v>2300</v>
      </c>
      <c r="K35" s="44">
        <v>2737</v>
      </c>
      <c r="L35" s="44">
        <v>216223</v>
      </c>
      <c r="M35" s="45">
        <v>1513</v>
      </c>
      <c r="N35" s="45">
        <v>1800</v>
      </c>
      <c r="O35" s="46">
        <v>142200</v>
      </c>
      <c r="P35" s="69">
        <v>3729</v>
      </c>
      <c r="Q35" s="70">
        <v>294591</v>
      </c>
    </row>
    <row r="36" spans="1:17" ht="13.5" thickBot="1" x14ac:dyDescent="0.3">
      <c r="A36" s="42">
        <v>30</v>
      </c>
      <c r="B36" s="47" t="s">
        <v>45</v>
      </c>
      <c r="C36" s="43">
        <v>70</v>
      </c>
      <c r="D36" s="44">
        <v>37815</v>
      </c>
      <c r="E36" s="44">
        <v>45000</v>
      </c>
      <c r="F36" s="44">
        <v>3150000</v>
      </c>
      <c r="G36" s="45">
        <v>9000</v>
      </c>
      <c r="H36" s="45">
        <v>10710</v>
      </c>
      <c r="I36" s="45">
        <v>749700</v>
      </c>
      <c r="J36" s="44">
        <v>15000</v>
      </c>
      <c r="K36" s="44">
        <v>17850</v>
      </c>
      <c r="L36" s="44">
        <v>1249500</v>
      </c>
      <c r="M36" s="45">
        <v>4202</v>
      </c>
      <c r="N36" s="45">
        <v>5000</v>
      </c>
      <c r="O36" s="46">
        <v>350000</v>
      </c>
      <c r="P36" s="69">
        <v>19640</v>
      </c>
      <c r="Q36" s="70">
        <v>1374800</v>
      </c>
    </row>
    <row r="37" spans="1:17" ht="13.5" thickBot="1" x14ac:dyDescent="0.3">
      <c r="A37" s="42">
        <v>31</v>
      </c>
      <c r="B37" s="47" t="s">
        <v>46</v>
      </c>
      <c r="C37" s="43">
        <v>20</v>
      </c>
      <c r="D37" s="44">
        <v>33613</v>
      </c>
      <c r="E37" s="44">
        <v>40000</v>
      </c>
      <c r="F37" s="44">
        <v>800000</v>
      </c>
      <c r="G37" s="45">
        <v>22000</v>
      </c>
      <c r="H37" s="45">
        <v>26180</v>
      </c>
      <c r="I37" s="45">
        <v>523600</v>
      </c>
      <c r="J37" s="44">
        <v>15000</v>
      </c>
      <c r="K37" s="44">
        <v>17850</v>
      </c>
      <c r="L37" s="44">
        <v>357000</v>
      </c>
      <c r="M37" s="45">
        <v>11765</v>
      </c>
      <c r="N37" s="45">
        <v>14000</v>
      </c>
      <c r="O37" s="46">
        <v>280000</v>
      </c>
      <c r="P37" s="69">
        <v>24508</v>
      </c>
      <c r="Q37" s="70">
        <v>490160</v>
      </c>
    </row>
    <row r="38" spans="1:17" ht="13.5" thickBot="1" x14ac:dyDescent="0.3">
      <c r="A38" s="42">
        <v>32</v>
      </c>
      <c r="B38" s="47" t="s">
        <v>47</v>
      </c>
      <c r="C38" s="43">
        <v>17</v>
      </c>
      <c r="D38" s="44">
        <v>50420</v>
      </c>
      <c r="E38" s="44">
        <v>60000</v>
      </c>
      <c r="F38" s="44">
        <v>1020000</v>
      </c>
      <c r="G38" s="45">
        <v>90000</v>
      </c>
      <c r="H38" s="45">
        <v>107100</v>
      </c>
      <c r="I38" s="45">
        <v>1820700</v>
      </c>
      <c r="J38" s="44">
        <v>28500</v>
      </c>
      <c r="K38" s="44">
        <v>33915</v>
      </c>
      <c r="L38" s="44">
        <v>576555</v>
      </c>
      <c r="M38" s="45">
        <v>79832</v>
      </c>
      <c r="N38" s="45">
        <v>95000</v>
      </c>
      <c r="O38" s="46">
        <v>1615000</v>
      </c>
      <c r="P38" s="69">
        <v>74004</v>
      </c>
      <c r="Q38" s="70">
        <v>1258068</v>
      </c>
    </row>
    <row r="39" spans="1:17" ht="13.5" thickBot="1" x14ac:dyDescent="0.3">
      <c r="A39" s="42">
        <v>33</v>
      </c>
      <c r="B39" s="47" t="s">
        <v>48</v>
      </c>
      <c r="C39" s="43">
        <v>30</v>
      </c>
      <c r="D39" s="44">
        <v>75630</v>
      </c>
      <c r="E39" s="44">
        <v>90000</v>
      </c>
      <c r="F39" s="44">
        <v>2700000</v>
      </c>
      <c r="G39" s="45">
        <v>55000</v>
      </c>
      <c r="H39" s="45">
        <v>65450</v>
      </c>
      <c r="I39" s="45">
        <v>1963500</v>
      </c>
      <c r="J39" s="44">
        <v>70000</v>
      </c>
      <c r="K39" s="44">
        <v>83300</v>
      </c>
      <c r="L39" s="44">
        <v>2499000</v>
      </c>
      <c r="M39" s="45">
        <v>68908</v>
      </c>
      <c r="N39" s="45">
        <v>82000</v>
      </c>
      <c r="O39" s="46">
        <v>2460000</v>
      </c>
      <c r="P39" s="69">
        <v>80188</v>
      </c>
      <c r="Q39" s="70">
        <v>2405640</v>
      </c>
    </row>
    <row r="40" spans="1:17" ht="13.5" thickBot="1" x14ac:dyDescent="0.3">
      <c r="A40" s="42">
        <v>34</v>
      </c>
      <c r="B40" s="47" t="s">
        <v>49</v>
      </c>
      <c r="C40" s="43">
        <v>43</v>
      </c>
      <c r="D40" s="44">
        <v>12605</v>
      </c>
      <c r="E40" s="44">
        <v>15000</v>
      </c>
      <c r="F40" s="44">
        <v>645000</v>
      </c>
      <c r="G40" s="45">
        <v>9000</v>
      </c>
      <c r="H40" s="45">
        <v>10710</v>
      </c>
      <c r="I40" s="45">
        <v>460530</v>
      </c>
      <c r="J40" s="44">
        <v>6800</v>
      </c>
      <c r="K40" s="44">
        <v>8092</v>
      </c>
      <c r="L40" s="44">
        <v>347956</v>
      </c>
      <c r="M40" s="45">
        <v>5042</v>
      </c>
      <c r="N40" s="45">
        <v>6000</v>
      </c>
      <c r="O40" s="46">
        <v>258000</v>
      </c>
      <c r="P40" s="69">
        <v>9951</v>
      </c>
      <c r="Q40" s="70">
        <v>427893</v>
      </c>
    </row>
    <row r="41" spans="1:17" ht="13.5" thickBot="1" x14ac:dyDescent="0.3">
      <c r="A41" s="42">
        <v>35</v>
      </c>
      <c r="B41" s="47" t="s">
        <v>50</v>
      </c>
      <c r="C41" s="43">
        <v>63</v>
      </c>
      <c r="D41" s="44">
        <v>12605</v>
      </c>
      <c r="E41" s="44">
        <v>15000</v>
      </c>
      <c r="F41" s="44">
        <v>945000</v>
      </c>
      <c r="G41" s="45">
        <v>7000</v>
      </c>
      <c r="H41" s="45">
        <v>8330</v>
      </c>
      <c r="I41" s="45">
        <v>524790</v>
      </c>
      <c r="J41" s="44">
        <v>6200</v>
      </c>
      <c r="K41" s="44">
        <v>7378</v>
      </c>
      <c r="L41" s="44">
        <v>464814</v>
      </c>
      <c r="M41" s="45">
        <v>3361</v>
      </c>
      <c r="N41" s="45">
        <v>4000</v>
      </c>
      <c r="O41" s="46">
        <v>252000</v>
      </c>
      <c r="P41" s="69">
        <v>8677</v>
      </c>
      <c r="Q41" s="70">
        <v>546651</v>
      </c>
    </row>
    <row r="42" spans="1:17" ht="13.5" thickBot="1" x14ac:dyDescent="0.3">
      <c r="A42" s="42">
        <v>36</v>
      </c>
      <c r="B42" s="47" t="s">
        <v>51</v>
      </c>
      <c r="C42" s="43">
        <v>60</v>
      </c>
      <c r="D42" s="44">
        <v>4202</v>
      </c>
      <c r="E42" s="44">
        <v>5000</v>
      </c>
      <c r="F42" s="44">
        <v>300000</v>
      </c>
      <c r="G42" s="45">
        <v>2300</v>
      </c>
      <c r="H42" s="45">
        <v>2737</v>
      </c>
      <c r="I42" s="45">
        <v>164220</v>
      </c>
      <c r="J42" s="44">
        <v>2800</v>
      </c>
      <c r="K42" s="44">
        <v>3332</v>
      </c>
      <c r="L42" s="44">
        <v>199920</v>
      </c>
      <c r="M42" s="45">
        <v>1681</v>
      </c>
      <c r="N42" s="45">
        <v>2000</v>
      </c>
      <c r="O42" s="46">
        <v>120000</v>
      </c>
      <c r="P42" s="69">
        <v>3267</v>
      </c>
      <c r="Q42" s="70">
        <v>196020</v>
      </c>
    </row>
    <row r="43" spans="1:17" ht="13.5" thickBot="1" x14ac:dyDescent="0.3">
      <c r="A43" s="42">
        <v>37</v>
      </c>
      <c r="B43" s="47" t="s">
        <v>52</v>
      </c>
      <c r="C43" s="43">
        <v>14</v>
      </c>
      <c r="D43" s="44">
        <v>109244</v>
      </c>
      <c r="E43" s="44">
        <v>130000</v>
      </c>
      <c r="F43" s="44">
        <v>1820000</v>
      </c>
      <c r="G43" s="45">
        <v>105000</v>
      </c>
      <c r="H43" s="45">
        <v>124950</v>
      </c>
      <c r="I43" s="45">
        <v>1749300</v>
      </c>
      <c r="J43" s="44">
        <v>120000</v>
      </c>
      <c r="K43" s="44">
        <v>142800</v>
      </c>
      <c r="L43" s="44">
        <v>1999200</v>
      </c>
      <c r="M43" s="45">
        <v>92437</v>
      </c>
      <c r="N43" s="45">
        <v>110000</v>
      </c>
      <c r="O43" s="46">
        <v>1540000</v>
      </c>
      <c r="P43" s="69">
        <v>126938</v>
      </c>
      <c r="Q43" s="70">
        <v>1777132</v>
      </c>
    </row>
    <row r="44" spans="1:17" ht="13.5" thickBot="1" x14ac:dyDescent="0.3">
      <c r="A44" s="42">
        <v>38</v>
      </c>
      <c r="B44" s="47" t="s">
        <v>53</v>
      </c>
      <c r="C44" s="43">
        <v>18</v>
      </c>
      <c r="D44" s="44">
        <v>31933</v>
      </c>
      <c r="E44" s="44">
        <v>38000</v>
      </c>
      <c r="F44" s="44">
        <v>684000</v>
      </c>
      <c r="G44" s="45">
        <v>25000</v>
      </c>
      <c r="H44" s="45">
        <v>29750</v>
      </c>
      <c r="I44" s="45">
        <v>535500</v>
      </c>
      <c r="J44" s="44">
        <v>15000</v>
      </c>
      <c r="K44" s="44">
        <v>17850</v>
      </c>
      <c r="L44" s="44">
        <v>321300</v>
      </c>
      <c r="M44" s="45">
        <v>25210</v>
      </c>
      <c r="N44" s="45">
        <v>30000</v>
      </c>
      <c r="O44" s="46">
        <v>540000</v>
      </c>
      <c r="P44" s="69">
        <v>28900</v>
      </c>
      <c r="Q44" s="70">
        <v>520200</v>
      </c>
    </row>
    <row r="45" spans="1:17" ht="13.5" thickBot="1" x14ac:dyDescent="0.3">
      <c r="A45" s="42">
        <v>39</v>
      </c>
      <c r="B45" s="47" t="s">
        <v>54</v>
      </c>
      <c r="C45" s="43">
        <v>10</v>
      </c>
      <c r="D45" s="44">
        <v>6723</v>
      </c>
      <c r="E45" s="44">
        <v>8000</v>
      </c>
      <c r="F45" s="44">
        <v>80000</v>
      </c>
      <c r="G45" s="45">
        <v>55000</v>
      </c>
      <c r="H45" s="45">
        <v>65450</v>
      </c>
      <c r="I45" s="45">
        <v>654500</v>
      </c>
      <c r="J45" s="44">
        <v>65000</v>
      </c>
      <c r="K45" s="44">
        <v>77350</v>
      </c>
      <c r="L45" s="44">
        <v>773500</v>
      </c>
      <c r="M45" s="45">
        <v>6303</v>
      </c>
      <c r="N45" s="45">
        <v>7500</v>
      </c>
      <c r="O45" s="46">
        <v>75000</v>
      </c>
      <c r="P45" s="69">
        <v>39575</v>
      </c>
      <c r="Q45" s="70">
        <v>395750</v>
      </c>
    </row>
    <row r="46" spans="1:17" ht="13.5" thickBot="1" x14ac:dyDescent="0.3">
      <c r="A46" s="42">
        <v>40</v>
      </c>
      <c r="B46" s="47" t="s">
        <v>55</v>
      </c>
      <c r="C46" s="43">
        <v>10</v>
      </c>
      <c r="D46" s="44">
        <v>16807</v>
      </c>
      <c r="E46" s="44">
        <v>20000</v>
      </c>
      <c r="F46" s="44">
        <v>200000</v>
      </c>
      <c r="G46" s="45">
        <v>110000</v>
      </c>
      <c r="H46" s="45">
        <v>130900</v>
      </c>
      <c r="I46" s="45">
        <v>1309000</v>
      </c>
      <c r="J46" s="44">
        <v>148800</v>
      </c>
      <c r="K46" s="44">
        <v>177072</v>
      </c>
      <c r="L46" s="44">
        <v>1770720</v>
      </c>
      <c r="M46" s="45">
        <v>8403</v>
      </c>
      <c r="N46" s="45">
        <v>10000</v>
      </c>
      <c r="O46" s="46">
        <v>100000</v>
      </c>
      <c r="P46" s="69">
        <v>84493</v>
      </c>
      <c r="Q46" s="70">
        <v>844930</v>
      </c>
    </row>
    <row r="47" spans="1:17" ht="13.5" thickBot="1" x14ac:dyDescent="0.3">
      <c r="A47" s="42">
        <v>41</v>
      </c>
      <c r="B47" s="47" t="s">
        <v>56</v>
      </c>
      <c r="C47" s="43">
        <v>10</v>
      </c>
      <c r="D47" s="44">
        <v>21008</v>
      </c>
      <c r="E47" s="44">
        <v>25000</v>
      </c>
      <c r="F47" s="44">
        <v>250000</v>
      </c>
      <c r="G47" s="45">
        <v>9500</v>
      </c>
      <c r="H47" s="45">
        <v>11305</v>
      </c>
      <c r="I47" s="45">
        <v>113050</v>
      </c>
      <c r="J47" s="47"/>
      <c r="K47" s="47"/>
      <c r="L47" s="47"/>
      <c r="M47" s="45">
        <v>8403</v>
      </c>
      <c r="N47" s="45">
        <v>10000</v>
      </c>
      <c r="O47" s="46">
        <v>100000</v>
      </c>
      <c r="P47" s="69">
        <v>15435</v>
      </c>
      <c r="Q47" s="70">
        <v>154350</v>
      </c>
    </row>
    <row r="48" spans="1:17" ht="13.5" thickBot="1" x14ac:dyDescent="0.3">
      <c r="A48" s="42">
        <v>42</v>
      </c>
      <c r="B48" s="47" t="s">
        <v>57</v>
      </c>
      <c r="C48" s="43">
        <v>10</v>
      </c>
      <c r="D48" s="44">
        <v>21008</v>
      </c>
      <c r="E48" s="44">
        <v>25000</v>
      </c>
      <c r="F48" s="44">
        <v>250000</v>
      </c>
      <c r="G48" s="45">
        <v>9500</v>
      </c>
      <c r="H48" s="45">
        <v>11305</v>
      </c>
      <c r="I48" s="45">
        <v>113050</v>
      </c>
      <c r="J48" s="44">
        <v>11000</v>
      </c>
      <c r="K48" s="44">
        <v>13090</v>
      </c>
      <c r="L48" s="44">
        <v>130900</v>
      </c>
      <c r="M48" s="45">
        <v>8403</v>
      </c>
      <c r="N48" s="45">
        <v>10000</v>
      </c>
      <c r="O48" s="46">
        <v>100000</v>
      </c>
      <c r="P48" s="69">
        <v>14849</v>
      </c>
      <c r="Q48" s="70">
        <v>148490</v>
      </c>
    </row>
    <row r="49" spans="1:17" ht="13.5" thickBot="1" x14ac:dyDescent="0.3">
      <c r="A49" s="42">
        <v>43</v>
      </c>
      <c r="B49" s="47" t="s">
        <v>58</v>
      </c>
      <c r="C49" s="43">
        <v>18</v>
      </c>
      <c r="D49" s="44">
        <v>3361</v>
      </c>
      <c r="E49" s="44">
        <v>4000</v>
      </c>
      <c r="F49" s="44">
        <v>72000</v>
      </c>
      <c r="G49" s="45">
        <v>10000</v>
      </c>
      <c r="H49" s="45">
        <v>11900</v>
      </c>
      <c r="I49" s="45">
        <v>214200</v>
      </c>
      <c r="J49" s="44">
        <v>6200</v>
      </c>
      <c r="K49" s="44">
        <v>7378</v>
      </c>
      <c r="L49" s="44">
        <v>132804</v>
      </c>
      <c r="M49" s="45">
        <v>4202</v>
      </c>
      <c r="N49" s="45">
        <v>5000</v>
      </c>
      <c r="O49" s="46">
        <v>90000</v>
      </c>
      <c r="P49" s="69">
        <v>7070</v>
      </c>
      <c r="Q49" s="70">
        <v>127260</v>
      </c>
    </row>
    <row r="50" spans="1:17" ht="13.5" thickBot="1" x14ac:dyDescent="0.3">
      <c r="A50" s="42">
        <v>44</v>
      </c>
      <c r="B50" s="47" t="s">
        <v>59</v>
      </c>
      <c r="C50" s="43">
        <v>74</v>
      </c>
      <c r="D50" s="44">
        <v>57143</v>
      </c>
      <c r="E50" s="44">
        <v>68000</v>
      </c>
      <c r="F50" s="44">
        <v>5032000</v>
      </c>
      <c r="G50" s="45">
        <v>1300</v>
      </c>
      <c r="H50" s="45">
        <v>1547</v>
      </c>
      <c r="I50" s="45">
        <v>114478</v>
      </c>
      <c r="J50" s="44">
        <v>1000</v>
      </c>
      <c r="K50" s="44">
        <v>1190</v>
      </c>
      <c r="L50" s="44">
        <v>88060</v>
      </c>
      <c r="M50" s="48">
        <v>840</v>
      </c>
      <c r="N50" s="45">
        <v>1000</v>
      </c>
      <c r="O50" s="46">
        <v>74000</v>
      </c>
      <c r="P50" s="69">
        <v>17934</v>
      </c>
      <c r="Q50" s="70">
        <v>1327116</v>
      </c>
    </row>
    <row r="51" spans="1:17" ht="13.5" thickBot="1" x14ac:dyDescent="0.3">
      <c r="A51" s="42">
        <v>45</v>
      </c>
      <c r="B51" s="47" t="s">
        <v>60</v>
      </c>
      <c r="C51" s="43">
        <v>50</v>
      </c>
      <c r="D51" s="44">
        <v>12605</v>
      </c>
      <c r="E51" s="44">
        <v>15000</v>
      </c>
      <c r="F51" s="44">
        <v>750000</v>
      </c>
      <c r="G51" s="45">
        <v>6500</v>
      </c>
      <c r="H51" s="45">
        <v>7735</v>
      </c>
      <c r="I51" s="45">
        <v>386750</v>
      </c>
      <c r="J51" s="44">
        <v>7400</v>
      </c>
      <c r="K51" s="44">
        <v>8806</v>
      </c>
      <c r="L51" s="44">
        <v>440300</v>
      </c>
      <c r="M51" s="45">
        <v>4202</v>
      </c>
      <c r="N51" s="45">
        <v>5000</v>
      </c>
      <c r="O51" s="46">
        <v>250000</v>
      </c>
      <c r="P51" s="69">
        <v>9135</v>
      </c>
      <c r="Q51" s="70">
        <v>456750</v>
      </c>
    </row>
    <row r="52" spans="1:17" ht="13.5" thickBot="1" x14ac:dyDescent="0.3">
      <c r="A52" s="42">
        <v>46</v>
      </c>
      <c r="B52" s="47" t="s">
        <v>61</v>
      </c>
      <c r="C52" s="43">
        <v>80</v>
      </c>
      <c r="D52" s="44">
        <v>5042</v>
      </c>
      <c r="E52" s="44">
        <v>6000</v>
      </c>
      <c r="F52" s="44">
        <v>480000</v>
      </c>
      <c r="G52" s="45">
        <v>2000</v>
      </c>
      <c r="H52" s="45">
        <v>2380</v>
      </c>
      <c r="I52" s="45">
        <v>190400</v>
      </c>
      <c r="J52" s="44">
        <v>2000</v>
      </c>
      <c r="K52" s="44">
        <v>2380</v>
      </c>
      <c r="L52" s="44">
        <v>190400</v>
      </c>
      <c r="M52" s="45">
        <v>1261</v>
      </c>
      <c r="N52" s="45">
        <v>1500</v>
      </c>
      <c r="O52" s="46">
        <v>120000</v>
      </c>
      <c r="P52" s="69">
        <v>3065</v>
      </c>
      <c r="Q52" s="70">
        <v>245200</v>
      </c>
    </row>
    <row r="53" spans="1:17" ht="13.5" thickBot="1" x14ac:dyDescent="0.3">
      <c r="A53" s="42">
        <v>47</v>
      </c>
      <c r="B53" s="47" t="s">
        <v>62</v>
      </c>
      <c r="C53" s="43">
        <v>60</v>
      </c>
      <c r="D53" s="44">
        <v>3361</v>
      </c>
      <c r="E53" s="44">
        <v>4000</v>
      </c>
      <c r="F53" s="44">
        <v>240000</v>
      </c>
      <c r="G53" s="45">
        <v>13000</v>
      </c>
      <c r="H53" s="45">
        <v>15470</v>
      </c>
      <c r="I53" s="45">
        <v>928200</v>
      </c>
      <c r="J53" s="44">
        <v>8000</v>
      </c>
      <c r="K53" s="44">
        <v>9520</v>
      </c>
      <c r="L53" s="44">
        <v>571200</v>
      </c>
      <c r="M53" s="45">
        <v>6303</v>
      </c>
      <c r="N53" s="45">
        <v>7500</v>
      </c>
      <c r="O53" s="46">
        <v>450000</v>
      </c>
      <c r="P53" s="69">
        <v>9123</v>
      </c>
      <c r="Q53" s="70">
        <v>547380</v>
      </c>
    </row>
    <row r="54" spans="1:17" ht="13.5" thickBot="1" x14ac:dyDescent="0.3">
      <c r="A54" s="42">
        <v>48</v>
      </c>
      <c r="B54" s="47" t="s">
        <v>63</v>
      </c>
      <c r="C54" s="43">
        <v>70</v>
      </c>
      <c r="D54" s="44">
        <v>3361</v>
      </c>
      <c r="E54" s="44">
        <v>4000</v>
      </c>
      <c r="F54" s="44">
        <v>280000</v>
      </c>
      <c r="G54" s="45">
        <v>1600</v>
      </c>
      <c r="H54" s="45">
        <v>1904</v>
      </c>
      <c r="I54" s="45">
        <v>133280</v>
      </c>
      <c r="J54" s="44">
        <v>2500</v>
      </c>
      <c r="K54" s="44">
        <v>2975</v>
      </c>
      <c r="L54" s="44">
        <v>208250</v>
      </c>
      <c r="M54" s="45">
        <v>1681</v>
      </c>
      <c r="N54" s="45">
        <v>2000</v>
      </c>
      <c r="O54" s="46">
        <v>140000</v>
      </c>
      <c r="P54" s="69">
        <v>2720</v>
      </c>
      <c r="Q54" s="70">
        <v>190400</v>
      </c>
    </row>
    <row r="55" spans="1:17" ht="13.5" thickBot="1" x14ac:dyDescent="0.3">
      <c r="A55" s="42">
        <v>49</v>
      </c>
      <c r="B55" s="47" t="s">
        <v>64</v>
      </c>
      <c r="C55" s="43">
        <v>17</v>
      </c>
      <c r="D55" s="44">
        <v>46218</v>
      </c>
      <c r="E55" s="44">
        <v>55000</v>
      </c>
      <c r="F55" s="44">
        <v>935000</v>
      </c>
      <c r="G55" s="45">
        <v>14000</v>
      </c>
      <c r="H55" s="45">
        <v>16660</v>
      </c>
      <c r="I55" s="45">
        <v>283220</v>
      </c>
      <c r="J55" s="47"/>
      <c r="K55" s="47"/>
      <c r="L55" s="47"/>
      <c r="M55" s="45">
        <v>12605</v>
      </c>
      <c r="N55" s="45">
        <v>15000</v>
      </c>
      <c r="O55" s="46">
        <v>255000</v>
      </c>
      <c r="P55" s="69">
        <v>28887</v>
      </c>
      <c r="Q55" s="70">
        <v>491079</v>
      </c>
    </row>
    <row r="56" spans="1:17" ht="13.5" thickBot="1" x14ac:dyDescent="0.3">
      <c r="A56" s="42">
        <v>50</v>
      </c>
      <c r="B56" s="47" t="s">
        <v>65</v>
      </c>
      <c r="C56" s="43">
        <v>80</v>
      </c>
      <c r="D56" s="44">
        <v>12605</v>
      </c>
      <c r="E56" s="44">
        <v>15000</v>
      </c>
      <c r="F56" s="44">
        <v>1200000</v>
      </c>
      <c r="G56" s="45">
        <v>20000</v>
      </c>
      <c r="H56" s="45">
        <v>23800</v>
      </c>
      <c r="I56" s="45">
        <v>1904000</v>
      </c>
      <c r="J56" s="47"/>
      <c r="K56" s="47"/>
      <c r="L56" s="47"/>
      <c r="M56" s="45">
        <v>12605</v>
      </c>
      <c r="N56" s="45">
        <v>15000</v>
      </c>
      <c r="O56" s="46">
        <v>1200000</v>
      </c>
      <c r="P56" s="69">
        <v>17933</v>
      </c>
      <c r="Q56" s="70">
        <v>1434640</v>
      </c>
    </row>
    <row r="57" spans="1:17" ht="13.5" thickBot="1" x14ac:dyDescent="0.3">
      <c r="A57" s="42">
        <v>51</v>
      </c>
      <c r="B57" s="47" t="s">
        <v>66</v>
      </c>
      <c r="C57" s="43">
        <v>15</v>
      </c>
      <c r="D57" s="44">
        <v>29412</v>
      </c>
      <c r="E57" s="44">
        <v>35000</v>
      </c>
      <c r="F57" s="44">
        <v>525000</v>
      </c>
      <c r="G57" s="45">
        <v>24000</v>
      </c>
      <c r="H57" s="45">
        <v>28560</v>
      </c>
      <c r="I57" s="45">
        <v>428400</v>
      </c>
      <c r="J57" s="47"/>
      <c r="K57" s="47"/>
      <c r="L57" s="47"/>
      <c r="M57" s="45">
        <v>4202</v>
      </c>
      <c r="N57" s="45">
        <v>5000</v>
      </c>
      <c r="O57" s="46">
        <v>75000</v>
      </c>
      <c r="P57" s="69">
        <v>22853</v>
      </c>
      <c r="Q57" s="70">
        <v>342795</v>
      </c>
    </row>
    <row r="58" spans="1:17" ht="13.5" thickBot="1" x14ac:dyDescent="0.3">
      <c r="A58" s="42">
        <v>52</v>
      </c>
      <c r="B58" s="47" t="s">
        <v>67</v>
      </c>
      <c r="C58" s="43">
        <v>17</v>
      </c>
      <c r="D58" s="44">
        <v>25210</v>
      </c>
      <c r="E58" s="44">
        <v>30000</v>
      </c>
      <c r="F58" s="44">
        <v>510000</v>
      </c>
      <c r="G58" s="45">
        <v>21000</v>
      </c>
      <c r="H58" s="45">
        <v>24990</v>
      </c>
      <c r="I58" s="45">
        <v>424830</v>
      </c>
      <c r="J58" s="44">
        <v>18000</v>
      </c>
      <c r="K58" s="44">
        <v>21420</v>
      </c>
      <c r="L58" s="44">
        <v>364140</v>
      </c>
      <c r="M58" s="45">
        <v>12605</v>
      </c>
      <c r="N58" s="45">
        <v>15000</v>
      </c>
      <c r="O58" s="46">
        <v>255000</v>
      </c>
      <c r="P58" s="69">
        <v>22853</v>
      </c>
      <c r="Q58" s="70">
        <v>388501</v>
      </c>
    </row>
    <row r="59" spans="1:17" ht="13.5" thickBot="1" x14ac:dyDescent="0.3">
      <c r="A59" s="42">
        <v>53</v>
      </c>
      <c r="B59" s="47" t="s">
        <v>68</v>
      </c>
      <c r="C59" s="43">
        <v>17</v>
      </c>
      <c r="D59" s="44">
        <v>21008</v>
      </c>
      <c r="E59" s="44">
        <v>25000</v>
      </c>
      <c r="F59" s="44">
        <v>425000</v>
      </c>
      <c r="G59" s="45">
        <v>35000</v>
      </c>
      <c r="H59" s="45">
        <v>41650</v>
      </c>
      <c r="I59" s="45">
        <v>708050</v>
      </c>
      <c r="J59" s="44">
        <v>30000</v>
      </c>
      <c r="K59" s="44">
        <v>35700</v>
      </c>
      <c r="L59" s="44">
        <v>606900</v>
      </c>
      <c r="M59" s="45">
        <v>16807</v>
      </c>
      <c r="N59" s="45">
        <v>20000</v>
      </c>
      <c r="O59" s="46">
        <v>340000</v>
      </c>
      <c r="P59" s="69">
        <v>30588</v>
      </c>
      <c r="Q59" s="70">
        <v>519996</v>
      </c>
    </row>
    <row r="60" spans="1:17" ht="13.5" thickBot="1" x14ac:dyDescent="0.3">
      <c r="A60" s="42">
        <v>54</v>
      </c>
      <c r="B60" s="47" t="s">
        <v>69</v>
      </c>
      <c r="C60" s="43">
        <v>25</v>
      </c>
      <c r="D60" s="44">
        <v>15126</v>
      </c>
      <c r="E60" s="44">
        <v>18000</v>
      </c>
      <c r="F60" s="44">
        <v>450000</v>
      </c>
      <c r="G60" s="45">
        <v>25000</v>
      </c>
      <c r="H60" s="45">
        <v>29750</v>
      </c>
      <c r="I60" s="45">
        <v>743750</v>
      </c>
      <c r="J60" s="44">
        <v>14000</v>
      </c>
      <c r="K60" s="44">
        <v>16660</v>
      </c>
      <c r="L60" s="44">
        <v>416500</v>
      </c>
      <c r="M60" s="45">
        <v>10084</v>
      </c>
      <c r="N60" s="45">
        <v>12000</v>
      </c>
      <c r="O60" s="46">
        <v>300000</v>
      </c>
      <c r="P60" s="69">
        <v>19103</v>
      </c>
      <c r="Q60" s="70">
        <v>477575</v>
      </c>
    </row>
    <row r="61" spans="1:17" ht="13.5" thickBot="1" x14ac:dyDescent="0.3">
      <c r="A61" s="42">
        <v>55</v>
      </c>
      <c r="B61" s="47" t="s">
        <v>70</v>
      </c>
      <c r="C61" s="43">
        <v>22</v>
      </c>
      <c r="D61" s="44">
        <v>8403</v>
      </c>
      <c r="E61" s="44">
        <v>10000</v>
      </c>
      <c r="F61" s="44">
        <v>220000</v>
      </c>
      <c r="G61" s="45">
        <v>4000</v>
      </c>
      <c r="H61" s="45">
        <v>4760</v>
      </c>
      <c r="I61" s="45">
        <v>104720</v>
      </c>
      <c r="J61" s="44">
        <v>1200</v>
      </c>
      <c r="K61" s="44">
        <v>1428</v>
      </c>
      <c r="L61" s="44">
        <v>31416</v>
      </c>
      <c r="M61" s="45">
        <v>1261</v>
      </c>
      <c r="N61" s="45">
        <v>1500</v>
      </c>
      <c r="O61" s="46">
        <v>33000</v>
      </c>
      <c r="P61" s="69">
        <v>4422</v>
      </c>
      <c r="Q61" s="70">
        <v>97284</v>
      </c>
    </row>
    <row r="62" spans="1:17" ht="13.5" thickBot="1" x14ac:dyDescent="0.3">
      <c r="A62" s="42">
        <v>56</v>
      </c>
      <c r="B62" s="47" t="s">
        <v>71</v>
      </c>
      <c r="C62" s="43">
        <v>70</v>
      </c>
      <c r="D62" s="44">
        <v>4202</v>
      </c>
      <c r="E62" s="44">
        <v>5000</v>
      </c>
      <c r="F62" s="44">
        <v>350000</v>
      </c>
      <c r="G62" s="45">
        <v>12000</v>
      </c>
      <c r="H62" s="45">
        <v>14280</v>
      </c>
      <c r="I62" s="45">
        <v>999600</v>
      </c>
      <c r="J62" s="47"/>
      <c r="K62" s="47"/>
      <c r="L62" s="47"/>
      <c r="M62" s="45">
        <v>4202</v>
      </c>
      <c r="N62" s="45">
        <v>5000</v>
      </c>
      <c r="O62" s="46">
        <v>350000</v>
      </c>
      <c r="P62" s="69">
        <v>8093</v>
      </c>
      <c r="Q62" s="70">
        <v>566510</v>
      </c>
    </row>
    <row r="63" spans="1:17" ht="13.5" thickBot="1" x14ac:dyDescent="0.3">
      <c r="A63" s="42">
        <v>57</v>
      </c>
      <c r="B63" s="47" t="s">
        <v>72</v>
      </c>
      <c r="C63" s="43">
        <v>70</v>
      </c>
      <c r="D63" s="44">
        <v>1681</v>
      </c>
      <c r="E63" s="44">
        <v>2000</v>
      </c>
      <c r="F63" s="44">
        <v>140000</v>
      </c>
      <c r="G63" s="45">
        <v>2300</v>
      </c>
      <c r="H63" s="45">
        <v>2737</v>
      </c>
      <c r="I63" s="45">
        <v>191590</v>
      </c>
      <c r="J63" s="44">
        <v>2500</v>
      </c>
      <c r="K63" s="44">
        <v>2975</v>
      </c>
      <c r="L63" s="44">
        <v>208250</v>
      </c>
      <c r="M63" s="45">
        <v>1261</v>
      </c>
      <c r="N63" s="45">
        <v>1500</v>
      </c>
      <c r="O63" s="46">
        <v>105000</v>
      </c>
      <c r="P63" s="69">
        <v>2303</v>
      </c>
      <c r="Q63" s="70">
        <v>161210</v>
      </c>
    </row>
    <row r="64" spans="1:17" ht="13.5" thickBot="1" x14ac:dyDescent="0.3">
      <c r="A64" s="42">
        <v>58</v>
      </c>
      <c r="B64" s="47" t="s">
        <v>73</v>
      </c>
      <c r="C64" s="43">
        <v>12</v>
      </c>
      <c r="D64" s="44">
        <v>25210</v>
      </c>
      <c r="E64" s="44">
        <v>30000</v>
      </c>
      <c r="F64" s="44">
        <v>360000</v>
      </c>
      <c r="G64" s="45">
        <v>9000</v>
      </c>
      <c r="H64" s="45">
        <v>10710</v>
      </c>
      <c r="I64" s="45">
        <v>128520</v>
      </c>
      <c r="J64" s="44">
        <v>16500</v>
      </c>
      <c r="K64" s="44">
        <v>19635</v>
      </c>
      <c r="L64" s="44">
        <v>235620</v>
      </c>
      <c r="M64" s="45">
        <v>5882</v>
      </c>
      <c r="N64" s="45">
        <v>7000</v>
      </c>
      <c r="O64" s="46">
        <v>84000</v>
      </c>
      <c r="P64" s="69">
        <v>16836</v>
      </c>
      <c r="Q64" s="70">
        <v>202032</v>
      </c>
    </row>
    <row r="65" spans="1:17" ht="13.5" thickBot="1" x14ac:dyDescent="0.3">
      <c r="A65" s="42">
        <v>59</v>
      </c>
      <c r="B65" s="47" t="s">
        <v>74</v>
      </c>
      <c r="C65" s="43">
        <v>12</v>
      </c>
      <c r="D65" s="44">
        <v>25210</v>
      </c>
      <c r="E65" s="44">
        <v>30000</v>
      </c>
      <c r="F65" s="44">
        <v>360000</v>
      </c>
      <c r="G65" s="45">
        <v>29000</v>
      </c>
      <c r="H65" s="45">
        <v>34510</v>
      </c>
      <c r="I65" s="45">
        <v>414120</v>
      </c>
      <c r="J65" s="47"/>
      <c r="K65" s="47"/>
      <c r="L65" s="47"/>
      <c r="M65" s="45">
        <v>15546</v>
      </c>
      <c r="N65" s="45">
        <v>18500</v>
      </c>
      <c r="O65" s="46">
        <v>222000</v>
      </c>
      <c r="P65" s="69">
        <v>27670</v>
      </c>
      <c r="Q65" s="70">
        <v>332040</v>
      </c>
    </row>
    <row r="66" spans="1:17" ht="13.5" thickBot="1" x14ac:dyDescent="0.3">
      <c r="A66" s="42">
        <v>60</v>
      </c>
      <c r="B66" s="47" t="s">
        <v>75</v>
      </c>
      <c r="C66" s="43">
        <v>12</v>
      </c>
      <c r="D66" s="44">
        <v>23529</v>
      </c>
      <c r="E66" s="44">
        <v>28000</v>
      </c>
      <c r="F66" s="44">
        <v>336000</v>
      </c>
      <c r="G66" s="45">
        <v>18000</v>
      </c>
      <c r="H66" s="45">
        <v>21420</v>
      </c>
      <c r="I66" s="45">
        <v>257040</v>
      </c>
      <c r="J66" s="44">
        <v>14500</v>
      </c>
      <c r="K66" s="44">
        <v>17255</v>
      </c>
      <c r="L66" s="44">
        <v>207060</v>
      </c>
      <c r="M66" s="45">
        <v>14286</v>
      </c>
      <c r="N66" s="45">
        <v>17000</v>
      </c>
      <c r="O66" s="46">
        <v>204000</v>
      </c>
      <c r="P66" s="69">
        <v>20919</v>
      </c>
      <c r="Q66" s="70">
        <v>251028</v>
      </c>
    </row>
    <row r="67" spans="1:17" ht="13.5" thickBot="1" x14ac:dyDescent="0.3">
      <c r="A67" s="42">
        <v>61</v>
      </c>
      <c r="B67" s="47" t="s">
        <v>76</v>
      </c>
      <c r="C67" s="43">
        <v>23</v>
      </c>
      <c r="D67" s="44">
        <v>25210</v>
      </c>
      <c r="E67" s="44">
        <v>30000</v>
      </c>
      <c r="F67" s="44">
        <v>690000</v>
      </c>
      <c r="G67" s="45">
        <v>24000</v>
      </c>
      <c r="H67" s="45">
        <v>28560</v>
      </c>
      <c r="I67" s="45">
        <v>656880</v>
      </c>
      <c r="J67" s="44">
        <v>25000</v>
      </c>
      <c r="K67" s="44">
        <v>29750</v>
      </c>
      <c r="L67" s="44">
        <v>684250</v>
      </c>
      <c r="M67" s="45">
        <v>20168</v>
      </c>
      <c r="N67" s="45">
        <v>24000</v>
      </c>
      <c r="O67" s="46">
        <v>552000</v>
      </c>
      <c r="P67" s="69">
        <v>28078</v>
      </c>
      <c r="Q67" s="70">
        <v>645794</v>
      </c>
    </row>
    <row r="68" spans="1:17" ht="13.5" thickBot="1" x14ac:dyDescent="0.3">
      <c r="A68" s="42">
        <v>62</v>
      </c>
      <c r="B68" s="47" t="s">
        <v>77</v>
      </c>
      <c r="C68" s="43">
        <v>10</v>
      </c>
      <c r="D68" s="44">
        <v>12605</v>
      </c>
      <c r="E68" s="44">
        <v>15000</v>
      </c>
      <c r="F68" s="44">
        <v>150000</v>
      </c>
      <c r="G68" s="45">
        <v>66000</v>
      </c>
      <c r="H68" s="45">
        <v>78540</v>
      </c>
      <c r="I68" s="45">
        <v>785400</v>
      </c>
      <c r="J68" s="47"/>
      <c r="K68" s="47"/>
      <c r="L68" s="47"/>
      <c r="M68" s="45">
        <v>75630</v>
      </c>
      <c r="N68" s="45">
        <v>90000</v>
      </c>
      <c r="O68" s="46">
        <v>900000</v>
      </c>
      <c r="P68" s="69">
        <v>61180</v>
      </c>
      <c r="Q68" s="70">
        <v>611800</v>
      </c>
    </row>
    <row r="69" spans="1:17" ht="13.5" thickBot="1" x14ac:dyDescent="0.3">
      <c r="A69" s="42">
        <v>63</v>
      </c>
      <c r="B69" s="47" t="s">
        <v>78</v>
      </c>
      <c r="C69" s="43">
        <v>3</v>
      </c>
      <c r="D69" s="44">
        <v>42017</v>
      </c>
      <c r="E69" s="44">
        <v>50000</v>
      </c>
      <c r="F69" s="44">
        <v>150000</v>
      </c>
      <c r="G69" s="45">
        <v>22000</v>
      </c>
      <c r="H69" s="45">
        <v>26180</v>
      </c>
      <c r="I69" s="45">
        <v>78540</v>
      </c>
      <c r="J69" s="47"/>
      <c r="K69" s="47"/>
      <c r="L69" s="47"/>
      <c r="M69" s="45">
        <v>15126</v>
      </c>
      <c r="N69" s="45">
        <v>18000</v>
      </c>
      <c r="O69" s="46">
        <v>54000</v>
      </c>
      <c r="P69" s="69">
        <v>31393</v>
      </c>
      <c r="Q69" s="70">
        <v>94179</v>
      </c>
    </row>
    <row r="70" spans="1:17" ht="13.5" thickBot="1" x14ac:dyDescent="0.3">
      <c r="A70" s="42">
        <v>64</v>
      </c>
      <c r="B70" s="47" t="s">
        <v>79</v>
      </c>
      <c r="C70" s="43">
        <v>8</v>
      </c>
      <c r="D70" s="44">
        <v>42017</v>
      </c>
      <c r="E70" s="44">
        <v>50000</v>
      </c>
      <c r="F70" s="44">
        <v>400000</v>
      </c>
      <c r="G70" s="45">
        <v>29000</v>
      </c>
      <c r="H70" s="45">
        <v>34510</v>
      </c>
      <c r="I70" s="45">
        <v>276080</v>
      </c>
      <c r="J70" s="47"/>
      <c r="K70" s="47"/>
      <c r="L70" s="47"/>
      <c r="M70" s="45">
        <v>17647</v>
      </c>
      <c r="N70" s="45">
        <v>21000</v>
      </c>
      <c r="O70" s="46">
        <v>168000</v>
      </c>
      <c r="P70" s="69">
        <v>35170</v>
      </c>
      <c r="Q70" s="70">
        <v>281360</v>
      </c>
    </row>
    <row r="71" spans="1:17" ht="13.5" thickBot="1" x14ac:dyDescent="0.3">
      <c r="A71" s="42">
        <v>65</v>
      </c>
      <c r="B71" s="47" t="s">
        <v>80</v>
      </c>
      <c r="C71" s="43">
        <v>10</v>
      </c>
      <c r="D71" s="44">
        <v>42017</v>
      </c>
      <c r="E71" s="44">
        <v>50000</v>
      </c>
      <c r="F71" s="44">
        <v>500000</v>
      </c>
      <c r="G71" s="45">
        <v>35000</v>
      </c>
      <c r="H71" s="45">
        <v>41650</v>
      </c>
      <c r="I71" s="45">
        <v>416500</v>
      </c>
      <c r="J71" s="47"/>
      <c r="K71" s="47"/>
      <c r="L71" s="47"/>
      <c r="M71" s="45">
        <v>13445</v>
      </c>
      <c r="N71" s="45">
        <v>16000</v>
      </c>
      <c r="O71" s="46">
        <v>160000</v>
      </c>
      <c r="P71" s="69">
        <v>35883</v>
      </c>
      <c r="Q71" s="70">
        <v>358830</v>
      </c>
    </row>
    <row r="72" spans="1:17" ht="13.5" thickBot="1" x14ac:dyDescent="0.3">
      <c r="A72" s="42">
        <v>66</v>
      </c>
      <c r="B72" s="47" t="s">
        <v>81</v>
      </c>
      <c r="C72" s="43">
        <v>10</v>
      </c>
      <c r="D72" s="44">
        <v>42017</v>
      </c>
      <c r="E72" s="44">
        <v>50000</v>
      </c>
      <c r="F72" s="44">
        <v>500000</v>
      </c>
      <c r="G72" s="45">
        <v>25000</v>
      </c>
      <c r="H72" s="45">
        <v>29750</v>
      </c>
      <c r="I72" s="45">
        <v>297500</v>
      </c>
      <c r="J72" s="47"/>
      <c r="K72" s="47"/>
      <c r="L72" s="47"/>
      <c r="M72" s="45">
        <v>22689</v>
      </c>
      <c r="N72" s="45">
        <v>27000</v>
      </c>
      <c r="O72" s="46">
        <v>270000</v>
      </c>
      <c r="P72" s="69">
        <v>35583</v>
      </c>
      <c r="Q72" s="70">
        <v>355830</v>
      </c>
    </row>
    <row r="73" spans="1:17" ht="13.5" thickBot="1" x14ac:dyDescent="0.3">
      <c r="A73" s="42">
        <v>67</v>
      </c>
      <c r="B73" s="47" t="s">
        <v>82</v>
      </c>
      <c r="C73" s="43">
        <v>10</v>
      </c>
      <c r="D73" s="44">
        <v>29412</v>
      </c>
      <c r="E73" s="44">
        <v>35000</v>
      </c>
      <c r="F73" s="44">
        <v>350000</v>
      </c>
      <c r="G73" s="45">
        <v>25000</v>
      </c>
      <c r="H73" s="45">
        <v>29750</v>
      </c>
      <c r="I73" s="45">
        <v>297500</v>
      </c>
      <c r="J73" s="47"/>
      <c r="K73" s="47"/>
      <c r="L73" s="47"/>
      <c r="M73" s="45">
        <v>25210</v>
      </c>
      <c r="N73" s="45">
        <v>30000</v>
      </c>
      <c r="O73" s="46">
        <v>300000</v>
      </c>
      <c r="P73" s="69">
        <v>31583</v>
      </c>
      <c r="Q73" s="70">
        <v>315830</v>
      </c>
    </row>
    <row r="74" spans="1:17" ht="13.5" thickBot="1" x14ac:dyDescent="0.3">
      <c r="A74" s="42">
        <v>68</v>
      </c>
      <c r="B74" s="47" t="s">
        <v>83</v>
      </c>
      <c r="C74" s="43">
        <v>10</v>
      </c>
      <c r="D74" s="44">
        <v>25210</v>
      </c>
      <c r="E74" s="44">
        <v>30000</v>
      </c>
      <c r="F74" s="44">
        <v>300000</v>
      </c>
      <c r="G74" s="45">
        <v>12000</v>
      </c>
      <c r="H74" s="45">
        <v>14280</v>
      </c>
      <c r="I74" s="45">
        <v>142800</v>
      </c>
      <c r="J74" s="47"/>
      <c r="K74" s="47"/>
      <c r="L74" s="47"/>
      <c r="M74" s="45">
        <v>12185</v>
      </c>
      <c r="N74" s="45">
        <v>14500</v>
      </c>
      <c r="O74" s="46">
        <v>145000</v>
      </c>
      <c r="P74" s="69">
        <v>19593</v>
      </c>
      <c r="Q74" s="70">
        <v>195930</v>
      </c>
    </row>
    <row r="75" spans="1:17" ht="13.5" thickBot="1" x14ac:dyDescent="0.3">
      <c r="A75" s="42">
        <v>69</v>
      </c>
      <c r="B75" s="47" t="s">
        <v>84</v>
      </c>
      <c r="C75" s="43">
        <v>5</v>
      </c>
      <c r="D75" s="44">
        <v>75630</v>
      </c>
      <c r="E75" s="44">
        <v>90000</v>
      </c>
      <c r="F75" s="44">
        <v>450000</v>
      </c>
      <c r="G75" s="45">
        <v>70000</v>
      </c>
      <c r="H75" s="45">
        <v>83300</v>
      </c>
      <c r="I75" s="45">
        <v>416500</v>
      </c>
      <c r="J75" s="47"/>
      <c r="K75" s="47"/>
      <c r="L75" s="47"/>
      <c r="M75" s="45">
        <v>43697</v>
      </c>
      <c r="N75" s="45">
        <v>52000</v>
      </c>
      <c r="O75" s="46">
        <v>260000</v>
      </c>
      <c r="P75" s="69">
        <v>75100</v>
      </c>
      <c r="Q75" s="70">
        <v>375500</v>
      </c>
    </row>
    <row r="76" spans="1:17" ht="13.5" thickBot="1" x14ac:dyDescent="0.3">
      <c r="A76" s="42">
        <v>70</v>
      </c>
      <c r="B76" s="47" t="s">
        <v>85</v>
      </c>
      <c r="C76" s="43">
        <v>15</v>
      </c>
      <c r="D76" s="44">
        <v>21008</v>
      </c>
      <c r="E76" s="44">
        <v>25000</v>
      </c>
      <c r="F76" s="44">
        <v>375000</v>
      </c>
      <c r="G76" s="45">
        <v>23000</v>
      </c>
      <c r="H76" s="45">
        <v>27370</v>
      </c>
      <c r="I76" s="45">
        <v>410550</v>
      </c>
      <c r="J76" s="47"/>
      <c r="K76" s="47"/>
      <c r="L76" s="47"/>
      <c r="M76" s="45">
        <v>12185</v>
      </c>
      <c r="N76" s="45">
        <v>14500</v>
      </c>
      <c r="O76" s="46">
        <v>217500</v>
      </c>
      <c r="P76" s="69">
        <v>22290</v>
      </c>
      <c r="Q76" s="70">
        <v>334350</v>
      </c>
    </row>
    <row r="77" spans="1:17" ht="13.5" thickBot="1" x14ac:dyDescent="0.3">
      <c r="A77" s="42">
        <v>71</v>
      </c>
      <c r="B77" s="47" t="s">
        <v>86</v>
      </c>
      <c r="C77" s="43">
        <v>67</v>
      </c>
      <c r="D77" s="44">
        <v>46218</v>
      </c>
      <c r="E77" s="44">
        <v>55000</v>
      </c>
      <c r="F77" s="44">
        <v>3685000</v>
      </c>
      <c r="G77" s="45">
        <v>15000</v>
      </c>
      <c r="H77" s="45">
        <v>17850</v>
      </c>
      <c r="I77" s="45">
        <v>1195950</v>
      </c>
      <c r="J77" s="44">
        <v>35000</v>
      </c>
      <c r="K77" s="44">
        <v>41650</v>
      </c>
      <c r="L77" s="44">
        <v>2790550</v>
      </c>
      <c r="M77" s="45">
        <v>6723</v>
      </c>
      <c r="N77" s="45">
        <v>8000</v>
      </c>
      <c r="O77" s="46">
        <v>536000</v>
      </c>
      <c r="P77" s="69">
        <v>30625</v>
      </c>
      <c r="Q77" s="70">
        <v>2051875</v>
      </c>
    </row>
    <row r="78" spans="1:17" ht="13.5" thickBot="1" x14ac:dyDescent="0.3">
      <c r="A78" s="42">
        <v>72</v>
      </c>
      <c r="B78" s="47" t="s">
        <v>87</v>
      </c>
      <c r="C78" s="43">
        <v>10</v>
      </c>
      <c r="D78" s="44">
        <v>66387</v>
      </c>
      <c r="E78" s="44">
        <v>79000</v>
      </c>
      <c r="F78" s="44">
        <v>790000</v>
      </c>
      <c r="G78" s="45">
        <v>23000</v>
      </c>
      <c r="H78" s="45">
        <v>27370</v>
      </c>
      <c r="I78" s="45">
        <v>273700</v>
      </c>
      <c r="J78" s="47"/>
      <c r="K78" s="47"/>
      <c r="L78" s="47"/>
      <c r="M78" s="45">
        <v>6723</v>
      </c>
      <c r="N78" s="45">
        <v>8000</v>
      </c>
      <c r="O78" s="46">
        <v>80000</v>
      </c>
      <c r="P78" s="69">
        <v>38123</v>
      </c>
      <c r="Q78" s="70">
        <v>381230</v>
      </c>
    </row>
    <row r="79" spans="1:17" ht="13.5" thickBot="1" x14ac:dyDescent="0.3">
      <c r="A79" s="42">
        <v>73</v>
      </c>
      <c r="B79" s="47" t="s">
        <v>88</v>
      </c>
      <c r="C79" s="43">
        <v>9</v>
      </c>
      <c r="D79" s="44">
        <v>25210</v>
      </c>
      <c r="E79" s="44">
        <v>30000</v>
      </c>
      <c r="F79" s="44">
        <v>270000</v>
      </c>
      <c r="G79" s="45">
        <v>16000</v>
      </c>
      <c r="H79" s="45">
        <v>19040</v>
      </c>
      <c r="I79" s="45">
        <v>171360</v>
      </c>
      <c r="J79" s="47"/>
      <c r="K79" s="47"/>
      <c r="L79" s="47"/>
      <c r="M79" s="45">
        <v>15126</v>
      </c>
      <c r="N79" s="45">
        <v>18000</v>
      </c>
      <c r="O79" s="46">
        <v>162000</v>
      </c>
      <c r="P79" s="69">
        <v>22347</v>
      </c>
      <c r="Q79" s="70">
        <v>201123</v>
      </c>
    </row>
    <row r="80" spans="1:17" ht="13.5" thickBot="1" x14ac:dyDescent="0.3">
      <c r="A80" s="42">
        <v>74</v>
      </c>
      <c r="B80" s="47" t="s">
        <v>89</v>
      </c>
      <c r="C80" s="43">
        <v>9</v>
      </c>
      <c r="D80" s="44">
        <v>19328</v>
      </c>
      <c r="E80" s="44">
        <v>23000</v>
      </c>
      <c r="F80" s="44">
        <v>207000</v>
      </c>
      <c r="G80" s="45">
        <v>16000</v>
      </c>
      <c r="H80" s="45">
        <v>19040</v>
      </c>
      <c r="I80" s="45">
        <v>171360</v>
      </c>
      <c r="J80" s="47"/>
      <c r="K80" s="47"/>
      <c r="L80" s="47"/>
      <c r="M80" s="45">
        <v>15126</v>
      </c>
      <c r="N80" s="45">
        <v>18000</v>
      </c>
      <c r="O80" s="46">
        <v>162000</v>
      </c>
      <c r="P80" s="69">
        <v>20013</v>
      </c>
      <c r="Q80" s="70">
        <v>180117</v>
      </c>
    </row>
    <row r="81" spans="1:17" ht="13.5" thickBot="1" x14ac:dyDescent="0.3">
      <c r="A81" s="42">
        <v>75</v>
      </c>
      <c r="B81" s="47" t="s">
        <v>90</v>
      </c>
      <c r="C81" s="43">
        <v>9</v>
      </c>
      <c r="D81" s="44">
        <v>50420</v>
      </c>
      <c r="E81" s="44">
        <v>60000</v>
      </c>
      <c r="F81" s="44">
        <v>540000</v>
      </c>
      <c r="G81" s="45">
        <v>24000</v>
      </c>
      <c r="H81" s="45">
        <v>28560</v>
      </c>
      <c r="I81" s="45">
        <v>257040</v>
      </c>
      <c r="J81" s="47"/>
      <c r="K81" s="47"/>
      <c r="L81" s="47"/>
      <c r="M81" s="45">
        <v>17647</v>
      </c>
      <c r="N81" s="45">
        <v>21000</v>
      </c>
      <c r="O81" s="46">
        <v>189000</v>
      </c>
      <c r="P81" s="69">
        <v>36520</v>
      </c>
      <c r="Q81" s="70">
        <v>328680</v>
      </c>
    </row>
    <row r="82" spans="1:17" ht="13.5" thickBot="1" x14ac:dyDescent="0.3">
      <c r="A82" s="42">
        <v>76</v>
      </c>
      <c r="B82" s="47" t="s">
        <v>91</v>
      </c>
      <c r="C82" s="43">
        <v>9</v>
      </c>
      <c r="D82" s="44">
        <v>26050</v>
      </c>
      <c r="E82" s="44">
        <v>31000</v>
      </c>
      <c r="F82" s="44">
        <v>279000</v>
      </c>
      <c r="G82" s="45">
        <v>24000</v>
      </c>
      <c r="H82" s="45">
        <v>28560</v>
      </c>
      <c r="I82" s="45">
        <v>257040</v>
      </c>
      <c r="J82" s="47"/>
      <c r="K82" s="47"/>
      <c r="L82" s="47"/>
      <c r="M82" s="45">
        <v>22689</v>
      </c>
      <c r="N82" s="45">
        <v>27000</v>
      </c>
      <c r="O82" s="46">
        <v>243000</v>
      </c>
      <c r="P82" s="69">
        <v>28853</v>
      </c>
      <c r="Q82" s="70">
        <v>259677</v>
      </c>
    </row>
    <row r="83" spans="1:17" ht="13.5" thickBot="1" x14ac:dyDescent="0.3">
      <c r="A83" s="42">
        <v>77</v>
      </c>
      <c r="B83" s="47" t="s">
        <v>92</v>
      </c>
      <c r="C83" s="43">
        <v>5</v>
      </c>
      <c r="D83" s="44">
        <v>29412</v>
      </c>
      <c r="E83" s="44">
        <v>35000</v>
      </c>
      <c r="F83" s="44">
        <v>175000</v>
      </c>
      <c r="G83" s="45">
        <v>38000</v>
      </c>
      <c r="H83" s="45">
        <v>45220</v>
      </c>
      <c r="I83" s="45">
        <v>226100</v>
      </c>
      <c r="J83" s="47"/>
      <c r="K83" s="47"/>
      <c r="L83" s="47"/>
      <c r="M83" s="45">
        <v>24370</v>
      </c>
      <c r="N83" s="45">
        <v>29000</v>
      </c>
      <c r="O83" s="46">
        <v>145000</v>
      </c>
      <c r="P83" s="69">
        <v>36407</v>
      </c>
      <c r="Q83" s="70">
        <v>182035</v>
      </c>
    </row>
    <row r="84" spans="1:17" ht="13.5" thickBot="1" x14ac:dyDescent="0.3">
      <c r="A84" s="42">
        <v>78</v>
      </c>
      <c r="B84" s="47" t="s">
        <v>93</v>
      </c>
      <c r="C84" s="43">
        <v>25</v>
      </c>
      <c r="D84" s="44">
        <v>21008</v>
      </c>
      <c r="E84" s="44">
        <v>25000</v>
      </c>
      <c r="F84" s="44">
        <v>625000</v>
      </c>
      <c r="G84" s="45">
        <v>60000</v>
      </c>
      <c r="H84" s="45">
        <v>71400</v>
      </c>
      <c r="I84" s="45">
        <v>1785000</v>
      </c>
      <c r="J84" s="44">
        <v>15000</v>
      </c>
      <c r="K84" s="44">
        <v>17850</v>
      </c>
      <c r="L84" s="44">
        <v>446250</v>
      </c>
      <c r="M84" s="45">
        <v>6723</v>
      </c>
      <c r="N84" s="45">
        <v>8000</v>
      </c>
      <c r="O84" s="46">
        <v>200000</v>
      </c>
      <c r="P84" s="69">
        <v>30563</v>
      </c>
      <c r="Q84" s="70">
        <v>764075</v>
      </c>
    </row>
    <row r="85" spans="1:17" ht="13.5" thickBot="1" x14ac:dyDescent="0.3">
      <c r="A85" s="42">
        <v>79</v>
      </c>
      <c r="B85" s="47" t="s">
        <v>94</v>
      </c>
      <c r="C85" s="43">
        <v>8</v>
      </c>
      <c r="D85" s="44">
        <v>109244</v>
      </c>
      <c r="E85" s="44">
        <v>130000</v>
      </c>
      <c r="F85" s="44">
        <v>1040000</v>
      </c>
      <c r="G85" s="45">
        <v>55000</v>
      </c>
      <c r="H85" s="45">
        <v>65450</v>
      </c>
      <c r="I85" s="45">
        <v>523600</v>
      </c>
      <c r="J85" s="44">
        <v>55000</v>
      </c>
      <c r="K85" s="44">
        <v>65450</v>
      </c>
      <c r="L85" s="44">
        <v>523600</v>
      </c>
      <c r="M85" s="45">
        <v>33613</v>
      </c>
      <c r="N85" s="45">
        <v>40000</v>
      </c>
      <c r="O85" s="46">
        <v>320000</v>
      </c>
      <c r="P85" s="69">
        <v>75225</v>
      </c>
      <c r="Q85" s="70">
        <v>601800</v>
      </c>
    </row>
    <row r="86" spans="1:17" ht="13.5" thickBot="1" x14ac:dyDescent="0.3">
      <c r="A86" s="42">
        <v>80</v>
      </c>
      <c r="B86" s="47" t="s">
        <v>95</v>
      </c>
      <c r="C86" s="43">
        <v>80</v>
      </c>
      <c r="D86" s="44">
        <v>16807</v>
      </c>
      <c r="E86" s="44">
        <v>20000</v>
      </c>
      <c r="F86" s="44">
        <v>1600000</v>
      </c>
      <c r="G86" s="45">
        <v>26000</v>
      </c>
      <c r="H86" s="45">
        <v>30940</v>
      </c>
      <c r="I86" s="45">
        <v>2475200</v>
      </c>
      <c r="J86" s="44">
        <v>12500</v>
      </c>
      <c r="K86" s="44">
        <v>14875</v>
      </c>
      <c r="L86" s="44">
        <v>1190000</v>
      </c>
      <c r="M86" s="45">
        <v>15126</v>
      </c>
      <c r="N86" s="45">
        <v>18000</v>
      </c>
      <c r="O86" s="46">
        <v>1440000</v>
      </c>
      <c r="P86" s="69">
        <v>20954</v>
      </c>
      <c r="Q86" s="70">
        <v>1676320</v>
      </c>
    </row>
    <row r="87" spans="1:17" ht="13.5" thickBot="1" x14ac:dyDescent="0.3">
      <c r="A87" s="42">
        <v>81</v>
      </c>
      <c r="B87" s="47" t="s">
        <v>96</v>
      </c>
      <c r="C87" s="43">
        <v>80</v>
      </c>
      <c r="D87" s="44">
        <v>15126</v>
      </c>
      <c r="E87" s="44">
        <v>18000</v>
      </c>
      <c r="F87" s="44">
        <v>1440000</v>
      </c>
      <c r="G87" s="45">
        <v>19000</v>
      </c>
      <c r="H87" s="45">
        <v>22610</v>
      </c>
      <c r="I87" s="45">
        <v>1808800</v>
      </c>
      <c r="J87" s="44">
        <v>12000</v>
      </c>
      <c r="K87" s="44">
        <v>14280</v>
      </c>
      <c r="L87" s="44">
        <v>1142400</v>
      </c>
      <c r="M87" s="45">
        <v>10924</v>
      </c>
      <c r="N87" s="45">
        <v>13000</v>
      </c>
      <c r="O87" s="46">
        <v>1040000</v>
      </c>
      <c r="P87" s="69">
        <v>16973</v>
      </c>
      <c r="Q87" s="70">
        <v>1357840</v>
      </c>
    </row>
    <row r="88" spans="1:17" ht="13.5" thickBot="1" x14ac:dyDescent="0.3">
      <c r="A88" s="42">
        <v>82</v>
      </c>
      <c r="B88" s="47" t="s">
        <v>97</v>
      </c>
      <c r="C88" s="43">
        <v>13</v>
      </c>
      <c r="D88" s="44">
        <v>6723</v>
      </c>
      <c r="E88" s="44">
        <v>8000</v>
      </c>
      <c r="F88" s="44">
        <v>104000</v>
      </c>
      <c r="G88" s="45">
        <v>1200</v>
      </c>
      <c r="H88" s="45">
        <v>1428</v>
      </c>
      <c r="I88" s="45">
        <v>18564</v>
      </c>
      <c r="J88" s="44">
        <v>1100</v>
      </c>
      <c r="K88" s="44">
        <v>1309</v>
      </c>
      <c r="L88" s="44">
        <v>17017</v>
      </c>
      <c r="M88" s="48">
        <v>672</v>
      </c>
      <c r="N88" s="48">
        <v>800</v>
      </c>
      <c r="O88" s="46">
        <v>10400</v>
      </c>
      <c r="P88" s="69">
        <v>2884</v>
      </c>
      <c r="Q88" s="70">
        <v>37492</v>
      </c>
    </row>
    <row r="89" spans="1:17" ht="13.5" thickBot="1" x14ac:dyDescent="0.3">
      <c r="A89" s="42">
        <v>83</v>
      </c>
      <c r="B89" s="47" t="s">
        <v>98</v>
      </c>
      <c r="C89" s="43">
        <v>20</v>
      </c>
      <c r="D89" s="44">
        <v>4202</v>
      </c>
      <c r="E89" s="44">
        <v>5000</v>
      </c>
      <c r="F89" s="44">
        <v>100000</v>
      </c>
      <c r="G89" s="45">
        <v>3500</v>
      </c>
      <c r="H89" s="45">
        <v>4165</v>
      </c>
      <c r="I89" s="45">
        <v>83300</v>
      </c>
      <c r="J89" s="44">
        <v>1900</v>
      </c>
      <c r="K89" s="44">
        <v>2261</v>
      </c>
      <c r="L89" s="44">
        <v>45220</v>
      </c>
      <c r="M89" s="45">
        <v>1261</v>
      </c>
      <c r="N89" s="45">
        <v>1500</v>
      </c>
      <c r="O89" s="46">
        <v>30000</v>
      </c>
      <c r="P89" s="69">
        <v>3232</v>
      </c>
      <c r="Q89" s="70">
        <v>64640</v>
      </c>
    </row>
    <row r="90" spans="1:17" ht="13.5" thickBot="1" x14ac:dyDescent="0.3">
      <c r="A90" s="42">
        <v>84</v>
      </c>
      <c r="B90" s="47" t="s">
        <v>99</v>
      </c>
      <c r="C90" s="43">
        <v>100</v>
      </c>
      <c r="D90" s="44">
        <v>5042</v>
      </c>
      <c r="E90" s="44">
        <v>6000</v>
      </c>
      <c r="F90" s="44">
        <v>600000</v>
      </c>
      <c r="G90" s="45">
        <v>2500</v>
      </c>
      <c r="H90" s="45">
        <v>2975</v>
      </c>
      <c r="I90" s="45">
        <v>297500</v>
      </c>
      <c r="J90" s="44">
        <v>2200</v>
      </c>
      <c r="K90" s="44">
        <v>2618</v>
      </c>
      <c r="L90" s="44">
        <v>261800</v>
      </c>
      <c r="M90" s="45">
        <v>1008</v>
      </c>
      <c r="N90" s="45">
        <v>1200</v>
      </c>
      <c r="O90" s="46">
        <v>120000</v>
      </c>
      <c r="P90" s="69">
        <v>3198</v>
      </c>
      <c r="Q90" s="70">
        <v>319800</v>
      </c>
    </row>
    <row r="91" spans="1:17" ht="13.5" thickBot="1" x14ac:dyDescent="0.3">
      <c r="A91" s="42">
        <v>85</v>
      </c>
      <c r="B91" s="47" t="s">
        <v>100</v>
      </c>
      <c r="C91" s="43">
        <v>10</v>
      </c>
      <c r="D91" s="44">
        <v>16807</v>
      </c>
      <c r="E91" s="44">
        <v>20000</v>
      </c>
      <c r="F91" s="44">
        <v>200000</v>
      </c>
      <c r="G91" s="45">
        <v>14000</v>
      </c>
      <c r="H91" s="45">
        <v>16660</v>
      </c>
      <c r="I91" s="45">
        <v>166600</v>
      </c>
      <c r="J91" s="44">
        <v>14000</v>
      </c>
      <c r="K91" s="44">
        <v>16660</v>
      </c>
      <c r="L91" s="44">
        <v>166600</v>
      </c>
      <c r="M91" s="45">
        <v>8403</v>
      </c>
      <c r="N91" s="45">
        <v>10000</v>
      </c>
      <c r="O91" s="46">
        <v>100000</v>
      </c>
      <c r="P91" s="69">
        <v>15830</v>
      </c>
      <c r="Q91" s="70">
        <v>158300</v>
      </c>
    </row>
    <row r="92" spans="1:17" ht="13.5" thickBot="1" x14ac:dyDescent="0.3">
      <c r="A92" s="42">
        <v>86</v>
      </c>
      <c r="B92" s="47" t="s">
        <v>101</v>
      </c>
      <c r="C92" s="43">
        <v>40</v>
      </c>
      <c r="D92" s="44">
        <v>21008</v>
      </c>
      <c r="E92" s="44">
        <v>25000</v>
      </c>
      <c r="F92" s="44">
        <v>1000000</v>
      </c>
      <c r="G92" s="45">
        <v>110000</v>
      </c>
      <c r="H92" s="45">
        <v>130900</v>
      </c>
      <c r="I92" s="45">
        <v>5236000</v>
      </c>
      <c r="J92" s="44">
        <v>92000</v>
      </c>
      <c r="K92" s="44">
        <v>109480</v>
      </c>
      <c r="L92" s="44">
        <v>4379200</v>
      </c>
      <c r="M92" s="45">
        <v>119328</v>
      </c>
      <c r="N92" s="45">
        <v>142000</v>
      </c>
      <c r="O92" s="46">
        <v>5680000</v>
      </c>
      <c r="P92" s="69">
        <v>101845</v>
      </c>
      <c r="Q92" s="70">
        <v>4073800</v>
      </c>
    </row>
    <row r="93" spans="1:17" ht="13.5" thickBot="1" x14ac:dyDescent="0.3">
      <c r="A93" s="42">
        <v>87</v>
      </c>
      <c r="B93" s="47" t="s">
        <v>102</v>
      </c>
      <c r="C93" s="43">
        <v>50</v>
      </c>
      <c r="D93" s="44">
        <v>21849</v>
      </c>
      <c r="E93" s="44">
        <v>26000</v>
      </c>
      <c r="F93" s="44">
        <v>1300000</v>
      </c>
      <c r="G93" s="45">
        <v>9000</v>
      </c>
      <c r="H93" s="45">
        <v>10710</v>
      </c>
      <c r="I93" s="45">
        <v>535500</v>
      </c>
      <c r="J93" s="44">
        <v>6000</v>
      </c>
      <c r="K93" s="44">
        <v>7140</v>
      </c>
      <c r="L93" s="44">
        <v>357000</v>
      </c>
      <c r="M93" s="45">
        <v>4202</v>
      </c>
      <c r="N93" s="45">
        <v>5000</v>
      </c>
      <c r="O93" s="46">
        <v>250000</v>
      </c>
      <c r="P93" s="69">
        <v>12213</v>
      </c>
      <c r="Q93" s="70">
        <v>610650</v>
      </c>
    </row>
    <row r="94" spans="1:17" ht="13.5" thickBot="1" x14ac:dyDescent="0.3">
      <c r="A94" s="42">
        <v>88</v>
      </c>
      <c r="B94" s="47" t="s">
        <v>103</v>
      </c>
      <c r="C94" s="43">
        <v>15</v>
      </c>
      <c r="D94" s="44">
        <v>22689</v>
      </c>
      <c r="E94" s="44">
        <v>27000</v>
      </c>
      <c r="F94" s="44">
        <v>405000</v>
      </c>
      <c r="G94" s="45">
        <v>23000</v>
      </c>
      <c r="H94" s="45">
        <v>27370</v>
      </c>
      <c r="I94" s="45">
        <v>410550</v>
      </c>
      <c r="J94" s="47"/>
      <c r="K94" s="47"/>
      <c r="L94" s="47"/>
      <c r="M94" s="45">
        <v>15126</v>
      </c>
      <c r="N94" s="45">
        <v>18000</v>
      </c>
      <c r="O94" s="46">
        <v>270000</v>
      </c>
      <c r="P94" s="69">
        <v>24123</v>
      </c>
      <c r="Q94" s="70">
        <v>361845</v>
      </c>
    </row>
    <row r="95" spans="1:17" ht="13.5" thickBot="1" x14ac:dyDescent="0.3">
      <c r="A95" s="42">
        <v>89</v>
      </c>
      <c r="B95" s="47" t="s">
        <v>104</v>
      </c>
      <c r="C95" s="43">
        <v>40</v>
      </c>
      <c r="D95" s="44">
        <v>71429</v>
      </c>
      <c r="E95" s="44">
        <v>85000</v>
      </c>
      <c r="F95" s="44">
        <v>3400000</v>
      </c>
      <c r="G95" s="45">
        <v>16000</v>
      </c>
      <c r="H95" s="45">
        <v>19040</v>
      </c>
      <c r="I95" s="45">
        <v>761600</v>
      </c>
      <c r="J95" s="44">
        <v>3000</v>
      </c>
      <c r="K95" s="44">
        <v>3570</v>
      </c>
      <c r="L95" s="44">
        <v>142800</v>
      </c>
      <c r="M95" s="45">
        <v>1681</v>
      </c>
      <c r="N95" s="45">
        <v>2000</v>
      </c>
      <c r="O95" s="46">
        <v>80000</v>
      </c>
      <c r="P95" s="69">
        <v>27403</v>
      </c>
      <c r="Q95" s="70">
        <v>1096120</v>
      </c>
    </row>
    <row r="96" spans="1:17" ht="13.5" thickBot="1" x14ac:dyDescent="0.3">
      <c r="A96" s="42">
        <v>90</v>
      </c>
      <c r="B96" s="47" t="s">
        <v>105</v>
      </c>
      <c r="C96" s="43">
        <v>43</v>
      </c>
      <c r="D96" s="44">
        <v>75630</v>
      </c>
      <c r="E96" s="44">
        <v>90000</v>
      </c>
      <c r="F96" s="44">
        <v>3870000</v>
      </c>
      <c r="G96" s="45">
        <v>3500</v>
      </c>
      <c r="H96" s="45">
        <v>4165</v>
      </c>
      <c r="I96" s="45">
        <v>179095</v>
      </c>
      <c r="J96" s="44">
        <v>1500</v>
      </c>
      <c r="K96" s="44">
        <v>1785</v>
      </c>
      <c r="L96" s="44">
        <v>76755</v>
      </c>
      <c r="M96" s="45">
        <v>1008</v>
      </c>
      <c r="N96" s="45">
        <v>1200</v>
      </c>
      <c r="O96" s="46">
        <v>51600</v>
      </c>
      <c r="P96" s="69">
        <v>24288</v>
      </c>
      <c r="Q96" s="70">
        <v>1044384</v>
      </c>
    </row>
    <row r="97" spans="1:17" ht="13.5" thickBot="1" x14ac:dyDescent="0.3">
      <c r="A97" s="42">
        <v>91</v>
      </c>
      <c r="B97" s="47" t="s">
        <v>105</v>
      </c>
      <c r="C97" s="43">
        <v>32</v>
      </c>
      <c r="D97" s="44">
        <v>84034</v>
      </c>
      <c r="E97" s="44">
        <v>100000</v>
      </c>
      <c r="F97" s="44">
        <v>3200000</v>
      </c>
      <c r="G97" s="45">
        <v>3500</v>
      </c>
      <c r="H97" s="45">
        <v>4165</v>
      </c>
      <c r="I97" s="45">
        <v>133280</v>
      </c>
      <c r="J97" s="44">
        <v>1500</v>
      </c>
      <c r="K97" s="44">
        <v>1785</v>
      </c>
      <c r="L97" s="44">
        <v>57120</v>
      </c>
      <c r="M97" s="45">
        <v>1008</v>
      </c>
      <c r="N97" s="45">
        <v>1200</v>
      </c>
      <c r="O97" s="46">
        <v>38400</v>
      </c>
      <c r="P97" s="69">
        <v>26788</v>
      </c>
      <c r="Q97" s="70">
        <v>857216</v>
      </c>
    </row>
    <row r="98" spans="1:17" ht="13.5" thickBot="1" x14ac:dyDescent="0.3">
      <c r="A98" s="42">
        <v>92</v>
      </c>
      <c r="B98" s="47" t="s">
        <v>106</v>
      </c>
      <c r="C98" s="43">
        <v>40</v>
      </c>
      <c r="D98" s="44">
        <v>235294</v>
      </c>
      <c r="E98" s="44">
        <v>280000</v>
      </c>
      <c r="F98" s="44">
        <v>11200000</v>
      </c>
      <c r="G98" s="45">
        <v>30000</v>
      </c>
      <c r="H98" s="45">
        <v>35700</v>
      </c>
      <c r="I98" s="45">
        <v>1428000</v>
      </c>
      <c r="J98" s="47"/>
      <c r="K98" s="47"/>
      <c r="L98" s="47"/>
      <c r="M98" s="45">
        <v>5042</v>
      </c>
      <c r="N98" s="45">
        <v>6000</v>
      </c>
      <c r="O98" s="46">
        <v>240000</v>
      </c>
      <c r="P98" s="69">
        <v>107233</v>
      </c>
      <c r="Q98" s="70">
        <v>4289320</v>
      </c>
    </row>
    <row r="99" spans="1:17" ht="13.5" thickBot="1" x14ac:dyDescent="0.3">
      <c r="A99" s="42">
        <v>93</v>
      </c>
      <c r="B99" s="47" t="s">
        <v>107</v>
      </c>
      <c r="C99" s="43">
        <v>6</v>
      </c>
      <c r="D99" s="44">
        <v>33613</v>
      </c>
      <c r="E99" s="44">
        <v>40000</v>
      </c>
      <c r="F99" s="44">
        <v>240000</v>
      </c>
      <c r="G99" s="45">
        <v>25000</v>
      </c>
      <c r="H99" s="45">
        <v>29750</v>
      </c>
      <c r="I99" s="45">
        <v>178500</v>
      </c>
      <c r="J99" s="44">
        <v>38000</v>
      </c>
      <c r="K99" s="44">
        <v>45220</v>
      </c>
      <c r="L99" s="44">
        <v>271320</v>
      </c>
      <c r="M99" s="45">
        <v>23529</v>
      </c>
      <c r="N99" s="45">
        <v>28000</v>
      </c>
      <c r="O99" s="46">
        <v>168000</v>
      </c>
      <c r="P99" s="69">
        <v>35743</v>
      </c>
      <c r="Q99" s="70">
        <v>214458</v>
      </c>
    </row>
    <row r="100" spans="1:17" ht="13.5" thickBot="1" x14ac:dyDescent="0.3">
      <c r="A100" s="42">
        <v>94</v>
      </c>
      <c r="B100" s="47" t="s">
        <v>108</v>
      </c>
      <c r="C100" s="43">
        <v>8</v>
      </c>
      <c r="D100" s="44">
        <v>37815</v>
      </c>
      <c r="E100" s="44">
        <v>45000</v>
      </c>
      <c r="F100" s="44">
        <v>360000</v>
      </c>
      <c r="G100" s="45">
        <v>24000</v>
      </c>
      <c r="H100" s="45">
        <v>28560</v>
      </c>
      <c r="I100" s="45">
        <v>228480</v>
      </c>
      <c r="J100" s="44">
        <v>18500</v>
      </c>
      <c r="K100" s="44">
        <v>22015</v>
      </c>
      <c r="L100" s="44">
        <v>176120</v>
      </c>
      <c r="M100" s="45">
        <v>12605</v>
      </c>
      <c r="N100" s="45">
        <v>15000</v>
      </c>
      <c r="O100" s="46">
        <v>120000</v>
      </c>
      <c r="P100" s="69">
        <v>27644</v>
      </c>
      <c r="Q100" s="70">
        <v>221152</v>
      </c>
    </row>
    <row r="101" spans="1:17" ht="13.5" thickBot="1" x14ac:dyDescent="0.3">
      <c r="A101" s="42">
        <v>95</v>
      </c>
      <c r="B101" s="47" t="s">
        <v>109</v>
      </c>
      <c r="C101" s="43">
        <v>8</v>
      </c>
      <c r="D101" s="44">
        <v>4202</v>
      </c>
      <c r="E101" s="44">
        <v>5000</v>
      </c>
      <c r="F101" s="44">
        <v>40000</v>
      </c>
      <c r="G101" s="45">
        <v>3000</v>
      </c>
      <c r="H101" s="45">
        <v>3570</v>
      </c>
      <c r="I101" s="45">
        <v>28560</v>
      </c>
      <c r="J101" s="44">
        <v>2800</v>
      </c>
      <c r="K101" s="44">
        <v>3332</v>
      </c>
      <c r="L101" s="44">
        <v>26656</v>
      </c>
      <c r="M101" s="45">
        <v>4202</v>
      </c>
      <c r="N101" s="45">
        <v>5000</v>
      </c>
      <c r="O101" s="46">
        <v>40000</v>
      </c>
      <c r="P101" s="69">
        <v>4226</v>
      </c>
      <c r="Q101" s="70">
        <v>33808</v>
      </c>
    </row>
    <row r="102" spans="1:17" ht="13.5" thickBot="1" x14ac:dyDescent="0.3">
      <c r="A102" s="42">
        <v>96</v>
      </c>
      <c r="B102" s="47" t="s">
        <v>110</v>
      </c>
      <c r="C102" s="43">
        <v>8</v>
      </c>
      <c r="D102" s="44">
        <v>25210</v>
      </c>
      <c r="E102" s="44">
        <v>30000</v>
      </c>
      <c r="F102" s="44">
        <v>240000</v>
      </c>
      <c r="G102" s="45">
        <v>23000</v>
      </c>
      <c r="H102" s="45">
        <v>27370</v>
      </c>
      <c r="I102" s="45">
        <v>218960</v>
      </c>
      <c r="J102" s="47"/>
      <c r="K102" s="47"/>
      <c r="L102" s="47"/>
      <c r="M102" s="45">
        <v>10924</v>
      </c>
      <c r="N102" s="45">
        <v>13000</v>
      </c>
      <c r="O102" s="46">
        <v>104000</v>
      </c>
      <c r="P102" s="69">
        <v>23457</v>
      </c>
      <c r="Q102" s="70">
        <v>187656</v>
      </c>
    </row>
    <row r="103" spans="1:17" ht="13.5" thickBot="1" x14ac:dyDescent="0.3">
      <c r="A103" s="42">
        <v>97</v>
      </c>
      <c r="B103" s="47" t="s">
        <v>111</v>
      </c>
      <c r="C103" s="43">
        <v>8</v>
      </c>
      <c r="D103" s="44">
        <v>16807</v>
      </c>
      <c r="E103" s="44">
        <v>20000</v>
      </c>
      <c r="F103" s="44">
        <v>160000</v>
      </c>
      <c r="G103" s="45">
        <v>18000</v>
      </c>
      <c r="H103" s="45">
        <v>21420</v>
      </c>
      <c r="I103" s="45">
        <v>171360</v>
      </c>
      <c r="J103" s="47"/>
      <c r="K103" s="47"/>
      <c r="L103" s="47"/>
      <c r="M103" s="45">
        <v>19328</v>
      </c>
      <c r="N103" s="45">
        <v>23000</v>
      </c>
      <c r="O103" s="46">
        <v>184000</v>
      </c>
      <c r="P103" s="69">
        <v>21473</v>
      </c>
      <c r="Q103" s="70">
        <v>171784</v>
      </c>
    </row>
    <row r="104" spans="1:17" ht="13.5" thickBot="1" x14ac:dyDescent="0.3">
      <c r="A104" s="42">
        <v>98</v>
      </c>
      <c r="B104" s="47" t="s">
        <v>112</v>
      </c>
      <c r="C104" s="43">
        <v>10</v>
      </c>
      <c r="D104" s="44">
        <v>10084</v>
      </c>
      <c r="E104" s="44">
        <v>12000</v>
      </c>
      <c r="F104" s="44">
        <v>120000</v>
      </c>
      <c r="G104" s="45">
        <v>3000</v>
      </c>
      <c r="H104" s="45">
        <v>3570</v>
      </c>
      <c r="I104" s="45">
        <v>35700</v>
      </c>
      <c r="J104" s="44">
        <v>2000</v>
      </c>
      <c r="K104" s="44">
        <v>2380</v>
      </c>
      <c r="L104" s="44">
        <v>23800</v>
      </c>
      <c r="M104" s="45">
        <v>7143</v>
      </c>
      <c r="N104" s="45">
        <v>8500</v>
      </c>
      <c r="O104" s="46">
        <v>85000</v>
      </c>
      <c r="P104" s="69">
        <v>6613</v>
      </c>
      <c r="Q104" s="70">
        <v>66130</v>
      </c>
    </row>
    <row r="105" spans="1:17" ht="13.5" thickBot="1" x14ac:dyDescent="0.3">
      <c r="A105" s="42">
        <v>99</v>
      </c>
      <c r="B105" s="47" t="s">
        <v>113</v>
      </c>
      <c r="C105" s="43">
        <v>30</v>
      </c>
      <c r="D105" s="44">
        <v>21008</v>
      </c>
      <c r="E105" s="44">
        <v>25000</v>
      </c>
      <c r="F105" s="44">
        <v>750000</v>
      </c>
      <c r="G105" s="48"/>
      <c r="H105" s="48"/>
      <c r="I105" s="48"/>
      <c r="J105" s="47"/>
      <c r="K105" s="47"/>
      <c r="L105" s="47"/>
      <c r="M105" s="45">
        <v>4622</v>
      </c>
      <c r="N105" s="45">
        <v>5500</v>
      </c>
      <c r="O105" s="46">
        <v>165000</v>
      </c>
      <c r="P105" s="69">
        <v>15250</v>
      </c>
      <c r="Q105" s="70">
        <v>457500</v>
      </c>
    </row>
    <row r="106" spans="1:17" ht="13.5" thickBot="1" x14ac:dyDescent="0.3">
      <c r="A106" s="42">
        <v>100</v>
      </c>
      <c r="B106" s="47" t="s">
        <v>114</v>
      </c>
      <c r="C106" s="43">
        <v>30</v>
      </c>
      <c r="D106" s="44">
        <v>37815</v>
      </c>
      <c r="E106" s="44">
        <v>45000</v>
      </c>
      <c r="F106" s="44">
        <v>1350000</v>
      </c>
      <c r="G106" s="45">
        <v>12000</v>
      </c>
      <c r="H106" s="45">
        <v>14280</v>
      </c>
      <c r="I106" s="45">
        <v>428400</v>
      </c>
      <c r="J106" s="47"/>
      <c r="K106" s="47"/>
      <c r="L106" s="47"/>
      <c r="M106" s="45">
        <v>15126</v>
      </c>
      <c r="N106" s="45">
        <v>18000</v>
      </c>
      <c r="O106" s="46">
        <v>540000</v>
      </c>
      <c r="P106" s="69">
        <v>25760</v>
      </c>
      <c r="Q106" s="70">
        <v>772800</v>
      </c>
    </row>
    <row r="107" spans="1:17" ht="13.5" thickBot="1" x14ac:dyDescent="0.3">
      <c r="A107" s="42">
        <v>101</v>
      </c>
      <c r="B107" s="47" t="s">
        <v>115</v>
      </c>
      <c r="C107" s="43">
        <v>4</v>
      </c>
      <c r="D107" s="44">
        <v>33613</v>
      </c>
      <c r="E107" s="44">
        <v>40000</v>
      </c>
      <c r="F107" s="44">
        <v>160000</v>
      </c>
      <c r="G107" s="45">
        <v>37000</v>
      </c>
      <c r="H107" s="45">
        <v>44030</v>
      </c>
      <c r="I107" s="45">
        <v>176120</v>
      </c>
      <c r="J107" s="47"/>
      <c r="K107" s="47"/>
      <c r="L107" s="47"/>
      <c r="M107" s="45">
        <v>21849</v>
      </c>
      <c r="N107" s="45">
        <v>26000</v>
      </c>
      <c r="O107" s="46">
        <v>104000</v>
      </c>
      <c r="P107" s="69">
        <v>36677</v>
      </c>
      <c r="Q107" s="70">
        <v>146708</v>
      </c>
    </row>
    <row r="108" spans="1:17" ht="13.5" thickBot="1" x14ac:dyDescent="0.3">
      <c r="A108" s="42">
        <v>102</v>
      </c>
      <c r="B108" s="47" t="s">
        <v>116</v>
      </c>
      <c r="C108" s="43">
        <v>20</v>
      </c>
      <c r="D108" s="44">
        <v>10084</v>
      </c>
      <c r="E108" s="44">
        <v>12000</v>
      </c>
      <c r="F108" s="44">
        <v>240000</v>
      </c>
      <c r="G108" s="45">
        <v>15000</v>
      </c>
      <c r="H108" s="45">
        <v>17850</v>
      </c>
      <c r="I108" s="45">
        <v>357000</v>
      </c>
      <c r="J108" s="47"/>
      <c r="K108" s="47"/>
      <c r="L108" s="47"/>
      <c r="M108" s="45">
        <v>8403</v>
      </c>
      <c r="N108" s="45">
        <v>10000</v>
      </c>
      <c r="O108" s="46">
        <v>200000</v>
      </c>
      <c r="P108" s="69">
        <v>13283</v>
      </c>
      <c r="Q108" s="70">
        <v>265660</v>
      </c>
    </row>
    <row r="109" spans="1:17" ht="13.5" thickBot="1" x14ac:dyDescent="0.3">
      <c r="A109" s="42">
        <v>103</v>
      </c>
      <c r="B109" s="47" t="s">
        <v>117</v>
      </c>
      <c r="C109" s="43">
        <v>20</v>
      </c>
      <c r="D109" s="44">
        <v>16807</v>
      </c>
      <c r="E109" s="44">
        <v>20000</v>
      </c>
      <c r="F109" s="44">
        <v>400000</v>
      </c>
      <c r="G109" s="45">
        <v>20000</v>
      </c>
      <c r="H109" s="45">
        <v>23800</v>
      </c>
      <c r="I109" s="45">
        <v>476000</v>
      </c>
      <c r="J109" s="47"/>
      <c r="K109" s="47"/>
      <c r="L109" s="47"/>
      <c r="M109" s="45">
        <v>12605</v>
      </c>
      <c r="N109" s="45">
        <v>15000</v>
      </c>
      <c r="O109" s="46">
        <v>300000</v>
      </c>
      <c r="P109" s="69">
        <v>19600</v>
      </c>
      <c r="Q109" s="70">
        <v>392000</v>
      </c>
    </row>
    <row r="110" spans="1:17" ht="13.5" thickBot="1" x14ac:dyDescent="0.3">
      <c r="A110" s="42">
        <v>104</v>
      </c>
      <c r="B110" s="47" t="s">
        <v>118</v>
      </c>
      <c r="C110" s="43">
        <v>15</v>
      </c>
      <c r="D110" s="44">
        <v>33613</v>
      </c>
      <c r="E110" s="44">
        <v>40000</v>
      </c>
      <c r="F110" s="44">
        <v>600000</v>
      </c>
      <c r="G110" s="45">
        <v>33000</v>
      </c>
      <c r="H110" s="45">
        <v>39270</v>
      </c>
      <c r="I110" s="45">
        <v>589050</v>
      </c>
      <c r="J110" s="47"/>
      <c r="K110" s="47"/>
      <c r="L110" s="47"/>
      <c r="M110" s="45">
        <v>18487</v>
      </c>
      <c r="N110" s="45">
        <v>22000</v>
      </c>
      <c r="O110" s="46">
        <v>330000</v>
      </c>
      <c r="P110" s="69">
        <v>33757</v>
      </c>
      <c r="Q110" s="70">
        <v>506355</v>
      </c>
    </row>
    <row r="111" spans="1:17" ht="13.5" thickBot="1" x14ac:dyDescent="0.3">
      <c r="A111" s="42">
        <v>105</v>
      </c>
      <c r="B111" s="47" t="s">
        <v>119</v>
      </c>
      <c r="C111" s="43">
        <v>10</v>
      </c>
      <c r="D111" s="44">
        <v>14286</v>
      </c>
      <c r="E111" s="44">
        <v>17000</v>
      </c>
      <c r="F111" s="44">
        <v>170000</v>
      </c>
      <c r="G111" s="45">
        <v>20000</v>
      </c>
      <c r="H111" s="45">
        <v>23800</v>
      </c>
      <c r="I111" s="45">
        <v>238000</v>
      </c>
      <c r="J111" s="47"/>
      <c r="K111" s="47"/>
      <c r="L111" s="47"/>
      <c r="M111" s="45">
        <v>12605</v>
      </c>
      <c r="N111" s="45">
        <v>15000</v>
      </c>
      <c r="O111" s="46">
        <v>150000</v>
      </c>
      <c r="P111" s="69">
        <v>18600</v>
      </c>
      <c r="Q111" s="70">
        <v>186000</v>
      </c>
    </row>
    <row r="112" spans="1:17" ht="13.5" thickBot="1" x14ac:dyDescent="0.3">
      <c r="A112" s="42">
        <v>106</v>
      </c>
      <c r="B112" s="47" t="s">
        <v>120</v>
      </c>
      <c r="C112" s="43">
        <v>40</v>
      </c>
      <c r="D112" s="44">
        <v>25210</v>
      </c>
      <c r="E112" s="44">
        <v>30000</v>
      </c>
      <c r="F112" s="44">
        <v>1200000</v>
      </c>
      <c r="G112" s="45">
        <v>25000</v>
      </c>
      <c r="H112" s="45">
        <v>29750</v>
      </c>
      <c r="I112" s="45">
        <v>1190000</v>
      </c>
      <c r="J112" s="44">
        <v>28000</v>
      </c>
      <c r="K112" s="44">
        <v>33320</v>
      </c>
      <c r="L112" s="44">
        <v>1332800</v>
      </c>
      <c r="M112" s="45">
        <v>20168</v>
      </c>
      <c r="N112" s="45">
        <v>24000</v>
      </c>
      <c r="O112" s="46">
        <v>960000</v>
      </c>
      <c r="P112" s="69">
        <v>29268</v>
      </c>
      <c r="Q112" s="70">
        <v>1170720</v>
      </c>
    </row>
    <row r="113" spans="1:17" ht="13.5" thickBot="1" x14ac:dyDescent="0.3">
      <c r="A113" s="42">
        <v>107</v>
      </c>
      <c r="B113" s="47" t="s">
        <v>121</v>
      </c>
      <c r="C113" s="43">
        <v>10</v>
      </c>
      <c r="D113" s="44">
        <v>12605</v>
      </c>
      <c r="E113" s="44">
        <v>15000</v>
      </c>
      <c r="F113" s="44">
        <v>150000</v>
      </c>
      <c r="G113" s="45">
        <v>18000</v>
      </c>
      <c r="H113" s="45">
        <v>21420</v>
      </c>
      <c r="I113" s="45">
        <v>214200</v>
      </c>
      <c r="J113" s="44">
        <v>11000</v>
      </c>
      <c r="K113" s="44">
        <v>13090</v>
      </c>
      <c r="L113" s="44">
        <v>130900</v>
      </c>
      <c r="M113" s="45">
        <v>12605</v>
      </c>
      <c r="N113" s="45">
        <v>15000</v>
      </c>
      <c r="O113" s="46">
        <v>150000</v>
      </c>
      <c r="P113" s="69">
        <v>16128</v>
      </c>
      <c r="Q113" s="70">
        <v>161280</v>
      </c>
    </row>
    <row r="114" spans="1:17" ht="13.5" thickBot="1" x14ac:dyDescent="0.3">
      <c r="A114" s="42">
        <v>108</v>
      </c>
      <c r="B114" s="47" t="s">
        <v>122</v>
      </c>
      <c r="C114" s="43">
        <v>30</v>
      </c>
      <c r="D114" s="44">
        <v>8403</v>
      </c>
      <c r="E114" s="44">
        <v>10000</v>
      </c>
      <c r="F114" s="44">
        <v>300000</v>
      </c>
      <c r="G114" s="45">
        <v>48000</v>
      </c>
      <c r="H114" s="45">
        <v>57120</v>
      </c>
      <c r="I114" s="45">
        <v>1713600</v>
      </c>
      <c r="J114" s="44">
        <v>16000</v>
      </c>
      <c r="K114" s="44">
        <v>19040</v>
      </c>
      <c r="L114" s="44">
        <v>571200</v>
      </c>
      <c r="M114" s="45">
        <v>35294</v>
      </c>
      <c r="N114" s="45">
        <v>42000</v>
      </c>
      <c r="O114" s="46">
        <v>1260000</v>
      </c>
      <c r="P114" s="69">
        <v>32040</v>
      </c>
      <c r="Q114" s="70">
        <v>961200</v>
      </c>
    </row>
    <row r="115" spans="1:17" ht="13.5" thickBot="1" x14ac:dyDescent="0.3">
      <c r="A115" s="42">
        <v>109</v>
      </c>
      <c r="B115" s="47" t="s">
        <v>123</v>
      </c>
      <c r="C115" s="43">
        <v>9</v>
      </c>
      <c r="D115" s="44">
        <v>12605</v>
      </c>
      <c r="E115" s="44">
        <v>15000</v>
      </c>
      <c r="F115" s="44">
        <v>135000</v>
      </c>
      <c r="G115" s="45">
        <v>25000</v>
      </c>
      <c r="H115" s="45">
        <v>29750</v>
      </c>
      <c r="I115" s="45">
        <v>267750</v>
      </c>
      <c r="J115" s="47"/>
      <c r="K115" s="47"/>
      <c r="L115" s="47"/>
      <c r="M115" s="45">
        <v>15126</v>
      </c>
      <c r="N115" s="45">
        <v>18000</v>
      </c>
      <c r="O115" s="46">
        <v>162000</v>
      </c>
      <c r="P115" s="69">
        <v>20917</v>
      </c>
      <c r="Q115" s="70">
        <v>188253</v>
      </c>
    </row>
    <row r="116" spans="1:17" ht="13.5" thickBot="1" x14ac:dyDescent="0.3">
      <c r="A116" s="42">
        <v>110</v>
      </c>
      <c r="B116" s="56" t="s">
        <v>124</v>
      </c>
      <c r="C116" s="43">
        <v>26</v>
      </c>
      <c r="D116" s="49">
        <v>10084</v>
      </c>
      <c r="E116" s="49">
        <v>12000</v>
      </c>
      <c r="F116" s="49">
        <v>312000</v>
      </c>
      <c r="G116" s="50">
        <v>15000</v>
      </c>
      <c r="H116" s="50">
        <v>17850</v>
      </c>
      <c r="I116" s="50">
        <v>464100</v>
      </c>
      <c r="J116" s="49">
        <v>10500</v>
      </c>
      <c r="K116" s="49">
        <v>12495</v>
      </c>
      <c r="L116" s="49">
        <v>324870</v>
      </c>
      <c r="M116" s="50">
        <v>8403</v>
      </c>
      <c r="N116" s="50">
        <v>10000</v>
      </c>
      <c r="O116" s="51">
        <v>260000</v>
      </c>
      <c r="P116" s="72">
        <v>13086</v>
      </c>
      <c r="Q116" s="73">
        <v>340236</v>
      </c>
    </row>
    <row r="117" spans="1:17" ht="13.5" thickBot="1" x14ac:dyDescent="0.3">
      <c r="A117" s="121" t="s">
        <v>125</v>
      </c>
      <c r="B117" s="122"/>
      <c r="C117" s="52">
        <f>SUM(C7:C116)</f>
        <v>3405</v>
      </c>
      <c r="D117" s="74"/>
      <c r="E117" s="75"/>
      <c r="F117" s="75">
        <f>SUM(F7:F116)</f>
        <v>109607000</v>
      </c>
      <c r="G117" s="75"/>
      <c r="H117" s="75"/>
      <c r="I117" s="75">
        <f>SUM(I7:I116)</f>
        <v>84227367</v>
      </c>
      <c r="J117" s="75"/>
      <c r="K117" s="75"/>
      <c r="L117" s="75">
        <f>SUM(L7:L116)</f>
        <v>55637260</v>
      </c>
      <c r="M117" s="75"/>
      <c r="N117" s="75"/>
      <c r="O117" s="75">
        <f>SUM(O7:O116)</f>
        <v>60059100</v>
      </c>
      <c r="P117" s="76"/>
      <c r="Q117" s="77">
        <f>SUM(Q7:Q116)</f>
        <v>82652409</v>
      </c>
    </row>
    <row r="118" spans="1:17" ht="16.5" thickBot="1" x14ac:dyDescent="0.3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4" t="s">
        <v>126</v>
      </c>
      <c r="Q118" s="68">
        <f>+Q117/Q122</f>
        <v>47.205535994242979</v>
      </c>
    </row>
    <row r="122" spans="1:17" x14ac:dyDescent="0.25">
      <c r="Q122" s="67">
        <v>1750905</v>
      </c>
    </row>
  </sheetData>
  <mergeCells count="21">
    <mergeCell ref="A117:B117"/>
    <mergeCell ref="A2:A6"/>
    <mergeCell ref="B2:B6"/>
    <mergeCell ref="C2:C6"/>
    <mergeCell ref="D2:F2"/>
    <mergeCell ref="G2:I2"/>
    <mergeCell ref="J2:L2"/>
    <mergeCell ref="M2:O2"/>
    <mergeCell ref="P2:Q5"/>
    <mergeCell ref="D3:F3"/>
    <mergeCell ref="G3:I3"/>
    <mergeCell ref="J3:L3"/>
    <mergeCell ref="M3:O3"/>
    <mergeCell ref="D4:F4"/>
    <mergeCell ref="G4:I4"/>
    <mergeCell ref="J4:L4"/>
    <mergeCell ref="M4:O4"/>
    <mergeCell ref="D5:F5"/>
    <mergeCell ref="G5:I5"/>
    <mergeCell ref="J5:L5"/>
    <mergeCell ref="M5:O5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K27"/>
  <sheetViews>
    <sheetView topLeftCell="C1" zoomScaleNormal="100" workbookViewId="0">
      <selection activeCell="C17" sqref="C17"/>
    </sheetView>
  </sheetViews>
  <sheetFormatPr baseColWidth="10" defaultColWidth="11.42578125" defaultRowHeight="12.75" x14ac:dyDescent="0.2"/>
  <cols>
    <col min="1" max="1" width="11.42578125" style="19"/>
    <col min="2" max="2" width="36.28515625" style="78" customWidth="1"/>
    <col min="3" max="3" width="11.42578125" style="19"/>
    <col min="4" max="4" width="14.7109375" style="19" customWidth="1"/>
    <col min="5" max="10" width="14.7109375" style="65" customWidth="1"/>
    <col min="11" max="11" width="14.7109375" style="19" customWidth="1"/>
    <col min="12" max="16384" width="11.42578125" style="19"/>
  </cols>
  <sheetData>
    <row r="1" spans="1:11" ht="12.75" customHeight="1" x14ac:dyDescent="0.2">
      <c r="A1" s="123" t="s">
        <v>0</v>
      </c>
      <c r="B1" s="126" t="s">
        <v>127</v>
      </c>
      <c r="C1" s="126" t="s">
        <v>2</v>
      </c>
      <c r="D1" s="129" t="s">
        <v>6</v>
      </c>
      <c r="E1" s="109"/>
      <c r="F1" s="149"/>
      <c r="G1" s="150" t="s">
        <v>152</v>
      </c>
      <c r="H1" s="151"/>
      <c r="I1" s="141"/>
      <c r="J1" s="140" t="s">
        <v>7</v>
      </c>
      <c r="K1" s="141"/>
    </row>
    <row r="2" spans="1:11" ht="12.75" customHeight="1" x14ac:dyDescent="0.2">
      <c r="A2" s="124"/>
      <c r="B2" s="127"/>
      <c r="C2" s="127"/>
      <c r="D2" s="117" t="s">
        <v>12</v>
      </c>
      <c r="E2" s="118"/>
      <c r="F2" s="134"/>
      <c r="G2" s="135" t="s">
        <v>153</v>
      </c>
      <c r="H2" s="136"/>
      <c r="I2" s="137"/>
      <c r="J2" s="142"/>
      <c r="K2" s="137"/>
    </row>
    <row r="3" spans="1:11" ht="12.75" customHeight="1" x14ac:dyDescent="0.2">
      <c r="A3" s="124"/>
      <c r="B3" s="127"/>
      <c r="C3" s="127"/>
      <c r="D3" s="117" t="s">
        <v>129</v>
      </c>
      <c r="E3" s="118"/>
      <c r="F3" s="134"/>
      <c r="G3" s="135" t="s">
        <v>155</v>
      </c>
      <c r="H3" s="136"/>
      <c r="I3" s="137"/>
      <c r="J3" s="142"/>
      <c r="K3" s="137"/>
    </row>
    <row r="4" spans="1:11" ht="25.5" customHeight="1" thickBot="1" x14ac:dyDescent="0.25">
      <c r="A4" s="124"/>
      <c r="B4" s="127"/>
      <c r="C4" s="127"/>
      <c r="D4" s="119" t="s">
        <v>130</v>
      </c>
      <c r="E4" s="120"/>
      <c r="F4" s="145"/>
      <c r="G4" s="146" t="s">
        <v>156</v>
      </c>
      <c r="H4" s="147"/>
      <c r="I4" s="148"/>
      <c r="J4" s="143"/>
      <c r="K4" s="144"/>
    </row>
    <row r="5" spans="1:11" ht="26.25" thickBot="1" x14ac:dyDescent="0.25">
      <c r="A5" s="138"/>
      <c r="B5" s="139"/>
      <c r="C5" s="139"/>
      <c r="D5" s="66" t="s">
        <v>157</v>
      </c>
      <c r="E5" s="66" t="s">
        <v>158</v>
      </c>
      <c r="F5" s="66" t="s">
        <v>159</v>
      </c>
      <c r="G5" s="66" t="s">
        <v>157</v>
      </c>
      <c r="H5" s="66" t="s">
        <v>158</v>
      </c>
      <c r="I5" s="66" t="s">
        <v>159</v>
      </c>
      <c r="J5" s="66" t="s">
        <v>13</v>
      </c>
      <c r="K5" s="66" t="s">
        <v>133</v>
      </c>
    </row>
    <row r="6" spans="1:11" ht="13.5" thickBot="1" x14ac:dyDescent="0.25">
      <c r="A6" s="42">
        <v>1</v>
      </c>
      <c r="B6" s="47" t="s">
        <v>160</v>
      </c>
      <c r="C6" s="43">
        <v>32</v>
      </c>
      <c r="D6" s="58">
        <v>110000</v>
      </c>
      <c r="E6" s="58">
        <v>130900</v>
      </c>
      <c r="F6" s="58">
        <v>4188800</v>
      </c>
      <c r="G6" s="58">
        <v>172269</v>
      </c>
      <c r="H6" s="58">
        <v>205000</v>
      </c>
      <c r="I6" s="58">
        <v>6560000</v>
      </c>
      <c r="J6" s="58">
        <v>167950</v>
      </c>
      <c r="K6" s="59">
        <v>5374400</v>
      </c>
    </row>
    <row r="7" spans="1:11" ht="13.5" thickBot="1" x14ac:dyDescent="0.25">
      <c r="A7" s="42">
        <v>2</v>
      </c>
      <c r="B7" s="47" t="s">
        <v>154</v>
      </c>
      <c r="C7" s="43">
        <v>32</v>
      </c>
      <c r="D7" s="58">
        <v>90000</v>
      </c>
      <c r="E7" s="58">
        <v>107100</v>
      </c>
      <c r="F7" s="58">
        <v>3427200</v>
      </c>
      <c r="G7" s="58">
        <v>75630</v>
      </c>
      <c r="H7" s="58">
        <v>90000</v>
      </c>
      <c r="I7" s="58">
        <v>2880000</v>
      </c>
      <c r="J7" s="58">
        <v>98550</v>
      </c>
      <c r="K7" s="59">
        <v>3153600</v>
      </c>
    </row>
    <row r="8" spans="1:11" ht="13.5" thickBot="1" x14ac:dyDescent="0.25">
      <c r="A8" s="42">
        <v>3</v>
      </c>
      <c r="B8" s="47" t="s">
        <v>134</v>
      </c>
      <c r="C8" s="43">
        <v>27</v>
      </c>
      <c r="D8" s="58">
        <v>100000</v>
      </c>
      <c r="E8" s="58">
        <v>119000</v>
      </c>
      <c r="F8" s="58">
        <v>3213000</v>
      </c>
      <c r="G8" s="58">
        <v>172269</v>
      </c>
      <c r="H8" s="58">
        <v>205000</v>
      </c>
      <c r="I8" s="58">
        <v>5535000</v>
      </c>
      <c r="J8" s="58">
        <v>162000</v>
      </c>
      <c r="K8" s="59">
        <v>4374000</v>
      </c>
    </row>
    <row r="9" spans="1:11" ht="13.5" thickBot="1" x14ac:dyDescent="0.25">
      <c r="A9" s="42">
        <v>4</v>
      </c>
      <c r="B9" s="47" t="s">
        <v>135</v>
      </c>
      <c r="C9" s="43">
        <v>17</v>
      </c>
      <c r="D9" s="58">
        <v>230000</v>
      </c>
      <c r="E9" s="58">
        <v>273700</v>
      </c>
      <c r="F9" s="58">
        <v>4652900</v>
      </c>
      <c r="G9" s="58">
        <v>126050</v>
      </c>
      <c r="H9" s="58">
        <v>150000</v>
      </c>
      <c r="I9" s="58">
        <v>2550000</v>
      </c>
      <c r="J9" s="58">
        <v>211850</v>
      </c>
      <c r="K9" s="59">
        <v>3601450</v>
      </c>
    </row>
    <row r="10" spans="1:11" ht="13.5" thickBot="1" x14ac:dyDescent="0.25">
      <c r="A10" s="42">
        <v>5</v>
      </c>
      <c r="B10" s="47" t="s">
        <v>136</v>
      </c>
      <c r="C10" s="43">
        <v>17</v>
      </c>
      <c r="D10" s="58">
        <v>150000</v>
      </c>
      <c r="E10" s="58">
        <v>178500</v>
      </c>
      <c r="F10" s="58">
        <v>3034500</v>
      </c>
      <c r="G10" s="58">
        <v>117647</v>
      </c>
      <c r="H10" s="58">
        <v>140000</v>
      </c>
      <c r="I10" s="58">
        <v>2380000</v>
      </c>
      <c r="J10" s="58">
        <v>159250</v>
      </c>
      <c r="K10" s="59">
        <v>2707250</v>
      </c>
    </row>
    <row r="11" spans="1:11" ht="13.5" thickBot="1" x14ac:dyDescent="0.25">
      <c r="A11" s="42">
        <v>6</v>
      </c>
      <c r="B11" s="47" t="s">
        <v>137</v>
      </c>
      <c r="C11" s="43">
        <v>17</v>
      </c>
      <c r="D11" s="58">
        <v>210000</v>
      </c>
      <c r="E11" s="58">
        <v>249900</v>
      </c>
      <c r="F11" s="58">
        <v>4248300</v>
      </c>
      <c r="G11" s="58">
        <v>235294</v>
      </c>
      <c r="H11" s="58">
        <v>280000</v>
      </c>
      <c r="I11" s="58">
        <v>4760000</v>
      </c>
      <c r="J11" s="58">
        <v>264950</v>
      </c>
      <c r="K11" s="59">
        <v>4504150</v>
      </c>
    </row>
    <row r="12" spans="1:11" ht="13.5" thickBot="1" x14ac:dyDescent="0.25">
      <c r="A12" s="42">
        <v>7</v>
      </c>
      <c r="B12" s="47" t="s">
        <v>138</v>
      </c>
      <c r="C12" s="43">
        <v>18</v>
      </c>
      <c r="D12" s="58">
        <v>60000</v>
      </c>
      <c r="E12" s="58">
        <v>71400</v>
      </c>
      <c r="F12" s="58">
        <v>1285200</v>
      </c>
      <c r="G12" s="58">
        <v>46218</v>
      </c>
      <c r="H12" s="58">
        <v>55000</v>
      </c>
      <c r="I12" s="58">
        <v>990000</v>
      </c>
      <c r="J12" s="58">
        <v>63200</v>
      </c>
      <c r="K12" s="59">
        <v>1137600</v>
      </c>
    </row>
    <row r="13" spans="1:11" ht="13.5" thickBot="1" x14ac:dyDescent="0.25">
      <c r="A13" s="42">
        <v>8</v>
      </c>
      <c r="B13" s="47" t="s">
        <v>139</v>
      </c>
      <c r="C13" s="43">
        <v>19</v>
      </c>
      <c r="D13" s="58">
        <v>13000</v>
      </c>
      <c r="E13" s="58">
        <v>15470</v>
      </c>
      <c r="F13" s="58">
        <v>293930</v>
      </c>
      <c r="G13" s="58">
        <v>5882</v>
      </c>
      <c r="H13" s="58">
        <v>7000</v>
      </c>
      <c r="I13" s="58">
        <v>133000</v>
      </c>
      <c r="J13" s="58">
        <v>11235</v>
      </c>
      <c r="K13" s="59">
        <v>213465</v>
      </c>
    </row>
    <row r="14" spans="1:11" ht="13.5" thickBot="1" x14ac:dyDescent="0.25">
      <c r="A14" s="42">
        <v>9</v>
      </c>
      <c r="B14" s="47" t="s">
        <v>140</v>
      </c>
      <c r="C14" s="43">
        <v>9</v>
      </c>
      <c r="D14" s="58">
        <v>30000</v>
      </c>
      <c r="E14" s="58">
        <v>35700</v>
      </c>
      <c r="F14" s="58">
        <v>321300</v>
      </c>
      <c r="G14" s="58">
        <v>15126</v>
      </c>
      <c r="H14" s="58">
        <v>18000</v>
      </c>
      <c r="I14" s="58">
        <v>162000</v>
      </c>
      <c r="J14" s="58">
        <v>26850</v>
      </c>
      <c r="K14" s="59">
        <v>241650</v>
      </c>
    </row>
    <row r="15" spans="1:11" ht="13.5" thickBot="1" x14ac:dyDescent="0.25">
      <c r="A15" s="42">
        <v>10</v>
      </c>
      <c r="B15" s="47" t="s">
        <v>141</v>
      </c>
      <c r="C15" s="43">
        <v>5</v>
      </c>
      <c r="D15" s="58">
        <v>40000</v>
      </c>
      <c r="E15" s="58">
        <v>47600</v>
      </c>
      <c r="F15" s="58">
        <v>238000</v>
      </c>
      <c r="G15" s="58">
        <v>92437</v>
      </c>
      <c r="H15" s="58">
        <v>110000</v>
      </c>
      <c r="I15" s="58">
        <v>550000</v>
      </c>
      <c r="J15" s="58">
        <v>78800</v>
      </c>
      <c r="K15" s="59">
        <v>394000</v>
      </c>
    </row>
    <row r="16" spans="1:11" ht="13.5" thickBot="1" x14ac:dyDescent="0.25">
      <c r="A16" s="42">
        <v>11</v>
      </c>
      <c r="B16" s="47" t="s">
        <v>142</v>
      </c>
      <c r="C16" s="43">
        <v>5</v>
      </c>
      <c r="D16" s="58">
        <v>55000</v>
      </c>
      <c r="E16" s="58">
        <v>65450</v>
      </c>
      <c r="F16" s="58">
        <v>327250</v>
      </c>
      <c r="G16" s="58">
        <v>37815</v>
      </c>
      <c r="H16" s="58">
        <v>45000</v>
      </c>
      <c r="I16" s="58">
        <v>225000</v>
      </c>
      <c r="J16" s="58">
        <v>55225</v>
      </c>
      <c r="K16" s="59">
        <v>276125</v>
      </c>
    </row>
    <row r="17" spans="1:11" ht="13.5" thickBot="1" x14ac:dyDescent="0.25">
      <c r="A17" s="130" t="s">
        <v>125</v>
      </c>
      <c r="B17" s="131"/>
      <c r="C17" s="55">
        <f>SUM(C6:C16)</f>
        <v>198</v>
      </c>
      <c r="D17" s="132" t="s">
        <v>143</v>
      </c>
      <c r="E17" s="133"/>
      <c r="F17" s="60">
        <f>SUM(F6:F16)</f>
        <v>25230380</v>
      </c>
      <c r="G17" s="132" t="s">
        <v>143</v>
      </c>
      <c r="H17" s="133"/>
      <c r="I17" s="60">
        <f>SUM(I6:I16)</f>
        <v>26725000</v>
      </c>
      <c r="J17" s="61"/>
      <c r="K17" s="61">
        <f>SUM(K6:K16)</f>
        <v>25977690</v>
      </c>
    </row>
    <row r="18" spans="1:11" ht="16.5" thickBot="1" x14ac:dyDescent="0.25">
      <c r="A18" s="62"/>
      <c r="B18" s="62"/>
      <c r="C18" s="62"/>
      <c r="D18" s="63"/>
      <c r="E18" s="63"/>
      <c r="F18" s="63"/>
      <c r="G18" s="63"/>
      <c r="H18" s="63"/>
      <c r="I18" s="63"/>
      <c r="J18" s="64" t="s">
        <v>126</v>
      </c>
      <c r="K18" s="79">
        <f>+K17/1750905</f>
        <v>14.83672158112519</v>
      </c>
    </row>
    <row r="25" spans="1:11" x14ac:dyDescent="0.2">
      <c r="F25" s="80"/>
    </row>
    <row r="26" spans="1:11" x14ac:dyDescent="0.2">
      <c r="F26" s="80"/>
    </row>
    <row r="27" spans="1:11" x14ac:dyDescent="0.2">
      <c r="F27" s="80"/>
    </row>
  </sheetData>
  <mergeCells count="15">
    <mergeCell ref="J1:K4"/>
    <mergeCell ref="D3:F3"/>
    <mergeCell ref="G3:I3"/>
    <mergeCell ref="D4:F4"/>
    <mergeCell ref="G4:I4"/>
    <mergeCell ref="D1:F1"/>
    <mergeCell ref="G1:I1"/>
    <mergeCell ref="A17:B17"/>
    <mergeCell ref="D17:E17"/>
    <mergeCell ref="G17:H17"/>
    <mergeCell ref="D2:F2"/>
    <mergeCell ref="G2:I2"/>
    <mergeCell ref="A1:A5"/>
    <mergeCell ref="B1:B5"/>
    <mergeCell ref="C1:C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B2:M18"/>
  <sheetViews>
    <sheetView tabSelected="1" zoomScale="85" zoomScaleNormal="85" workbookViewId="0">
      <selection activeCell="C18" sqref="C18"/>
    </sheetView>
  </sheetViews>
  <sheetFormatPr baseColWidth="10" defaultColWidth="11.42578125" defaultRowHeight="15" customHeight="1" x14ac:dyDescent="0.25"/>
  <cols>
    <col min="1" max="1" width="2.85546875" style="9" customWidth="1"/>
    <col min="2" max="2" width="7" style="9" customWidth="1"/>
    <col min="3" max="3" width="17.7109375" style="1" customWidth="1"/>
    <col min="4" max="11" width="14.5703125" style="9" customWidth="1"/>
    <col min="12" max="13" width="15.42578125" style="9" customWidth="1"/>
    <col min="14" max="16384" width="11.42578125" style="9"/>
  </cols>
  <sheetData>
    <row r="2" spans="2:13" s="19" customFormat="1" ht="15" customHeight="1" thickBot="1" x14ac:dyDescent="0.25"/>
    <row r="3" spans="2:13" s="2" customFormat="1" ht="15" customHeight="1" x14ac:dyDescent="0.25">
      <c r="B3" s="94" t="s">
        <v>0</v>
      </c>
      <c r="C3" s="96" t="s">
        <v>144</v>
      </c>
      <c r="D3" s="98" t="s">
        <v>2</v>
      </c>
      <c r="E3" s="105" t="s">
        <v>6</v>
      </c>
      <c r="F3" s="105"/>
      <c r="G3" s="106"/>
      <c r="H3" s="107" t="s">
        <v>145</v>
      </c>
      <c r="I3" s="105"/>
      <c r="J3" s="106"/>
      <c r="K3" s="83" t="s">
        <v>7</v>
      </c>
      <c r="L3" s="84"/>
      <c r="M3" s="23"/>
    </row>
    <row r="4" spans="2:13" s="2" customFormat="1" ht="15" customHeight="1" x14ac:dyDescent="0.25">
      <c r="B4" s="95"/>
      <c r="C4" s="97"/>
      <c r="D4" s="99"/>
      <c r="E4" s="102" t="s">
        <v>12</v>
      </c>
      <c r="F4" s="102"/>
      <c r="G4" s="103"/>
      <c r="H4" s="104" t="s">
        <v>146</v>
      </c>
      <c r="I4" s="102"/>
      <c r="J4" s="103"/>
      <c r="K4" s="85"/>
      <c r="L4" s="86"/>
      <c r="M4" s="23"/>
    </row>
    <row r="5" spans="2:13" s="2" customFormat="1" ht="15" customHeight="1" x14ac:dyDescent="0.25">
      <c r="B5" s="95"/>
      <c r="C5" s="97"/>
      <c r="D5" s="99"/>
      <c r="E5" s="102" t="s">
        <v>129</v>
      </c>
      <c r="F5" s="102"/>
      <c r="G5" s="103"/>
      <c r="H5" s="104" t="s">
        <v>147</v>
      </c>
      <c r="I5" s="102"/>
      <c r="J5" s="103"/>
      <c r="K5" s="85"/>
      <c r="L5" s="86"/>
      <c r="M5" s="23"/>
    </row>
    <row r="6" spans="2:13" s="2" customFormat="1" ht="15" customHeight="1" x14ac:dyDescent="0.25">
      <c r="B6" s="95"/>
      <c r="C6" s="97"/>
      <c r="D6" s="99"/>
      <c r="E6" s="102" t="s">
        <v>130</v>
      </c>
      <c r="F6" s="102"/>
      <c r="G6" s="103"/>
      <c r="H6" s="104" t="s">
        <v>148</v>
      </c>
      <c r="I6" s="102"/>
      <c r="J6" s="103"/>
      <c r="K6" s="87"/>
      <c r="L6" s="88"/>
      <c r="M6" s="23"/>
    </row>
    <row r="7" spans="2:13" s="7" customFormat="1" ht="29.25" customHeight="1" x14ac:dyDescent="0.25">
      <c r="B7" s="95"/>
      <c r="C7" s="97"/>
      <c r="D7" s="99"/>
      <c r="E7" s="30" t="s">
        <v>13</v>
      </c>
      <c r="F7" s="4" t="s">
        <v>14</v>
      </c>
      <c r="G7" s="5" t="s">
        <v>132</v>
      </c>
      <c r="H7" s="3" t="s">
        <v>13</v>
      </c>
      <c r="I7" s="4" t="s">
        <v>14</v>
      </c>
      <c r="J7" s="5" t="s">
        <v>132</v>
      </c>
      <c r="K7" s="6" t="s">
        <v>13</v>
      </c>
      <c r="L7" s="32" t="s">
        <v>133</v>
      </c>
      <c r="M7" s="24"/>
    </row>
    <row r="8" spans="2:13" ht="15" customHeight="1" x14ac:dyDescent="0.25">
      <c r="B8" s="10">
        <v>1</v>
      </c>
      <c r="C8" s="22" t="s">
        <v>149</v>
      </c>
      <c r="D8" s="21">
        <v>2</v>
      </c>
      <c r="E8" s="29">
        <v>890000</v>
      </c>
      <c r="F8" s="12">
        <f>ROUND(E8*1.19,0)</f>
        <v>1059100</v>
      </c>
      <c r="G8" s="8">
        <f>+F8*D8</f>
        <v>2118200</v>
      </c>
      <c r="H8" s="11">
        <v>950000</v>
      </c>
      <c r="I8" s="12">
        <f>ROUND(H8*1.19,0)</f>
        <v>1130500</v>
      </c>
      <c r="J8" s="13">
        <f>+I8*D8</f>
        <v>2261000</v>
      </c>
      <c r="K8" s="14">
        <f>ROUND(AVERAGE(F8,I8),0)</f>
        <v>1094800</v>
      </c>
      <c r="L8" s="33">
        <f>K8*D8</f>
        <v>2189600</v>
      </c>
      <c r="M8" s="25"/>
    </row>
    <row r="9" spans="2:13" ht="15" customHeight="1" x14ac:dyDescent="0.25">
      <c r="B9" s="10">
        <v>2</v>
      </c>
      <c r="C9" s="22" t="s">
        <v>150</v>
      </c>
      <c r="D9" s="21">
        <v>10</v>
      </c>
      <c r="E9" s="29">
        <v>98000</v>
      </c>
      <c r="F9" s="12">
        <f>ROUND(E9*1.19,0)</f>
        <v>116620</v>
      </c>
      <c r="G9" s="8">
        <f>+F9*D9</f>
        <v>1166200</v>
      </c>
      <c r="H9" s="11">
        <v>400000</v>
      </c>
      <c r="I9" s="12">
        <f t="shared" ref="I9" si="0">ROUND(H9*1.19,0)</f>
        <v>476000</v>
      </c>
      <c r="J9" s="13">
        <f>+I9*D9</f>
        <v>4760000</v>
      </c>
      <c r="K9" s="14">
        <f>ROUND(AVERAGE(F9,I9),0)</f>
        <v>296310</v>
      </c>
      <c r="L9" s="33">
        <f>K9*D9</f>
        <v>2963100</v>
      </c>
      <c r="M9" s="25"/>
    </row>
    <row r="10" spans="2:13" ht="15" customHeight="1" thickBot="1" x14ac:dyDescent="0.3">
      <c r="B10" s="100" t="s">
        <v>125</v>
      </c>
      <c r="C10" s="101"/>
      <c r="D10" s="31">
        <f>SUM(D8:D9)</f>
        <v>12</v>
      </c>
      <c r="E10" s="91">
        <f>SUM(G8:G9)</f>
        <v>3284400</v>
      </c>
      <c r="F10" s="91"/>
      <c r="G10" s="92"/>
      <c r="H10" s="93">
        <f>SUM(J8:J9)</f>
        <v>7021000</v>
      </c>
      <c r="I10" s="91"/>
      <c r="J10" s="92"/>
      <c r="K10" s="15" t="s">
        <v>143</v>
      </c>
      <c r="L10" s="33">
        <f>SUM(L8:L9)</f>
        <v>5152700</v>
      </c>
      <c r="M10" s="26"/>
    </row>
    <row r="11" spans="2:13" ht="15.75" customHeight="1" thickBot="1" x14ac:dyDescent="0.3">
      <c r="B11" s="34"/>
      <c r="C11" s="89"/>
      <c r="D11" s="89"/>
      <c r="E11" s="89"/>
      <c r="F11" s="89"/>
      <c r="G11" s="89"/>
      <c r="H11" s="89"/>
      <c r="I11" s="89"/>
      <c r="J11" s="90"/>
      <c r="K11" s="28" t="s">
        <v>126</v>
      </c>
      <c r="L11" s="27">
        <f>+L10/1750905</f>
        <v>2.9428781116051415</v>
      </c>
      <c r="M11" s="16"/>
    </row>
    <row r="12" spans="2:13" ht="15" customHeight="1" x14ac:dyDescent="0.25">
      <c r="L12" s="17"/>
      <c r="M12" s="17"/>
    </row>
    <row r="14" spans="2:13" ht="15" customHeight="1" x14ac:dyDescent="0.25">
      <c r="B14" s="18"/>
      <c r="C14" s="81">
        <f>+INSUMOS!Q117</f>
        <v>82652409</v>
      </c>
    </row>
    <row r="15" spans="2:13" ht="15" customHeight="1" x14ac:dyDescent="0.25">
      <c r="C15" s="1">
        <f>+HERRAMIENTAS!K17</f>
        <v>25977690</v>
      </c>
    </row>
    <row r="16" spans="2:13" ht="15" customHeight="1" x14ac:dyDescent="0.25">
      <c r="C16" s="82">
        <f>+L10</f>
        <v>5152700</v>
      </c>
    </row>
    <row r="18" spans="3:3" ht="15" customHeight="1" x14ac:dyDescent="0.25">
      <c r="C18" s="81">
        <f>SUM(C14:C17)</f>
        <v>113782799</v>
      </c>
    </row>
  </sheetData>
  <mergeCells count="16">
    <mergeCell ref="K3:L6"/>
    <mergeCell ref="C11:J11"/>
    <mergeCell ref="E10:G10"/>
    <mergeCell ref="H10:J10"/>
    <mergeCell ref="B3:B7"/>
    <mergeCell ref="C3:C7"/>
    <mergeCell ref="D3:D7"/>
    <mergeCell ref="B10:C10"/>
    <mergeCell ref="E4:G4"/>
    <mergeCell ref="H4:J4"/>
    <mergeCell ref="E5:G5"/>
    <mergeCell ref="H5:J5"/>
    <mergeCell ref="E6:G6"/>
    <mergeCell ref="H6:J6"/>
    <mergeCell ref="E3:G3"/>
    <mergeCell ref="H3:J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6C8B32BA9EB649A816BB8B5A65D7CC" ma:contentTypeVersion="17" ma:contentTypeDescription="Crear nuevo documento." ma:contentTypeScope="" ma:versionID="a811416273c80c7eaf0136d95af1873e">
  <xsd:schema xmlns:xsd="http://www.w3.org/2001/XMLSchema" xmlns:xs="http://www.w3.org/2001/XMLSchema" xmlns:p="http://schemas.microsoft.com/office/2006/metadata/properties" xmlns:ns1="http://schemas.microsoft.com/sharepoint/v3" xmlns:ns2="789a8319-a7c2-4a41-b730-178f2ce4f4f1" xmlns:ns3="1b5f0918-5e3f-41de-a1d5-23341a8f8e42" targetNamespace="http://schemas.microsoft.com/office/2006/metadata/properties" ma:root="true" ma:fieldsID="9bfff643c894e72ecbdcdcab497d8c66" ns1:_="" ns2:_="" ns3:_="">
    <xsd:import namespace="http://schemas.microsoft.com/sharepoint/v3"/>
    <xsd:import namespace="789a8319-a7c2-4a41-b730-178f2ce4f4f1"/>
    <xsd:import namespace="1b5f0918-5e3f-41de-a1d5-23341a8f8e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9a8319-a7c2-4a41-b730-178f2ce4f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3" nillable="true" ma:displayName="Estado de aprobación" ma:internalName="_x0024_Resources_x003a_core_x002c_Signoff_Status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5f0918-5e3f-41de-a1d5-23341a8f8e4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69ee447-54c0-4ce7-a57b-3d531c71870c}" ma:internalName="TaxCatchAll" ma:showField="CatchAllData" ma:web="1b5f0918-5e3f-41de-a1d5-23341a8f8e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789a8319-a7c2-4a41-b730-178f2ce4f4f1">
      <Terms xmlns="http://schemas.microsoft.com/office/infopath/2007/PartnerControls"/>
    </lcf76f155ced4ddcb4097134ff3c332f>
    <_ip_UnifiedCompliancePolicyProperties xmlns="http://schemas.microsoft.com/sharepoint/v3" xsi:nil="true"/>
    <_Flow_SignoffStatus xmlns="789a8319-a7c2-4a41-b730-178f2ce4f4f1" xsi:nil="true"/>
    <TaxCatchAll xmlns="1b5f0918-5e3f-41de-a1d5-23341a8f8e4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B09202-31BC-4C34-8C2D-54254F8FB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89a8319-a7c2-4a41-b730-178f2ce4f4f1"/>
    <ds:schemaRef ds:uri="1b5f0918-5e3f-41de-a1d5-23341a8f8e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07A2F8-FDBE-4297-814D-B680694E14A5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1b5f0918-5e3f-41de-a1d5-23341a8f8e42"/>
    <ds:schemaRef ds:uri="789a8319-a7c2-4a41-b730-178f2ce4f4f1"/>
  </ds:schemaRefs>
</ds:datastoreItem>
</file>

<file path=customXml/itemProps3.xml><?xml version="1.0" encoding="utf-8"?>
<ds:datastoreItem xmlns:ds="http://schemas.openxmlformats.org/officeDocument/2006/customXml" ds:itemID="{5B3964CF-C772-42FB-805D-1EDB147A7D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INSUMOS</vt:lpstr>
      <vt:lpstr>HERRAMIENTAS</vt:lpstr>
      <vt:lpstr>MOBILIARIO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Paola Franco Molina</dc:creator>
  <cp:keywords/>
  <dc:description/>
  <cp:lastModifiedBy>Diego Hernando Rivera Ruíz</cp:lastModifiedBy>
  <cp:revision/>
  <dcterms:created xsi:type="dcterms:W3CDTF">2023-09-04T15:24:36Z</dcterms:created>
  <dcterms:modified xsi:type="dcterms:W3CDTF">2026-10-09T16:33:33Z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0x010100606C8B32BA9EB649A816BB8B5A65D7CC</vt:lpwstr>
  </property>
  <property fmtid="{D5CDD505-2E9C-101B-9397-08002B2CF9AE}" pid="3" name="Order">
    <vt:r8>402700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