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326"/>
  <workbookPr defaultThemeVersion="124226"/>
  <mc:AlternateContent xmlns:mc="http://schemas.openxmlformats.org/markup-compatibility/2006">
    <mc:Choice Requires="x15">
      <x15ac:absPath xmlns:x15ac="http://schemas.microsoft.com/office/spreadsheetml/2010/11/ac" url="C:\FACTURACION\2026\INFORMES DE SUPERVISION\2.SUMINISTRO\2026\CTO 174-MC-ESMBAS 16-2026 FRANCISCO VERSCANSE\"/>
    </mc:Choice>
  </mc:AlternateContent>
  <xr:revisionPtr revIDLastSave="0" documentId="13_ncr:1_{60BF8499-CFA5-4AA7-BF78-71901B048C8C}" xr6:coauthVersionLast="47" xr6:coauthVersionMax="47" xr10:uidLastSave="{00000000-0000-0000-0000-000000000000}"/>
  <bookViews>
    <workbookView xWindow="-120" yWindow="-120" windowWidth="24240" windowHeight="13140" activeTab="4" xr2:uid="{00000000-000D-0000-FFFF-FFFF00000000}"/>
  </bookViews>
  <sheets>
    <sheet name="INFORME 01" sheetId="77" r:id="rId1"/>
    <sheet name="INFORME 02" sheetId="78" r:id="rId2"/>
    <sheet name="INFORME 03" sheetId="79" r:id="rId3"/>
    <sheet name="INFORME 04" sheetId="80" r:id="rId4"/>
    <sheet name="INFORME 05" sheetId="81" r:id="rId5"/>
  </sheets>
  <definedNames>
    <definedName name="_xlnm.Print_Area" localSheetId="0">'INFORME 01'!$A$1:$H$103</definedName>
    <definedName name="_xlnm.Print_Area" localSheetId="1">'INFORME 02'!$A$1:$H$104</definedName>
    <definedName name="_xlnm.Print_Area" localSheetId="2">'INFORME 03'!$A$1:$H$105</definedName>
    <definedName name="_xlnm.Print_Area" localSheetId="3">'INFORME 04'!$A$1:$H$106</definedName>
    <definedName name="_xlnm.Print_Area" localSheetId="4">'INFORME 05'!$A$1:$H$107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G70" i="81" l="1"/>
  <c r="G69" i="81"/>
  <c r="G68" i="81"/>
  <c r="G71" i="81" s="1"/>
  <c r="G67" i="81"/>
  <c r="G66" i="81"/>
  <c r="D58" i="81"/>
  <c r="G49" i="81"/>
  <c r="F49" i="81"/>
  <c r="E49" i="81"/>
  <c r="D57" i="81" s="1"/>
  <c r="H48" i="81"/>
  <c r="H47" i="81"/>
  <c r="H44" i="81"/>
  <c r="H49" i="81" s="1"/>
  <c r="H43" i="81"/>
  <c r="C42" i="81"/>
  <c r="C49" i="81" s="1"/>
  <c r="D56" i="81" s="1"/>
  <c r="G26" i="81"/>
  <c r="G27" i="81" s="1"/>
  <c r="D60" i="81" s="1"/>
  <c r="B91" i="81" l="1"/>
  <c r="H50" i="81"/>
  <c r="H72" i="81"/>
  <c r="F91" i="81" s="1"/>
  <c r="H51" i="81"/>
  <c r="G53" i="81" s="1"/>
  <c r="D59" i="81"/>
  <c r="D61" i="81" s="1"/>
  <c r="D50" i="81"/>
  <c r="G69" i="80"/>
  <c r="G70" i="80" s="1"/>
  <c r="G68" i="80"/>
  <c r="G67" i="80"/>
  <c r="G66" i="80"/>
  <c r="D58" i="80"/>
  <c r="G49" i="80"/>
  <c r="F49" i="80"/>
  <c r="E49" i="80"/>
  <c r="D57" i="80" s="1"/>
  <c r="H48" i="80"/>
  <c r="H47" i="80"/>
  <c r="H46" i="80"/>
  <c r="H45" i="80"/>
  <c r="H44" i="80"/>
  <c r="H43" i="80"/>
  <c r="C42" i="80"/>
  <c r="C49" i="80" s="1"/>
  <c r="D56" i="80" s="1"/>
  <c r="G26" i="80"/>
  <c r="G27" i="80" s="1"/>
  <c r="D60" i="80" s="1"/>
  <c r="H49" i="80" l="1"/>
  <c r="H71" i="80" s="1"/>
  <c r="F90" i="80" s="1"/>
  <c r="D59" i="80"/>
  <c r="D61" i="80" s="1"/>
  <c r="H50" i="80"/>
  <c r="D50" i="80"/>
  <c r="B90" i="80"/>
  <c r="G68" i="79"/>
  <c r="G67" i="79"/>
  <c r="G66" i="79"/>
  <c r="G69" i="79" s="1"/>
  <c r="D58" i="79"/>
  <c r="G49" i="79"/>
  <c r="F49" i="79"/>
  <c r="E49" i="79"/>
  <c r="H48" i="79"/>
  <c r="H47" i="79"/>
  <c r="H46" i="79"/>
  <c r="H45" i="79"/>
  <c r="H44" i="79"/>
  <c r="H43" i="79"/>
  <c r="C42" i="79"/>
  <c r="C49" i="79" s="1"/>
  <c r="G26" i="79"/>
  <c r="G27" i="79" s="1"/>
  <c r="D60" i="79" s="1"/>
  <c r="D50" i="79" l="1"/>
  <c r="H51" i="80"/>
  <c r="G53" i="80" s="1"/>
  <c r="H49" i="79"/>
  <c r="H50" i="79" s="1"/>
  <c r="D57" i="79"/>
  <c r="B89" i="79"/>
  <c r="D56" i="79"/>
  <c r="D59" i="79" s="1"/>
  <c r="D61" i="79" s="1"/>
  <c r="G67" i="78"/>
  <c r="G49" i="78"/>
  <c r="H49" i="78"/>
  <c r="F49" i="78"/>
  <c r="G66" i="78"/>
  <c r="G68" i="78" s="1"/>
  <c r="D58" i="78"/>
  <c r="E49" i="78"/>
  <c r="C49" i="78"/>
  <c r="D56" i="78" s="1"/>
  <c r="H48" i="78"/>
  <c r="H47" i="78"/>
  <c r="H46" i="78"/>
  <c r="H45" i="78"/>
  <c r="H44" i="78"/>
  <c r="H43" i="78"/>
  <c r="C42" i="78"/>
  <c r="G26" i="78"/>
  <c r="G27" i="78" s="1"/>
  <c r="D60" i="78" s="1"/>
  <c r="B88" i="78" l="1"/>
  <c r="D57" i="78"/>
  <c r="H51" i="79"/>
  <c r="G53" i="79" s="1"/>
  <c r="H70" i="79"/>
  <c r="F89" i="79" s="1"/>
  <c r="D59" i="78"/>
  <c r="D61" i="78" s="1"/>
  <c r="H50" i="78"/>
  <c r="D50" i="78"/>
  <c r="C42" i="77"/>
  <c r="H51" i="78" l="1"/>
  <c r="G53" i="78" s="1"/>
  <c r="H69" i="78"/>
  <c r="F88" i="78" s="1"/>
  <c r="G66" i="77"/>
  <c r="G67" i="77" s="1"/>
  <c r="F49" i="77" l="1"/>
  <c r="G49" i="77"/>
  <c r="H43" i="77"/>
  <c r="H44" i="77"/>
  <c r="H45" i="77"/>
  <c r="H46" i="77"/>
  <c r="H47" i="77"/>
  <c r="H48" i="77"/>
  <c r="D58" i="77"/>
  <c r="C49" i="77" l="1"/>
  <c r="G26" i="77"/>
  <c r="G27" i="77" s="1"/>
  <c r="D60" i="77" s="1"/>
  <c r="D56" i="77" l="1"/>
  <c r="E49" i="77"/>
  <c r="H49" i="77" l="1"/>
  <c r="H68" i="77" s="1"/>
  <c r="F87" i="77" s="1"/>
  <c r="H50" i="77" l="1"/>
  <c r="H51" i="77"/>
  <c r="G53" i="77" s="1"/>
  <c r="B87" i="77"/>
  <c r="D50" i="77"/>
  <c r="D59" i="77" l="1"/>
  <c r="D61" i="77" s="1"/>
</calcChain>
</file>

<file path=xl/sharedStrings.xml><?xml version="1.0" encoding="utf-8"?>
<sst xmlns="http://schemas.openxmlformats.org/spreadsheetml/2006/main" count="653" uniqueCount="175">
  <si>
    <t xml:space="preserve">    FUERZAS MILITARES DE COLOMBIA</t>
  </si>
  <si>
    <t xml:space="preserve">  EJERCITO NACIONAL</t>
  </si>
  <si>
    <t xml:space="preserve">                                                                                                      </t>
  </si>
  <si>
    <t>PLAZO DE EJECUCIÓN:</t>
  </si>
  <si>
    <t>LUGAR DE ENTREGA:</t>
  </si>
  <si>
    <t xml:space="preserve">VALOR DEL CONTRATO: </t>
  </si>
  <si>
    <t>2: RESUMEN DOCUMENTOS PRESUPUESTALES</t>
  </si>
  <si>
    <t>3: MODIFICATORIOS</t>
  </si>
  <si>
    <t>TIPO</t>
  </si>
  <si>
    <t>FECHA</t>
  </si>
  <si>
    <t>OBJETO</t>
  </si>
  <si>
    <t>4: RELACION DE BIENES Y/O SERVICIOS OBJETO DEL CONTRATO</t>
  </si>
  <si>
    <t>ITEM</t>
  </si>
  <si>
    <t>DESCRIPCION</t>
  </si>
  <si>
    <t>VALOR TOTAL</t>
  </si>
  <si>
    <t>5: RESUMEN DE POLIZAS</t>
  </si>
  <si>
    <t>PORCENTAJES AMPAROS CUBIERTOS</t>
  </si>
  <si>
    <t>VALOR</t>
  </si>
  <si>
    <t xml:space="preserve">DESDE </t>
  </si>
  <si>
    <t>HASTA</t>
  </si>
  <si>
    <t>6: BALANCE Y EJECUCION DEL CONTRATO</t>
  </si>
  <si>
    <t>CONCEPTO</t>
  </si>
  <si>
    <t>V/R CONTRATO</t>
  </si>
  <si>
    <t>V/R CANCELADO</t>
  </si>
  <si>
    <t>AUTORIZADO</t>
  </si>
  <si>
    <t>TOTAL</t>
  </si>
  <si>
    <t>% DE EJECUCION POR PAGO CANCELADO</t>
  </si>
  <si>
    <t>% DE EJECUCION POR PAGO AUTORIZADO</t>
  </si>
  <si>
    <t>7: PAGOS EFECTUADOS</t>
  </si>
  <si>
    <t xml:space="preserve">CONCEPTO DE PAGO  Y FECHA: </t>
  </si>
  <si>
    <t>VALOR PAGADO EN EL MES:</t>
  </si>
  <si>
    <t>7.1. BALANCE GENERAL CONTRATO</t>
  </si>
  <si>
    <t>VALOR CANCELADO</t>
  </si>
  <si>
    <t>VALOR SALDO CONTRATO</t>
  </si>
  <si>
    <t>VALOR EN AUTORIZACIÓN</t>
  </si>
  <si>
    <t>SUMAS IGUALES</t>
  </si>
  <si>
    <t>7.2. ACTAS DE RECIBO A SATISFACCION</t>
  </si>
  <si>
    <t>ACTAS DE SATISFACION</t>
  </si>
  <si>
    <t>VALOR TOTAL FACTURADO</t>
  </si>
  <si>
    <t xml:space="preserve">VALOR ENTREGADO </t>
  </si>
  <si>
    <t xml:space="preserve">VALOR TOTAL CANCELADO </t>
  </si>
  <si>
    <t>PORCENTAJE EJECUCIÓN FÍSICA %</t>
  </si>
  <si>
    <t>8. TRABAJOS Y/O ACTIVIDADES REALIZADAS</t>
  </si>
  <si>
    <t xml:space="preserve">8. AVANCE TOTAL DEL CONTRATO </t>
  </si>
  <si>
    <t>EJECUCIÓN FINANCIERA</t>
  </si>
  <si>
    <r>
      <rPr>
        <b/>
        <sz val="10"/>
        <color theme="1"/>
        <rFont val="Arial Narrow"/>
        <family val="2"/>
      </rPr>
      <t xml:space="preserve">EJECUCIÓN FISICA </t>
    </r>
    <r>
      <rPr>
        <sz val="10"/>
        <color theme="1"/>
        <rFont val="Arial Narrow"/>
        <family val="2"/>
      </rPr>
      <t xml:space="preserve">      </t>
    </r>
  </si>
  <si>
    <t>9. NOVEDADES Y/O INFORMACION DE IMPORTANCIA</t>
  </si>
  <si>
    <t xml:space="preserve">10. ANEXOS AL INFORME: </t>
  </si>
  <si>
    <t>4). ENVIO DOCUMENTOS ACTA Y RECIBIDO  PARA VALIDACION DE PAGOS</t>
  </si>
  <si>
    <t>se pudo establecer que con la ejecucion del presente contrato se busca dar cumplimiento a los fines previstos en el articulo 2º de la Constitución Política, principalmente “servir a la comunidad, promover la prosperidad general y garantizar la efectividad de los principios, derechos y deberes consagrados” a favor de los asociados.</t>
  </si>
  <si>
    <t>JUSTIFICACION SALDO PENDIENTE OBLIGAR :</t>
  </si>
  <si>
    <t>FECHA PROYECCION ACTA DE LIQUIDACION:</t>
  </si>
  <si>
    <t>OBSERVACIONES:</t>
  </si>
  <si>
    <t>N/A</t>
  </si>
  <si>
    <t>POLIZA DE RESPONSABILIDAD CIVIL : N/A</t>
  </si>
  <si>
    <t>INFORME DE SUPERVISION N° 001</t>
  </si>
  <si>
    <t xml:space="preserve">FORMA DE PAGO: El MINISTERIO DE DEFENSA NACIONAL – EJÉRCITO NACIONAL – CENAC REGIONAL YOPAL Se compromete a cancelar el valor del contrato resultante en PAGOS PARCIALES MENSUALES correspondiente al presupuesto afectado en la vigencia 2024, dentro de los treinta (30) días siguientes a la presentación de la facturación causada de los bienes y/o servicios contratados durante la ejecución, previo cumplimiento de los siguientes requisitos: a) Recibido a satisfacción de los servicios y/o elementos objeto del contrato, por parte del supervisor debidamente designado. b) Situación de recursos por parte del Ministerio de Hacienda y Crédito Público Dirección del Tesoro Nacional (Asignación cupo PAC). c) Que se ejecuten los demás trámites administrativos correspondientes. d) Verificación por parte del MDN – Ejército Nacional del cumplimiento del contratista del pago de aportes parafiscales y los propios del SENA, ICBF y Caja de compensación (cuando aplique de acuerdo con el Decreto No. 0862 de fecha 26 de Abril de 2013, y el decreto 014 de fecha 9 de enero de 2014) e) En el evento de prórroga en la entrega de bienes o servicios objeto del contrato, por causa imputable al contratista, el pago se postergará en el mismo lapso de la prórroga. El pago se encuentra sujeto a la disponibilidad de PAC y las facturas deberán cumplir con el lleno de los requisitos legales establecidos para efectuarse el pago.
El pago se encuentra sujeto a la disponibilidad de PAC y las facturas deberán cumplir con el lleno de los requisitos legales establecidos para efectuarse el pago.  </t>
  </si>
  <si>
    <t>IVA</t>
  </si>
  <si>
    <t>FACTURA</t>
  </si>
  <si>
    <t>ENTRADA SAP</t>
  </si>
  <si>
    <t>ACTA DE SATISFACCION</t>
  </si>
  <si>
    <t xml:space="preserve">Es un contrato de prestacion de servicios que se ejecuta en la medida que se preste el servicio y/o se entreguen los bienes y  de los servicios prestados </t>
  </si>
  <si>
    <t>5). ELABORACION DEL INFORME DE SUPERVISION SEGÚN LA FACTURA CARGADA EN EL SIIF NACION</t>
  </si>
  <si>
    <t xml:space="preserve">6). RECEPCION DE LA FACTURA RECIBIDAD POR PARTE DEL SUPERVISOR . </t>
  </si>
  <si>
    <t xml:space="preserve">FECHA DE EMISION </t>
  </si>
  <si>
    <t>SUBTOTAL</t>
  </si>
  <si>
    <t>VALOR IVA</t>
  </si>
  <si>
    <t>V/ IVA</t>
  </si>
  <si>
    <t>2).ELABORACION DEL INFORME DE SUPERVICION SEGÚN LOS REQUERIMIENTOS DE CENAC YOPAL  QUIEN RESPALDA EL PROCEDIMIENTO EFECTUADO</t>
  </si>
  <si>
    <t>FECHA DE APROBACION DE LAS  POLIZAS: 18 DE JUNIO DEL 2025</t>
  </si>
  <si>
    <t>Se   recibe la informacion verificada la factura y soportes, fueron realizados de acuerdo a lo establecido en la obligaciones del contratista y cumpliendo los protocolos establecidos para la misma; a la fecha se puede constatar que el contratista cumple con todos los requerimientos señalados dentro del contrato y que los servicios fueron prestados de forma oportuna, profesional  y con calidad.</t>
  </si>
  <si>
    <t>AMPAROS:</t>
  </si>
  <si>
    <t>ESTABLECIMIENTO DE SANIDAD BASPC18</t>
  </si>
  <si>
    <t>FECHA SUSCRIPCION CONTRATO: 25 DE SEPTIEMBRE DEL 2025</t>
  </si>
  <si>
    <t>CP. LARA MURILLO ANDRES FELIPE</t>
  </si>
  <si>
    <t>PAGO DE SALARIOS, PRESTACIONES SOCIALES E IND</t>
  </si>
  <si>
    <t>CALIDAD DEL SERVICIO</t>
  </si>
  <si>
    <t>1: INFORMACIÓN  CONTRATO</t>
  </si>
  <si>
    <t>CONTRATO Y/O ACUERDO N°174-MC-ESMBAS16-2026</t>
  </si>
  <si>
    <t xml:space="preserve">OBJETO DEL CONTRATO:   SUMINISTRO DE LENTES, MONTURAS Y PRÓTESIS OCULARES PARA LOS USUARIOS Y BENEFICIARIOS DEL SUBSISTEMA DE SALUD DE LAS FUERZAS MILITARES ADSCRITOS A LOS ESTABLECIMIENTOS DE SANIDAD DE LA REGIONAL Nº.8 EN LOS DEPARTAMENTO DE CASANARE Y ARAUCA, EN APOYO A LA PRESTACION DE LOS SERVICIOS DE SALUD, PARA LA VIGENCIA 2026 (LOTE 2ARAUCA)
</t>
  </si>
  <si>
    <t>NOMBRE DEL CONTRATISTA:  FRANCISCO JAVIER VESCANCE BETANCOURT</t>
  </si>
  <si>
    <t>NIT o CC: 17.580.848-8</t>
  </si>
  <si>
    <t>El plazo de Ejecución del presente contrato LOTE N.2 ARAUCA
será hasta el 15 de diciembre de 2026 y/o hasta agotar presupuesto apropiado, contados a
partir del perfeccionamiento del contrato, aprobación de garantías y el registro presupuestal.</t>
  </si>
  <si>
    <t>El contratista deberá prestar los servicios de acuerdo al objeto del proceso de conformidad con la necesidad planteada, En las instalaciones del contratista, las cuales deben estar ubicadas en la Ciudad de Yopal Casanare.</t>
  </si>
  <si>
    <t>EN LETRAS: TREINTA MILLONES DE PESOS M/CTE.</t>
  </si>
  <si>
    <t>DISPONIBILIDAD PRESUPUESTAL INICIAL  N°: 15326</t>
  </si>
  <si>
    <t>FECHA: 10 DE FEBRERO DE 2026</t>
  </si>
  <si>
    <t>REGISTRO PRESUPUESTAL INICIAL N°: 13626</t>
  </si>
  <si>
    <t>FECHA: 25 DE MARZO DE 2026</t>
  </si>
  <si>
    <t>FVE-3045</t>
  </si>
  <si>
    <t>COMPAÑÍA ASEGURADORA: ASEGURADORA SOLIDARIA DE COLOMBIA  Nª 475 47 994000077971</t>
  </si>
  <si>
    <t xml:space="preserve">CUMPLIMIENTO </t>
  </si>
  <si>
    <t>MES DE MAYO ACTA 1 2026</t>
  </si>
  <si>
    <t>FACTURA DE MAYO 2026</t>
  </si>
  <si>
    <t>SE TRAMITA PARA PAGO FACTURA N° FVE3045</t>
  </si>
  <si>
    <t>Se proyecta su terminacion y liquidacion  el 15 de Diciembre de 2026 Y/O hasta agotar el recurso correspondiente asignado.</t>
  </si>
  <si>
    <t xml:space="preserve">1).“SUMINISTRO DE LENTES, MONTURAS Y PRÓTESIS OCULARES PARA LOS USUARIOS Y BENEFICIARIOS DEL SUBSISTEMA DE SALUD DE LAS FUERZAS MILITARES ADCRITOS A LOS ESTABLECIMIENTOS DE SANIDAD DE LA REGIONAL Nº.8 EN EL DEPARTAMENTO DE ARAUCA, PARA LA VIGENCIA 2026."
</t>
  </si>
  <si>
    <t xml:space="preserve">SUPERVISOR ACEPTACIÓN DE OFERTA N° 174-MC-ESMBAS16-2026
</t>
  </si>
  <si>
    <t>SERIEDAD DE LA OFERTA Nª 47-54799400.007786</t>
  </si>
  <si>
    <t>ACTA DE RECIBO A SATISFACION NUMERO 2026658012346843</t>
  </si>
  <si>
    <t>N°  2026658012346843</t>
  </si>
  <si>
    <t>FECHA INFORME : 19/05/2026</t>
  </si>
  <si>
    <t>INFORME DE SUPERVISION N° 002</t>
  </si>
  <si>
    <t>MES DE JUNIO ACTA 2 2026</t>
  </si>
  <si>
    <t>FACTURA DE JUNIO 2026</t>
  </si>
  <si>
    <t>FVE-3105</t>
  </si>
  <si>
    <t>SE TRAMITA PARA PAGO FACTURA N° FVE3105 DE FECHA 01-06-2026</t>
  </si>
  <si>
    <t>FECHA INFORME : 10/06/2026</t>
  </si>
  <si>
    <t>N°  2026658018297543</t>
  </si>
  <si>
    <t>ACTA DE RECIBO A SATISFACION NUMERO 2026658018297543</t>
  </si>
  <si>
    <t>INFORME DE SUPERVISION N° 003</t>
  </si>
  <si>
    <t>FVE-3132</t>
  </si>
  <si>
    <t>MES DE JULIO ACTA 3 2026</t>
  </si>
  <si>
    <t>FACTURA DE JULIO 2026</t>
  </si>
  <si>
    <t>SE TRAMITA PARA PAGO FACTURA N° FVE3132 DE FECHA 01-07-2026</t>
  </si>
  <si>
    <t>FECHA INFORME : 16/07/2026</t>
  </si>
  <si>
    <t>5003955454-2026</t>
  </si>
  <si>
    <t>N°  2026658022399533</t>
  </si>
  <si>
    <t>ACTA DE RECIBO A SATISFACION NUMERO 2026658022399533</t>
  </si>
  <si>
    <t>INFORME DE SUPERVISION N° 004</t>
  </si>
  <si>
    <t>FVE-3181</t>
  </si>
  <si>
    <t>MES DE AGOSTO ACTA 4 2026</t>
  </si>
  <si>
    <t>FACTURA DE AGOSTO 2026</t>
  </si>
  <si>
    <t>SE TRAMITA PARA PAGO FACTURA N° FVE3181 DE FECHA 12-08-2026</t>
  </si>
  <si>
    <t>5003975267-2026</t>
  </si>
  <si>
    <t>FECHA INFORME : 14/08/2026</t>
  </si>
  <si>
    <t>N°  2026658025788543</t>
  </si>
  <si>
    <t>ACTA DE RECIBO A SATISFACION NUMERO 2026658025788543 DE FECHA 14 DE AGOSTO DEL 2026</t>
  </si>
  <si>
    <t>INFORME DE SUPERVISION N° 005</t>
  </si>
  <si>
    <t>FVE-3228</t>
  </si>
  <si>
    <t>MES DE SEPTIEMBRE ACTA 5 2026</t>
  </si>
  <si>
    <t>Factura de septiembre del 2026</t>
  </si>
  <si>
    <t>5003997482-2026</t>
  </si>
  <si>
    <t>SE TRAMITA PARA PAGO FACTURA N° FVE3228 DE FECHA 01-09-2026</t>
  </si>
  <si>
    <t>FECHA INFORME : 18/09/2026</t>
  </si>
  <si>
    <t>N° 2026658014152186</t>
  </si>
  <si>
    <t>ACTA DE RECIBO A SATISFACION NUMERO 2026658014152186 de fecha 18-09-2026</t>
  </si>
  <si>
    <t>Fecha de pago</t>
  </si>
  <si>
    <t>Estado</t>
  </si>
  <si>
    <t>Valor Bruto</t>
  </si>
  <si>
    <t>Valor Deducciones</t>
  </si>
  <si>
    <t>Valor Neto</t>
  </si>
  <si>
    <t>Obligaciones</t>
  </si>
  <si>
    <t>Ordenes de Pago</t>
  </si>
  <si>
    <t>2026-05-26 03:47:45</t>
  </si>
  <si>
    <t>Pagada</t>
  </si>
  <si>
    <t>6,410,000.08</t>
  </si>
  <si>
    <t>258,940.00</t>
  </si>
  <si>
    <t>6,151,060.08</t>
  </si>
  <si>
    <t>63426</t>
  </si>
  <si>
    <t>182371426</t>
  </si>
  <si>
    <t>2026-06-19 03:57:57</t>
  </si>
  <si>
    <t>4,110,000.05</t>
  </si>
  <si>
    <t>168,830.00</t>
  </si>
  <si>
    <t>3,941,170.05</t>
  </si>
  <si>
    <t>82026</t>
  </si>
  <si>
    <t>222605826</t>
  </si>
  <si>
    <t>2026-07-21 03:58:25</t>
  </si>
  <si>
    <t>7,580,000.09</t>
  </si>
  <si>
    <t>300,341.00</t>
  </si>
  <si>
    <t>7,279,659.09</t>
  </si>
  <si>
    <t>99226</t>
  </si>
  <si>
    <t>273228126</t>
  </si>
  <si>
    <t>2026-08-19 03:23:54</t>
  </si>
  <si>
    <t>5,290,000.08</t>
  </si>
  <si>
    <t>218,140.00</t>
  </si>
  <si>
    <t>5,071,860.08</t>
  </si>
  <si>
    <t>118826</t>
  </si>
  <si>
    <t>322508326</t>
  </si>
  <si>
    <t>2026-09-24 04:03:55</t>
  </si>
  <si>
    <t>6,609,989.08</t>
  </si>
  <si>
    <t>263,050.00</t>
  </si>
  <si>
    <t>6,346,939.08</t>
  </si>
  <si>
    <t>134126</t>
  </si>
  <si>
    <t>385469826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</si>
</sst>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 #,##0.00_);_(&quot;$&quot;\ * \(#,##0.00\);_(&quot;$&quot;\ * &quot;-&quot;??_);_(@_)"/>
    <numFmt numFmtId="165" formatCode="_(* #,##0.00_);_(* \(#,##0.00\);_(* &quot;-&quot;??_);_(@_)"/>
    <numFmt numFmtId="166" formatCode="_-* #,##0.00\ _€_-;\-* #,##0.00\ _€_-;_-* &quot;-&quot;??\ _€_-;_-@_-"/>
  </numFmts>
  <fonts count="17" x14ac:knownFonts="1">
    <font>
      <sz val="11"/>
      <color theme="1"/>
      <name val="Calibri"/>
      <family val="2"/>
      <scheme val="minor"/>
    </font>
    <font>
      <sz val="10"/>
      <name val="Arial"/>
      <family val="2"/>
    </font>
    <font>
      <u/>
      <sz val="11"/>
      <color theme="10"/>
      <name val="Calibri"/>
      <family val="2"/>
      <scheme val="minor"/>
    </font>
    <font>
      <sz val="11"/>
      <color theme="1"/>
      <name val="Calibri"/>
      <family val="2"/>
      <scheme val="minor"/>
    </font>
    <font>
      <b/>
      <sz val="10"/>
      <color theme="1"/>
      <name val="Arial Narrow"/>
      <family val="2"/>
    </font>
    <font>
      <sz val="10"/>
      <color theme="1"/>
      <name val="Arial Narrow"/>
      <family val="2"/>
    </font>
    <font>
      <sz val="7"/>
      <color theme="1"/>
      <name val="Arial Narrow"/>
      <family val="2"/>
    </font>
    <font>
      <b/>
      <sz val="9"/>
      <color theme="1"/>
      <name val="Arial Narrow"/>
      <family val="2"/>
    </font>
    <font>
      <b/>
      <sz val="11"/>
      <color theme="1"/>
      <name val="Calibri"/>
      <family val="2"/>
      <scheme val="minor"/>
    </font>
    <font>
      <b/>
      <sz val="10"/>
      <color theme="1"/>
      <name val="Calibri"/>
      <family val="2"/>
      <scheme val="minor"/>
    </font>
    <font>
      <sz val="12"/>
      <color theme="1"/>
      <name val="Calibri"/>
      <family val="2"/>
      <scheme val="minor"/>
    </font>
    <font>
      <b/>
      <sz val="11"/>
      <color theme="1"/>
      <name val="Arial Narrow"/>
      <family val="2"/>
    </font>
    <font>
      <b/>
      <sz val="8"/>
      <color theme="1"/>
      <name val="Arial Narrow"/>
      <family val="2"/>
    </font>
    <font>
      <sz val="11"/>
      <color rgb="FF000000"/>
      <name val="Calibri"/>
      <family val="2"/>
      <scheme val="minor"/>
    </font>
    <font>
      <b/>
      <sz val="12"/>
      <color theme="1"/>
      <name val="Arial Narrow"/>
      <family val="2"/>
    </font>
    <font>
      <b/>
      <sz val="11"/>
      <color rgb="FF000000"/>
      <name val="Calibri"/>
      <family val="2"/>
      <scheme val="minor"/>
    </font>
    <font>
      <sz val="10"/>
      <color theme="1"/>
      <name val="Calibri"/>
      <family val="2"/>
      <scheme val="minor"/>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bottom/>
      <diagonal/>
    </border>
    <border>
      <left style="thin">
        <color indexed="64"/>
      </left>
      <right style="medium">
        <color indexed="64"/>
      </right>
      <top style="thin">
        <color indexed="64"/>
      </top>
      <bottom style="thin">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bottom style="medium">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right/>
      <top style="thin">
        <color indexed="64"/>
      </top>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top/>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right/>
      <top style="medium">
        <color indexed="64"/>
      </top>
      <bottom/>
      <diagonal/>
    </border>
    <border>
      <left/>
      <right style="medium">
        <color indexed="64"/>
      </right>
      <top style="thin">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bottom style="medium">
        <color indexed="64"/>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medium">
        <color indexed="64"/>
      </left>
      <right style="medium">
        <color indexed="64"/>
      </right>
      <top/>
      <bottom style="medium">
        <color indexed="64"/>
      </bottom>
      <diagonal/>
    </border>
    <border>
      <left/>
      <right/>
      <top style="thin">
        <color indexed="64"/>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style="medium">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top style="medium">
        <color indexed="64"/>
      </top>
      <bottom style="thin">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top/>
      <bottom style="thin">
        <color indexed="64"/>
      </bottom>
      <diagonal/>
    </border>
    <border>
      <left/>
      <right style="medium">
        <color indexed="64"/>
      </right>
      <top style="thin">
        <color indexed="64"/>
      </top>
      <bottom style="medium">
        <color indexed="64"/>
      </bottom>
      <diagonal/>
    </border>
    <border>
      <left style="thin">
        <color rgb="FF000000"/>
      </left>
      <right style="thin">
        <color rgb="FF000000"/>
      </right>
      <top style="thin">
        <color rgb="FF000000"/>
      </top>
      <bottom style="thin">
        <color rgb="FF000000"/>
      </bottom>
      <diagonal/>
    </border>
  </borders>
  <cellStyleXfs count="7">
    <xf numFmtId="0" fontId="0" fillId="0" borderId="0"/>
    <xf numFmtId="0" fontId="1" fillId="0" borderId="0"/>
    <xf numFmtId="166" fontId="1" fillId="0" borderId="0" applyFont="0" applyFill="0" applyBorder="0" applyAlignment="0" applyProtection="0"/>
    <xf numFmtId="0" fontId="2" fillId="0" borderId="0" applyNumberFormat="0" applyFill="0" applyBorder="0" applyAlignment="0" applyProtection="0"/>
    <xf numFmtId="165" fontId="3" fillId="0" borderId="0" applyFont="0" applyFill="0" applyBorder="0" applyAlignment="0" applyProtection="0"/>
    <xf numFmtId="9" fontId="3" fillId="0" borderId="0" applyFont="0" applyFill="0" applyBorder="0" applyAlignment="0" applyProtection="0"/>
    <xf numFmtId="164" fontId="3" fillId="0" borderId="0" applyFont="0" applyFill="0" applyBorder="0" applyAlignment="0" applyProtection="0"/>
  </cellStyleXfs>
  <cellXfs count="282">
    <xf numFmtId="0" fontId="0" fillId="0" borderId="0" xfId="0"/>
    <xf numFmtId="0" fontId="5" fillId="0" borderId="0" xfId="0" applyFont="1"/>
    <xf numFmtId="0" fontId="5" fillId="0" borderId="31" xfId="0" applyFont="1" applyBorder="1"/>
    <xf numFmtId="0" fontId="5" fillId="0" borderId="0" xfId="0" applyFont="1" applyAlignment="1">
      <alignment vertical="center"/>
    </xf>
    <xf numFmtId="0" fontId="5" fillId="0" borderId="7" xfId="0" applyFont="1" applyBorder="1" applyAlignment="1">
      <alignment vertical="center"/>
    </xf>
    <xf numFmtId="0" fontId="4" fillId="0" borderId="31" xfId="0" applyFont="1" applyBorder="1"/>
    <xf numFmtId="0" fontId="4" fillId="0" borderId="0" xfId="0" applyFont="1"/>
    <xf numFmtId="0" fontId="5" fillId="0" borderId="30" xfId="0" applyFont="1" applyBorder="1" applyAlignment="1">
      <alignment vertical="center"/>
    </xf>
    <xf numFmtId="0" fontId="5" fillId="0" borderId="19" xfId="0" applyFont="1" applyBorder="1" applyAlignment="1">
      <alignment vertical="center"/>
    </xf>
    <xf numFmtId="0" fontId="5" fillId="0" borderId="13" xfId="0" applyFont="1" applyBorder="1" applyAlignment="1">
      <alignment vertical="center"/>
    </xf>
    <xf numFmtId="0" fontId="4" fillId="0" borderId="29" xfId="0" applyFont="1" applyBorder="1"/>
    <xf numFmtId="0" fontId="5" fillId="0" borderId="36" xfId="0" applyFont="1" applyBorder="1"/>
    <xf numFmtId="0" fontId="5" fillId="0" borderId="18" xfId="0" applyFont="1" applyBorder="1"/>
    <xf numFmtId="0" fontId="5" fillId="0" borderId="7" xfId="0" applyFont="1" applyBorder="1"/>
    <xf numFmtId="0" fontId="5" fillId="0" borderId="2" xfId="0" applyFont="1" applyBorder="1" applyAlignment="1">
      <alignment vertical="top"/>
    </xf>
    <xf numFmtId="0" fontId="5" fillId="0" borderId="0" xfId="0" applyFont="1" applyAlignment="1">
      <alignment vertical="top"/>
    </xf>
    <xf numFmtId="0" fontId="5" fillId="0" borderId="7" xfId="0" applyFont="1" applyBorder="1" applyAlignment="1">
      <alignment vertical="top"/>
    </xf>
    <xf numFmtId="0" fontId="4" fillId="0" borderId="2" xfId="0" applyFont="1" applyBorder="1" applyAlignment="1">
      <alignment vertical="top"/>
    </xf>
    <xf numFmtId="0" fontId="5" fillId="0" borderId="0" xfId="0" applyFont="1" applyAlignment="1">
      <alignment horizontal="center"/>
    </xf>
    <xf numFmtId="14" fontId="5" fillId="0" borderId="0" xfId="0" applyNumberFormat="1" applyFont="1" applyAlignment="1">
      <alignment horizontal="center"/>
    </xf>
    <xf numFmtId="0" fontId="4" fillId="0" borderId="0" xfId="0" applyFont="1" applyAlignment="1">
      <alignment horizontal="center" vertical="top"/>
    </xf>
    <xf numFmtId="0" fontId="4" fillId="0" borderId="7" xfId="0" applyFont="1" applyBorder="1" applyAlignment="1">
      <alignment horizontal="center" vertical="top"/>
    </xf>
    <xf numFmtId="0" fontId="5" fillId="0" borderId="19" xfId="0" applyFont="1" applyBorder="1"/>
    <xf numFmtId="0" fontId="5" fillId="0" borderId="13" xfId="0" applyFont="1" applyBorder="1"/>
    <xf numFmtId="166" fontId="4" fillId="0" borderId="10" xfId="2" applyFont="1" applyBorder="1" applyAlignment="1">
      <alignment horizontal="center" vertical="center"/>
    </xf>
    <xf numFmtId="0" fontId="4" fillId="0" borderId="29" xfId="1" applyFont="1" applyBorder="1" applyAlignment="1">
      <alignment horizontal="center"/>
    </xf>
    <xf numFmtId="0" fontId="4" fillId="0" borderId="36" xfId="1" applyFont="1" applyBorder="1" applyAlignment="1">
      <alignment horizontal="center"/>
    </xf>
    <xf numFmtId="9" fontId="4" fillId="0" borderId="0" xfId="1" applyNumberFormat="1" applyFont="1" applyAlignment="1">
      <alignment horizontal="center"/>
    </xf>
    <xf numFmtId="166" fontId="4" fillId="0" borderId="0" xfId="2" applyFont="1" applyBorder="1"/>
    <xf numFmtId="0" fontId="4" fillId="0" borderId="29" xfId="1" applyFont="1" applyBorder="1" applyAlignment="1">
      <alignment horizontal="left"/>
    </xf>
    <xf numFmtId="9" fontId="4" fillId="0" borderId="36" xfId="1" applyNumberFormat="1" applyFont="1" applyBorder="1" applyAlignment="1">
      <alignment horizontal="center"/>
    </xf>
    <xf numFmtId="166" fontId="4" fillId="0" borderId="36" xfId="2" applyFont="1" applyBorder="1"/>
    <xf numFmtId="0" fontId="4" fillId="0" borderId="31" xfId="1" applyFont="1" applyBorder="1" applyAlignment="1">
      <alignment vertical="top"/>
    </xf>
    <xf numFmtId="0" fontId="4" fillId="0" borderId="0" xfId="1" applyFont="1" applyAlignment="1">
      <alignment vertical="top"/>
    </xf>
    <xf numFmtId="0" fontId="5" fillId="0" borderId="31" xfId="1" applyFont="1" applyBorder="1"/>
    <xf numFmtId="0" fontId="5" fillId="0" borderId="0" xfId="1" applyFont="1"/>
    <xf numFmtId="166" fontId="5" fillId="0" borderId="0" xfId="2" applyFont="1" applyBorder="1"/>
    <xf numFmtId="166" fontId="4" fillId="0" borderId="31" xfId="2" applyFont="1" applyBorder="1"/>
    <xf numFmtId="0" fontId="5" fillId="0" borderId="30" xfId="0" applyFont="1" applyBorder="1"/>
    <xf numFmtId="0" fontId="5" fillId="0" borderId="29" xfId="0" applyFont="1" applyBorder="1"/>
    <xf numFmtId="10" fontId="4" fillId="0" borderId="50" xfId="5" applyNumberFormat="1" applyFont="1" applyBorder="1"/>
    <xf numFmtId="9" fontId="4" fillId="0" borderId="51" xfId="5" applyFont="1" applyBorder="1"/>
    <xf numFmtId="3" fontId="5" fillId="0" borderId="18" xfId="0" applyNumberFormat="1" applyFont="1" applyBorder="1"/>
    <xf numFmtId="0" fontId="6" fillId="0" borderId="31" xfId="0" applyFont="1" applyBorder="1"/>
    <xf numFmtId="0" fontId="6" fillId="0" borderId="0" xfId="0" applyFont="1"/>
    <xf numFmtId="0" fontId="6" fillId="0" borderId="7" xfId="0" applyFont="1" applyBorder="1"/>
    <xf numFmtId="9" fontId="4" fillId="0" borderId="1" xfId="5" applyFont="1" applyBorder="1"/>
    <xf numFmtId="165" fontId="4" fillId="0" borderId="12" xfId="4" applyFont="1" applyBorder="1"/>
    <xf numFmtId="165" fontId="5" fillId="0" borderId="11" xfId="4" applyFont="1" applyBorder="1"/>
    <xf numFmtId="165" fontId="4" fillId="0" borderId="12" xfId="4" applyFont="1" applyBorder="1" applyAlignment="1">
      <alignment horizontal="right"/>
    </xf>
    <xf numFmtId="165" fontId="4" fillId="0" borderId="8" xfId="4" applyFont="1" applyBorder="1" applyAlignment="1">
      <alignment horizontal="center"/>
    </xf>
    <xf numFmtId="165" fontId="5" fillId="0" borderId="22" xfId="4" applyFont="1" applyBorder="1" applyAlignment="1">
      <alignment horizontal="right"/>
    </xf>
    <xf numFmtId="165" fontId="4" fillId="0" borderId="13" xfId="4" applyFont="1" applyBorder="1"/>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xf numFmtId="0" fontId="4" fillId="0" borderId="1" xfId="1" applyFont="1" applyBorder="1" applyAlignment="1">
      <alignment vertical="top"/>
    </xf>
    <xf numFmtId="0" fontId="4" fillId="0" borderId="0" xfId="1" applyFont="1" applyAlignment="1">
      <alignment horizontal="left"/>
    </xf>
    <xf numFmtId="0" fontId="4" fillId="0" borderId="7" xfId="1" applyFont="1" applyBorder="1" applyAlignment="1">
      <alignment horizontal="left"/>
    </xf>
    <xf numFmtId="0" fontId="4" fillId="0" borderId="26" xfId="1" applyFont="1" applyBorder="1" applyAlignment="1">
      <alignment horizontal="left"/>
    </xf>
    <xf numFmtId="0" fontId="4" fillId="0" borderId="1" xfId="0" applyFont="1" applyBorder="1" applyAlignment="1">
      <alignment horizontal="center"/>
    </xf>
    <xf numFmtId="14" fontId="4" fillId="0" borderId="1" xfId="0" applyNumberFormat="1" applyFont="1" applyBorder="1" applyAlignment="1">
      <alignment horizontal="center" vertical="center"/>
    </xf>
    <xf numFmtId="0" fontId="4" fillId="0" borderId="1" xfId="0" applyFont="1" applyBorder="1" applyAlignment="1">
      <alignment horizontal="center" vertical="center" wrapText="1"/>
    </xf>
    <xf numFmtId="0" fontId="8" fillId="0" borderId="31" xfId="0" applyFont="1" applyBorder="1" applyAlignment="1">
      <alignment horizontal="left" wrapText="1"/>
    </xf>
    <xf numFmtId="0" fontId="8" fillId="0" borderId="0" xfId="0" applyFont="1" applyAlignment="1">
      <alignment horizontal="left" wrapText="1"/>
    </xf>
    <xf numFmtId="0" fontId="8" fillId="0" borderId="7" xfId="0" applyFont="1" applyBorder="1" applyAlignment="1">
      <alignment horizontal="left" wrapText="1"/>
    </xf>
    <xf numFmtId="165" fontId="4" fillId="0" borderId="14" xfId="4" applyFont="1" applyBorder="1"/>
    <xf numFmtId="9" fontId="4" fillId="0" borderId="46" xfId="5" applyFont="1" applyBorder="1" applyAlignment="1"/>
    <xf numFmtId="165" fontId="4" fillId="0" borderId="14" xfId="4" applyFont="1" applyBorder="1" applyAlignment="1">
      <alignment horizontal="right"/>
    </xf>
    <xf numFmtId="4" fontId="4" fillId="0" borderId="0" xfId="0" applyNumberFormat="1" applyFont="1" applyAlignment="1">
      <alignment horizontal="right"/>
    </xf>
    <xf numFmtId="166" fontId="4" fillId="0" borderId="9" xfId="2" applyFont="1" applyBorder="1" applyAlignment="1">
      <alignment horizontal="center"/>
    </xf>
    <xf numFmtId="43" fontId="5" fillId="0" borderId="0" xfId="1" applyNumberFormat="1" applyFont="1"/>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19" xfId="1" applyFont="1" applyBorder="1" applyAlignment="1">
      <alignment horizontal="left"/>
    </xf>
    <xf numFmtId="0" fontId="4" fillId="0" borderId="47" xfId="1" applyFont="1" applyBorder="1" applyAlignment="1">
      <alignment horizontal="left"/>
    </xf>
    <xf numFmtId="0" fontId="12" fillId="0" borderId="0" xfId="0" applyFont="1" applyAlignment="1">
      <alignment vertical="center" wrapText="1"/>
    </xf>
    <xf numFmtId="0" fontId="4" fillId="0" borderId="58" xfId="1" applyFont="1" applyBorder="1" applyAlignment="1">
      <alignment horizontal="left"/>
    </xf>
    <xf numFmtId="0" fontId="4" fillId="0" borderId="33" xfId="1" applyFont="1" applyBorder="1" applyAlignment="1">
      <alignment horizontal="left"/>
    </xf>
    <xf numFmtId="0" fontId="4" fillId="0" borderId="28" xfId="1" applyFont="1" applyBorder="1" applyAlignment="1">
      <alignment horizontal="left"/>
    </xf>
    <xf numFmtId="0" fontId="4" fillId="0" borderId="13" xfId="1" applyFont="1" applyBorder="1" applyAlignment="1">
      <alignment horizontal="left"/>
    </xf>
    <xf numFmtId="9" fontId="4" fillId="0" borderId="47" xfId="5" applyFont="1" applyBorder="1"/>
    <xf numFmtId="0" fontId="4" fillId="0" borderId="7" xfId="0" applyFont="1" applyBorder="1" applyAlignment="1">
      <alignment horizontal="center" vertical="center"/>
    </xf>
    <xf numFmtId="10" fontId="4" fillId="0" borderId="9" xfId="5" applyNumberFormat="1" applyFont="1" applyBorder="1" applyAlignment="1"/>
    <xf numFmtId="0" fontId="4" fillId="0" borderId="32" xfId="0" applyFont="1" applyBorder="1" applyAlignment="1">
      <alignment horizontal="left" vertical="center" wrapText="1"/>
    </xf>
    <xf numFmtId="0" fontId="4" fillId="0" borderId="4" xfId="0" applyFont="1" applyBorder="1" applyAlignment="1">
      <alignment horizontal="left" vertical="center" wrapText="1"/>
    </xf>
    <xf numFmtId="164" fontId="4" fillId="0" borderId="1" xfId="6" applyFont="1" applyFill="1" applyBorder="1" applyAlignment="1">
      <alignment horizontal="center" vertical="center"/>
    </xf>
    <xf numFmtId="0" fontId="9" fillId="0" borderId="1" xfId="0" applyFont="1" applyBorder="1" applyAlignment="1">
      <alignment horizontal="center" vertical="center"/>
    </xf>
    <xf numFmtId="14" fontId="9" fillId="0" borderId="1" xfId="0" applyNumberFormat="1" applyFont="1" applyBorder="1" applyAlignment="1">
      <alignment horizontal="center" vertical="center"/>
    </xf>
    <xf numFmtId="164" fontId="10" fillId="0" borderId="1" xfId="6" applyFont="1" applyFill="1" applyBorder="1" applyAlignment="1">
      <alignment horizontal="center"/>
    </xf>
    <xf numFmtId="0" fontId="5" fillId="0" borderId="0" xfId="0" applyFont="1" applyAlignment="1">
      <alignment horizontal="center" wrapText="1"/>
    </xf>
    <xf numFmtId="0" fontId="5" fillId="0" borderId="0" xfId="0" applyFont="1" applyAlignment="1">
      <alignment horizontal="center" vertical="center"/>
    </xf>
    <xf numFmtId="165" fontId="5" fillId="0" borderId="0" xfId="4" applyFont="1" applyFill="1" applyBorder="1" applyAlignment="1">
      <alignment horizontal="center" vertical="center"/>
    </xf>
    <xf numFmtId="165" fontId="4" fillId="0" borderId="14" xfId="4" applyFont="1" applyFill="1" applyBorder="1"/>
    <xf numFmtId="165" fontId="4" fillId="0" borderId="12" xfId="4" applyFont="1" applyFill="1" applyBorder="1"/>
    <xf numFmtId="165" fontId="4" fillId="0" borderId="14" xfId="4" applyFont="1" applyFill="1" applyBorder="1" applyAlignment="1">
      <alignment horizontal="right"/>
    </xf>
    <xf numFmtId="164" fontId="5" fillId="0" borderId="17" xfId="6" applyFont="1" applyFill="1" applyBorder="1" applyAlignment="1"/>
    <xf numFmtId="164" fontId="4" fillId="0" borderId="12" xfId="6" applyFont="1" applyFill="1" applyBorder="1"/>
    <xf numFmtId="0" fontId="4" fillId="0" borderId="1" xfId="0" applyFont="1" applyBorder="1" applyAlignment="1">
      <alignment horizontal="right"/>
    </xf>
    <xf numFmtId="10" fontId="4" fillId="0" borderId="1" xfId="5" applyNumberFormat="1" applyFont="1" applyFill="1" applyBorder="1"/>
    <xf numFmtId="164" fontId="4" fillId="0" borderId="1" xfId="6" applyFont="1" applyFill="1" applyBorder="1" applyAlignment="1">
      <alignment vertical="center"/>
    </xf>
    <xf numFmtId="14" fontId="7" fillId="0" borderId="1" xfId="0" applyNumberFormat="1" applyFont="1" applyBorder="1" applyAlignment="1">
      <alignment horizontal="center" vertical="center" wrapText="1"/>
    </xf>
    <xf numFmtId="0" fontId="4" fillId="0" borderId="9" xfId="0" applyFont="1" applyBorder="1" applyAlignment="1">
      <alignment horizontal="center"/>
    </xf>
    <xf numFmtId="165" fontId="4" fillId="0" borderId="7" xfId="0" applyNumberFormat="1" applyFont="1" applyBorder="1"/>
    <xf numFmtId="0" fontId="4" fillId="0" borderId="10" xfId="0" applyFont="1" applyBorder="1" applyAlignment="1">
      <alignment horizontal="center"/>
    </xf>
    <xf numFmtId="0" fontId="4" fillId="0" borderId="41" xfId="0" applyFont="1" applyBorder="1" applyAlignment="1">
      <alignment horizontal="center"/>
    </xf>
    <xf numFmtId="14" fontId="4" fillId="0" borderId="18" xfId="0" applyNumberFormat="1" applyFont="1" applyBorder="1" applyAlignment="1">
      <alignment horizontal="center"/>
    </xf>
    <xf numFmtId="0" fontId="4" fillId="0" borderId="41" xfId="0" applyFont="1" applyBorder="1" applyAlignment="1">
      <alignment horizontal="center" wrapText="1"/>
    </xf>
    <xf numFmtId="14" fontId="4" fillId="0" borderId="10" xfId="0" applyNumberFormat="1" applyFont="1" applyBorder="1" applyAlignment="1">
      <alignment horizontal="center" vertical="center"/>
    </xf>
    <xf numFmtId="0" fontId="4" fillId="0" borderId="1" xfId="1" applyFont="1" applyBorder="1" applyAlignment="1">
      <alignment horizontal="center" vertical="center"/>
    </xf>
    <xf numFmtId="10" fontId="4" fillId="0" borderId="1" xfId="5" applyNumberFormat="1" applyFont="1" applyBorder="1"/>
    <xf numFmtId="0" fontId="4" fillId="0" borderId="10" xfId="0" applyFont="1" applyBorder="1" applyAlignment="1">
      <alignment horizontal="center" wrapText="1"/>
    </xf>
    <xf numFmtId="14" fontId="4" fillId="0" borderId="10" xfId="0" applyNumberFormat="1" applyFont="1" applyBorder="1" applyAlignment="1">
      <alignment horizontal="center" wrapText="1"/>
    </xf>
    <xf numFmtId="164" fontId="4" fillId="2" borderId="11" xfId="6" applyFont="1" applyFill="1" applyBorder="1" applyAlignment="1">
      <alignment horizontal="left"/>
    </xf>
    <xf numFmtId="164" fontId="4" fillId="0" borderId="12" xfId="6" applyFont="1" applyBorder="1" applyAlignment="1">
      <alignment horizontal="right"/>
    </xf>
    <xf numFmtId="164" fontId="4" fillId="0" borderId="22" xfId="6" applyFont="1" applyBorder="1" applyAlignment="1">
      <alignment horizontal="right"/>
    </xf>
    <xf numFmtId="164" fontId="4" fillId="0" borderId="46" xfId="6" applyFont="1" applyBorder="1"/>
    <xf numFmtId="0" fontId="13" fillId="0" borderId="1" xfId="0" applyFont="1" applyBorder="1" applyAlignment="1">
      <alignment horizontal="center" vertical="center"/>
    </xf>
    <xf numFmtId="14" fontId="11" fillId="0" borderId="1" xfId="0" applyNumberFormat="1" applyFont="1" applyBorder="1" applyAlignment="1">
      <alignment horizontal="center" vertical="center" wrapText="1"/>
    </xf>
    <xf numFmtId="164" fontId="4" fillId="0" borderId="14" xfId="6" applyFont="1" applyFill="1" applyBorder="1" applyAlignment="1">
      <alignment horizontal="right"/>
    </xf>
    <xf numFmtId="164" fontId="4" fillId="0" borderId="14" xfId="6" applyFont="1" applyBorder="1" applyAlignment="1">
      <alignment horizontal="right"/>
    </xf>
    <xf numFmtId="164" fontId="4" fillId="0" borderId="0" xfId="6" applyFont="1" applyAlignment="1">
      <alignment horizontal="right"/>
    </xf>
    <xf numFmtId="164" fontId="4" fillId="0" borderId="14" xfId="6" applyFont="1" applyBorder="1"/>
    <xf numFmtId="164" fontId="4" fillId="0" borderId="12" xfId="6" applyFont="1" applyBorder="1"/>
    <xf numFmtId="0" fontId="4" fillId="0" borderId="0" xfId="0" applyFont="1" applyAlignment="1">
      <alignment vertical="center" wrapText="1"/>
    </xf>
    <xf numFmtId="0" fontId="15" fillId="0" borderId="1" xfId="0" applyFont="1" applyBorder="1" applyAlignment="1">
      <alignment horizontal="center" vertical="center"/>
    </xf>
    <xf numFmtId="0" fontId="8" fillId="0" borderId="1" xfId="0" applyFont="1" applyBorder="1" applyAlignment="1">
      <alignment horizontal="center" vertical="center"/>
    </xf>
    <xf numFmtId="14" fontId="8" fillId="0" borderId="1" xfId="0" applyNumberFormat="1" applyFont="1" applyBorder="1" applyAlignment="1">
      <alignment horizontal="center" vertical="center"/>
    </xf>
    <xf numFmtId="0" fontId="4" fillId="0" borderId="1" xfId="1" applyFont="1" applyBorder="1" applyAlignment="1">
      <alignment horizontal="center" vertical="center" wrapText="1"/>
    </xf>
    <xf numFmtId="0" fontId="11" fillId="0" borderId="0" xfId="0" applyFont="1" applyAlignment="1">
      <alignment vertical="center" wrapText="1"/>
    </xf>
    <xf numFmtId="0" fontId="8" fillId="0" borderId="31" xfId="0" applyFont="1" applyBorder="1" applyAlignment="1">
      <alignment horizontal="left" wrapText="1"/>
    </xf>
    <xf numFmtId="0" fontId="8" fillId="0" borderId="0" xfId="0" applyFont="1" applyAlignment="1">
      <alignment horizontal="left" wrapText="1"/>
    </xf>
    <xf numFmtId="0" fontId="8" fillId="0" borderId="7" xfId="0" applyFont="1" applyBorder="1" applyAlignment="1">
      <alignment horizontal="left" wrapText="1"/>
    </xf>
    <xf numFmtId="0" fontId="5" fillId="0" borderId="49" xfId="0" applyFont="1" applyBorder="1" applyAlignment="1">
      <alignment horizontal="center"/>
    </xf>
    <xf numFmtId="0" fontId="5" fillId="0" borderId="47" xfId="0" applyFont="1" applyBorder="1" applyAlignment="1">
      <alignment horizontal="center"/>
    </xf>
    <xf numFmtId="0" fontId="5" fillId="0" borderId="31" xfId="0" applyFont="1" applyBorder="1" applyAlignment="1">
      <alignment horizontal="left" vertical="top" wrapText="1"/>
    </xf>
    <xf numFmtId="0" fontId="5" fillId="0" borderId="0" xfId="0" applyFont="1" applyAlignment="1">
      <alignment horizontal="left" vertical="top" wrapText="1"/>
    </xf>
    <xf numFmtId="0" fontId="5" fillId="0" borderId="7" xfId="0" applyFont="1" applyBorder="1" applyAlignment="1">
      <alignment horizontal="left" vertical="top" wrapText="1"/>
    </xf>
    <xf numFmtId="0" fontId="4" fillId="0" borderId="30" xfId="0" applyFont="1" applyBorder="1" applyAlignment="1">
      <alignment horizontal="center" wrapText="1"/>
    </xf>
    <xf numFmtId="0" fontId="4" fillId="0" borderId="19" xfId="0" applyFont="1" applyBorder="1" applyAlignment="1">
      <alignment horizontal="center"/>
    </xf>
    <xf numFmtId="0" fontId="4" fillId="0" borderId="13" xfId="0" applyFont="1" applyBorder="1" applyAlignment="1">
      <alignment horizontal="center"/>
    </xf>
    <xf numFmtId="0" fontId="4" fillId="0" borderId="27" xfId="3" applyFont="1" applyFill="1" applyBorder="1" applyAlignment="1">
      <alignment horizontal="center"/>
    </xf>
    <xf numFmtId="0" fontId="4" fillId="0" borderId="26" xfId="0" applyFont="1" applyBorder="1" applyAlignment="1">
      <alignment horizontal="center"/>
    </xf>
    <xf numFmtId="0" fontId="4" fillId="0" borderId="9" xfId="0" applyFont="1" applyBorder="1" applyAlignment="1">
      <alignment horizontal="center"/>
    </xf>
    <xf numFmtId="0" fontId="4" fillId="0" borderId="1" xfId="0" applyFont="1" applyBorder="1" applyAlignment="1">
      <alignment horizontal="right"/>
    </xf>
    <xf numFmtId="0" fontId="8" fillId="0" borderId="31" xfId="0" applyFont="1" applyBorder="1" applyAlignment="1">
      <alignment horizontal="left" vertical="top" wrapText="1"/>
    </xf>
    <xf numFmtId="0" fontId="8" fillId="0" borderId="0" xfId="0" applyFont="1" applyAlignment="1">
      <alignment horizontal="left" vertical="top"/>
    </xf>
    <xf numFmtId="0" fontId="8" fillId="0" borderId="7" xfId="0" applyFont="1" applyBorder="1" applyAlignment="1">
      <alignment horizontal="left" vertical="top"/>
    </xf>
    <xf numFmtId="0" fontId="8" fillId="0" borderId="31" xfId="0" applyFont="1" applyBorder="1" applyAlignment="1">
      <alignment horizontal="left"/>
    </xf>
    <xf numFmtId="0" fontId="8" fillId="0" borderId="0" xfId="0" applyFont="1" applyAlignment="1">
      <alignment horizontal="left"/>
    </xf>
    <xf numFmtId="0" fontId="8" fillId="0" borderId="7" xfId="0" applyFont="1" applyBorder="1" applyAlignment="1">
      <alignment horizontal="left"/>
    </xf>
    <xf numFmtId="0" fontId="7" fillId="0" borderId="4" xfId="0" applyFont="1" applyBorder="1" applyAlignment="1">
      <alignment horizontal="center" vertical="center" wrapText="1" shrinkToFit="1"/>
    </xf>
    <xf numFmtId="0" fontId="7" fillId="0" borderId="5" xfId="0" applyFont="1" applyBorder="1" applyAlignment="1">
      <alignment horizontal="center" vertical="center" wrapText="1" shrinkToFit="1"/>
    </xf>
    <xf numFmtId="164" fontId="7" fillId="0" borderId="4" xfId="6" applyFont="1" applyFill="1" applyBorder="1" applyAlignment="1">
      <alignment horizontal="center" vertical="center" wrapText="1"/>
    </xf>
    <xf numFmtId="164" fontId="0" fillId="0" borderId="5" xfId="6" applyFont="1" applyFill="1" applyBorder="1" applyAlignment="1">
      <alignment horizontal="center" vertical="center" wrapText="1"/>
    </xf>
    <xf numFmtId="164" fontId="14" fillId="0" borderId="4" xfId="6" applyFont="1" applyFill="1" applyBorder="1" applyAlignment="1">
      <alignment horizontal="center"/>
    </xf>
    <xf numFmtId="164" fontId="14" fillId="0" borderId="5" xfId="6" applyFont="1" applyFill="1" applyBorder="1" applyAlignment="1">
      <alignment horizontal="center"/>
    </xf>
    <xf numFmtId="0" fontId="7" fillId="0" borderId="4" xfId="0" applyFont="1" applyBorder="1" applyAlignment="1">
      <alignment horizontal="center" vertical="center"/>
    </xf>
    <xf numFmtId="0" fontId="7" fillId="0" borderId="5" xfId="0" applyFont="1" applyBorder="1" applyAlignment="1">
      <alignment horizontal="center" vertical="center"/>
    </xf>
    <xf numFmtId="0" fontId="7" fillId="0" borderId="4" xfId="0" applyFont="1" applyBorder="1" applyAlignment="1">
      <alignment horizontal="center" vertical="center" wrapText="1"/>
    </xf>
    <xf numFmtId="0" fontId="0" fillId="0" borderId="5" xfId="0" applyBorder="1" applyAlignment="1">
      <alignment horizontal="center" vertical="center"/>
    </xf>
    <xf numFmtId="0" fontId="4" fillId="0" borderId="45" xfId="1" applyFont="1" applyBorder="1" applyAlignment="1">
      <alignment horizontal="left"/>
    </xf>
    <xf numFmtId="0" fontId="4" fillId="0" borderId="3" xfId="1" applyFont="1" applyBorder="1" applyAlignment="1">
      <alignment horizontal="left"/>
    </xf>
    <xf numFmtId="0" fontId="4" fillId="0" borderId="21" xfId="1" applyFont="1" applyBorder="1" applyAlignment="1">
      <alignment horizontal="left"/>
    </xf>
    <xf numFmtId="0" fontId="4" fillId="0" borderId="4" xfId="1" applyFont="1" applyBorder="1" applyAlignment="1">
      <alignment horizontal="left"/>
    </xf>
    <xf numFmtId="0" fontId="4" fillId="0" borderId="48" xfId="1" applyFont="1" applyBorder="1" applyAlignment="1">
      <alignment horizontal="left"/>
    </xf>
    <xf numFmtId="0" fontId="4" fillId="0" borderId="34" xfId="1" applyFont="1" applyBorder="1" applyAlignment="1">
      <alignment horizontal="left"/>
    </xf>
    <xf numFmtId="0" fontId="4" fillId="0" borderId="49" xfId="1" applyFont="1" applyBorder="1" applyAlignment="1">
      <alignment horizontal="left"/>
    </xf>
    <xf numFmtId="0" fontId="4" fillId="0" borderId="47" xfId="1" applyFont="1" applyBorder="1" applyAlignment="1">
      <alignment horizontal="left"/>
    </xf>
    <xf numFmtId="0" fontId="4" fillId="0" borderId="20" xfId="1" applyFont="1" applyBorder="1" applyAlignment="1">
      <alignment horizontal="left"/>
    </xf>
    <xf numFmtId="0" fontId="4" fillId="0" borderId="16" xfId="1" applyFont="1" applyBorder="1" applyAlignment="1">
      <alignment horizontal="left"/>
    </xf>
    <xf numFmtId="0" fontId="4" fillId="0" borderId="27" xfId="1" applyFont="1" applyBorder="1" applyAlignment="1">
      <alignment horizontal="left"/>
    </xf>
    <xf numFmtId="0" fontId="4" fillId="0" borderId="26" xfId="1" applyFont="1" applyBorder="1" applyAlignment="1">
      <alignment horizontal="left"/>
    </xf>
    <xf numFmtId="14" fontId="4" fillId="0" borderId="4" xfId="1" applyNumberFormat="1" applyFont="1" applyBorder="1" applyAlignment="1">
      <alignment horizontal="center" vertical="center"/>
    </xf>
    <xf numFmtId="0" fontId="4" fillId="0" borderId="5" xfId="1" applyFont="1" applyBorder="1" applyAlignment="1">
      <alignment horizontal="center" vertical="center"/>
    </xf>
    <xf numFmtId="0" fontId="4" fillId="0" borderId="1" xfId="1" applyFont="1" applyBorder="1" applyAlignment="1">
      <alignment horizontal="center"/>
    </xf>
    <xf numFmtId="164" fontId="4" fillId="0" borderId="4" xfId="6" applyFont="1" applyFill="1" applyBorder="1" applyAlignment="1">
      <alignment horizontal="center" vertical="center"/>
    </xf>
    <xf numFmtId="164" fontId="4" fillId="0" borderId="5" xfId="6" applyFont="1" applyFill="1" applyBorder="1" applyAlignment="1">
      <alignment horizontal="center" vertical="center"/>
    </xf>
    <xf numFmtId="165" fontId="4" fillId="0" borderId="27" xfId="4" applyFont="1" applyBorder="1" applyAlignment="1">
      <alignment horizontal="left"/>
    </xf>
    <xf numFmtId="165" fontId="4" fillId="0" borderId="26" xfId="4" applyFont="1" applyBorder="1" applyAlignment="1">
      <alignment horizontal="left"/>
    </xf>
    <xf numFmtId="165" fontId="4" fillId="0" borderId="9" xfId="4" applyFont="1" applyBorder="1" applyAlignment="1">
      <alignment horizontal="left"/>
    </xf>
    <xf numFmtId="14" fontId="4" fillId="0" borderId="32" xfId="1" applyNumberFormat="1" applyFont="1" applyBorder="1" applyAlignment="1">
      <alignment horizontal="left"/>
    </xf>
    <xf numFmtId="14" fontId="4" fillId="0" borderId="14" xfId="1" applyNumberFormat="1" applyFont="1" applyBorder="1" applyAlignment="1">
      <alignment horizontal="left"/>
    </xf>
    <xf numFmtId="165" fontId="5" fillId="0" borderId="56" xfId="4" applyFont="1" applyBorder="1" applyAlignment="1">
      <alignment horizontal="center"/>
    </xf>
    <xf numFmtId="165" fontId="5" fillId="0" borderId="57" xfId="4" applyFont="1" applyBorder="1" applyAlignment="1">
      <alignment horizontal="center"/>
    </xf>
    <xf numFmtId="14" fontId="5" fillId="0" borderId="32" xfId="1" applyNumberFormat="1" applyFont="1" applyBorder="1" applyAlignment="1">
      <alignment horizontal="left"/>
    </xf>
    <xf numFmtId="14" fontId="5" fillId="0" borderId="14" xfId="1" applyNumberFormat="1" applyFont="1" applyBorder="1" applyAlignment="1">
      <alignment horizontal="left"/>
    </xf>
    <xf numFmtId="0" fontId="4" fillId="0" borderId="27" xfId="1" applyFont="1" applyBorder="1" applyAlignment="1">
      <alignment horizontal="center"/>
    </xf>
    <xf numFmtId="0" fontId="4" fillId="0" borderId="9" xfId="1" applyFont="1" applyBorder="1" applyAlignment="1">
      <alignment horizontal="center"/>
    </xf>
    <xf numFmtId="164" fontId="4" fillId="0" borderId="50" xfId="6" applyFont="1" applyBorder="1" applyAlignment="1">
      <alignment horizontal="center"/>
    </xf>
    <xf numFmtId="164" fontId="4" fillId="0" borderId="59" xfId="6" applyFont="1" applyBorder="1" applyAlignment="1">
      <alignment horizontal="center"/>
    </xf>
    <xf numFmtId="0" fontId="4" fillId="0" borderId="52" xfId="1" applyFont="1" applyBorder="1" applyAlignment="1">
      <alignment horizontal="center"/>
    </xf>
    <xf numFmtId="0" fontId="4" fillId="0" borderId="53" xfId="1" applyFont="1" applyBorder="1" applyAlignment="1">
      <alignment horizontal="center"/>
    </xf>
    <xf numFmtId="0" fontId="4" fillId="0" borderId="29" xfId="1" applyFont="1" applyBorder="1" applyAlignment="1">
      <alignment horizontal="center"/>
    </xf>
    <xf numFmtId="0" fontId="4" fillId="0" borderId="18" xfId="1" applyFont="1" applyBorder="1" applyAlignment="1">
      <alignment horizontal="center"/>
    </xf>
    <xf numFmtId="0" fontId="4" fillId="0" borderId="1" xfId="1" applyFont="1" applyBorder="1" applyAlignment="1">
      <alignment horizontal="left"/>
    </xf>
    <xf numFmtId="164" fontId="4" fillId="0" borderId="26" xfId="6" applyFont="1" applyFill="1" applyBorder="1" applyAlignment="1">
      <alignment horizontal="center"/>
    </xf>
    <xf numFmtId="164" fontId="4" fillId="0" borderId="9" xfId="6" applyFont="1" applyFill="1" applyBorder="1" applyAlignment="1">
      <alignment horizontal="center"/>
    </xf>
    <xf numFmtId="165" fontId="5" fillId="0" borderId="56" xfId="4" applyFont="1" applyFill="1" applyBorder="1" applyAlignment="1">
      <alignment horizontal="center"/>
    </xf>
    <xf numFmtId="165" fontId="5" fillId="0" borderId="57" xfId="4" applyFont="1" applyFill="1" applyBorder="1" applyAlignment="1">
      <alignment horizontal="center"/>
    </xf>
    <xf numFmtId="9" fontId="5" fillId="0" borderId="27" xfId="0" applyNumberFormat="1" applyFont="1" applyBorder="1" applyAlignment="1">
      <alignment horizontal="center" vertical="center" wrapText="1"/>
    </xf>
    <xf numFmtId="0" fontId="5" fillId="0" borderId="9" xfId="0" applyFont="1" applyBorder="1" applyAlignment="1">
      <alignment horizontal="center" vertical="center" wrapText="1"/>
    </xf>
    <xf numFmtId="164" fontId="4" fillId="0" borderId="27" xfId="6" applyFont="1" applyFill="1" applyBorder="1" applyAlignment="1">
      <alignment horizontal="center" wrapText="1"/>
    </xf>
    <xf numFmtId="164" fontId="4" fillId="0" borderId="9" xfId="6" applyFont="1" applyFill="1" applyBorder="1" applyAlignment="1">
      <alignment horizontal="center" wrapText="1"/>
    </xf>
    <xf numFmtId="14" fontId="4" fillId="0" borderId="27" xfId="0" applyNumberFormat="1" applyFont="1" applyBorder="1" applyAlignment="1">
      <alignment horizontal="center"/>
    </xf>
    <xf numFmtId="14" fontId="4" fillId="0" borderId="9" xfId="0" applyNumberFormat="1" applyFont="1" applyBorder="1" applyAlignment="1">
      <alignment horizontal="center"/>
    </xf>
    <xf numFmtId="0" fontId="4" fillId="0" borderId="20" xfId="0" applyFont="1" applyBorder="1" applyAlignment="1">
      <alignment horizontal="left"/>
    </xf>
    <xf numFmtId="0" fontId="4" fillId="0" borderId="15" xfId="0" applyFont="1" applyBorder="1" applyAlignment="1">
      <alignment horizontal="left"/>
    </xf>
    <xf numFmtId="0" fontId="4" fillId="0" borderId="55" xfId="0" applyFont="1" applyBorder="1" applyAlignment="1">
      <alignment horizontal="left"/>
    </xf>
    <xf numFmtId="0" fontId="4" fillId="0" borderId="16" xfId="0" applyFont="1" applyBorder="1" applyAlignment="1">
      <alignment horizontal="left"/>
    </xf>
    <xf numFmtId="0" fontId="4" fillId="0" borderId="39" xfId="0" applyFont="1" applyBorder="1" applyAlignment="1">
      <alignment horizontal="left"/>
    </xf>
    <xf numFmtId="0" fontId="4" fillId="0" borderId="23" xfId="0" applyFont="1" applyBorder="1" applyAlignment="1">
      <alignment horizontal="left"/>
    </xf>
    <xf numFmtId="0" fontId="4" fillId="0" borderId="25" xfId="0" applyFont="1" applyBorder="1" applyAlignment="1">
      <alignment horizontal="left"/>
    </xf>
    <xf numFmtId="0" fontId="4" fillId="0" borderId="24" xfId="0" applyFont="1" applyBorder="1" applyAlignment="1">
      <alignment horizontal="left"/>
    </xf>
    <xf numFmtId="0" fontId="4" fillId="0" borderId="25" xfId="1" applyFont="1" applyBorder="1" applyAlignment="1">
      <alignment horizontal="left"/>
    </xf>
    <xf numFmtId="0" fontId="4" fillId="0" borderId="19" xfId="1" applyFont="1" applyBorder="1" applyAlignment="1">
      <alignment horizontal="left"/>
    </xf>
    <xf numFmtId="0" fontId="4" fillId="0" borderId="0" xfId="1" applyFont="1" applyAlignment="1">
      <alignment horizontal="left"/>
    </xf>
    <xf numFmtId="0" fontId="4" fillId="0" borderId="7" xfId="1" applyFont="1" applyBorder="1" applyAlignment="1">
      <alignment horizontal="left"/>
    </xf>
    <xf numFmtId="9" fontId="5" fillId="0" borderId="9" xfId="0" applyNumberFormat="1" applyFont="1" applyBorder="1" applyAlignment="1">
      <alignment horizontal="center" vertical="center" wrapText="1"/>
    </xf>
    <xf numFmtId="164" fontId="4" fillId="0" borderId="27" xfId="6" applyFont="1" applyFill="1" applyBorder="1" applyAlignment="1">
      <alignment horizontal="center"/>
    </xf>
    <xf numFmtId="164" fontId="4" fillId="0" borderId="27" xfId="6" applyFont="1" applyFill="1" applyBorder="1" applyAlignment="1">
      <alignment horizontal="center" vertical="center"/>
    </xf>
    <xf numFmtId="164" fontId="4" fillId="0" borderId="9" xfId="6" applyFont="1" applyFill="1" applyBorder="1" applyAlignment="1">
      <alignment horizontal="center" vertical="center"/>
    </xf>
    <xf numFmtId="164" fontId="8" fillId="0" borderId="4" xfId="6" applyFont="1" applyFill="1" applyBorder="1" applyAlignment="1">
      <alignment horizontal="right" vertical="center"/>
    </xf>
    <xf numFmtId="164" fontId="8" fillId="0" borderId="5" xfId="6" applyFont="1" applyFill="1" applyBorder="1" applyAlignment="1">
      <alignment horizontal="right" vertical="center"/>
    </xf>
    <xf numFmtId="164" fontId="8" fillId="0" borderId="6" xfId="6" applyFont="1" applyFill="1" applyBorder="1" applyAlignment="1">
      <alignment horizontal="right"/>
    </xf>
    <xf numFmtId="164" fontId="3" fillId="0" borderId="6" xfId="6" applyFont="1" applyFill="1" applyBorder="1" applyAlignment="1">
      <alignment horizontal="right"/>
    </xf>
    <xf numFmtId="0" fontId="4" fillId="0" borderId="6" xfId="0" applyFont="1" applyBorder="1" applyAlignment="1">
      <alignment horizontal="center" vertical="center"/>
    </xf>
    <xf numFmtId="0" fontId="4" fillId="0" borderId="3" xfId="0" applyFont="1" applyBorder="1" applyAlignment="1">
      <alignment horizontal="center" vertical="center"/>
    </xf>
    <xf numFmtId="0" fontId="4" fillId="0" borderId="35" xfId="0" applyFont="1" applyBorder="1" applyAlignment="1">
      <alignment horizontal="center" vertical="center"/>
    </xf>
    <xf numFmtId="0" fontId="4" fillId="0" borderId="34" xfId="0" applyFont="1" applyBorder="1" applyAlignment="1">
      <alignment horizontal="center" vertical="center"/>
    </xf>
    <xf numFmtId="0" fontId="4" fillId="0" borderId="29" xfId="0" applyFont="1" applyBorder="1" applyAlignment="1">
      <alignment horizontal="center" vertical="center"/>
    </xf>
    <xf numFmtId="0" fontId="4" fillId="0" borderId="36" xfId="0" applyFont="1" applyBorder="1" applyAlignment="1">
      <alignment horizontal="center" vertical="center"/>
    </xf>
    <xf numFmtId="0" fontId="4" fillId="0" borderId="18" xfId="0" applyFont="1" applyBorder="1" applyAlignment="1">
      <alignment horizontal="center" vertical="center"/>
    </xf>
    <xf numFmtId="0" fontId="4" fillId="0" borderId="30" xfId="0" applyFont="1" applyBorder="1" applyAlignment="1">
      <alignment horizontal="center" vertical="center"/>
    </xf>
    <xf numFmtId="0" fontId="4" fillId="0" borderId="19" xfId="0" applyFont="1" applyBorder="1" applyAlignment="1">
      <alignment horizontal="center" vertical="center"/>
    </xf>
    <xf numFmtId="0" fontId="4" fillId="0" borderId="13" xfId="0" applyFont="1" applyBorder="1" applyAlignment="1">
      <alignment horizontal="center" vertical="center"/>
    </xf>
    <xf numFmtId="0" fontId="4" fillId="0" borderId="40" xfId="0" applyFont="1" applyBorder="1" applyAlignment="1">
      <alignment horizontal="center"/>
    </xf>
    <xf numFmtId="0" fontId="4" fillId="0" borderId="16" xfId="0" applyFont="1" applyBorder="1" applyAlignment="1">
      <alignment horizontal="center"/>
    </xf>
    <xf numFmtId="0" fontId="4" fillId="0" borderId="27" xfId="0" applyFont="1" applyBorder="1" applyAlignment="1">
      <alignment horizontal="center"/>
    </xf>
    <xf numFmtId="0" fontId="0" fillId="0" borderId="9" xfId="0" applyBorder="1" applyAlignment="1">
      <alignment horizontal="center"/>
    </xf>
    <xf numFmtId="0" fontId="4" fillId="0" borderId="4" xfId="0" applyFont="1" applyBorder="1" applyAlignment="1">
      <alignment horizontal="left"/>
    </xf>
    <xf numFmtId="0" fontId="4" fillId="0" borderId="33" xfId="0" applyFont="1" applyBorder="1" applyAlignment="1">
      <alignment horizontal="left"/>
    </xf>
    <xf numFmtId="0" fontId="4" fillId="0" borderId="5" xfId="0" applyFont="1" applyBorder="1" applyAlignment="1">
      <alignment horizontal="left"/>
    </xf>
    <xf numFmtId="164" fontId="4" fillId="2" borderId="1" xfId="6" applyFont="1" applyFill="1" applyBorder="1" applyAlignment="1">
      <alignment horizontal="right"/>
    </xf>
    <xf numFmtId="0" fontId="4" fillId="0" borderId="1" xfId="0" applyFont="1" applyBorder="1" applyAlignment="1">
      <alignment horizontal="center" vertical="top"/>
    </xf>
    <xf numFmtId="0" fontId="4" fillId="0" borderId="1" xfId="0" applyFont="1" applyBorder="1" applyAlignment="1">
      <alignment horizontal="center" vertical="center" wrapText="1"/>
    </xf>
    <xf numFmtId="0" fontId="4" fillId="0" borderId="1" xfId="0" applyFont="1" applyBorder="1" applyAlignment="1">
      <alignment horizontal="center"/>
    </xf>
    <xf numFmtId="0" fontId="0" fillId="0" borderId="1" xfId="0" applyBorder="1" applyAlignment="1">
      <alignment horizontal="center"/>
    </xf>
    <xf numFmtId="164" fontId="4" fillId="0" borderId="1" xfId="6" applyFont="1" applyFill="1" applyBorder="1" applyAlignment="1">
      <alignment horizontal="center" vertical="center"/>
    </xf>
    <xf numFmtId="0" fontId="4" fillId="0" borderId="33" xfId="0" applyFont="1" applyBorder="1" applyAlignment="1">
      <alignment horizontal="justify" vertical="center"/>
    </xf>
    <xf numFmtId="0" fontId="4" fillId="0" borderId="14" xfId="0" applyFont="1" applyBorder="1" applyAlignment="1">
      <alignment horizontal="justify" vertical="center"/>
    </xf>
    <xf numFmtId="0" fontId="5" fillId="0" borderId="42" xfId="0" applyFont="1" applyBorder="1" applyAlignment="1">
      <alignment horizontal="justify" vertical="center" wrapText="1"/>
    </xf>
    <xf numFmtId="0" fontId="5" fillId="0" borderId="28" xfId="0" applyFont="1" applyBorder="1" applyAlignment="1">
      <alignment horizontal="justify" vertical="center" wrapText="1"/>
    </xf>
    <xf numFmtId="0" fontId="5" fillId="0" borderId="37" xfId="0" applyFont="1" applyBorder="1" applyAlignment="1">
      <alignment horizontal="justify" vertical="center" wrapText="1"/>
    </xf>
    <xf numFmtId="0" fontId="4" fillId="0" borderId="1" xfId="0" applyFont="1" applyBorder="1" applyAlignment="1">
      <alignment horizontal="left"/>
    </xf>
    <xf numFmtId="0" fontId="4" fillId="0" borderId="43" xfId="0" applyFont="1" applyBorder="1" applyAlignment="1">
      <alignment horizontal="left" vertical="top" wrapText="1"/>
    </xf>
    <xf numFmtId="0" fontId="5" fillId="0" borderId="44" xfId="0" applyFont="1" applyBorder="1" applyAlignment="1">
      <alignment horizontal="left" vertical="top" wrapText="1"/>
    </xf>
    <xf numFmtId="0" fontId="5" fillId="0" borderId="54" xfId="0" applyFont="1" applyBorder="1" applyAlignment="1">
      <alignment horizontal="left" vertical="top" wrapText="1"/>
    </xf>
    <xf numFmtId="0" fontId="5" fillId="0" borderId="38" xfId="0" applyFont="1" applyBorder="1" applyAlignment="1">
      <alignment horizontal="left" vertical="top" wrapText="1"/>
    </xf>
    <xf numFmtId="0" fontId="4" fillId="0" borderId="21" xfId="0" applyFont="1" applyBorder="1" applyAlignment="1">
      <alignment horizontal="left" vertical="center" wrapText="1"/>
    </xf>
    <xf numFmtId="0" fontId="4" fillId="0" borderId="1" xfId="0" applyFont="1" applyBorder="1" applyAlignment="1">
      <alignment horizontal="left" vertical="center" wrapText="1"/>
    </xf>
    <xf numFmtId="0" fontId="4" fillId="0" borderId="4" xfId="0" applyFont="1" applyBorder="1" applyAlignment="1">
      <alignment horizontal="left" vertical="center" wrapText="1"/>
    </xf>
    <xf numFmtId="0" fontId="4" fillId="0" borderId="8" xfId="0" applyFont="1" applyBorder="1" applyAlignment="1">
      <alignment horizontal="left" vertical="center" wrapText="1"/>
    </xf>
    <xf numFmtId="0" fontId="4" fillId="0" borderId="32" xfId="0" applyFont="1" applyBorder="1" applyAlignment="1">
      <alignment horizontal="left" vertical="center" wrapText="1"/>
    </xf>
    <xf numFmtId="0" fontId="4" fillId="0" borderId="33" xfId="0" applyFont="1" applyBorder="1" applyAlignment="1">
      <alignment horizontal="left" vertical="center" wrapText="1"/>
    </xf>
    <xf numFmtId="0" fontId="4" fillId="0" borderId="5" xfId="0" applyFont="1" applyBorder="1" applyAlignment="1">
      <alignment horizontal="left" vertical="center" wrapText="1"/>
    </xf>
    <xf numFmtId="0" fontId="4" fillId="0" borderId="14" xfId="0" applyFont="1" applyBorder="1" applyAlignment="1">
      <alignment horizontal="left" vertical="center" wrapText="1"/>
    </xf>
    <xf numFmtId="14" fontId="4" fillId="0" borderId="33" xfId="0" applyNumberFormat="1" applyFont="1" applyBorder="1" applyAlignment="1">
      <alignment horizontal="left" vertical="center" wrapText="1"/>
    </xf>
    <xf numFmtId="0" fontId="4" fillId="0" borderId="31" xfId="0" applyFont="1" applyBorder="1" applyAlignment="1">
      <alignment horizontal="center" vertical="center"/>
    </xf>
    <xf numFmtId="0" fontId="4" fillId="0" borderId="0" xfId="0" applyFont="1" applyAlignment="1">
      <alignment horizontal="center" vertical="center"/>
    </xf>
    <xf numFmtId="0" fontId="4" fillId="0" borderId="27" xfId="0" applyFont="1" applyBorder="1" applyAlignment="1">
      <alignment horizontal="left" vertical="center"/>
    </xf>
    <xf numFmtId="0" fontId="4" fillId="0" borderId="26" xfId="0" applyFont="1" applyBorder="1" applyAlignment="1">
      <alignment horizontal="left" vertical="center"/>
    </xf>
    <xf numFmtId="0" fontId="4" fillId="0" borderId="9" xfId="0" applyFont="1" applyBorder="1" applyAlignment="1">
      <alignment horizontal="left" vertical="center"/>
    </xf>
    <xf numFmtId="0" fontId="4" fillId="0" borderId="41" xfId="0" applyFont="1" applyBorder="1" applyAlignment="1">
      <alignment horizontal="left"/>
    </xf>
    <xf numFmtId="0" fontId="4" fillId="0" borderId="29" xfId="0" applyFont="1" applyBorder="1" applyAlignment="1">
      <alignment horizontal="left"/>
    </xf>
    <xf numFmtId="0" fontId="4" fillId="0" borderId="36" xfId="0" applyFont="1" applyBorder="1" applyAlignment="1">
      <alignment horizontal="left"/>
    </xf>
    <xf numFmtId="0" fontId="4" fillId="0" borderId="18" xfId="0" applyFont="1" applyBorder="1" applyAlignment="1">
      <alignment horizontal="left"/>
    </xf>
    <xf numFmtId="164" fontId="4" fillId="0" borderId="4" xfId="6" applyFont="1" applyFill="1" applyBorder="1" applyAlignment="1">
      <alignment horizontal="center"/>
    </xf>
    <xf numFmtId="164" fontId="4" fillId="0" borderId="5" xfId="6" applyFont="1" applyFill="1" applyBorder="1" applyAlignment="1">
      <alignment horizontal="center"/>
    </xf>
    <xf numFmtId="0" fontId="16" fillId="0" borderId="60" xfId="0" applyFont="1" applyBorder="1"/>
    <xf numFmtId="49" fontId="16" fillId="0" borderId="60" xfId="0" applyNumberFormat="1" applyFont="1" applyBorder="1"/>
    <xf numFmtId="49" fontId="16" fillId="0" borderId="60" xfId="0" applyNumberFormat="1" applyFont="1" applyBorder="1" applyAlignment="1">
      <alignment horizontal="left"/>
    </xf>
  </cellXfs>
  <cellStyles count="7">
    <cellStyle name="Hipervínculo" xfId="3" builtinId="8"/>
    <cellStyle name="Millares" xfId="4" builtinId="3"/>
    <cellStyle name="Millares 2" xfId="2" xr:uid="{00000000-0005-0000-0000-000002000000}"/>
    <cellStyle name="Moneda" xfId="6" builtinId="4"/>
    <cellStyle name="Normal" xfId="0" builtinId="0"/>
    <cellStyle name="Normal 2" xfId="1" xr:uid="{00000000-0005-0000-0000-000005000000}"/>
    <cellStyle name="Porcentaje" xfId="5"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1004879</xdr:colOff>
      <xdr:row>1</xdr:row>
      <xdr:rowOff>175915</xdr:rowOff>
    </xdr:from>
    <xdr:to>
      <xdr:col>1</xdr:col>
      <xdr:colOff>1575887</xdr:colOff>
      <xdr:row>4</xdr:row>
      <xdr:rowOff>100294</xdr:rowOff>
    </xdr:to>
    <xdr:pic>
      <xdr:nvPicPr>
        <xdr:cNvPr id="3" name="4 Imagen">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a:stretch>
          <a:fillRect/>
        </a:stretch>
      </xdr:blipFill>
      <xdr:spPr>
        <a:xfrm>
          <a:off x="2865055" y="366415"/>
          <a:ext cx="571008" cy="641555"/>
        </a:xfrm>
        <a:prstGeom prst="rect">
          <a:avLst/>
        </a:prstGeom>
      </xdr:spPr>
    </xdr:pic>
    <xdr:clientData/>
  </xdr:twoCellAnchor>
  <xdr:twoCellAnchor editAs="oneCell">
    <xdr:from>
      <xdr:col>3</xdr:col>
      <xdr:colOff>620788</xdr:colOff>
      <xdr:row>96</xdr:row>
      <xdr:rowOff>85183</xdr:rowOff>
    </xdr:from>
    <xdr:to>
      <xdr:col>4</xdr:col>
      <xdr:colOff>997529</xdr:colOff>
      <xdr:row>100</xdr:row>
      <xdr:rowOff>89852</xdr:rowOff>
    </xdr:to>
    <xdr:pic>
      <xdr:nvPicPr>
        <xdr:cNvPr id="5" name="Imagen 4">
          <a:extLst>
            <a:ext uri="{FF2B5EF4-FFF2-40B4-BE49-F238E27FC236}">
              <a16:creationId xmlns:a16="http://schemas.microsoft.com/office/drawing/2014/main" id="{00000000-0008-0000-0000-000005000000}"/>
            </a:ext>
          </a:extLst>
        </xdr:cNvPr>
        <xdr:cNvPicPr/>
      </xdr:nvPicPr>
      <xdr:blipFill>
        <a:blip xmlns:r="http://schemas.openxmlformats.org/officeDocument/2006/relationships" r:embed="rId2">
          <a:biLevel thresh="75000"/>
        </a:blip>
        <a:stretch>
          <a:fillRect/>
        </a:stretch>
      </xdr:blipFill>
      <xdr:spPr>
        <a:xfrm rot="16200000">
          <a:off x="6286500" y="20977412"/>
          <a:ext cx="777875" cy="206883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1004879</xdr:colOff>
      <xdr:row>1</xdr:row>
      <xdr:rowOff>175915</xdr:rowOff>
    </xdr:from>
    <xdr:to>
      <xdr:col>1</xdr:col>
      <xdr:colOff>1575887</xdr:colOff>
      <xdr:row>4</xdr:row>
      <xdr:rowOff>100294</xdr:rowOff>
    </xdr:to>
    <xdr:pic>
      <xdr:nvPicPr>
        <xdr:cNvPr id="2" name="4 Imagen">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stretch>
          <a:fillRect/>
        </a:stretch>
      </xdr:blipFill>
      <xdr:spPr>
        <a:xfrm>
          <a:off x="2862254" y="366415"/>
          <a:ext cx="571008" cy="638754"/>
        </a:xfrm>
        <a:prstGeom prst="rect">
          <a:avLst/>
        </a:prstGeom>
      </xdr:spPr>
    </xdr:pic>
    <xdr:clientData/>
  </xdr:twoCellAnchor>
  <xdr:twoCellAnchor editAs="oneCell">
    <xdr:from>
      <xdr:col>3</xdr:col>
      <xdr:colOff>620788</xdr:colOff>
      <xdr:row>97</xdr:row>
      <xdr:rowOff>85183</xdr:rowOff>
    </xdr:from>
    <xdr:to>
      <xdr:col>4</xdr:col>
      <xdr:colOff>997529</xdr:colOff>
      <xdr:row>101</xdr:row>
      <xdr:rowOff>89852</xdr:rowOff>
    </xdr:to>
    <xdr:pic>
      <xdr:nvPicPr>
        <xdr:cNvPr id="3" name="Imagen 2">
          <a:extLst>
            <a:ext uri="{FF2B5EF4-FFF2-40B4-BE49-F238E27FC236}">
              <a16:creationId xmlns:a16="http://schemas.microsoft.com/office/drawing/2014/main" id="{00000000-0008-0000-0100-000003000000}"/>
            </a:ext>
          </a:extLst>
        </xdr:cNvPr>
        <xdr:cNvPicPr/>
      </xdr:nvPicPr>
      <xdr:blipFill>
        <a:blip xmlns:r="http://schemas.openxmlformats.org/officeDocument/2006/relationships" r:embed="rId2">
          <a:biLevel thresh="75000"/>
        </a:blip>
        <a:stretch>
          <a:fillRect/>
        </a:stretch>
      </xdr:blipFill>
      <xdr:spPr>
        <a:xfrm rot="16200000">
          <a:off x="6288462" y="21497084"/>
          <a:ext cx="776194" cy="207219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1004879</xdr:colOff>
      <xdr:row>1</xdr:row>
      <xdr:rowOff>175915</xdr:rowOff>
    </xdr:from>
    <xdr:to>
      <xdr:col>1</xdr:col>
      <xdr:colOff>1575887</xdr:colOff>
      <xdr:row>4</xdr:row>
      <xdr:rowOff>100294</xdr:rowOff>
    </xdr:to>
    <xdr:pic>
      <xdr:nvPicPr>
        <xdr:cNvPr id="2" name="4 Imagen">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862254" y="366415"/>
          <a:ext cx="571008" cy="638754"/>
        </a:xfrm>
        <a:prstGeom prst="rect">
          <a:avLst/>
        </a:prstGeom>
      </xdr:spPr>
    </xdr:pic>
    <xdr:clientData/>
  </xdr:twoCellAnchor>
  <xdr:twoCellAnchor editAs="oneCell">
    <xdr:from>
      <xdr:col>3</xdr:col>
      <xdr:colOff>620788</xdr:colOff>
      <xdr:row>98</xdr:row>
      <xdr:rowOff>85183</xdr:rowOff>
    </xdr:from>
    <xdr:to>
      <xdr:col>4</xdr:col>
      <xdr:colOff>997529</xdr:colOff>
      <xdr:row>102</xdr:row>
      <xdr:rowOff>89852</xdr:rowOff>
    </xdr:to>
    <xdr:pic>
      <xdr:nvPicPr>
        <xdr:cNvPr id="3" name="Imagen 2">
          <a:extLst>
            <a:ext uri="{FF2B5EF4-FFF2-40B4-BE49-F238E27FC236}">
              <a16:creationId xmlns:a16="http://schemas.microsoft.com/office/drawing/2014/main" id="{00000000-0008-0000-0200-000003000000}"/>
            </a:ext>
          </a:extLst>
        </xdr:cNvPr>
        <xdr:cNvPicPr/>
      </xdr:nvPicPr>
      <xdr:blipFill>
        <a:blip xmlns:r="http://schemas.openxmlformats.org/officeDocument/2006/relationships" r:embed="rId2">
          <a:biLevel thresh="75000"/>
        </a:blip>
        <a:stretch>
          <a:fillRect/>
        </a:stretch>
      </xdr:blipFill>
      <xdr:spPr>
        <a:xfrm rot="16200000">
          <a:off x="6288462" y="21811409"/>
          <a:ext cx="776194" cy="207219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1004879</xdr:colOff>
      <xdr:row>1</xdr:row>
      <xdr:rowOff>175915</xdr:rowOff>
    </xdr:from>
    <xdr:to>
      <xdr:col>1</xdr:col>
      <xdr:colOff>1575887</xdr:colOff>
      <xdr:row>4</xdr:row>
      <xdr:rowOff>100294</xdr:rowOff>
    </xdr:to>
    <xdr:pic>
      <xdr:nvPicPr>
        <xdr:cNvPr id="2" name="4 Imagen">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a:stretch>
          <a:fillRect/>
        </a:stretch>
      </xdr:blipFill>
      <xdr:spPr>
        <a:xfrm>
          <a:off x="2862254" y="366415"/>
          <a:ext cx="571008" cy="638754"/>
        </a:xfrm>
        <a:prstGeom prst="rect">
          <a:avLst/>
        </a:prstGeom>
      </xdr:spPr>
    </xdr:pic>
    <xdr:clientData/>
  </xdr:twoCellAnchor>
  <xdr:twoCellAnchor editAs="oneCell">
    <xdr:from>
      <xdr:col>3</xdr:col>
      <xdr:colOff>620788</xdr:colOff>
      <xdr:row>99</xdr:row>
      <xdr:rowOff>85183</xdr:rowOff>
    </xdr:from>
    <xdr:to>
      <xdr:col>4</xdr:col>
      <xdr:colOff>997529</xdr:colOff>
      <xdr:row>103</xdr:row>
      <xdr:rowOff>89852</xdr:rowOff>
    </xdr:to>
    <xdr:pic>
      <xdr:nvPicPr>
        <xdr:cNvPr id="3" name="Imagen 2">
          <a:extLst>
            <a:ext uri="{FF2B5EF4-FFF2-40B4-BE49-F238E27FC236}">
              <a16:creationId xmlns:a16="http://schemas.microsoft.com/office/drawing/2014/main" id="{00000000-0008-0000-0300-000003000000}"/>
            </a:ext>
          </a:extLst>
        </xdr:cNvPr>
        <xdr:cNvPicPr/>
      </xdr:nvPicPr>
      <xdr:blipFill>
        <a:blip xmlns:r="http://schemas.openxmlformats.org/officeDocument/2006/relationships" r:embed="rId2">
          <a:biLevel thresh="75000"/>
        </a:blip>
        <a:stretch>
          <a:fillRect/>
        </a:stretch>
      </xdr:blipFill>
      <xdr:spPr>
        <a:xfrm rot="16200000">
          <a:off x="6288462" y="22116209"/>
          <a:ext cx="776194" cy="207219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1004879</xdr:colOff>
      <xdr:row>1</xdr:row>
      <xdr:rowOff>175915</xdr:rowOff>
    </xdr:from>
    <xdr:to>
      <xdr:col>1</xdr:col>
      <xdr:colOff>1575887</xdr:colOff>
      <xdr:row>4</xdr:row>
      <xdr:rowOff>100294</xdr:rowOff>
    </xdr:to>
    <xdr:pic>
      <xdr:nvPicPr>
        <xdr:cNvPr id="2" name="4 Imagen">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stretch>
          <a:fillRect/>
        </a:stretch>
      </xdr:blipFill>
      <xdr:spPr>
        <a:xfrm>
          <a:off x="2862254" y="366415"/>
          <a:ext cx="571008" cy="638754"/>
        </a:xfrm>
        <a:prstGeom prst="rect">
          <a:avLst/>
        </a:prstGeom>
      </xdr:spPr>
    </xdr:pic>
    <xdr:clientData/>
  </xdr:twoCellAnchor>
  <xdr:twoCellAnchor editAs="oneCell">
    <xdr:from>
      <xdr:col>3</xdr:col>
      <xdr:colOff>620788</xdr:colOff>
      <xdr:row>100</xdr:row>
      <xdr:rowOff>85183</xdr:rowOff>
    </xdr:from>
    <xdr:to>
      <xdr:col>4</xdr:col>
      <xdr:colOff>997529</xdr:colOff>
      <xdr:row>104</xdr:row>
      <xdr:rowOff>89852</xdr:rowOff>
    </xdr:to>
    <xdr:pic>
      <xdr:nvPicPr>
        <xdr:cNvPr id="3" name="Imagen 2">
          <a:extLst>
            <a:ext uri="{FF2B5EF4-FFF2-40B4-BE49-F238E27FC236}">
              <a16:creationId xmlns:a16="http://schemas.microsoft.com/office/drawing/2014/main" id="{00000000-0008-0000-0400-000003000000}"/>
            </a:ext>
          </a:extLst>
        </xdr:cNvPr>
        <xdr:cNvPicPr/>
      </xdr:nvPicPr>
      <xdr:blipFill>
        <a:blip xmlns:r="http://schemas.openxmlformats.org/officeDocument/2006/relationships" r:embed="rId2">
          <a:biLevel thresh="75000"/>
        </a:blip>
        <a:stretch>
          <a:fillRect/>
        </a:stretch>
      </xdr:blipFill>
      <xdr:spPr>
        <a:xfrm rot="16200000">
          <a:off x="6288462" y="22421009"/>
          <a:ext cx="776194" cy="2072191"/>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B050"/>
    <pageSetUpPr fitToPage="1"/>
  </sheetPr>
  <dimension ref="A1:O103"/>
  <sheetViews>
    <sheetView view="pageBreakPreview" topLeftCell="A14" zoomScale="85" zoomScaleNormal="85" zoomScaleSheetLayoutView="85" workbookViewId="0">
      <selection activeCell="D27" activeCellId="1" sqref="I28:O29 D27"/>
    </sheetView>
  </sheetViews>
  <sheetFormatPr baseColWidth="10" defaultColWidth="11.42578125" defaultRowHeight="15" x14ac:dyDescent="0.25"/>
  <cols>
    <col min="1" max="1" width="27.85546875" customWidth="1"/>
    <col min="2" max="3" width="23.7109375" customWidth="1"/>
    <col min="4" max="4" width="25.42578125" customWidth="1"/>
    <col min="5" max="5" width="31.7109375" customWidth="1"/>
    <col min="6" max="6" width="20.7109375" customWidth="1"/>
    <col min="7" max="7" width="19.42578125" customWidth="1"/>
    <col min="8" max="8" width="28.5703125" customWidth="1"/>
  </cols>
  <sheetData>
    <row r="1" spans="1:8" x14ac:dyDescent="0.25">
      <c r="A1" s="230" t="s">
        <v>0</v>
      </c>
      <c r="B1" s="231"/>
      <c r="C1" s="231"/>
      <c r="D1" s="232"/>
      <c r="E1" s="11"/>
      <c r="F1" s="11"/>
      <c r="G1" s="11"/>
      <c r="H1" s="12"/>
    </row>
    <row r="2" spans="1:8" x14ac:dyDescent="0.25">
      <c r="A2" s="268" t="s">
        <v>1</v>
      </c>
      <c r="B2" s="269"/>
      <c r="C2" s="269"/>
      <c r="D2" s="269"/>
      <c r="E2" s="2"/>
      <c r="F2" s="1"/>
      <c r="G2" s="1"/>
      <c r="H2" s="13"/>
    </row>
    <row r="3" spans="1:8" ht="25.5" customHeight="1" x14ac:dyDescent="0.25">
      <c r="A3" s="72" t="s">
        <v>2</v>
      </c>
      <c r="B3" s="73"/>
      <c r="C3" s="73"/>
      <c r="D3" s="82"/>
      <c r="E3" s="76" t="s">
        <v>55</v>
      </c>
      <c r="F3" s="3"/>
      <c r="G3" s="3"/>
      <c r="H3" s="4"/>
    </row>
    <row r="4" spans="1:8" ht="15.75" thickBot="1" x14ac:dyDescent="0.3">
      <c r="A4" s="72"/>
      <c r="B4" s="73"/>
      <c r="C4" s="73"/>
      <c r="D4" s="82"/>
      <c r="E4" s="7"/>
      <c r="F4" s="8"/>
      <c r="G4" s="8"/>
      <c r="H4" s="9"/>
    </row>
    <row r="5" spans="1:8" ht="37.5" customHeight="1" thickBot="1" x14ac:dyDescent="0.3">
      <c r="A5" s="233" t="s">
        <v>72</v>
      </c>
      <c r="B5" s="234"/>
      <c r="C5" s="234"/>
      <c r="D5" s="235"/>
      <c r="E5" s="270" t="s">
        <v>101</v>
      </c>
      <c r="F5" s="271"/>
      <c r="G5" s="271"/>
      <c r="H5" s="272"/>
    </row>
    <row r="6" spans="1:8" ht="15.75" thickBot="1" x14ac:dyDescent="0.3">
      <c r="A6" s="273" t="s">
        <v>78</v>
      </c>
      <c r="B6" s="273"/>
      <c r="C6" s="273"/>
      <c r="D6" s="273"/>
      <c r="E6" s="274" t="s">
        <v>73</v>
      </c>
      <c r="F6" s="275"/>
      <c r="G6" s="275"/>
      <c r="H6" s="276"/>
    </row>
    <row r="7" spans="1:8" x14ac:dyDescent="0.25">
      <c r="A7" s="255" t="s">
        <v>77</v>
      </c>
      <c r="B7" s="256"/>
      <c r="C7" s="256"/>
      <c r="D7" s="256"/>
      <c r="E7" s="256"/>
      <c r="F7" s="256"/>
      <c r="G7" s="257"/>
      <c r="H7" s="258"/>
    </row>
    <row r="8" spans="1:8" ht="35.25" customHeight="1" x14ac:dyDescent="0.25">
      <c r="A8" s="259" t="s">
        <v>79</v>
      </c>
      <c r="B8" s="260"/>
      <c r="C8" s="260"/>
      <c r="D8" s="260"/>
      <c r="E8" s="260"/>
      <c r="F8" s="260"/>
      <c r="G8" s="261"/>
      <c r="H8" s="262"/>
    </row>
    <row r="9" spans="1:8" ht="12" customHeight="1" x14ac:dyDescent="0.25">
      <c r="A9" s="259"/>
      <c r="B9" s="260"/>
      <c r="C9" s="260"/>
      <c r="D9" s="260"/>
      <c r="E9" s="260"/>
      <c r="F9" s="260"/>
      <c r="G9" s="261"/>
      <c r="H9" s="262"/>
    </row>
    <row r="10" spans="1:8" x14ac:dyDescent="0.25">
      <c r="A10" s="263" t="s">
        <v>80</v>
      </c>
      <c r="B10" s="264"/>
      <c r="C10" s="264"/>
      <c r="D10" s="264"/>
      <c r="E10" s="265"/>
      <c r="F10" s="261" t="s">
        <v>81</v>
      </c>
      <c r="G10" s="264"/>
      <c r="H10" s="266"/>
    </row>
    <row r="11" spans="1:8" ht="51.75" customHeight="1" x14ac:dyDescent="0.25">
      <c r="A11" s="84" t="s">
        <v>3</v>
      </c>
      <c r="B11" s="267" t="s">
        <v>82</v>
      </c>
      <c r="C11" s="267"/>
      <c r="D11" s="264"/>
      <c r="E11" s="85" t="s">
        <v>4</v>
      </c>
      <c r="F11" s="264" t="s">
        <v>83</v>
      </c>
      <c r="G11" s="264"/>
      <c r="H11" s="265"/>
    </row>
    <row r="12" spans="1:8" ht="25.5" customHeight="1" x14ac:dyDescent="0.25">
      <c r="A12" s="86" t="s">
        <v>5</v>
      </c>
      <c r="B12" s="248">
        <v>30000000</v>
      </c>
      <c r="C12" s="248"/>
      <c r="D12" s="248"/>
      <c r="E12" s="249" t="s">
        <v>84</v>
      </c>
      <c r="F12" s="249"/>
      <c r="G12" s="249"/>
      <c r="H12" s="250"/>
    </row>
    <row r="13" spans="1:8" ht="102" customHeight="1" thickBot="1" x14ac:dyDescent="0.3">
      <c r="A13" s="251" t="s">
        <v>56</v>
      </c>
      <c r="B13" s="252"/>
      <c r="C13" s="252"/>
      <c r="D13" s="252"/>
      <c r="E13" s="252"/>
      <c r="F13" s="252"/>
      <c r="G13" s="252"/>
      <c r="H13" s="253"/>
    </row>
    <row r="14" spans="1:8" x14ac:dyDescent="0.25">
      <c r="A14" s="10" t="s">
        <v>6</v>
      </c>
      <c r="B14" s="11"/>
      <c r="C14" s="11"/>
      <c r="D14" s="11"/>
      <c r="E14" s="11"/>
      <c r="F14" s="11"/>
      <c r="G14" s="11"/>
      <c r="H14" s="12"/>
    </row>
    <row r="15" spans="1:8" x14ac:dyDescent="0.25">
      <c r="A15" s="5"/>
      <c r="B15" s="1"/>
      <c r="C15" s="1"/>
      <c r="D15" s="1"/>
      <c r="E15" s="1"/>
      <c r="F15" s="1"/>
      <c r="G15" s="1"/>
      <c r="H15" s="13"/>
    </row>
    <row r="16" spans="1:8" x14ac:dyDescent="0.25">
      <c r="A16" s="240" t="s">
        <v>85</v>
      </c>
      <c r="B16" s="241"/>
      <c r="C16" s="242"/>
      <c r="D16" s="254" t="s">
        <v>86</v>
      </c>
      <c r="E16" s="254"/>
      <c r="F16" s="243">
        <v>30000000</v>
      </c>
      <c r="G16" s="243"/>
      <c r="H16" s="243"/>
    </row>
    <row r="17" spans="1:15" x14ac:dyDescent="0.25">
      <c r="A17" s="240" t="s">
        <v>87</v>
      </c>
      <c r="B17" s="241"/>
      <c r="C17" s="242"/>
      <c r="D17" s="240" t="s">
        <v>88</v>
      </c>
      <c r="E17" s="242"/>
      <c r="F17" s="243">
        <v>30000000</v>
      </c>
      <c r="G17" s="243"/>
      <c r="H17" s="243"/>
    </row>
    <row r="18" spans="1:15" x14ac:dyDescent="0.25">
      <c r="A18" s="14"/>
      <c r="B18" s="15"/>
      <c r="C18" s="15"/>
      <c r="D18" s="15"/>
      <c r="E18" s="15"/>
      <c r="F18" s="15"/>
      <c r="G18" s="15"/>
      <c r="H18" s="16"/>
    </row>
    <row r="19" spans="1:15" x14ac:dyDescent="0.25">
      <c r="A19" s="17" t="s">
        <v>7</v>
      </c>
      <c r="B19" s="15"/>
      <c r="C19" s="15"/>
      <c r="D19" s="15"/>
      <c r="E19" s="15"/>
      <c r="F19" s="15"/>
      <c r="G19" s="15"/>
      <c r="H19" s="16"/>
    </row>
    <row r="20" spans="1:15" x14ac:dyDescent="0.25">
      <c r="A20" s="60" t="s">
        <v>8</v>
      </c>
      <c r="B20" s="60" t="s">
        <v>9</v>
      </c>
      <c r="C20" s="60"/>
      <c r="D20" s="244" t="s">
        <v>10</v>
      </c>
      <c r="E20" s="244"/>
      <c r="F20" s="244"/>
      <c r="G20" s="244"/>
      <c r="H20" s="244"/>
    </row>
    <row r="21" spans="1:15" ht="28.5" customHeight="1" x14ac:dyDescent="0.25">
      <c r="A21" s="62" t="s">
        <v>53</v>
      </c>
      <c r="B21" s="61" t="s">
        <v>53</v>
      </c>
      <c r="C21" s="61"/>
      <c r="D21" s="245" t="s">
        <v>53</v>
      </c>
      <c r="E21" s="245"/>
      <c r="F21" s="245"/>
      <c r="G21" s="245"/>
      <c r="H21" s="245"/>
    </row>
    <row r="22" spans="1:15" x14ac:dyDescent="0.25">
      <c r="A22" s="18"/>
      <c r="B22" s="19"/>
      <c r="C22" s="19"/>
      <c r="D22" s="20"/>
      <c r="E22" s="20"/>
      <c r="F22" s="20"/>
      <c r="G22" s="20"/>
      <c r="H22" s="21"/>
    </row>
    <row r="23" spans="1:15" x14ac:dyDescent="0.25">
      <c r="A23" s="6" t="s">
        <v>11</v>
      </c>
      <c r="B23" s="1"/>
      <c r="C23" s="1"/>
      <c r="D23" s="1"/>
      <c r="E23" s="1"/>
      <c r="F23" s="1"/>
      <c r="G23" s="1"/>
      <c r="H23" s="13"/>
    </row>
    <row r="24" spans="1:15" x14ac:dyDescent="0.25">
      <c r="A24" s="18"/>
      <c r="B24" s="18"/>
      <c r="C24" s="18"/>
      <c r="D24" s="18"/>
      <c r="E24" s="18"/>
      <c r="F24" s="1"/>
      <c r="G24" s="1"/>
      <c r="H24" s="13"/>
    </row>
    <row r="25" spans="1:15" x14ac:dyDescent="0.25">
      <c r="A25" s="60" t="s">
        <v>12</v>
      </c>
      <c r="B25" s="60" t="s">
        <v>58</v>
      </c>
      <c r="C25" s="60" t="s">
        <v>64</v>
      </c>
      <c r="D25" s="60" t="s">
        <v>59</v>
      </c>
      <c r="E25" s="60" t="s">
        <v>65</v>
      </c>
      <c r="F25" s="60" t="s">
        <v>57</v>
      </c>
      <c r="G25" s="246" t="s">
        <v>14</v>
      </c>
      <c r="H25" s="247"/>
    </row>
    <row r="26" spans="1:15" ht="15.75" x14ac:dyDescent="0.25">
      <c r="A26" s="60">
        <v>1</v>
      </c>
      <c r="B26" s="87" t="s">
        <v>89</v>
      </c>
      <c r="C26" s="88">
        <v>46148</v>
      </c>
      <c r="D26" s="117">
        <v>5003906925</v>
      </c>
      <c r="E26" s="89">
        <v>5903865.6100000003</v>
      </c>
      <c r="F26" s="89">
        <v>506134.47</v>
      </c>
      <c r="G26" s="222">
        <f>+E26+F26</f>
        <v>6410000.0800000001</v>
      </c>
      <c r="H26" s="223"/>
    </row>
    <row r="27" spans="1:15" x14ac:dyDescent="0.25">
      <c r="A27" s="73"/>
      <c r="B27" s="90"/>
      <c r="C27" s="90"/>
      <c r="D27" s="91"/>
      <c r="E27" s="92"/>
      <c r="F27" s="92"/>
      <c r="G27" s="224">
        <f>SUM(G26)</f>
        <v>6410000.0800000001</v>
      </c>
      <c r="H27" s="225"/>
    </row>
    <row r="28" spans="1:15" x14ac:dyDescent="0.25">
      <c r="A28" s="6" t="s">
        <v>15</v>
      </c>
      <c r="B28" s="1"/>
      <c r="C28" s="1"/>
      <c r="D28" s="1"/>
      <c r="E28" s="1"/>
      <c r="F28" s="1"/>
      <c r="G28" s="1"/>
      <c r="H28" s="13"/>
      <c r="I28" s="279" t="s">
        <v>137</v>
      </c>
      <c r="J28" s="279" t="s">
        <v>138</v>
      </c>
      <c r="K28" s="279" t="s">
        <v>139</v>
      </c>
      <c r="L28" s="279" t="s">
        <v>140</v>
      </c>
      <c r="M28" s="279" t="s">
        <v>141</v>
      </c>
      <c r="N28" s="279" t="s">
        <v>142</v>
      </c>
      <c r="O28" s="279" t="s">
        <v>143</v>
      </c>
    </row>
    <row r="29" spans="1:15" ht="15.75" thickBot="1" x14ac:dyDescent="0.3">
      <c r="A29" s="22"/>
      <c r="B29" s="22"/>
      <c r="C29" s="22"/>
      <c r="D29" s="22"/>
      <c r="E29" s="22"/>
      <c r="F29" s="22"/>
      <c r="G29" s="22"/>
      <c r="H29" s="23"/>
      <c r="I29" s="280" t="s">
        <v>144</v>
      </c>
      <c r="J29" s="280" t="s">
        <v>145</v>
      </c>
      <c r="K29" s="280" t="s">
        <v>146</v>
      </c>
      <c r="L29" s="280" t="s">
        <v>147</v>
      </c>
      <c r="M29" s="281" t="s">
        <v>148</v>
      </c>
      <c r="N29" s="281" t="s">
        <v>149</v>
      </c>
      <c r="O29" s="281" t="s">
        <v>150</v>
      </c>
    </row>
    <row r="30" spans="1:15" x14ac:dyDescent="0.25">
      <c r="A30" s="226" t="s">
        <v>90</v>
      </c>
      <c r="B30" s="226"/>
      <c r="C30" s="227"/>
      <c r="D30" s="227"/>
      <c r="E30" s="230" t="s">
        <v>54</v>
      </c>
      <c r="F30" s="231"/>
      <c r="G30" s="231"/>
      <c r="H30" s="232"/>
    </row>
    <row r="31" spans="1:15" ht="15.75" thickBot="1" x14ac:dyDescent="0.3">
      <c r="A31" s="228"/>
      <c r="B31" s="228"/>
      <c r="C31" s="229"/>
      <c r="D31" s="229"/>
      <c r="E31" s="233"/>
      <c r="F31" s="234"/>
      <c r="G31" s="234"/>
      <c r="H31" s="235"/>
    </row>
    <row r="32" spans="1:15" ht="15.75" thickBot="1" x14ac:dyDescent="0.3">
      <c r="A32" s="104" t="s">
        <v>71</v>
      </c>
      <c r="B32" s="236" t="s">
        <v>16</v>
      </c>
      <c r="C32" s="142"/>
      <c r="D32" s="237"/>
      <c r="E32" s="102" t="s">
        <v>17</v>
      </c>
      <c r="F32" s="238" t="s">
        <v>18</v>
      </c>
      <c r="G32" s="239"/>
      <c r="H32" s="102" t="s">
        <v>19</v>
      </c>
    </row>
    <row r="33" spans="1:8" ht="15.75" thickBot="1" x14ac:dyDescent="0.3">
      <c r="A33" s="105" t="s">
        <v>91</v>
      </c>
      <c r="B33" s="200">
        <v>0.1</v>
      </c>
      <c r="C33" s="218"/>
      <c r="D33" s="219">
        <v>3000000</v>
      </c>
      <c r="E33" s="197"/>
      <c r="F33" s="204">
        <v>46106</v>
      </c>
      <c r="G33" s="205"/>
      <c r="H33" s="106">
        <v>46553</v>
      </c>
    </row>
    <row r="34" spans="1:8" ht="27" thickBot="1" x14ac:dyDescent="0.3">
      <c r="A34" s="107" t="s">
        <v>75</v>
      </c>
      <c r="B34" s="200">
        <v>0.05</v>
      </c>
      <c r="C34" s="201"/>
      <c r="D34" s="220">
        <v>1500000</v>
      </c>
      <c r="E34" s="221"/>
      <c r="F34" s="204">
        <v>46106</v>
      </c>
      <c r="G34" s="205"/>
      <c r="H34" s="108">
        <v>47467</v>
      </c>
    </row>
    <row r="35" spans="1:8" ht="15.75" thickBot="1" x14ac:dyDescent="0.3">
      <c r="A35" s="111" t="s">
        <v>76</v>
      </c>
      <c r="B35" s="200">
        <v>0.1</v>
      </c>
      <c r="C35" s="201"/>
      <c r="D35" s="202">
        <v>3000000</v>
      </c>
      <c r="E35" s="203"/>
      <c r="F35" s="204">
        <v>46106</v>
      </c>
      <c r="G35" s="205"/>
      <c r="H35" s="112">
        <v>46492</v>
      </c>
    </row>
    <row r="36" spans="1:8" ht="15.75" thickBot="1" x14ac:dyDescent="0.3">
      <c r="A36" s="111" t="s">
        <v>76</v>
      </c>
      <c r="B36" s="200">
        <v>0.1</v>
      </c>
      <c r="C36" s="201"/>
      <c r="D36" s="202">
        <v>3000000</v>
      </c>
      <c r="E36" s="203"/>
      <c r="F36" s="204">
        <v>46106</v>
      </c>
      <c r="G36" s="205"/>
      <c r="H36" s="112">
        <v>46553</v>
      </c>
    </row>
    <row r="37" spans="1:8" ht="27" thickBot="1" x14ac:dyDescent="0.3">
      <c r="A37" s="111" t="s">
        <v>98</v>
      </c>
      <c r="B37" s="200">
        <v>0.1</v>
      </c>
      <c r="C37" s="201"/>
      <c r="D37" s="202">
        <v>3000000</v>
      </c>
      <c r="E37" s="203"/>
      <c r="F37" s="204">
        <v>46097</v>
      </c>
      <c r="G37" s="205"/>
      <c r="H37" s="112">
        <v>46191</v>
      </c>
    </row>
    <row r="38" spans="1:8" ht="29.25" customHeight="1" thickBot="1" x14ac:dyDescent="0.3">
      <c r="A38" s="206" t="s">
        <v>69</v>
      </c>
      <c r="B38" s="207"/>
      <c r="C38" s="208"/>
      <c r="D38" s="209"/>
      <c r="E38" s="210"/>
      <c r="F38" s="211"/>
      <c r="G38" s="212"/>
      <c r="H38" s="213"/>
    </row>
    <row r="39" spans="1:8" x14ac:dyDescent="0.25">
      <c r="A39" s="1"/>
      <c r="B39" s="1"/>
      <c r="C39" s="1"/>
      <c r="D39" s="1"/>
      <c r="E39" s="1"/>
      <c r="F39" s="1"/>
      <c r="G39" s="1"/>
      <c r="H39" s="13"/>
    </row>
    <row r="40" spans="1:8" ht="15.75" thickBot="1" x14ac:dyDescent="0.3">
      <c r="A40" s="214" t="s">
        <v>20</v>
      </c>
      <c r="B40" s="215"/>
      <c r="C40" s="215"/>
      <c r="D40" s="215"/>
      <c r="E40" s="215"/>
      <c r="F40" s="216"/>
      <c r="G40" s="216"/>
      <c r="H40" s="217"/>
    </row>
    <row r="41" spans="1:8" ht="15.75" thickBot="1" x14ac:dyDescent="0.3">
      <c r="A41" s="191" t="s">
        <v>21</v>
      </c>
      <c r="B41" s="192"/>
      <c r="C41" s="193" t="s">
        <v>22</v>
      </c>
      <c r="D41" s="194"/>
      <c r="E41" s="70" t="s">
        <v>23</v>
      </c>
      <c r="F41" s="24" t="s">
        <v>65</v>
      </c>
      <c r="G41" s="24" t="s">
        <v>67</v>
      </c>
      <c r="H41" s="24" t="s">
        <v>24</v>
      </c>
    </row>
    <row r="42" spans="1:8" ht="15.75" thickBot="1" x14ac:dyDescent="0.3">
      <c r="A42" s="195" t="s">
        <v>22</v>
      </c>
      <c r="B42" s="195"/>
      <c r="C42" s="196">
        <f>F17</f>
        <v>30000000</v>
      </c>
      <c r="D42" s="197"/>
      <c r="E42" s="93"/>
      <c r="F42" s="96"/>
      <c r="G42" s="96"/>
      <c r="H42" s="97"/>
    </row>
    <row r="43" spans="1:8" ht="15.75" thickBot="1" x14ac:dyDescent="0.3">
      <c r="A43" s="181" t="s">
        <v>92</v>
      </c>
      <c r="B43" s="182"/>
      <c r="C43" s="198"/>
      <c r="D43" s="199"/>
      <c r="E43" s="95"/>
      <c r="F43" s="94">
        <v>5903865.6100000003</v>
      </c>
      <c r="G43" s="94">
        <v>506134.47</v>
      </c>
      <c r="H43" s="94">
        <f t="shared" ref="H43:H48" si="0">F43+G43</f>
        <v>6410000.0800000001</v>
      </c>
    </row>
    <row r="44" spans="1:8" ht="15.75" thickBot="1" x14ac:dyDescent="0.3">
      <c r="A44" s="185"/>
      <c r="B44" s="186"/>
      <c r="C44" s="183"/>
      <c r="D44" s="184"/>
      <c r="E44" s="68"/>
      <c r="F44" s="47"/>
      <c r="G44" s="47"/>
      <c r="H44" s="47">
        <f t="shared" si="0"/>
        <v>0</v>
      </c>
    </row>
    <row r="45" spans="1:8" ht="15.75" thickBot="1" x14ac:dyDescent="0.3">
      <c r="A45" s="185"/>
      <c r="B45" s="186"/>
      <c r="C45" s="183"/>
      <c r="D45" s="184"/>
      <c r="E45" s="68"/>
      <c r="F45" s="47"/>
      <c r="G45" s="47"/>
      <c r="H45" s="47">
        <f t="shared" si="0"/>
        <v>0</v>
      </c>
    </row>
    <row r="46" spans="1:8" ht="15.75" thickBot="1" x14ac:dyDescent="0.3">
      <c r="A46" s="185"/>
      <c r="B46" s="186"/>
      <c r="C46" s="183"/>
      <c r="D46" s="184"/>
      <c r="E46" s="69"/>
      <c r="F46" s="47"/>
      <c r="G46" s="47"/>
      <c r="H46" s="47">
        <f t="shared" si="0"/>
        <v>0</v>
      </c>
    </row>
    <row r="47" spans="1:8" ht="15.75" thickBot="1" x14ac:dyDescent="0.3">
      <c r="A47" s="185"/>
      <c r="B47" s="186"/>
      <c r="C47" s="183"/>
      <c r="D47" s="184"/>
      <c r="E47" s="66"/>
      <c r="F47" s="47"/>
      <c r="G47" s="47"/>
      <c r="H47" s="47">
        <f t="shared" si="0"/>
        <v>0</v>
      </c>
    </row>
    <row r="48" spans="1:8" ht="15.75" thickBot="1" x14ac:dyDescent="0.3">
      <c r="A48" s="185"/>
      <c r="B48" s="186"/>
      <c r="C48" s="183"/>
      <c r="D48" s="184"/>
      <c r="E48" s="66"/>
      <c r="F48" s="47"/>
      <c r="G48" s="47"/>
      <c r="H48" s="47">
        <f t="shared" si="0"/>
        <v>0</v>
      </c>
    </row>
    <row r="49" spans="1:8" ht="15.75" thickBot="1" x14ac:dyDescent="0.3">
      <c r="A49" s="187" t="s">
        <v>25</v>
      </c>
      <c r="B49" s="188"/>
      <c r="C49" s="189">
        <f>C42</f>
        <v>30000000</v>
      </c>
      <c r="D49" s="190"/>
      <c r="E49" s="66">
        <f>SUM(E43:E47)</f>
        <v>0</v>
      </c>
      <c r="F49" s="47">
        <f>SUM(F42:F48)</f>
        <v>5903865.6100000003</v>
      </c>
      <c r="G49" s="47">
        <f>SUM(G42:G43)</f>
        <v>506134.47</v>
      </c>
      <c r="H49" s="47">
        <f>F49+G49</f>
        <v>6410000.0800000001</v>
      </c>
    </row>
    <row r="50" spans="1:8" ht="15.75" thickBot="1" x14ac:dyDescent="0.3">
      <c r="A50" s="171" t="s">
        <v>26</v>
      </c>
      <c r="B50" s="172"/>
      <c r="C50" s="74"/>
      <c r="D50" s="67">
        <f>E49/C49</f>
        <v>0</v>
      </c>
      <c r="E50" s="172" t="s">
        <v>27</v>
      </c>
      <c r="F50" s="172"/>
      <c r="G50" s="59"/>
      <c r="H50" s="83">
        <f>+H49/C49</f>
        <v>0.21366666933333334</v>
      </c>
    </row>
    <row r="51" spans="1:8" ht="15.75" thickBot="1" x14ac:dyDescent="0.3">
      <c r="A51" s="25"/>
      <c r="B51" s="26"/>
      <c r="C51" s="26"/>
      <c r="D51" s="26"/>
      <c r="E51" s="27"/>
      <c r="F51" s="28"/>
      <c r="G51" s="28"/>
      <c r="H51" s="103">
        <f>+H49</f>
        <v>6410000.0800000001</v>
      </c>
    </row>
    <row r="52" spans="1:8" x14ac:dyDescent="0.25">
      <c r="A52" s="29" t="s">
        <v>28</v>
      </c>
      <c r="B52" s="26"/>
      <c r="C52" s="26"/>
      <c r="D52" s="26"/>
      <c r="E52" s="30"/>
      <c r="F52" s="31"/>
      <c r="G52" s="31"/>
      <c r="H52" s="42"/>
    </row>
    <row r="53" spans="1:8" x14ac:dyDescent="0.25">
      <c r="A53" s="56" t="s">
        <v>29</v>
      </c>
      <c r="B53" s="109" t="s">
        <v>93</v>
      </c>
      <c r="C53" s="173">
        <v>46149</v>
      </c>
      <c r="D53" s="174"/>
      <c r="E53" s="175" t="s">
        <v>30</v>
      </c>
      <c r="F53" s="175"/>
      <c r="G53" s="277">
        <f>H51</f>
        <v>6410000.0800000001</v>
      </c>
      <c r="H53" s="278"/>
    </row>
    <row r="54" spans="1:8" ht="15.75" thickBot="1" x14ac:dyDescent="0.3">
      <c r="A54" s="32"/>
      <c r="B54" s="33"/>
      <c r="C54" s="33"/>
      <c r="D54" s="33"/>
      <c r="E54" s="33"/>
      <c r="F54" s="57"/>
      <c r="G54" s="57"/>
      <c r="H54" s="58"/>
    </row>
    <row r="55" spans="1:8" ht="15.75" thickBot="1" x14ac:dyDescent="0.3">
      <c r="A55" s="178" t="s">
        <v>31</v>
      </c>
      <c r="B55" s="179"/>
      <c r="C55" s="179"/>
      <c r="D55" s="179"/>
      <c r="E55" s="180"/>
      <c r="F55" s="34"/>
      <c r="G55" s="71"/>
      <c r="H55" s="13"/>
    </row>
    <row r="56" spans="1:8" x14ac:dyDescent="0.25">
      <c r="A56" s="161" t="s">
        <v>22</v>
      </c>
      <c r="B56" s="162"/>
      <c r="C56" s="77"/>
      <c r="D56" s="113">
        <f>C49</f>
        <v>30000000</v>
      </c>
      <c r="E56" s="48"/>
      <c r="F56" s="35"/>
      <c r="G56" s="35"/>
      <c r="H56" s="13"/>
    </row>
    <row r="57" spans="1:8" x14ac:dyDescent="0.25">
      <c r="A57" s="163" t="s">
        <v>32</v>
      </c>
      <c r="B57" s="164"/>
      <c r="C57" s="78"/>
      <c r="D57" s="114">
        <v>0</v>
      </c>
      <c r="E57" s="50"/>
      <c r="F57" s="36"/>
      <c r="G57" s="36"/>
      <c r="H57" s="13"/>
    </row>
    <row r="58" spans="1:8" x14ac:dyDescent="0.25">
      <c r="A58" s="165" t="s">
        <v>66</v>
      </c>
      <c r="B58" s="166"/>
      <c r="C58" s="79"/>
      <c r="D58" s="114">
        <f>F26</f>
        <v>506134.47</v>
      </c>
      <c r="E58" s="49"/>
      <c r="F58" s="36"/>
      <c r="G58" s="36"/>
      <c r="H58" s="13"/>
    </row>
    <row r="59" spans="1:8" x14ac:dyDescent="0.25">
      <c r="A59" s="165" t="s">
        <v>33</v>
      </c>
      <c r="B59" s="166"/>
      <c r="C59" s="79"/>
      <c r="D59" s="114">
        <f>+D56-D57-D60</f>
        <v>23589999.920000002</v>
      </c>
      <c r="E59" s="49"/>
      <c r="F59" s="36"/>
      <c r="G59" s="36"/>
      <c r="H59" s="13"/>
    </row>
    <row r="60" spans="1:8" ht="15.75" thickBot="1" x14ac:dyDescent="0.3">
      <c r="A60" s="167" t="s">
        <v>34</v>
      </c>
      <c r="B60" s="168"/>
      <c r="C60" s="75"/>
      <c r="D60" s="115">
        <f>G27</f>
        <v>6410000.0800000001</v>
      </c>
      <c r="E60" s="51">
        <v>0</v>
      </c>
      <c r="F60" s="36"/>
      <c r="G60" s="36"/>
      <c r="H60" s="13"/>
    </row>
    <row r="61" spans="1:8" ht="15.75" thickBot="1" x14ac:dyDescent="0.3">
      <c r="A61" s="169" t="s">
        <v>35</v>
      </c>
      <c r="B61" s="170"/>
      <c r="C61" s="80"/>
      <c r="D61" s="116">
        <f>D59+D57+D60</f>
        <v>30000000</v>
      </c>
      <c r="E61" s="52"/>
      <c r="F61" s="37"/>
      <c r="G61" s="28"/>
      <c r="H61" s="13"/>
    </row>
    <row r="62" spans="1:8" x14ac:dyDescent="0.25">
      <c r="A62" s="2"/>
      <c r="B62" s="1"/>
      <c r="C62" s="1"/>
      <c r="D62" s="1"/>
      <c r="E62" s="1"/>
      <c r="F62" s="1"/>
      <c r="G62" s="1"/>
      <c r="H62" s="13"/>
    </row>
    <row r="63" spans="1:8" x14ac:dyDescent="0.25">
      <c r="A63" s="5" t="s">
        <v>36</v>
      </c>
      <c r="B63" s="1"/>
      <c r="C63" s="1"/>
      <c r="D63" s="1"/>
      <c r="E63" s="1"/>
      <c r="F63" s="1"/>
      <c r="G63" s="1"/>
      <c r="H63" s="13"/>
    </row>
    <row r="64" spans="1:8" x14ac:dyDescent="0.25">
      <c r="A64" s="43"/>
      <c r="B64" s="44"/>
      <c r="C64" s="44"/>
      <c r="D64" s="44"/>
      <c r="E64" s="44"/>
      <c r="F64" s="44"/>
      <c r="G64" s="44"/>
      <c r="H64" s="45"/>
    </row>
    <row r="65" spans="1:8" ht="27" x14ac:dyDescent="0.25">
      <c r="A65" s="53" t="s">
        <v>12</v>
      </c>
      <c r="B65" s="157" t="s">
        <v>13</v>
      </c>
      <c r="C65" s="158"/>
      <c r="D65" s="54" t="s">
        <v>37</v>
      </c>
      <c r="E65" s="53" t="s">
        <v>9</v>
      </c>
      <c r="F65" s="54" t="s">
        <v>38</v>
      </c>
      <c r="G65" s="159" t="s">
        <v>39</v>
      </c>
      <c r="H65" s="160"/>
    </row>
    <row r="66" spans="1:8" ht="24" customHeight="1" x14ac:dyDescent="0.25">
      <c r="A66" s="54">
        <v>1</v>
      </c>
      <c r="B66" s="151" t="s">
        <v>60</v>
      </c>
      <c r="C66" s="152"/>
      <c r="D66" s="118" t="s">
        <v>100</v>
      </c>
      <c r="E66" s="101">
        <v>46161</v>
      </c>
      <c r="F66" s="100">
        <v>6410000.0800000001</v>
      </c>
      <c r="G66" s="153">
        <f>F66</f>
        <v>6410000.0800000001</v>
      </c>
      <c r="H66" s="154"/>
    </row>
    <row r="67" spans="1:8" x14ac:dyDescent="0.25">
      <c r="A67" s="144" t="s">
        <v>40</v>
      </c>
      <c r="B67" s="144"/>
      <c r="C67" s="144"/>
      <c r="D67" s="144"/>
      <c r="E67" s="144"/>
      <c r="F67" s="144"/>
      <c r="G67" s="277">
        <f>G66</f>
        <v>6410000.0800000001</v>
      </c>
      <c r="H67" s="278"/>
    </row>
    <row r="68" spans="1:8" x14ac:dyDescent="0.25">
      <c r="A68" s="144" t="s">
        <v>41</v>
      </c>
      <c r="B68" s="144"/>
      <c r="C68" s="144"/>
      <c r="D68" s="144"/>
      <c r="E68" s="144"/>
      <c r="F68" s="144"/>
      <c r="G68" s="98"/>
      <c r="H68" s="99">
        <f>H49/C49</f>
        <v>0.21366666933333334</v>
      </c>
    </row>
    <row r="69" spans="1:8" ht="15.75" thickBot="1" x14ac:dyDescent="0.3">
      <c r="A69" s="38"/>
      <c r="B69" s="22"/>
      <c r="C69" s="22"/>
      <c r="D69" s="22"/>
      <c r="E69" s="22"/>
      <c r="F69" s="22"/>
      <c r="G69" s="22"/>
      <c r="H69" s="23"/>
    </row>
    <row r="70" spans="1:8" ht="15.75" thickBot="1" x14ac:dyDescent="0.3">
      <c r="A70" s="39"/>
      <c r="B70" s="11"/>
      <c r="C70" s="11"/>
      <c r="D70" s="11"/>
      <c r="E70" s="11"/>
      <c r="F70" s="11"/>
      <c r="G70" s="11"/>
      <c r="H70" s="12"/>
    </row>
    <row r="71" spans="1:8" ht="15" customHeight="1" x14ac:dyDescent="0.25">
      <c r="A71" s="10" t="s">
        <v>42</v>
      </c>
      <c r="B71" s="11"/>
      <c r="C71" s="11"/>
      <c r="D71" s="11"/>
      <c r="E71" s="11"/>
      <c r="F71" s="11"/>
      <c r="G71" s="11"/>
      <c r="H71" s="12"/>
    </row>
    <row r="72" spans="1:8" ht="34.5" customHeight="1" x14ac:dyDescent="0.25">
      <c r="A72" s="145" t="s">
        <v>96</v>
      </c>
      <c r="B72" s="146"/>
      <c r="C72" s="146"/>
      <c r="D72" s="146"/>
      <c r="E72" s="146"/>
      <c r="F72" s="146"/>
      <c r="G72" s="146"/>
      <c r="H72" s="147"/>
    </row>
    <row r="73" spans="1:8" ht="13.5" customHeight="1" x14ac:dyDescent="0.25">
      <c r="A73" s="148" t="s">
        <v>68</v>
      </c>
      <c r="B73" s="149"/>
      <c r="C73" s="149"/>
      <c r="D73" s="149"/>
      <c r="E73" s="149"/>
      <c r="F73" s="149"/>
      <c r="G73" s="149"/>
      <c r="H73" s="150"/>
    </row>
    <row r="74" spans="1:8" ht="15" customHeight="1" x14ac:dyDescent="0.25">
      <c r="A74" s="130" t="s">
        <v>48</v>
      </c>
      <c r="B74" s="131"/>
      <c r="C74" s="131"/>
      <c r="D74" s="131"/>
      <c r="E74" s="131"/>
      <c r="F74" s="131"/>
      <c r="G74" s="131"/>
      <c r="H74" s="132"/>
    </row>
    <row r="75" spans="1:8" ht="15" customHeight="1" x14ac:dyDescent="0.25">
      <c r="A75" s="130" t="s">
        <v>62</v>
      </c>
      <c r="B75" s="131"/>
      <c r="C75" s="131"/>
      <c r="D75" s="131"/>
      <c r="E75" s="131"/>
      <c r="F75" s="131"/>
      <c r="G75" s="131"/>
      <c r="H75" s="132"/>
    </row>
    <row r="76" spans="1:8" ht="15" customHeight="1" x14ac:dyDescent="0.25">
      <c r="A76" s="130" t="s">
        <v>63</v>
      </c>
      <c r="B76" s="131"/>
      <c r="C76" s="131"/>
      <c r="D76" s="131"/>
      <c r="E76" s="131"/>
      <c r="F76" s="131"/>
      <c r="G76" s="131"/>
      <c r="H76" s="132"/>
    </row>
    <row r="77" spans="1:8" ht="15" customHeight="1" x14ac:dyDescent="0.25">
      <c r="A77" s="130" t="s">
        <v>49</v>
      </c>
      <c r="B77" s="131"/>
      <c r="C77" s="131"/>
      <c r="D77" s="131"/>
      <c r="E77" s="131"/>
      <c r="F77" s="131"/>
      <c r="G77" s="131"/>
      <c r="H77" s="132"/>
    </row>
    <row r="78" spans="1:8" ht="15" customHeight="1" x14ac:dyDescent="0.25">
      <c r="A78" s="130" t="s">
        <v>70</v>
      </c>
      <c r="B78" s="131"/>
      <c r="C78" s="131"/>
      <c r="D78" s="131"/>
      <c r="E78" s="131"/>
      <c r="F78" s="131"/>
      <c r="G78" s="131"/>
      <c r="H78" s="132"/>
    </row>
    <row r="79" spans="1:8" ht="15" customHeight="1" x14ac:dyDescent="0.25">
      <c r="A79" s="130" t="s">
        <v>50</v>
      </c>
      <c r="B79" s="131"/>
      <c r="C79" s="131"/>
      <c r="D79" s="131"/>
      <c r="E79" s="131"/>
      <c r="F79" s="131"/>
      <c r="G79" s="131"/>
      <c r="H79" s="132"/>
    </row>
    <row r="80" spans="1:8" ht="15" customHeight="1" x14ac:dyDescent="0.25">
      <c r="A80" s="130" t="s">
        <v>61</v>
      </c>
      <c r="B80" s="131"/>
      <c r="C80" s="131"/>
      <c r="D80" s="131"/>
      <c r="E80" s="131"/>
      <c r="F80" s="131"/>
      <c r="G80" s="131"/>
      <c r="H80" s="132"/>
    </row>
    <row r="81" spans="1:8" ht="15" customHeight="1" x14ac:dyDescent="0.25">
      <c r="A81" s="130" t="s">
        <v>51</v>
      </c>
      <c r="B81" s="131"/>
      <c r="C81" s="131"/>
      <c r="D81" s="131"/>
      <c r="E81" s="131"/>
      <c r="F81" s="131"/>
      <c r="G81" s="131"/>
      <c r="H81" s="132"/>
    </row>
    <row r="82" spans="1:8" x14ac:dyDescent="0.25">
      <c r="A82" s="130" t="s">
        <v>95</v>
      </c>
      <c r="B82" s="131"/>
      <c r="C82" s="131"/>
      <c r="D82" s="131"/>
      <c r="E82" s="131"/>
      <c r="F82" s="131"/>
      <c r="G82" s="131"/>
      <c r="H82" s="132"/>
    </row>
    <row r="83" spans="1:8" ht="15" customHeight="1" x14ac:dyDescent="0.25">
      <c r="A83" s="130" t="s">
        <v>52</v>
      </c>
      <c r="B83" s="131"/>
      <c r="C83" s="131"/>
      <c r="D83" s="131"/>
      <c r="E83" s="131"/>
      <c r="F83" s="131"/>
      <c r="G83" s="131"/>
      <c r="H83" s="132"/>
    </row>
    <row r="84" spans="1:8" ht="15" customHeight="1" x14ac:dyDescent="0.25">
      <c r="A84" s="130" t="s">
        <v>94</v>
      </c>
      <c r="B84" s="131"/>
      <c r="C84" s="131"/>
      <c r="D84" s="131"/>
      <c r="E84" s="131"/>
      <c r="F84" s="131"/>
      <c r="G84" s="131"/>
      <c r="H84" s="132"/>
    </row>
    <row r="85" spans="1:8" ht="15.75" thickBot="1" x14ac:dyDescent="0.3">
      <c r="A85" s="63"/>
      <c r="B85" s="64"/>
      <c r="C85" s="64"/>
      <c r="D85" s="64"/>
      <c r="E85" s="64"/>
      <c r="F85" s="64"/>
      <c r="G85" s="64"/>
      <c r="H85" s="65"/>
    </row>
    <row r="86" spans="1:8" x14ac:dyDescent="0.25">
      <c r="A86" s="10" t="s">
        <v>43</v>
      </c>
      <c r="B86" s="11"/>
      <c r="C86" s="11"/>
      <c r="D86" s="11"/>
      <c r="E86" s="11"/>
      <c r="F86" s="11"/>
      <c r="G86" s="11"/>
      <c r="H86" s="12"/>
    </row>
    <row r="87" spans="1:8" ht="15.75" thickBot="1" x14ac:dyDescent="0.3">
      <c r="A87" s="40" t="s">
        <v>44</v>
      </c>
      <c r="B87" s="41">
        <f>E49/C49</f>
        <v>0</v>
      </c>
      <c r="C87" s="81"/>
      <c r="D87" s="133" t="s">
        <v>45</v>
      </c>
      <c r="E87" s="134"/>
      <c r="F87" s="110">
        <f>H68</f>
        <v>0.21366666933333334</v>
      </c>
      <c r="G87" s="46"/>
      <c r="H87" s="55"/>
    </row>
    <row r="88" spans="1:8" ht="15.75" thickBot="1" x14ac:dyDescent="0.3">
      <c r="A88" s="2"/>
      <c r="B88" s="1"/>
      <c r="C88" s="1"/>
      <c r="D88" s="1"/>
      <c r="E88" s="1"/>
      <c r="F88" s="1"/>
      <c r="G88" s="1"/>
      <c r="H88" s="13"/>
    </row>
    <row r="89" spans="1:8" x14ac:dyDescent="0.25">
      <c r="A89" s="10" t="s">
        <v>46</v>
      </c>
      <c r="B89" s="11"/>
      <c r="C89" s="11"/>
      <c r="D89" s="11"/>
      <c r="E89" s="11"/>
      <c r="F89" s="11"/>
      <c r="G89" s="11"/>
      <c r="H89" s="12"/>
    </row>
    <row r="90" spans="1:8" ht="14.25" customHeight="1" x14ac:dyDescent="0.25">
      <c r="A90" s="135"/>
      <c r="B90" s="136"/>
      <c r="C90" s="136"/>
      <c r="D90" s="136"/>
      <c r="E90" s="136"/>
      <c r="F90" s="136"/>
      <c r="G90" s="136"/>
      <c r="H90" s="137"/>
    </row>
    <row r="91" spans="1:8" x14ac:dyDescent="0.25">
      <c r="A91" s="135"/>
      <c r="B91" s="136"/>
      <c r="C91" s="136"/>
      <c r="D91" s="136"/>
      <c r="E91" s="136"/>
      <c r="F91" s="136"/>
      <c r="G91" s="136"/>
      <c r="H91" s="137"/>
    </row>
    <row r="92" spans="1:8" x14ac:dyDescent="0.25">
      <c r="A92" s="2"/>
      <c r="B92" s="1"/>
      <c r="C92" s="1"/>
      <c r="D92" s="1"/>
      <c r="E92" s="1"/>
      <c r="F92" s="1"/>
      <c r="G92" s="1"/>
      <c r="H92" s="13"/>
    </row>
    <row r="93" spans="1:8" x14ac:dyDescent="0.25">
      <c r="A93" s="5" t="s">
        <v>47</v>
      </c>
      <c r="B93" s="6" t="s">
        <v>99</v>
      </c>
      <c r="C93" s="1"/>
      <c r="D93" s="1"/>
      <c r="E93" s="1"/>
      <c r="F93" s="1"/>
      <c r="G93" s="1"/>
      <c r="H93" s="13"/>
    </row>
    <row r="94" spans="1:8" x14ac:dyDescent="0.25">
      <c r="A94" s="5"/>
      <c r="B94" s="1"/>
      <c r="C94" s="1"/>
      <c r="D94" s="1"/>
      <c r="E94" s="1"/>
      <c r="F94" s="1"/>
      <c r="G94" s="1"/>
      <c r="H94" s="13"/>
    </row>
    <row r="95" spans="1:8" x14ac:dyDescent="0.25">
      <c r="A95" s="6"/>
      <c r="D95" s="1"/>
      <c r="E95" s="1"/>
      <c r="F95" s="1"/>
      <c r="G95" s="1"/>
      <c r="H95" s="13"/>
    </row>
    <row r="96" spans="1:8" x14ac:dyDescent="0.25">
      <c r="A96" s="5"/>
      <c r="B96" s="1"/>
      <c r="C96" s="1"/>
      <c r="D96" s="1"/>
      <c r="E96" s="1"/>
      <c r="F96" s="1"/>
      <c r="G96" s="1"/>
      <c r="H96" s="13"/>
    </row>
    <row r="97" spans="1:8" x14ac:dyDescent="0.25">
      <c r="A97" s="5"/>
      <c r="B97" s="1"/>
      <c r="C97" s="1"/>
      <c r="D97" s="1"/>
      <c r="E97" s="1"/>
      <c r="F97" s="1"/>
      <c r="G97" s="1"/>
      <c r="H97" s="13"/>
    </row>
    <row r="98" spans="1:8" x14ac:dyDescent="0.25">
      <c r="A98" s="5"/>
      <c r="B98" s="1"/>
      <c r="C98" s="1"/>
      <c r="D98" s="1"/>
      <c r="E98" s="1"/>
      <c r="F98" s="1"/>
      <c r="G98" s="1"/>
      <c r="H98" s="13"/>
    </row>
    <row r="99" spans="1:8" x14ac:dyDescent="0.25">
      <c r="A99" s="5"/>
      <c r="B99" s="1"/>
      <c r="C99" s="1"/>
      <c r="D99" s="1"/>
      <c r="E99" s="1"/>
      <c r="F99" s="1"/>
      <c r="G99" s="1"/>
      <c r="H99" s="13"/>
    </row>
    <row r="100" spans="1:8" ht="15.75" thickBot="1" x14ac:dyDescent="0.3">
      <c r="A100" s="5"/>
      <c r="B100" s="1"/>
      <c r="C100" s="1"/>
      <c r="D100" s="1"/>
      <c r="E100" s="1"/>
      <c r="F100" s="1"/>
      <c r="G100" s="1"/>
      <c r="H100" s="13"/>
    </row>
    <row r="101" spans="1:8" x14ac:dyDescent="0.25">
      <c r="A101" s="39"/>
      <c r="B101" s="11"/>
      <c r="C101" s="11"/>
      <c r="D101" s="11"/>
      <c r="E101" s="11"/>
      <c r="F101" s="11"/>
      <c r="G101" s="11"/>
      <c r="H101" s="12"/>
    </row>
    <row r="102" spans="1:8" ht="15.75" thickBot="1" x14ac:dyDescent="0.3">
      <c r="A102" s="138" t="s">
        <v>74</v>
      </c>
      <c r="B102" s="139"/>
      <c r="C102" s="139"/>
      <c r="D102" s="139"/>
      <c r="E102" s="139"/>
      <c r="F102" s="139"/>
      <c r="G102" s="139"/>
      <c r="H102" s="140"/>
    </row>
    <row r="103" spans="1:8" ht="15.75" thickBot="1" x14ac:dyDescent="0.3">
      <c r="A103" s="141" t="s">
        <v>97</v>
      </c>
      <c r="B103" s="142"/>
      <c r="C103" s="142"/>
      <c r="D103" s="142"/>
      <c r="E103" s="142"/>
      <c r="F103" s="142"/>
      <c r="G103" s="142"/>
      <c r="H103" s="143"/>
    </row>
  </sheetData>
  <mergeCells count="102">
    <mergeCell ref="A103:H103"/>
    <mergeCell ref="A80:H80"/>
    <mergeCell ref="A81:H81"/>
    <mergeCell ref="A82:H82"/>
    <mergeCell ref="A83:H83"/>
    <mergeCell ref="A84:H84"/>
    <mergeCell ref="A79:H79"/>
    <mergeCell ref="A67:F67"/>
    <mergeCell ref="A68:F68"/>
    <mergeCell ref="A72:H72"/>
    <mergeCell ref="A74:H74"/>
    <mergeCell ref="A75:H75"/>
    <mergeCell ref="A76:H76"/>
    <mergeCell ref="A77:H77"/>
    <mergeCell ref="A73:H73"/>
    <mergeCell ref="A78:H78"/>
    <mergeCell ref="G67:H67"/>
    <mergeCell ref="A60:B60"/>
    <mergeCell ref="A61:B61"/>
    <mergeCell ref="B65:C65"/>
    <mergeCell ref="G53:H53"/>
    <mergeCell ref="C49:D49"/>
    <mergeCell ref="C53:D53"/>
    <mergeCell ref="D87:E87"/>
    <mergeCell ref="A90:H91"/>
    <mergeCell ref="A102:H102"/>
    <mergeCell ref="G66:H66"/>
    <mergeCell ref="B66:C66"/>
    <mergeCell ref="A49:B49"/>
    <mergeCell ref="A50:B50"/>
    <mergeCell ref="G65:H65"/>
    <mergeCell ref="E50:F50"/>
    <mergeCell ref="E53:F53"/>
    <mergeCell ref="A55:E55"/>
    <mergeCell ref="A56:B56"/>
    <mergeCell ref="A57:B57"/>
    <mergeCell ref="A58:B58"/>
    <mergeCell ref="A59:B59"/>
    <mergeCell ref="G25:H25"/>
    <mergeCell ref="G26:H26"/>
    <mergeCell ref="D17:E17"/>
    <mergeCell ref="F17:H17"/>
    <mergeCell ref="D20:H20"/>
    <mergeCell ref="D21:H21"/>
    <mergeCell ref="A41:B41"/>
    <mergeCell ref="G27:H27"/>
    <mergeCell ref="A30:D31"/>
    <mergeCell ref="B32:D32"/>
    <mergeCell ref="F32:G32"/>
    <mergeCell ref="A38:D38"/>
    <mergeCell ref="E38:H38"/>
    <mergeCell ref="A40:H40"/>
    <mergeCell ref="F33:G33"/>
    <mergeCell ref="F34:G34"/>
    <mergeCell ref="B33:C33"/>
    <mergeCell ref="B34:C34"/>
    <mergeCell ref="C41:D41"/>
    <mergeCell ref="E30:H31"/>
    <mergeCell ref="B36:C36"/>
    <mergeCell ref="F36:G36"/>
    <mergeCell ref="B35:C35"/>
    <mergeCell ref="F35:G35"/>
    <mergeCell ref="B11:D11"/>
    <mergeCell ref="F11:H11"/>
    <mergeCell ref="A17:C17"/>
    <mergeCell ref="B12:D12"/>
    <mergeCell ref="E12:H12"/>
    <mergeCell ref="A13:H13"/>
    <mergeCell ref="D16:E16"/>
    <mergeCell ref="F16:H16"/>
    <mergeCell ref="A16:C16"/>
    <mergeCell ref="A1:D1"/>
    <mergeCell ref="A2:D2"/>
    <mergeCell ref="A5:D5"/>
    <mergeCell ref="E5:H5"/>
    <mergeCell ref="A6:D6"/>
    <mergeCell ref="E6:H6"/>
    <mergeCell ref="A7:H7"/>
    <mergeCell ref="A8:H9"/>
    <mergeCell ref="A10:E10"/>
    <mergeCell ref="F10:H10"/>
    <mergeCell ref="B37:C37"/>
    <mergeCell ref="D37:E37"/>
    <mergeCell ref="F37:G37"/>
    <mergeCell ref="D33:E33"/>
    <mergeCell ref="D34:E34"/>
    <mergeCell ref="D35:E35"/>
    <mergeCell ref="D36:E36"/>
    <mergeCell ref="C47:D47"/>
    <mergeCell ref="C48:D48"/>
    <mergeCell ref="A47:B47"/>
    <mergeCell ref="A48:B48"/>
    <mergeCell ref="A42:B42"/>
    <mergeCell ref="A43:B43"/>
    <mergeCell ref="A44:B44"/>
    <mergeCell ref="A45:B45"/>
    <mergeCell ref="A46:B46"/>
    <mergeCell ref="C42:D42"/>
    <mergeCell ref="C43:D43"/>
    <mergeCell ref="C44:D44"/>
    <mergeCell ref="C45:D45"/>
    <mergeCell ref="C46:D46"/>
  </mergeCells>
  <pageMargins left="0.70866141732283472" right="0.70866141732283472" top="0.74803149606299213" bottom="0.74803149606299213" header="0.31496062992125984" footer="0.31496062992125984"/>
  <pageSetup scale="45" fitToHeight="0" orientation="portrait" horizontalDpi="4294967293"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00B050"/>
    <pageSetUpPr fitToPage="1"/>
  </sheetPr>
  <dimension ref="A1:O104"/>
  <sheetViews>
    <sheetView view="pageBreakPreview" topLeftCell="A13" zoomScale="85" zoomScaleNormal="85" zoomScaleSheetLayoutView="85" workbookViewId="0">
      <selection activeCell="I29" sqref="I29:O29"/>
    </sheetView>
  </sheetViews>
  <sheetFormatPr baseColWidth="10" defaultColWidth="11.42578125" defaultRowHeight="15" x14ac:dyDescent="0.25"/>
  <cols>
    <col min="1" max="1" width="27.85546875" customWidth="1"/>
    <col min="2" max="3" width="23.7109375" customWidth="1"/>
    <col min="4" max="4" width="25.42578125" customWidth="1"/>
    <col min="5" max="5" width="31.7109375" customWidth="1"/>
    <col min="6" max="6" width="20.7109375" customWidth="1"/>
    <col min="7" max="7" width="19.42578125" customWidth="1"/>
    <col min="8" max="8" width="28.5703125" customWidth="1"/>
  </cols>
  <sheetData>
    <row r="1" spans="1:8" x14ac:dyDescent="0.25">
      <c r="A1" s="230" t="s">
        <v>0</v>
      </c>
      <c r="B1" s="231"/>
      <c r="C1" s="231"/>
      <c r="D1" s="232"/>
      <c r="E1" s="11"/>
      <c r="F1" s="11"/>
      <c r="G1" s="11"/>
      <c r="H1" s="12"/>
    </row>
    <row r="2" spans="1:8" x14ac:dyDescent="0.25">
      <c r="A2" s="268" t="s">
        <v>1</v>
      </c>
      <c r="B2" s="269"/>
      <c r="C2" s="269"/>
      <c r="D2" s="269"/>
      <c r="E2" s="2"/>
      <c r="F2" s="1"/>
      <c r="G2" s="1"/>
      <c r="H2" s="13"/>
    </row>
    <row r="3" spans="1:8" ht="25.5" customHeight="1" x14ac:dyDescent="0.25">
      <c r="A3" s="72" t="s">
        <v>2</v>
      </c>
      <c r="B3" s="73"/>
      <c r="C3" s="73"/>
      <c r="D3" s="82"/>
      <c r="E3" s="76" t="s">
        <v>102</v>
      </c>
      <c r="F3" s="3"/>
      <c r="G3" s="3"/>
      <c r="H3" s="4"/>
    </row>
    <row r="4" spans="1:8" ht="15.75" thickBot="1" x14ac:dyDescent="0.3">
      <c r="A4" s="72"/>
      <c r="B4" s="73"/>
      <c r="C4" s="73"/>
      <c r="D4" s="82"/>
      <c r="E4" s="7"/>
      <c r="F4" s="8"/>
      <c r="G4" s="8"/>
      <c r="H4" s="9"/>
    </row>
    <row r="5" spans="1:8" ht="37.5" customHeight="1" thickBot="1" x14ac:dyDescent="0.3">
      <c r="A5" s="233" t="s">
        <v>72</v>
      </c>
      <c r="B5" s="234"/>
      <c r="C5" s="234"/>
      <c r="D5" s="235"/>
      <c r="E5" s="270" t="s">
        <v>107</v>
      </c>
      <c r="F5" s="271"/>
      <c r="G5" s="271"/>
      <c r="H5" s="272"/>
    </row>
    <row r="6" spans="1:8" ht="15.75" thickBot="1" x14ac:dyDescent="0.3">
      <c r="A6" s="273" t="s">
        <v>78</v>
      </c>
      <c r="B6" s="273"/>
      <c r="C6" s="273"/>
      <c r="D6" s="273"/>
      <c r="E6" s="274" t="s">
        <v>73</v>
      </c>
      <c r="F6" s="275"/>
      <c r="G6" s="275"/>
      <c r="H6" s="276"/>
    </row>
    <row r="7" spans="1:8" x14ac:dyDescent="0.25">
      <c r="A7" s="255" t="s">
        <v>77</v>
      </c>
      <c r="B7" s="256"/>
      <c r="C7" s="256"/>
      <c r="D7" s="256"/>
      <c r="E7" s="256"/>
      <c r="F7" s="256"/>
      <c r="G7" s="257"/>
      <c r="H7" s="258"/>
    </row>
    <row r="8" spans="1:8" ht="35.25" customHeight="1" x14ac:dyDescent="0.25">
      <c r="A8" s="259" t="s">
        <v>79</v>
      </c>
      <c r="B8" s="260"/>
      <c r="C8" s="260"/>
      <c r="D8" s="260"/>
      <c r="E8" s="260"/>
      <c r="F8" s="260"/>
      <c r="G8" s="261"/>
      <c r="H8" s="262"/>
    </row>
    <row r="9" spans="1:8" ht="12" customHeight="1" x14ac:dyDescent="0.25">
      <c r="A9" s="259"/>
      <c r="B9" s="260"/>
      <c r="C9" s="260"/>
      <c r="D9" s="260"/>
      <c r="E9" s="260"/>
      <c r="F9" s="260"/>
      <c r="G9" s="261"/>
      <c r="H9" s="262"/>
    </row>
    <row r="10" spans="1:8" x14ac:dyDescent="0.25">
      <c r="A10" s="263" t="s">
        <v>80</v>
      </c>
      <c r="B10" s="264"/>
      <c r="C10" s="264"/>
      <c r="D10" s="264"/>
      <c r="E10" s="265"/>
      <c r="F10" s="261" t="s">
        <v>81</v>
      </c>
      <c r="G10" s="264"/>
      <c r="H10" s="266"/>
    </row>
    <row r="11" spans="1:8" ht="51.75" customHeight="1" x14ac:dyDescent="0.25">
      <c r="A11" s="84" t="s">
        <v>3</v>
      </c>
      <c r="B11" s="267" t="s">
        <v>82</v>
      </c>
      <c r="C11" s="267"/>
      <c r="D11" s="264"/>
      <c r="E11" s="85" t="s">
        <v>4</v>
      </c>
      <c r="F11" s="264" t="s">
        <v>83</v>
      </c>
      <c r="G11" s="264"/>
      <c r="H11" s="265"/>
    </row>
    <row r="12" spans="1:8" ht="25.5" customHeight="1" x14ac:dyDescent="0.25">
      <c r="A12" s="86" t="s">
        <v>5</v>
      </c>
      <c r="B12" s="248">
        <v>30000000</v>
      </c>
      <c r="C12" s="248"/>
      <c r="D12" s="248"/>
      <c r="E12" s="249" t="s">
        <v>84</v>
      </c>
      <c r="F12" s="249"/>
      <c r="G12" s="249"/>
      <c r="H12" s="250"/>
    </row>
    <row r="13" spans="1:8" ht="102" customHeight="1" thickBot="1" x14ac:dyDescent="0.3">
      <c r="A13" s="251" t="s">
        <v>56</v>
      </c>
      <c r="B13" s="252"/>
      <c r="C13" s="252"/>
      <c r="D13" s="252"/>
      <c r="E13" s="252"/>
      <c r="F13" s="252"/>
      <c r="G13" s="252"/>
      <c r="H13" s="253"/>
    </row>
    <row r="14" spans="1:8" x14ac:dyDescent="0.25">
      <c r="A14" s="10" t="s">
        <v>6</v>
      </c>
      <c r="B14" s="11"/>
      <c r="C14" s="11"/>
      <c r="D14" s="11"/>
      <c r="E14" s="11"/>
      <c r="F14" s="11"/>
      <c r="G14" s="11"/>
      <c r="H14" s="12"/>
    </row>
    <row r="15" spans="1:8" x14ac:dyDescent="0.25">
      <c r="A15" s="5"/>
      <c r="B15" s="1"/>
      <c r="C15" s="1"/>
      <c r="D15" s="1"/>
      <c r="E15" s="1"/>
      <c r="F15" s="1"/>
      <c r="G15" s="1"/>
      <c r="H15" s="13"/>
    </row>
    <row r="16" spans="1:8" x14ac:dyDescent="0.25">
      <c r="A16" s="240" t="s">
        <v>85</v>
      </c>
      <c r="B16" s="241"/>
      <c r="C16" s="242"/>
      <c r="D16" s="254" t="s">
        <v>86</v>
      </c>
      <c r="E16" s="254"/>
      <c r="F16" s="243">
        <v>30000000</v>
      </c>
      <c r="G16" s="243"/>
      <c r="H16" s="243"/>
    </row>
    <row r="17" spans="1:15" x14ac:dyDescent="0.25">
      <c r="A17" s="240" t="s">
        <v>87</v>
      </c>
      <c r="B17" s="241"/>
      <c r="C17" s="242"/>
      <c r="D17" s="240" t="s">
        <v>88</v>
      </c>
      <c r="E17" s="242"/>
      <c r="F17" s="243">
        <v>30000000</v>
      </c>
      <c r="G17" s="243"/>
      <c r="H17" s="243"/>
    </row>
    <row r="18" spans="1:15" x14ac:dyDescent="0.25">
      <c r="A18" s="14"/>
      <c r="B18" s="15"/>
      <c r="C18" s="15"/>
      <c r="D18" s="15"/>
      <c r="E18" s="15"/>
      <c r="F18" s="15"/>
      <c r="G18" s="15"/>
      <c r="H18" s="16"/>
    </row>
    <row r="19" spans="1:15" x14ac:dyDescent="0.25">
      <c r="A19" s="17" t="s">
        <v>7</v>
      </c>
      <c r="B19" s="15"/>
      <c r="C19" s="15"/>
      <c r="D19" s="15"/>
      <c r="E19" s="15"/>
      <c r="F19" s="15"/>
      <c r="G19" s="15"/>
      <c r="H19" s="16"/>
    </row>
    <row r="20" spans="1:15" x14ac:dyDescent="0.25">
      <c r="A20" s="60" t="s">
        <v>8</v>
      </c>
      <c r="B20" s="60" t="s">
        <v>9</v>
      </c>
      <c r="C20" s="60"/>
      <c r="D20" s="244" t="s">
        <v>10</v>
      </c>
      <c r="E20" s="244"/>
      <c r="F20" s="244"/>
      <c r="G20" s="244"/>
      <c r="H20" s="244"/>
    </row>
    <row r="21" spans="1:15" ht="28.5" customHeight="1" x14ac:dyDescent="0.25">
      <c r="A21" s="62" t="s">
        <v>53</v>
      </c>
      <c r="B21" s="61" t="s">
        <v>53</v>
      </c>
      <c r="C21" s="61"/>
      <c r="D21" s="245" t="s">
        <v>53</v>
      </c>
      <c r="E21" s="245"/>
      <c r="F21" s="245"/>
      <c r="G21" s="245"/>
      <c r="H21" s="245"/>
    </row>
    <row r="22" spans="1:15" x14ac:dyDescent="0.25">
      <c r="A22" s="18"/>
      <c r="B22" s="19"/>
      <c r="C22" s="19"/>
      <c r="D22" s="20"/>
      <c r="E22" s="20"/>
      <c r="F22" s="20"/>
      <c r="G22" s="20"/>
      <c r="H22" s="21"/>
    </row>
    <row r="23" spans="1:15" x14ac:dyDescent="0.25">
      <c r="A23" s="6" t="s">
        <v>11</v>
      </c>
      <c r="B23" s="1"/>
      <c r="C23" s="1"/>
      <c r="D23" s="1"/>
      <c r="E23" s="1"/>
      <c r="F23" s="1"/>
      <c r="G23" s="1"/>
      <c r="H23" s="13"/>
    </row>
    <row r="24" spans="1:15" x14ac:dyDescent="0.25">
      <c r="A24" s="18"/>
      <c r="B24" s="18"/>
      <c r="C24" s="18"/>
      <c r="D24" s="18"/>
      <c r="E24" s="18"/>
      <c r="F24" s="1"/>
      <c r="G24" s="1"/>
      <c r="H24" s="13"/>
    </row>
    <row r="25" spans="1:15" x14ac:dyDescent="0.25">
      <c r="A25" s="60" t="s">
        <v>12</v>
      </c>
      <c r="B25" s="60" t="s">
        <v>58</v>
      </c>
      <c r="C25" s="60" t="s">
        <v>64</v>
      </c>
      <c r="D25" s="60" t="s">
        <v>59</v>
      </c>
      <c r="E25" s="60" t="s">
        <v>65</v>
      </c>
      <c r="F25" s="60" t="s">
        <v>57</v>
      </c>
      <c r="G25" s="246" t="s">
        <v>14</v>
      </c>
      <c r="H25" s="247"/>
    </row>
    <row r="26" spans="1:15" ht="15.75" x14ac:dyDescent="0.25">
      <c r="A26" s="60">
        <v>1</v>
      </c>
      <c r="B26" s="87" t="s">
        <v>105</v>
      </c>
      <c r="C26" s="88">
        <v>46174</v>
      </c>
      <c r="D26" s="117">
        <v>5003928475</v>
      </c>
      <c r="E26" s="89">
        <v>3761932.82</v>
      </c>
      <c r="F26" s="89">
        <v>348067.23</v>
      </c>
      <c r="G26" s="222">
        <f>+E26+F26</f>
        <v>4110000.05</v>
      </c>
      <c r="H26" s="223"/>
    </row>
    <row r="27" spans="1:15" x14ac:dyDescent="0.25">
      <c r="A27" s="73"/>
      <c r="B27" s="90"/>
      <c r="C27" s="90"/>
      <c r="D27" s="91"/>
      <c r="E27" s="92"/>
      <c r="F27" s="92"/>
      <c r="G27" s="224">
        <f>SUM(G26)</f>
        <v>4110000.05</v>
      </c>
      <c r="H27" s="225"/>
    </row>
    <row r="28" spans="1:15" x14ac:dyDescent="0.25">
      <c r="A28" s="6" t="s">
        <v>15</v>
      </c>
      <c r="B28" s="1"/>
      <c r="C28" s="1"/>
      <c r="D28" s="1"/>
      <c r="E28" s="1"/>
      <c r="F28" s="1"/>
      <c r="G28" s="1"/>
      <c r="H28" s="13"/>
      <c r="I28" s="279" t="s">
        <v>137</v>
      </c>
      <c r="J28" s="279" t="s">
        <v>138</v>
      </c>
      <c r="K28" s="279" t="s">
        <v>139</v>
      </c>
      <c r="L28" s="279" t="s">
        <v>140</v>
      </c>
      <c r="M28" s="279" t="s">
        <v>141</v>
      </c>
      <c r="N28" s="279" t="s">
        <v>142</v>
      </c>
      <c r="O28" s="279" t="s">
        <v>143</v>
      </c>
    </row>
    <row r="29" spans="1:15" ht="15.75" thickBot="1" x14ac:dyDescent="0.3">
      <c r="A29" s="22"/>
      <c r="B29" s="22"/>
      <c r="C29" s="22"/>
      <c r="D29" s="22"/>
      <c r="E29" s="22"/>
      <c r="F29" s="22"/>
      <c r="G29" s="22"/>
      <c r="H29" s="23"/>
      <c r="I29" s="280" t="s">
        <v>151</v>
      </c>
      <c r="J29" s="280" t="s">
        <v>145</v>
      </c>
      <c r="K29" s="280" t="s">
        <v>152</v>
      </c>
      <c r="L29" s="280" t="s">
        <v>153</v>
      </c>
      <c r="M29" s="281" t="s">
        <v>154</v>
      </c>
      <c r="N29" s="281" t="s">
        <v>155</v>
      </c>
      <c r="O29" s="281" t="s">
        <v>156</v>
      </c>
    </row>
    <row r="30" spans="1:15" x14ac:dyDescent="0.25">
      <c r="A30" s="226" t="s">
        <v>90</v>
      </c>
      <c r="B30" s="226"/>
      <c r="C30" s="227"/>
      <c r="D30" s="227"/>
      <c r="E30" s="230" t="s">
        <v>54</v>
      </c>
      <c r="F30" s="231"/>
      <c r="G30" s="231"/>
      <c r="H30" s="232"/>
    </row>
    <row r="31" spans="1:15" ht="15.75" thickBot="1" x14ac:dyDescent="0.3">
      <c r="A31" s="228"/>
      <c r="B31" s="228"/>
      <c r="C31" s="229"/>
      <c r="D31" s="229"/>
      <c r="E31" s="233"/>
      <c r="F31" s="234"/>
      <c r="G31" s="234"/>
      <c r="H31" s="235"/>
    </row>
    <row r="32" spans="1:15" ht="15.75" thickBot="1" x14ac:dyDescent="0.3">
      <c r="A32" s="104" t="s">
        <v>71</v>
      </c>
      <c r="B32" s="236" t="s">
        <v>16</v>
      </c>
      <c r="C32" s="142"/>
      <c r="D32" s="237"/>
      <c r="E32" s="102" t="s">
        <v>17</v>
      </c>
      <c r="F32" s="238" t="s">
        <v>18</v>
      </c>
      <c r="G32" s="239"/>
      <c r="H32" s="102" t="s">
        <v>19</v>
      </c>
    </row>
    <row r="33" spans="1:8" ht="15.75" thickBot="1" x14ac:dyDescent="0.3">
      <c r="A33" s="105" t="s">
        <v>91</v>
      </c>
      <c r="B33" s="200">
        <v>0.1</v>
      </c>
      <c r="C33" s="218"/>
      <c r="D33" s="219">
        <v>3000000</v>
      </c>
      <c r="E33" s="197"/>
      <c r="F33" s="204">
        <v>46106</v>
      </c>
      <c r="G33" s="205"/>
      <c r="H33" s="106">
        <v>46553</v>
      </c>
    </row>
    <row r="34" spans="1:8" ht="27" thickBot="1" x14ac:dyDescent="0.3">
      <c r="A34" s="107" t="s">
        <v>75</v>
      </c>
      <c r="B34" s="200">
        <v>0.05</v>
      </c>
      <c r="C34" s="201"/>
      <c r="D34" s="220">
        <v>1500000</v>
      </c>
      <c r="E34" s="221"/>
      <c r="F34" s="204">
        <v>46106</v>
      </c>
      <c r="G34" s="205"/>
      <c r="H34" s="108">
        <v>47467</v>
      </c>
    </row>
    <row r="35" spans="1:8" ht="15.75" thickBot="1" x14ac:dyDescent="0.3">
      <c r="A35" s="111" t="s">
        <v>76</v>
      </c>
      <c r="B35" s="200">
        <v>0.1</v>
      </c>
      <c r="C35" s="201"/>
      <c r="D35" s="202">
        <v>3000000</v>
      </c>
      <c r="E35" s="203"/>
      <c r="F35" s="204">
        <v>46106</v>
      </c>
      <c r="G35" s="205"/>
      <c r="H35" s="112">
        <v>46492</v>
      </c>
    </row>
    <row r="36" spans="1:8" ht="15.75" thickBot="1" x14ac:dyDescent="0.3">
      <c r="A36" s="111" t="s">
        <v>76</v>
      </c>
      <c r="B36" s="200">
        <v>0.1</v>
      </c>
      <c r="C36" s="201"/>
      <c r="D36" s="202">
        <v>3000000</v>
      </c>
      <c r="E36" s="203"/>
      <c r="F36" s="204">
        <v>46106</v>
      </c>
      <c r="G36" s="205"/>
      <c r="H36" s="112">
        <v>46553</v>
      </c>
    </row>
    <row r="37" spans="1:8" ht="27" thickBot="1" x14ac:dyDescent="0.3">
      <c r="A37" s="111" t="s">
        <v>98</v>
      </c>
      <c r="B37" s="200">
        <v>0.1</v>
      </c>
      <c r="C37" s="201"/>
      <c r="D37" s="202">
        <v>3000000</v>
      </c>
      <c r="E37" s="203"/>
      <c r="F37" s="204">
        <v>46097</v>
      </c>
      <c r="G37" s="205"/>
      <c r="H37" s="112">
        <v>46191</v>
      </c>
    </row>
    <row r="38" spans="1:8" ht="29.25" customHeight="1" thickBot="1" x14ac:dyDescent="0.3">
      <c r="A38" s="206" t="s">
        <v>69</v>
      </c>
      <c r="B38" s="207"/>
      <c r="C38" s="208"/>
      <c r="D38" s="209"/>
      <c r="E38" s="210"/>
      <c r="F38" s="211"/>
      <c r="G38" s="212"/>
      <c r="H38" s="213"/>
    </row>
    <row r="39" spans="1:8" x14ac:dyDescent="0.25">
      <c r="A39" s="1"/>
      <c r="B39" s="1"/>
      <c r="C39" s="1"/>
      <c r="D39" s="1"/>
      <c r="E39" s="1"/>
      <c r="F39" s="1"/>
      <c r="G39" s="1"/>
      <c r="H39" s="13"/>
    </row>
    <row r="40" spans="1:8" ht="15.75" thickBot="1" x14ac:dyDescent="0.3">
      <c r="A40" s="214" t="s">
        <v>20</v>
      </c>
      <c r="B40" s="215"/>
      <c r="C40" s="215"/>
      <c r="D40" s="215"/>
      <c r="E40" s="215"/>
      <c r="F40" s="216"/>
      <c r="G40" s="216"/>
      <c r="H40" s="217"/>
    </row>
    <row r="41" spans="1:8" ht="15.75" thickBot="1" x14ac:dyDescent="0.3">
      <c r="A41" s="191" t="s">
        <v>21</v>
      </c>
      <c r="B41" s="192"/>
      <c r="C41" s="193" t="s">
        <v>22</v>
      </c>
      <c r="D41" s="194"/>
      <c r="E41" s="70" t="s">
        <v>23</v>
      </c>
      <c r="F41" s="24" t="s">
        <v>65</v>
      </c>
      <c r="G41" s="24" t="s">
        <v>67</v>
      </c>
      <c r="H41" s="24" t="s">
        <v>24</v>
      </c>
    </row>
    <row r="42" spans="1:8" ht="15.75" thickBot="1" x14ac:dyDescent="0.3">
      <c r="A42" s="195" t="s">
        <v>22</v>
      </c>
      <c r="B42" s="195"/>
      <c r="C42" s="196">
        <f>F17</f>
        <v>30000000</v>
      </c>
      <c r="D42" s="197"/>
      <c r="E42" s="93"/>
      <c r="F42" s="96"/>
      <c r="G42" s="96"/>
      <c r="H42" s="97"/>
    </row>
    <row r="43" spans="1:8" ht="15.75" thickBot="1" x14ac:dyDescent="0.3">
      <c r="A43" s="181" t="s">
        <v>92</v>
      </c>
      <c r="B43" s="182"/>
      <c r="C43" s="198"/>
      <c r="D43" s="199"/>
      <c r="E43" s="119">
        <v>6410000.0800000001</v>
      </c>
      <c r="F43" s="94"/>
      <c r="G43" s="94"/>
      <c r="H43" s="94">
        <f t="shared" ref="H43:H48" si="0">F43+G43</f>
        <v>0</v>
      </c>
    </row>
    <row r="44" spans="1:8" ht="15.75" thickBot="1" x14ac:dyDescent="0.3">
      <c r="A44" s="181" t="s">
        <v>103</v>
      </c>
      <c r="B44" s="182"/>
      <c r="C44" s="183"/>
      <c r="D44" s="184"/>
      <c r="E44" s="120"/>
      <c r="F44" s="123">
        <v>3761932.82</v>
      </c>
      <c r="G44" s="123">
        <v>348067.23</v>
      </c>
      <c r="H44" s="123">
        <f t="shared" si="0"/>
        <v>4110000.05</v>
      </c>
    </row>
    <row r="45" spans="1:8" ht="15.75" thickBot="1" x14ac:dyDescent="0.3">
      <c r="A45" s="185"/>
      <c r="B45" s="186"/>
      <c r="C45" s="183"/>
      <c r="D45" s="184"/>
      <c r="E45" s="120"/>
      <c r="F45" s="123"/>
      <c r="G45" s="123"/>
      <c r="H45" s="123">
        <f t="shared" si="0"/>
        <v>0</v>
      </c>
    </row>
    <row r="46" spans="1:8" ht="15.75" thickBot="1" x14ac:dyDescent="0.3">
      <c r="A46" s="185"/>
      <c r="B46" s="186"/>
      <c r="C46" s="183"/>
      <c r="D46" s="184"/>
      <c r="E46" s="121"/>
      <c r="F46" s="123"/>
      <c r="G46" s="123"/>
      <c r="H46" s="123">
        <f t="shared" si="0"/>
        <v>0</v>
      </c>
    </row>
    <row r="47" spans="1:8" ht="15.75" thickBot="1" x14ac:dyDescent="0.3">
      <c r="A47" s="185"/>
      <c r="B47" s="186"/>
      <c r="C47" s="183"/>
      <c r="D47" s="184"/>
      <c r="E47" s="122"/>
      <c r="F47" s="123"/>
      <c r="G47" s="123"/>
      <c r="H47" s="123">
        <f t="shared" si="0"/>
        <v>0</v>
      </c>
    </row>
    <row r="48" spans="1:8" ht="15.75" thickBot="1" x14ac:dyDescent="0.3">
      <c r="A48" s="185"/>
      <c r="B48" s="186"/>
      <c r="C48" s="183"/>
      <c r="D48" s="184"/>
      <c r="E48" s="122"/>
      <c r="F48" s="123"/>
      <c r="G48" s="123"/>
      <c r="H48" s="123">
        <f t="shared" si="0"/>
        <v>0</v>
      </c>
    </row>
    <row r="49" spans="1:8" ht="15.75" thickBot="1" x14ac:dyDescent="0.3">
      <c r="A49" s="187" t="s">
        <v>25</v>
      </c>
      <c r="B49" s="188"/>
      <c r="C49" s="189">
        <f>C42</f>
        <v>30000000</v>
      </c>
      <c r="D49" s="190"/>
      <c r="E49" s="122">
        <f>SUM(E43:E47)</f>
        <v>6410000.0800000001</v>
      </c>
      <c r="F49" s="123">
        <f>SUM(F42:F48)</f>
        <v>3761932.82</v>
      </c>
      <c r="G49" s="123">
        <f t="shared" ref="G49:H49" si="1">SUM(G42:G48)</f>
        <v>348067.23</v>
      </c>
      <c r="H49" s="123">
        <f t="shared" si="1"/>
        <v>4110000.05</v>
      </c>
    </row>
    <row r="50" spans="1:8" ht="15.75" thickBot="1" x14ac:dyDescent="0.3">
      <c r="A50" s="171" t="s">
        <v>26</v>
      </c>
      <c r="B50" s="172"/>
      <c r="C50" s="74"/>
      <c r="D50" s="67">
        <f>E49/C49</f>
        <v>0.21366666933333334</v>
      </c>
      <c r="E50" s="172" t="s">
        <v>27</v>
      </c>
      <c r="F50" s="172"/>
      <c r="G50" s="59"/>
      <c r="H50" s="83">
        <f>+H49/C49</f>
        <v>0.13700000166666665</v>
      </c>
    </row>
    <row r="51" spans="1:8" ht="15.75" thickBot="1" x14ac:dyDescent="0.3">
      <c r="A51" s="25"/>
      <c r="B51" s="26"/>
      <c r="C51" s="26"/>
      <c r="D51" s="26"/>
      <c r="E51" s="27"/>
      <c r="F51" s="28"/>
      <c r="G51" s="28"/>
      <c r="H51" s="103">
        <f>+H49</f>
        <v>4110000.05</v>
      </c>
    </row>
    <row r="52" spans="1:8" x14ac:dyDescent="0.25">
      <c r="A52" s="29" t="s">
        <v>28</v>
      </c>
      <c r="B52" s="26"/>
      <c r="C52" s="26"/>
      <c r="D52" s="26"/>
      <c r="E52" s="30"/>
      <c r="F52" s="31"/>
      <c r="G52" s="31"/>
      <c r="H52" s="42"/>
    </row>
    <row r="53" spans="1:8" x14ac:dyDescent="0.25">
      <c r="A53" s="56" t="s">
        <v>29</v>
      </c>
      <c r="B53" s="109" t="s">
        <v>104</v>
      </c>
      <c r="C53" s="173">
        <v>46183</v>
      </c>
      <c r="D53" s="174"/>
      <c r="E53" s="175" t="s">
        <v>30</v>
      </c>
      <c r="F53" s="175"/>
      <c r="G53" s="277">
        <f>H51</f>
        <v>4110000.05</v>
      </c>
      <c r="H53" s="278"/>
    </row>
    <row r="54" spans="1:8" ht="15.75" thickBot="1" x14ac:dyDescent="0.3">
      <c r="A54" s="32"/>
      <c r="B54" s="33"/>
      <c r="C54" s="33"/>
      <c r="D54" s="33"/>
      <c r="E54" s="33"/>
      <c r="F54" s="57"/>
      <c r="G54" s="57"/>
      <c r="H54" s="58"/>
    </row>
    <row r="55" spans="1:8" ht="15.75" thickBot="1" x14ac:dyDescent="0.3">
      <c r="A55" s="178" t="s">
        <v>31</v>
      </c>
      <c r="B55" s="179"/>
      <c r="C55" s="179"/>
      <c r="D55" s="179"/>
      <c r="E55" s="180"/>
      <c r="F55" s="34"/>
      <c r="G55" s="71"/>
      <c r="H55" s="13"/>
    </row>
    <row r="56" spans="1:8" x14ac:dyDescent="0.25">
      <c r="A56" s="161" t="s">
        <v>22</v>
      </c>
      <c r="B56" s="162"/>
      <c r="C56" s="77"/>
      <c r="D56" s="113">
        <f>C49</f>
        <v>30000000</v>
      </c>
      <c r="E56" s="48"/>
      <c r="F56" s="35"/>
      <c r="G56" s="35"/>
      <c r="H56" s="13"/>
    </row>
    <row r="57" spans="1:8" x14ac:dyDescent="0.25">
      <c r="A57" s="163" t="s">
        <v>32</v>
      </c>
      <c r="B57" s="164"/>
      <c r="C57" s="78"/>
      <c r="D57" s="114">
        <f>E49</f>
        <v>6410000.0800000001</v>
      </c>
      <c r="E57" s="50"/>
      <c r="F57" s="36"/>
      <c r="G57" s="36"/>
      <c r="H57" s="13"/>
    </row>
    <row r="58" spans="1:8" x14ac:dyDescent="0.25">
      <c r="A58" s="165" t="s">
        <v>66</v>
      </c>
      <c r="B58" s="166"/>
      <c r="C58" s="79"/>
      <c r="D58" s="114">
        <f>F26</f>
        <v>348067.23</v>
      </c>
      <c r="E58" s="49"/>
      <c r="F58" s="36"/>
      <c r="G58" s="36"/>
      <c r="H58" s="13"/>
    </row>
    <row r="59" spans="1:8" x14ac:dyDescent="0.25">
      <c r="A59" s="165" t="s">
        <v>33</v>
      </c>
      <c r="B59" s="166"/>
      <c r="C59" s="79"/>
      <c r="D59" s="114">
        <f>+D56-D57-D60</f>
        <v>19479999.870000001</v>
      </c>
      <c r="E59" s="49"/>
      <c r="F59" s="36"/>
      <c r="G59" s="36"/>
      <c r="H59" s="13"/>
    </row>
    <row r="60" spans="1:8" ht="15.75" thickBot="1" x14ac:dyDescent="0.3">
      <c r="A60" s="167" t="s">
        <v>34</v>
      </c>
      <c r="B60" s="168"/>
      <c r="C60" s="75"/>
      <c r="D60" s="115">
        <f>G27</f>
        <v>4110000.05</v>
      </c>
      <c r="E60" s="51">
        <v>0</v>
      </c>
      <c r="F60" s="36"/>
      <c r="G60" s="36"/>
      <c r="H60" s="13"/>
    </row>
    <row r="61" spans="1:8" ht="15.75" thickBot="1" x14ac:dyDescent="0.3">
      <c r="A61" s="169" t="s">
        <v>35</v>
      </c>
      <c r="B61" s="170"/>
      <c r="C61" s="80"/>
      <c r="D61" s="116">
        <f>D59+D57+D60</f>
        <v>30000000.000000004</v>
      </c>
      <c r="E61" s="52"/>
      <c r="F61" s="37"/>
      <c r="G61" s="28"/>
      <c r="H61" s="13"/>
    </row>
    <row r="62" spans="1:8" x14ac:dyDescent="0.25">
      <c r="A62" s="2"/>
      <c r="B62" s="1"/>
      <c r="C62" s="1"/>
      <c r="D62" s="1"/>
      <c r="E62" s="1"/>
      <c r="F62" s="1"/>
      <c r="G62" s="1"/>
      <c r="H62" s="13"/>
    </row>
    <row r="63" spans="1:8" x14ac:dyDescent="0.25">
      <c r="A63" s="5" t="s">
        <v>36</v>
      </c>
      <c r="B63" s="1"/>
      <c r="C63" s="1"/>
      <c r="D63" s="1"/>
      <c r="E63" s="1"/>
      <c r="F63" s="1"/>
      <c r="G63" s="1"/>
      <c r="H63" s="13"/>
    </row>
    <row r="64" spans="1:8" x14ac:dyDescent="0.25">
      <c r="A64" s="43"/>
      <c r="B64" s="44"/>
      <c r="C64" s="44"/>
      <c r="D64" s="44"/>
      <c r="E64" s="44"/>
      <c r="F64" s="44"/>
      <c r="G64" s="44"/>
      <c r="H64" s="45"/>
    </row>
    <row r="65" spans="1:8" ht="27" x14ac:dyDescent="0.25">
      <c r="A65" s="53" t="s">
        <v>12</v>
      </c>
      <c r="B65" s="157" t="s">
        <v>13</v>
      </c>
      <c r="C65" s="158"/>
      <c r="D65" s="54" t="s">
        <v>37</v>
      </c>
      <c r="E65" s="53" t="s">
        <v>9</v>
      </c>
      <c r="F65" s="54" t="s">
        <v>38</v>
      </c>
      <c r="G65" s="159" t="s">
        <v>39</v>
      </c>
      <c r="H65" s="160"/>
    </row>
    <row r="66" spans="1:8" ht="24" customHeight="1" x14ac:dyDescent="0.25">
      <c r="A66" s="54">
        <v>1</v>
      </c>
      <c r="B66" s="151" t="s">
        <v>60</v>
      </c>
      <c r="C66" s="152"/>
      <c r="D66" s="118" t="s">
        <v>100</v>
      </c>
      <c r="E66" s="101">
        <v>46161</v>
      </c>
      <c r="F66" s="100">
        <v>6410000.0800000001</v>
      </c>
      <c r="G66" s="153">
        <f>F66</f>
        <v>6410000.0800000001</v>
      </c>
      <c r="H66" s="154"/>
    </row>
    <row r="67" spans="1:8" ht="24" customHeight="1" x14ac:dyDescent="0.25">
      <c r="A67" s="54">
        <v>2</v>
      </c>
      <c r="B67" s="151" t="s">
        <v>60</v>
      </c>
      <c r="C67" s="152"/>
      <c r="D67" s="118" t="s">
        <v>108</v>
      </c>
      <c r="E67" s="101">
        <v>46183</v>
      </c>
      <c r="F67" s="100">
        <v>4110000.05</v>
      </c>
      <c r="G67" s="153">
        <f>F67</f>
        <v>4110000.05</v>
      </c>
      <c r="H67" s="154"/>
    </row>
    <row r="68" spans="1:8" ht="15.75" x14ac:dyDescent="0.25">
      <c r="A68" s="144" t="s">
        <v>40</v>
      </c>
      <c r="B68" s="144"/>
      <c r="C68" s="144"/>
      <c r="D68" s="144"/>
      <c r="E68" s="144"/>
      <c r="F68" s="144"/>
      <c r="G68" s="155">
        <f>SUM(G66:H67)</f>
        <v>10520000.129999999</v>
      </c>
      <c r="H68" s="156"/>
    </row>
    <row r="69" spans="1:8" x14ac:dyDescent="0.25">
      <c r="A69" s="144" t="s">
        <v>41</v>
      </c>
      <c r="B69" s="144"/>
      <c r="C69" s="144"/>
      <c r="D69" s="144"/>
      <c r="E69" s="144"/>
      <c r="F69" s="144"/>
      <c r="G69" s="98"/>
      <c r="H69" s="99">
        <f>H49/C49</f>
        <v>0.13700000166666665</v>
      </c>
    </row>
    <row r="70" spans="1:8" ht="15.75" thickBot="1" x14ac:dyDescent="0.3">
      <c r="A70" s="38"/>
      <c r="B70" s="22"/>
      <c r="C70" s="22"/>
      <c r="D70" s="22"/>
      <c r="E70" s="22"/>
      <c r="F70" s="22"/>
      <c r="G70" s="22"/>
      <c r="H70" s="23"/>
    </row>
    <row r="71" spans="1:8" ht="15.75" thickBot="1" x14ac:dyDescent="0.3">
      <c r="A71" s="39"/>
      <c r="B71" s="11"/>
      <c r="C71" s="11"/>
      <c r="D71" s="11"/>
      <c r="E71" s="11"/>
      <c r="F71" s="11"/>
      <c r="G71" s="11"/>
      <c r="H71" s="12"/>
    </row>
    <row r="72" spans="1:8" ht="15" customHeight="1" x14ac:dyDescent="0.25">
      <c r="A72" s="10" t="s">
        <v>42</v>
      </c>
      <c r="B72" s="11"/>
      <c r="C72" s="11"/>
      <c r="D72" s="11"/>
      <c r="E72" s="11"/>
      <c r="F72" s="11"/>
      <c r="G72" s="11"/>
      <c r="H72" s="12"/>
    </row>
    <row r="73" spans="1:8" ht="34.5" customHeight="1" x14ac:dyDescent="0.25">
      <c r="A73" s="145" t="s">
        <v>96</v>
      </c>
      <c r="B73" s="146"/>
      <c r="C73" s="146"/>
      <c r="D73" s="146"/>
      <c r="E73" s="146"/>
      <c r="F73" s="146"/>
      <c r="G73" s="146"/>
      <c r="H73" s="147"/>
    </row>
    <row r="74" spans="1:8" ht="13.5" customHeight="1" x14ac:dyDescent="0.25">
      <c r="A74" s="148" t="s">
        <v>68</v>
      </c>
      <c r="B74" s="149"/>
      <c r="C74" s="149"/>
      <c r="D74" s="149"/>
      <c r="E74" s="149"/>
      <c r="F74" s="149"/>
      <c r="G74" s="149"/>
      <c r="H74" s="150"/>
    </row>
    <row r="75" spans="1:8" ht="15" customHeight="1" x14ac:dyDescent="0.25">
      <c r="A75" s="130" t="s">
        <v>48</v>
      </c>
      <c r="B75" s="131"/>
      <c r="C75" s="131"/>
      <c r="D75" s="131"/>
      <c r="E75" s="131"/>
      <c r="F75" s="131"/>
      <c r="G75" s="131"/>
      <c r="H75" s="132"/>
    </row>
    <row r="76" spans="1:8" ht="15" customHeight="1" x14ac:dyDescent="0.25">
      <c r="A76" s="130" t="s">
        <v>62</v>
      </c>
      <c r="B76" s="131"/>
      <c r="C76" s="131"/>
      <c r="D76" s="131"/>
      <c r="E76" s="131"/>
      <c r="F76" s="131"/>
      <c r="G76" s="131"/>
      <c r="H76" s="132"/>
    </row>
    <row r="77" spans="1:8" ht="15" customHeight="1" x14ac:dyDescent="0.25">
      <c r="A77" s="130" t="s">
        <v>63</v>
      </c>
      <c r="B77" s="131"/>
      <c r="C77" s="131"/>
      <c r="D77" s="131"/>
      <c r="E77" s="131"/>
      <c r="F77" s="131"/>
      <c r="G77" s="131"/>
      <c r="H77" s="132"/>
    </row>
    <row r="78" spans="1:8" ht="15" customHeight="1" x14ac:dyDescent="0.25">
      <c r="A78" s="130" t="s">
        <v>49</v>
      </c>
      <c r="B78" s="131"/>
      <c r="C78" s="131"/>
      <c r="D78" s="131"/>
      <c r="E78" s="131"/>
      <c r="F78" s="131"/>
      <c r="G78" s="131"/>
      <c r="H78" s="132"/>
    </row>
    <row r="79" spans="1:8" ht="15" customHeight="1" x14ac:dyDescent="0.25">
      <c r="A79" s="130" t="s">
        <v>70</v>
      </c>
      <c r="B79" s="131"/>
      <c r="C79" s="131"/>
      <c r="D79" s="131"/>
      <c r="E79" s="131"/>
      <c r="F79" s="131"/>
      <c r="G79" s="131"/>
      <c r="H79" s="132"/>
    </row>
    <row r="80" spans="1:8" ht="15" customHeight="1" x14ac:dyDescent="0.25">
      <c r="A80" s="130" t="s">
        <v>50</v>
      </c>
      <c r="B80" s="131"/>
      <c r="C80" s="131"/>
      <c r="D80" s="131"/>
      <c r="E80" s="131"/>
      <c r="F80" s="131"/>
      <c r="G80" s="131"/>
      <c r="H80" s="132"/>
    </row>
    <row r="81" spans="1:8" ht="15" customHeight="1" x14ac:dyDescent="0.25">
      <c r="A81" s="130" t="s">
        <v>61</v>
      </c>
      <c r="B81" s="131"/>
      <c r="C81" s="131"/>
      <c r="D81" s="131"/>
      <c r="E81" s="131"/>
      <c r="F81" s="131"/>
      <c r="G81" s="131"/>
      <c r="H81" s="132"/>
    </row>
    <row r="82" spans="1:8" ht="15" customHeight="1" x14ac:dyDescent="0.25">
      <c r="A82" s="130" t="s">
        <v>51</v>
      </c>
      <c r="B82" s="131"/>
      <c r="C82" s="131"/>
      <c r="D82" s="131"/>
      <c r="E82" s="131"/>
      <c r="F82" s="131"/>
      <c r="G82" s="131"/>
      <c r="H82" s="132"/>
    </row>
    <row r="83" spans="1:8" x14ac:dyDescent="0.25">
      <c r="A83" s="130" t="s">
        <v>95</v>
      </c>
      <c r="B83" s="131"/>
      <c r="C83" s="131"/>
      <c r="D83" s="131"/>
      <c r="E83" s="131"/>
      <c r="F83" s="131"/>
      <c r="G83" s="131"/>
      <c r="H83" s="132"/>
    </row>
    <row r="84" spans="1:8" ht="15" customHeight="1" x14ac:dyDescent="0.25">
      <c r="A84" s="130" t="s">
        <v>52</v>
      </c>
      <c r="B84" s="131"/>
      <c r="C84" s="131"/>
      <c r="D84" s="131"/>
      <c r="E84" s="131"/>
      <c r="F84" s="131"/>
      <c r="G84" s="131"/>
      <c r="H84" s="132"/>
    </row>
    <row r="85" spans="1:8" ht="15" customHeight="1" x14ac:dyDescent="0.25">
      <c r="A85" s="130" t="s">
        <v>106</v>
      </c>
      <c r="B85" s="131"/>
      <c r="C85" s="131"/>
      <c r="D85" s="131"/>
      <c r="E85" s="131"/>
      <c r="F85" s="131"/>
      <c r="G85" s="131"/>
      <c r="H85" s="132"/>
    </row>
    <row r="86" spans="1:8" ht="15.75" thickBot="1" x14ac:dyDescent="0.3">
      <c r="A86" s="63"/>
      <c r="B86" s="64"/>
      <c r="C86" s="64"/>
      <c r="D86" s="64"/>
      <c r="E86" s="64"/>
      <c r="F86" s="64"/>
      <c r="G86" s="64"/>
      <c r="H86" s="65"/>
    </row>
    <row r="87" spans="1:8" x14ac:dyDescent="0.25">
      <c r="A87" s="10" t="s">
        <v>43</v>
      </c>
      <c r="B87" s="11"/>
      <c r="C87" s="11"/>
      <c r="D87" s="11"/>
      <c r="E87" s="11"/>
      <c r="F87" s="11"/>
      <c r="G87" s="11"/>
      <c r="H87" s="12"/>
    </row>
    <row r="88" spans="1:8" ht="15.75" thickBot="1" x14ac:dyDescent="0.3">
      <c r="A88" s="40" t="s">
        <v>44</v>
      </c>
      <c r="B88" s="41">
        <f>E49/C49</f>
        <v>0.21366666933333334</v>
      </c>
      <c r="C88" s="81"/>
      <c r="D88" s="133" t="s">
        <v>45</v>
      </c>
      <c r="E88" s="134"/>
      <c r="F88" s="110">
        <f>H69</f>
        <v>0.13700000166666665</v>
      </c>
      <c r="G88" s="46"/>
      <c r="H88" s="55"/>
    </row>
    <row r="89" spans="1:8" ht="15.75" thickBot="1" x14ac:dyDescent="0.3">
      <c r="A89" s="2"/>
      <c r="B89" s="1"/>
      <c r="C89" s="1"/>
      <c r="D89" s="1"/>
      <c r="E89" s="1"/>
      <c r="F89" s="1"/>
      <c r="G89" s="1"/>
      <c r="H89" s="13"/>
    </row>
    <row r="90" spans="1:8" x14ac:dyDescent="0.25">
      <c r="A90" s="10" t="s">
        <v>46</v>
      </c>
      <c r="B90" s="11"/>
      <c r="C90" s="11"/>
      <c r="D90" s="11"/>
      <c r="E90" s="11"/>
      <c r="F90" s="11"/>
      <c r="G90" s="11"/>
      <c r="H90" s="12"/>
    </row>
    <row r="91" spans="1:8" ht="14.25" customHeight="1" x14ac:dyDescent="0.25">
      <c r="A91" s="135"/>
      <c r="B91" s="136"/>
      <c r="C91" s="136"/>
      <c r="D91" s="136"/>
      <c r="E91" s="136"/>
      <c r="F91" s="136"/>
      <c r="G91" s="136"/>
      <c r="H91" s="137"/>
    </row>
    <row r="92" spans="1:8" x14ac:dyDescent="0.25">
      <c r="A92" s="135"/>
      <c r="B92" s="136"/>
      <c r="C92" s="136"/>
      <c r="D92" s="136"/>
      <c r="E92" s="136"/>
      <c r="F92" s="136"/>
      <c r="G92" s="136"/>
      <c r="H92" s="137"/>
    </row>
    <row r="93" spans="1:8" x14ac:dyDescent="0.25">
      <c r="A93" s="2"/>
      <c r="B93" s="1"/>
      <c r="C93" s="1"/>
      <c r="D93" s="1"/>
      <c r="E93" s="1"/>
      <c r="F93" s="1"/>
      <c r="G93" s="1"/>
      <c r="H93" s="13"/>
    </row>
    <row r="94" spans="1:8" x14ac:dyDescent="0.25">
      <c r="A94" s="5" t="s">
        <v>47</v>
      </c>
      <c r="B94" s="6" t="s">
        <v>109</v>
      </c>
      <c r="C94" s="1"/>
      <c r="D94" s="1"/>
      <c r="E94" s="1"/>
      <c r="F94" s="1"/>
      <c r="G94" s="1"/>
      <c r="H94" s="13"/>
    </row>
    <row r="95" spans="1:8" x14ac:dyDescent="0.25">
      <c r="A95" s="5"/>
      <c r="B95" s="1"/>
      <c r="C95" s="1"/>
      <c r="D95" s="1"/>
      <c r="E95" s="1"/>
      <c r="F95" s="1"/>
      <c r="G95" s="1"/>
      <c r="H95" s="13"/>
    </row>
    <row r="96" spans="1:8" x14ac:dyDescent="0.25">
      <c r="A96" s="6"/>
      <c r="D96" s="1"/>
      <c r="E96" s="1"/>
      <c r="F96" s="1"/>
      <c r="G96" s="1"/>
      <c r="H96" s="13"/>
    </row>
    <row r="97" spans="1:8" x14ac:dyDescent="0.25">
      <c r="A97" s="5"/>
      <c r="B97" s="1"/>
      <c r="C97" s="1"/>
      <c r="D97" s="1"/>
      <c r="E97" s="1"/>
      <c r="F97" s="1"/>
      <c r="G97" s="1"/>
      <c r="H97" s="13"/>
    </row>
    <row r="98" spans="1:8" x14ac:dyDescent="0.25">
      <c r="A98" s="5"/>
      <c r="B98" s="1"/>
      <c r="C98" s="1"/>
      <c r="D98" s="1"/>
      <c r="E98" s="1"/>
      <c r="F98" s="1"/>
      <c r="G98" s="1"/>
      <c r="H98" s="13"/>
    </row>
    <row r="99" spans="1:8" x14ac:dyDescent="0.25">
      <c r="A99" s="5"/>
      <c r="B99" s="1"/>
      <c r="C99" s="1"/>
      <c r="D99" s="1"/>
      <c r="E99" s="1"/>
      <c r="F99" s="1"/>
      <c r="G99" s="1"/>
      <c r="H99" s="13"/>
    </row>
    <row r="100" spans="1:8" x14ac:dyDescent="0.25">
      <c r="A100" s="5"/>
      <c r="B100" s="1"/>
      <c r="C100" s="1"/>
      <c r="D100" s="1"/>
      <c r="E100" s="1"/>
      <c r="F100" s="1"/>
      <c r="G100" s="1"/>
      <c r="H100" s="13"/>
    </row>
    <row r="101" spans="1:8" ht="15.75" thickBot="1" x14ac:dyDescent="0.3">
      <c r="A101" s="5"/>
      <c r="B101" s="1"/>
      <c r="C101" s="1"/>
      <c r="D101" s="1"/>
      <c r="E101" s="1"/>
      <c r="F101" s="1"/>
      <c r="G101" s="1"/>
      <c r="H101" s="13"/>
    </row>
    <row r="102" spans="1:8" x14ac:dyDescent="0.25">
      <c r="A102" s="39"/>
      <c r="B102" s="11"/>
      <c r="C102" s="11"/>
      <c r="D102" s="11"/>
      <c r="E102" s="11"/>
      <c r="F102" s="11"/>
      <c r="G102" s="11"/>
      <c r="H102" s="12"/>
    </row>
    <row r="103" spans="1:8" ht="15.75" thickBot="1" x14ac:dyDescent="0.3">
      <c r="A103" s="138" t="s">
        <v>74</v>
      </c>
      <c r="B103" s="139"/>
      <c r="C103" s="139"/>
      <c r="D103" s="139"/>
      <c r="E103" s="139"/>
      <c r="F103" s="139"/>
      <c r="G103" s="139"/>
      <c r="H103" s="140"/>
    </row>
    <row r="104" spans="1:8" ht="15.75" thickBot="1" x14ac:dyDescent="0.3">
      <c r="A104" s="141" t="s">
        <v>97</v>
      </c>
      <c r="B104" s="142"/>
      <c r="C104" s="142"/>
      <c r="D104" s="142"/>
      <c r="E104" s="142"/>
      <c r="F104" s="142"/>
      <c r="G104" s="142"/>
      <c r="H104" s="143"/>
    </row>
  </sheetData>
  <mergeCells count="104">
    <mergeCell ref="A84:H84"/>
    <mergeCell ref="A85:H85"/>
    <mergeCell ref="D88:E88"/>
    <mergeCell ref="A91:H92"/>
    <mergeCell ref="A103:H103"/>
    <mergeCell ref="A104:H104"/>
    <mergeCell ref="A78:H78"/>
    <mergeCell ref="A79:H79"/>
    <mergeCell ref="A80:H80"/>
    <mergeCell ref="A81:H81"/>
    <mergeCell ref="A82:H82"/>
    <mergeCell ref="A83:H83"/>
    <mergeCell ref="A69:F69"/>
    <mergeCell ref="A73:H73"/>
    <mergeCell ref="A74:H74"/>
    <mergeCell ref="A75:H75"/>
    <mergeCell ref="A76:H76"/>
    <mergeCell ref="A77:H77"/>
    <mergeCell ref="B65:C65"/>
    <mergeCell ref="G65:H65"/>
    <mergeCell ref="B66:C66"/>
    <mergeCell ref="G66:H66"/>
    <mergeCell ref="A68:F68"/>
    <mergeCell ref="G68:H68"/>
    <mergeCell ref="B67:C67"/>
    <mergeCell ref="G67:H67"/>
    <mergeCell ref="A56:B56"/>
    <mergeCell ref="A57:B57"/>
    <mergeCell ref="A58:B58"/>
    <mergeCell ref="A59:B59"/>
    <mergeCell ref="A60:B60"/>
    <mergeCell ref="A61:B61"/>
    <mergeCell ref="A50:B50"/>
    <mergeCell ref="E50:F50"/>
    <mergeCell ref="C53:D53"/>
    <mergeCell ref="E53:F53"/>
    <mergeCell ref="G53:H53"/>
    <mergeCell ref="A55:E55"/>
    <mergeCell ref="A47:B47"/>
    <mergeCell ref="C47:D47"/>
    <mergeCell ref="A48:B48"/>
    <mergeCell ref="C48:D48"/>
    <mergeCell ref="A49:B49"/>
    <mergeCell ref="C49:D49"/>
    <mergeCell ref="A44:B44"/>
    <mergeCell ref="C44:D44"/>
    <mergeCell ref="A45:B45"/>
    <mergeCell ref="C45:D45"/>
    <mergeCell ref="A46:B46"/>
    <mergeCell ref="C46:D46"/>
    <mergeCell ref="A41:B41"/>
    <mergeCell ref="C41:D41"/>
    <mergeCell ref="A42:B42"/>
    <mergeCell ref="C42:D42"/>
    <mergeCell ref="A43:B43"/>
    <mergeCell ref="C43:D43"/>
    <mergeCell ref="B37:C37"/>
    <mergeCell ref="D37:E37"/>
    <mergeCell ref="F37:G37"/>
    <mergeCell ref="A38:D38"/>
    <mergeCell ref="E38:H38"/>
    <mergeCell ref="A40:H40"/>
    <mergeCell ref="B35:C35"/>
    <mergeCell ref="D35:E35"/>
    <mergeCell ref="F35:G35"/>
    <mergeCell ref="B36:C36"/>
    <mergeCell ref="D36:E36"/>
    <mergeCell ref="F36:G36"/>
    <mergeCell ref="B33:C33"/>
    <mergeCell ref="D33:E33"/>
    <mergeCell ref="F33:G33"/>
    <mergeCell ref="B34:C34"/>
    <mergeCell ref="D34:E34"/>
    <mergeCell ref="F34:G34"/>
    <mergeCell ref="G26:H26"/>
    <mergeCell ref="G27:H27"/>
    <mergeCell ref="A30:D31"/>
    <mergeCell ref="E30:H31"/>
    <mergeCell ref="B32:D32"/>
    <mergeCell ref="F32:G32"/>
    <mergeCell ref="A17:C17"/>
    <mergeCell ref="D17:E17"/>
    <mergeCell ref="F17:H17"/>
    <mergeCell ref="D20:H20"/>
    <mergeCell ref="D21:H21"/>
    <mergeCell ref="G25:H25"/>
    <mergeCell ref="A16:C16"/>
    <mergeCell ref="D16:E16"/>
    <mergeCell ref="F16:H16"/>
    <mergeCell ref="A7:H7"/>
    <mergeCell ref="A8:H9"/>
    <mergeCell ref="A10:E10"/>
    <mergeCell ref="F10:H10"/>
    <mergeCell ref="B11:D11"/>
    <mergeCell ref="F11:H11"/>
    <mergeCell ref="A1:D1"/>
    <mergeCell ref="A2:D2"/>
    <mergeCell ref="A5:D5"/>
    <mergeCell ref="E5:H5"/>
    <mergeCell ref="A6:D6"/>
    <mergeCell ref="E6:H6"/>
    <mergeCell ref="B12:D12"/>
    <mergeCell ref="E12:H12"/>
    <mergeCell ref="A13:H13"/>
  </mergeCells>
  <pageMargins left="0.70866141732283472" right="0.70866141732283472" top="0.74803149606299213" bottom="0.74803149606299213" header="0.31496062992125984" footer="0.31496062992125984"/>
  <pageSetup scale="45" fitToHeight="0" orientation="portrait" horizontalDpi="4294967293"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pageSetUpPr fitToPage="1"/>
  </sheetPr>
  <dimension ref="A1:O105"/>
  <sheetViews>
    <sheetView view="pageBreakPreview" topLeftCell="B16" zoomScale="85" zoomScaleNormal="85" zoomScaleSheetLayoutView="85" workbookViewId="0">
      <selection activeCell="E27" sqref="E27"/>
    </sheetView>
  </sheetViews>
  <sheetFormatPr baseColWidth="10" defaultColWidth="11.42578125" defaultRowHeight="15" x14ac:dyDescent="0.25"/>
  <cols>
    <col min="1" max="1" width="27.85546875" customWidth="1"/>
    <col min="2" max="3" width="23.7109375" customWidth="1"/>
    <col min="4" max="4" width="25.42578125" customWidth="1"/>
    <col min="5" max="5" width="31.7109375" customWidth="1"/>
    <col min="6" max="6" width="20.7109375" customWidth="1"/>
    <col min="7" max="7" width="19.42578125" customWidth="1"/>
    <col min="8" max="8" width="28.5703125" customWidth="1"/>
  </cols>
  <sheetData>
    <row r="1" spans="1:8" x14ac:dyDescent="0.25">
      <c r="A1" s="230" t="s">
        <v>0</v>
      </c>
      <c r="B1" s="231"/>
      <c r="C1" s="231"/>
      <c r="D1" s="232"/>
      <c r="E1" s="11"/>
      <c r="F1" s="11"/>
      <c r="G1" s="11"/>
      <c r="H1" s="12"/>
    </row>
    <row r="2" spans="1:8" x14ac:dyDescent="0.25">
      <c r="A2" s="268" t="s">
        <v>1</v>
      </c>
      <c r="B2" s="269"/>
      <c r="C2" s="269"/>
      <c r="D2" s="269"/>
      <c r="E2" s="2"/>
      <c r="F2" s="1"/>
      <c r="G2" s="1"/>
      <c r="H2" s="13"/>
    </row>
    <row r="3" spans="1:8" ht="25.5" customHeight="1" x14ac:dyDescent="0.25">
      <c r="A3" s="72" t="s">
        <v>2</v>
      </c>
      <c r="B3" s="73"/>
      <c r="C3" s="73"/>
      <c r="D3" s="82"/>
      <c r="E3" s="124" t="s">
        <v>110</v>
      </c>
      <c r="F3" s="3"/>
      <c r="G3" s="3"/>
      <c r="H3" s="4"/>
    </row>
    <row r="4" spans="1:8" ht="15.75" thickBot="1" x14ac:dyDescent="0.3">
      <c r="A4" s="72"/>
      <c r="B4" s="73"/>
      <c r="C4" s="73"/>
      <c r="D4" s="82"/>
      <c r="E4" s="7"/>
      <c r="F4" s="8"/>
      <c r="G4" s="8"/>
      <c r="H4" s="9"/>
    </row>
    <row r="5" spans="1:8" ht="37.5" customHeight="1" thickBot="1" x14ac:dyDescent="0.3">
      <c r="A5" s="233" t="s">
        <v>72</v>
      </c>
      <c r="B5" s="234"/>
      <c r="C5" s="234"/>
      <c r="D5" s="235"/>
      <c r="E5" s="270" t="s">
        <v>115</v>
      </c>
      <c r="F5" s="271"/>
      <c r="G5" s="271"/>
      <c r="H5" s="272"/>
    </row>
    <row r="6" spans="1:8" ht="15.75" thickBot="1" x14ac:dyDescent="0.3">
      <c r="A6" s="273" t="s">
        <v>78</v>
      </c>
      <c r="B6" s="273"/>
      <c r="C6" s="273"/>
      <c r="D6" s="273"/>
      <c r="E6" s="274" t="s">
        <v>73</v>
      </c>
      <c r="F6" s="275"/>
      <c r="G6" s="275"/>
      <c r="H6" s="276"/>
    </row>
    <row r="7" spans="1:8" x14ac:dyDescent="0.25">
      <c r="A7" s="255" t="s">
        <v>77</v>
      </c>
      <c r="B7" s="256"/>
      <c r="C7" s="256"/>
      <c r="D7" s="256"/>
      <c r="E7" s="256"/>
      <c r="F7" s="256"/>
      <c r="G7" s="257"/>
      <c r="H7" s="258"/>
    </row>
    <row r="8" spans="1:8" ht="35.25" customHeight="1" x14ac:dyDescent="0.25">
      <c r="A8" s="259" t="s">
        <v>79</v>
      </c>
      <c r="B8" s="260"/>
      <c r="C8" s="260"/>
      <c r="D8" s="260"/>
      <c r="E8" s="260"/>
      <c r="F8" s="260"/>
      <c r="G8" s="261"/>
      <c r="H8" s="262"/>
    </row>
    <row r="9" spans="1:8" ht="12" customHeight="1" x14ac:dyDescent="0.25">
      <c r="A9" s="259"/>
      <c r="B9" s="260"/>
      <c r="C9" s="260"/>
      <c r="D9" s="260"/>
      <c r="E9" s="260"/>
      <c r="F9" s="260"/>
      <c r="G9" s="261"/>
      <c r="H9" s="262"/>
    </row>
    <row r="10" spans="1:8" x14ac:dyDescent="0.25">
      <c r="A10" s="263" t="s">
        <v>80</v>
      </c>
      <c r="B10" s="264"/>
      <c r="C10" s="264"/>
      <c r="D10" s="264"/>
      <c r="E10" s="265"/>
      <c r="F10" s="261" t="s">
        <v>81</v>
      </c>
      <c r="G10" s="264"/>
      <c r="H10" s="266"/>
    </row>
    <row r="11" spans="1:8" ht="51.75" customHeight="1" x14ac:dyDescent="0.25">
      <c r="A11" s="84" t="s">
        <v>3</v>
      </c>
      <c r="B11" s="267" t="s">
        <v>82</v>
      </c>
      <c r="C11" s="267"/>
      <c r="D11" s="264"/>
      <c r="E11" s="85" t="s">
        <v>4</v>
      </c>
      <c r="F11" s="264" t="s">
        <v>83</v>
      </c>
      <c r="G11" s="264"/>
      <c r="H11" s="265"/>
    </row>
    <row r="12" spans="1:8" ht="25.5" customHeight="1" x14ac:dyDescent="0.25">
      <c r="A12" s="86" t="s">
        <v>5</v>
      </c>
      <c r="B12" s="248">
        <v>30000000</v>
      </c>
      <c r="C12" s="248"/>
      <c r="D12" s="248"/>
      <c r="E12" s="249" t="s">
        <v>84</v>
      </c>
      <c r="F12" s="249"/>
      <c r="G12" s="249"/>
      <c r="H12" s="250"/>
    </row>
    <row r="13" spans="1:8" ht="102" customHeight="1" thickBot="1" x14ac:dyDescent="0.3">
      <c r="A13" s="251" t="s">
        <v>56</v>
      </c>
      <c r="B13" s="252"/>
      <c r="C13" s="252"/>
      <c r="D13" s="252"/>
      <c r="E13" s="252"/>
      <c r="F13" s="252"/>
      <c r="G13" s="252"/>
      <c r="H13" s="253"/>
    </row>
    <row r="14" spans="1:8" x14ac:dyDescent="0.25">
      <c r="A14" s="10" t="s">
        <v>6</v>
      </c>
      <c r="B14" s="11"/>
      <c r="C14" s="11"/>
      <c r="D14" s="11"/>
      <c r="E14" s="11"/>
      <c r="F14" s="11"/>
      <c r="G14" s="11"/>
      <c r="H14" s="12"/>
    </row>
    <row r="15" spans="1:8" x14ac:dyDescent="0.25">
      <c r="A15" s="5"/>
      <c r="B15" s="1"/>
      <c r="C15" s="1"/>
      <c r="D15" s="1"/>
      <c r="E15" s="1"/>
      <c r="F15" s="1"/>
      <c r="G15" s="1"/>
      <c r="H15" s="13"/>
    </row>
    <row r="16" spans="1:8" x14ac:dyDescent="0.25">
      <c r="A16" s="240" t="s">
        <v>85</v>
      </c>
      <c r="B16" s="241"/>
      <c r="C16" s="242"/>
      <c r="D16" s="254" t="s">
        <v>86</v>
      </c>
      <c r="E16" s="254"/>
      <c r="F16" s="243">
        <v>30000000</v>
      </c>
      <c r="G16" s="243"/>
      <c r="H16" s="243"/>
    </row>
    <row r="17" spans="1:15" x14ac:dyDescent="0.25">
      <c r="A17" s="240" t="s">
        <v>87</v>
      </c>
      <c r="B17" s="241"/>
      <c r="C17" s="242"/>
      <c r="D17" s="240" t="s">
        <v>88</v>
      </c>
      <c r="E17" s="242"/>
      <c r="F17" s="243">
        <v>30000000</v>
      </c>
      <c r="G17" s="243"/>
      <c r="H17" s="243"/>
    </row>
    <row r="18" spans="1:15" x14ac:dyDescent="0.25">
      <c r="A18" s="14"/>
      <c r="B18" s="15"/>
      <c r="C18" s="15"/>
      <c r="D18" s="15"/>
      <c r="E18" s="15"/>
      <c r="F18" s="15"/>
      <c r="G18" s="15"/>
      <c r="H18" s="16"/>
    </row>
    <row r="19" spans="1:15" x14ac:dyDescent="0.25">
      <c r="A19" s="17" t="s">
        <v>7</v>
      </c>
      <c r="B19" s="15"/>
      <c r="C19" s="15"/>
      <c r="D19" s="15"/>
      <c r="E19" s="15"/>
      <c r="F19" s="15"/>
      <c r="G19" s="15"/>
      <c r="H19" s="16"/>
    </row>
    <row r="20" spans="1:15" x14ac:dyDescent="0.25">
      <c r="A20" s="60" t="s">
        <v>8</v>
      </c>
      <c r="B20" s="60" t="s">
        <v>9</v>
      </c>
      <c r="C20" s="60"/>
      <c r="D20" s="244" t="s">
        <v>10</v>
      </c>
      <c r="E20" s="244"/>
      <c r="F20" s="244"/>
      <c r="G20" s="244"/>
      <c r="H20" s="244"/>
    </row>
    <row r="21" spans="1:15" ht="28.5" customHeight="1" x14ac:dyDescent="0.25">
      <c r="A21" s="62" t="s">
        <v>53</v>
      </c>
      <c r="B21" s="61" t="s">
        <v>53</v>
      </c>
      <c r="C21" s="61"/>
      <c r="D21" s="245" t="s">
        <v>53</v>
      </c>
      <c r="E21" s="245"/>
      <c r="F21" s="245"/>
      <c r="G21" s="245"/>
      <c r="H21" s="245"/>
    </row>
    <row r="22" spans="1:15" x14ac:dyDescent="0.25">
      <c r="A22" s="18"/>
      <c r="B22" s="19"/>
      <c r="C22" s="19"/>
      <c r="D22" s="20"/>
      <c r="E22" s="20"/>
      <c r="F22" s="20"/>
      <c r="G22" s="20"/>
      <c r="H22" s="21"/>
    </row>
    <row r="23" spans="1:15" x14ac:dyDescent="0.25">
      <c r="A23" s="6" t="s">
        <v>11</v>
      </c>
      <c r="B23" s="1"/>
      <c r="C23" s="1"/>
      <c r="D23" s="1"/>
      <c r="E23" s="1"/>
      <c r="F23" s="1"/>
      <c r="G23" s="1"/>
      <c r="H23" s="13"/>
    </row>
    <row r="24" spans="1:15" x14ac:dyDescent="0.25">
      <c r="A24" s="18"/>
      <c r="B24" s="18"/>
      <c r="C24" s="18"/>
      <c r="D24" s="18"/>
      <c r="E24" s="18"/>
      <c r="F24" s="1"/>
      <c r="G24" s="1"/>
      <c r="H24" s="13"/>
    </row>
    <row r="25" spans="1:15" x14ac:dyDescent="0.25">
      <c r="A25" s="60" t="s">
        <v>12</v>
      </c>
      <c r="B25" s="60" t="s">
        <v>58</v>
      </c>
      <c r="C25" s="60" t="s">
        <v>64</v>
      </c>
      <c r="D25" s="60" t="s">
        <v>59</v>
      </c>
      <c r="E25" s="60" t="s">
        <v>65</v>
      </c>
      <c r="F25" s="60" t="s">
        <v>57</v>
      </c>
      <c r="G25" s="246" t="s">
        <v>14</v>
      </c>
      <c r="H25" s="247"/>
    </row>
    <row r="26" spans="1:15" ht="15.75" x14ac:dyDescent="0.25">
      <c r="A26" s="60">
        <v>1</v>
      </c>
      <c r="B26" s="87" t="s">
        <v>111</v>
      </c>
      <c r="C26" s="88">
        <v>46204</v>
      </c>
      <c r="D26" s="125" t="s">
        <v>116</v>
      </c>
      <c r="E26" s="89">
        <v>7030756.3799999999</v>
      </c>
      <c r="F26" s="89">
        <v>549243.71</v>
      </c>
      <c r="G26" s="222">
        <f>+E26+F26</f>
        <v>7580000.0899999999</v>
      </c>
      <c r="H26" s="223"/>
    </row>
    <row r="27" spans="1:15" x14ac:dyDescent="0.25">
      <c r="A27" s="73"/>
      <c r="B27" s="90"/>
      <c r="C27" s="90"/>
      <c r="D27" s="91"/>
      <c r="E27" s="92"/>
      <c r="F27" s="92"/>
      <c r="G27" s="224">
        <f>SUM(G26)</f>
        <v>7580000.0899999999</v>
      </c>
      <c r="H27" s="225"/>
    </row>
    <row r="28" spans="1:15" x14ac:dyDescent="0.25">
      <c r="A28" s="6" t="s">
        <v>15</v>
      </c>
      <c r="B28" s="1"/>
      <c r="C28" s="1"/>
      <c r="D28" s="1"/>
      <c r="E28" s="1"/>
      <c r="F28" s="1"/>
      <c r="G28" s="1"/>
      <c r="H28" s="13"/>
      <c r="I28" s="279" t="s">
        <v>137</v>
      </c>
      <c r="J28" s="279" t="s">
        <v>138</v>
      </c>
      <c r="K28" s="279" t="s">
        <v>139</v>
      </c>
      <c r="L28" s="279" t="s">
        <v>140</v>
      </c>
      <c r="M28" s="279" t="s">
        <v>141</v>
      </c>
      <c r="N28" s="279" t="s">
        <v>142</v>
      </c>
      <c r="O28" s="279" t="s">
        <v>143</v>
      </c>
    </row>
    <row r="29" spans="1:15" ht="15.75" thickBot="1" x14ac:dyDescent="0.3">
      <c r="A29" s="22"/>
      <c r="B29" s="22"/>
      <c r="C29" s="22"/>
      <c r="D29" s="22"/>
      <c r="E29" s="22"/>
      <c r="F29" s="22"/>
      <c r="G29" s="22"/>
      <c r="H29" s="23"/>
      <c r="I29" s="280" t="s">
        <v>157</v>
      </c>
      <c r="J29" s="280" t="s">
        <v>145</v>
      </c>
      <c r="K29" s="280" t="s">
        <v>158</v>
      </c>
      <c r="L29" s="280" t="s">
        <v>159</v>
      </c>
      <c r="M29" s="281" t="s">
        <v>160</v>
      </c>
      <c r="N29" s="281" t="s">
        <v>161</v>
      </c>
      <c r="O29" s="281" t="s">
        <v>162</v>
      </c>
    </row>
    <row r="30" spans="1:15" x14ac:dyDescent="0.25">
      <c r="A30" s="226" t="s">
        <v>90</v>
      </c>
      <c r="B30" s="226"/>
      <c r="C30" s="227"/>
      <c r="D30" s="227"/>
      <c r="E30" s="230" t="s">
        <v>54</v>
      </c>
      <c r="F30" s="231"/>
      <c r="G30" s="231"/>
      <c r="H30" s="232"/>
    </row>
    <row r="31" spans="1:15" ht="15.75" thickBot="1" x14ac:dyDescent="0.3">
      <c r="A31" s="228"/>
      <c r="B31" s="228"/>
      <c r="C31" s="229"/>
      <c r="D31" s="229"/>
      <c r="E31" s="233"/>
      <c r="F31" s="234"/>
      <c r="G31" s="234"/>
      <c r="H31" s="235"/>
    </row>
    <row r="32" spans="1:15" ht="15.75" thickBot="1" x14ac:dyDescent="0.3">
      <c r="A32" s="104" t="s">
        <v>71</v>
      </c>
      <c r="B32" s="236" t="s">
        <v>16</v>
      </c>
      <c r="C32" s="142"/>
      <c r="D32" s="237"/>
      <c r="E32" s="102" t="s">
        <v>17</v>
      </c>
      <c r="F32" s="238" t="s">
        <v>18</v>
      </c>
      <c r="G32" s="239"/>
      <c r="H32" s="102" t="s">
        <v>19</v>
      </c>
    </row>
    <row r="33" spans="1:8" ht="15.75" thickBot="1" x14ac:dyDescent="0.3">
      <c r="A33" s="105" t="s">
        <v>91</v>
      </c>
      <c r="B33" s="200">
        <v>0.1</v>
      </c>
      <c r="C33" s="218"/>
      <c r="D33" s="219">
        <v>3000000</v>
      </c>
      <c r="E33" s="197"/>
      <c r="F33" s="204">
        <v>46106</v>
      </c>
      <c r="G33" s="205"/>
      <c r="H33" s="106">
        <v>46553</v>
      </c>
    </row>
    <row r="34" spans="1:8" ht="27" thickBot="1" x14ac:dyDescent="0.3">
      <c r="A34" s="107" t="s">
        <v>75</v>
      </c>
      <c r="B34" s="200">
        <v>0.05</v>
      </c>
      <c r="C34" s="201"/>
      <c r="D34" s="220">
        <v>1500000</v>
      </c>
      <c r="E34" s="221"/>
      <c r="F34" s="204">
        <v>46106</v>
      </c>
      <c r="G34" s="205"/>
      <c r="H34" s="108">
        <v>47467</v>
      </c>
    </row>
    <row r="35" spans="1:8" ht="15.75" thickBot="1" x14ac:dyDescent="0.3">
      <c r="A35" s="111" t="s">
        <v>76</v>
      </c>
      <c r="B35" s="200">
        <v>0.1</v>
      </c>
      <c r="C35" s="201"/>
      <c r="D35" s="202">
        <v>3000000</v>
      </c>
      <c r="E35" s="203"/>
      <c r="F35" s="204">
        <v>46106</v>
      </c>
      <c r="G35" s="205"/>
      <c r="H35" s="112">
        <v>46492</v>
      </c>
    </row>
    <row r="36" spans="1:8" ht="15.75" thickBot="1" x14ac:dyDescent="0.3">
      <c r="A36" s="111" t="s">
        <v>76</v>
      </c>
      <c r="B36" s="200">
        <v>0.1</v>
      </c>
      <c r="C36" s="201"/>
      <c r="D36" s="202">
        <v>3000000</v>
      </c>
      <c r="E36" s="203"/>
      <c r="F36" s="204">
        <v>46106</v>
      </c>
      <c r="G36" s="205"/>
      <c r="H36" s="112">
        <v>46553</v>
      </c>
    </row>
    <row r="37" spans="1:8" ht="27" thickBot="1" x14ac:dyDescent="0.3">
      <c r="A37" s="111" t="s">
        <v>98</v>
      </c>
      <c r="B37" s="200">
        <v>0.1</v>
      </c>
      <c r="C37" s="201"/>
      <c r="D37" s="202">
        <v>3000000</v>
      </c>
      <c r="E37" s="203"/>
      <c r="F37" s="204">
        <v>46097</v>
      </c>
      <c r="G37" s="205"/>
      <c r="H37" s="112">
        <v>46191</v>
      </c>
    </row>
    <row r="38" spans="1:8" ht="29.25" customHeight="1" thickBot="1" x14ac:dyDescent="0.3">
      <c r="A38" s="206" t="s">
        <v>69</v>
      </c>
      <c r="B38" s="207"/>
      <c r="C38" s="208"/>
      <c r="D38" s="209"/>
      <c r="E38" s="210"/>
      <c r="F38" s="211"/>
      <c r="G38" s="212"/>
      <c r="H38" s="213"/>
    </row>
    <row r="39" spans="1:8" x14ac:dyDescent="0.25">
      <c r="A39" s="1"/>
      <c r="B39" s="1"/>
      <c r="C39" s="1"/>
      <c r="D39" s="1"/>
      <c r="E39" s="1"/>
      <c r="F39" s="1"/>
      <c r="G39" s="1"/>
      <c r="H39" s="13"/>
    </row>
    <row r="40" spans="1:8" ht="15.75" thickBot="1" x14ac:dyDescent="0.3">
      <c r="A40" s="214" t="s">
        <v>20</v>
      </c>
      <c r="B40" s="215"/>
      <c r="C40" s="215"/>
      <c r="D40" s="215"/>
      <c r="E40" s="215"/>
      <c r="F40" s="216"/>
      <c r="G40" s="216"/>
      <c r="H40" s="217"/>
    </row>
    <row r="41" spans="1:8" ht="15.75" thickBot="1" x14ac:dyDescent="0.3">
      <c r="A41" s="191" t="s">
        <v>21</v>
      </c>
      <c r="B41" s="192"/>
      <c r="C41" s="193" t="s">
        <v>22</v>
      </c>
      <c r="D41" s="194"/>
      <c r="E41" s="70" t="s">
        <v>23</v>
      </c>
      <c r="F41" s="24" t="s">
        <v>65</v>
      </c>
      <c r="G41" s="24" t="s">
        <v>67</v>
      </c>
      <c r="H41" s="24" t="s">
        <v>24</v>
      </c>
    </row>
    <row r="42" spans="1:8" ht="15.75" thickBot="1" x14ac:dyDescent="0.3">
      <c r="A42" s="195" t="s">
        <v>22</v>
      </c>
      <c r="B42" s="195"/>
      <c r="C42" s="196">
        <f>F17</f>
        <v>30000000</v>
      </c>
      <c r="D42" s="197"/>
      <c r="E42" s="93"/>
      <c r="F42" s="96"/>
      <c r="G42" s="96"/>
      <c r="H42" s="97"/>
    </row>
    <row r="43" spans="1:8" ht="15.75" thickBot="1" x14ac:dyDescent="0.3">
      <c r="A43" s="181" t="s">
        <v>92</v>
      </c>
      <c r="B43" s="182"/>
      <c r="C43" s="198"/>
      <c r="D43" s="199"/>
      <c r="E43" s="119">
        <v>6410000.0800000001</v>
      </c>
      <c r="F43" s="94"/>
      <c r="G43" s="94"/>
      <c r="H43" s="94">
        <f t="shared" ref="H43:H48" si="0">F43+G43</f>
        <v>0</v>
      </c>
    </row>
    <row r="44" spans="1:8" ht="15.75" thickBot="1" x14ac:dyDescent="0.3">
      <c r="A44" s="181" t="s">
        <v>103</v>
      </c>
      <c r="B44" s="182"/>
      <c r="C44" s="183"/>
      <c r="D44" s="184"/>
      <c r="E44" s="123">
        <v>4110000.05</v>
      </c>
      <c r="F44" s="123"/>
      <c r="G44" s="123"/>
      <c r="H44" s="123">
        <f t="shared" si="0"/>
        <v>0</v>
      </c>
    </row>
    <row r="45" spans="1:8" ht="15.75" thickBot="1" x14ac:dyDescent="0.3">
      <c r="A45" s="181" t="s">
        <v>112</v>
      </c>
      <c r="B45" s="182"/>
      <c r="C45" s="183"/>
      <c r="D45" s="184"/>
      <c r="E45" s="120"/>
      <c r="F45" s="123">
        <v>7030756.3799999999</v>
      </c>
      <c r="G45" s="123">
        <v>549243.71</v>
      </c>
      <c r="H45" s="123">
        <f t="shared" si="0"/>
        <v>7580000.0899999999</v>
      </c>
    </row>
    <row r="46" spans="1:8" ht="15.75" thickBot="1" x14ac:dyDescent="0.3">
      <c r="A46" s="185"/>
      <c r="B46" s="186"/>
      <c r="C46" s="183"/>
      <c r="D46" s="184"/>
      <c r="E46" s="121"/>
      <c r="F46" s="123"/>
      <c r="G46" s="123"/>
      <c r="H46" s="123">
        <f t="shared" si="0"/>
        <v>0</v>
      </c>
    </row>
    <row r="47" spans="1:8" ht="15.75" thickBot="1" x14ac:dyDescent="0.3">
      <c r="A47" s="185"/>
      <c r="B47" s="186"/>
      <c r="C47" s="183"/>
      <c r="D47" s="184"/>
      <c r="E47" s="122"/>
      <c r="F47" s="123"/>
      <c r="G47" s="123"/>
      <c r="H47" s="123">
        <f t="shared" si="0"/>
        <v>0</v>
      </c>
    </row>
    <row r="48" spans="1:8" ht="15.75" thickBot="1" x14ac:dyDescent="0.3">
      <c r="A48" s="185"/>
      <c r="B48" s="186"/>
      <c r="C48" s="183"/>
      <c r="D48" s="184"/>
      <c r="E48" s="122"/>
      <c r="F48" s="123"/>
      <c r="G48" s="123"/>
      <c r="H48" s="123">
        <f t="shared" si="0"/>
        <v>0</v>
      </c>
    </row>
    <row r="49" spans="1:8" ht="15.75" thickBot="1" x14ac:dyDescent="0.3">
      <c r="A49" s="187" t="s">
        <v>25</v>
      </c>
      <c r="B49" s="188"/>
      <c r="C49" s="189">
        <f>C42</f>
        <v>30000000</v>
      </c>
      <c r="D49" s="190"/>
      <c r="E49" s="122">
        <f>SUM(E43:E47)</f>
        <v>10520000.129999999</v>
      </c>
      <c r="F49" s="123">
        <f>SUM(F42:F48)</f>
        <v>7030756.3799999999</v>
      </c>
      <c r="G49" s="123">
        <f t="shared" ref="G49:H49" si="1">SUM(G42:G48)</f>
        <v>549243.71</v>
      </c>
      <c r="H49" s="123">
        <f t="shared" si="1"/>
        <v>7580000.0899999999</v>
      </c>
    </row>
    <row r="50" spans="1:8" ht="15.75" thickBot="1" x14ac:dyDescent="0.3">
      <c r="A50" s="171" t="s">
        <v>26</v>
      </c>
      <c r="B50" s="172"/>
      <c r="C50" s="74"/>
      <c r="D50" s="67">
        <f>E49/C49</f>
        <v>0.35066667099999999</v>
      </c>
      <c r="E50" s="172" t="s">
        <v>27</v>
      </c>
      <c r="F50" s="172"/>
      <c r="G50" s="59"/>
      <c r="H50" s="83">
        <f>+H49/C49</f>
        <v>0.25266666966666668</v>
      </c>
    </row>
    <row r="51" spans="1:8" ht="15.75" thickBot="1" x14ac:dyDescent="0.3">
      <c r="A51" s="25"/>
      <c r="B51" s="26"/>
      <c r="C51" s="26"/>
      <c r="D51" s="26"/>
      <c r="E51" s="27"/>
      <c r="F51" s="28"/>
      <c r="G51" s="28"/>
      <c r="H51" s="103">
        <f>+H49</f>
        <v>7580000.0899999999</v>
      </c>
    </row>
    <row r="52" spans="1:8" x14ac:dyDescent="0.25">
      <c r="A52" s="29" t="s">
        <v>28</v>
      </c>
      <c r="B52" s="26"/>
      <c r="C52" s="26"/>
      <c r="D52" s="26"/>
      <c r="E52" s="30"/>
      <c r="F52" s="31"/>
      <c r="G52" s="31"/>
      <c r="H52" s="42"/>
    </row>
    <row r="53" spans="1:8" x14ac:dyDescent="0.25">
      <c r="A53" s="56" t="s">
        <v>29</v>
      </c>
      <c r="B53" s="109" t="s">
        <v>113</v>
      </c>
      <c r="C53" s="173">
        <v>46219</v>
      </c>
      <c r="D53" s="174"/>
      <c r="E53" s="175" t="s">
        <v>30</v>
      </c>
      <c r="F53" s="175"/>
      <c r="G53" s="277">
        <f>H51</f>
        <v>7580000.0899999999</v>
      </c>
      <c r="H53" s="278"/>
    </row>
    <row r="54" spans="1:8" ht="15.75" thickBot="1" x14ac:dyDescent="0.3">
      <c r="A54" s="32"/>
      <c r="B54" s="33"/>
      <c r="C54" s="33"/>
      <c r="D54" s="33"/>
      <c r="E54" s="33"/>
      <c r="F54" s="57"/>
      <c r="G54" s="57"/>
      <c r="H54" s="58"/>
    </row>
    <row r="55" spans="1:8" ht="15.75" thickBot="1" x14ac:dyDescent="0.3">
      <c r="A55" s="178" t="s">
        <v>31</v>
      </c>
      <c r="B55" s="179"/>
      <c r="C55" s="179"/>
      <c r="D55" s="179"/>
      <c r="E55" s="180"/>
      <c r="F55" s="34"/>
      <c r="G55" s="71"/>
      <c r="H55" s="13"/>
    </row>
    <row r="56" spans="1:8" x14ac:dyDescent="0.25">
      <c r="A56" s="161" t="s">
        <v>22</v>
      </c>
      <c r="B56" s="162"/>
      <c r="C56" s="77"/>
      <c r="D56" s="113">
        <f>C49</f>
        <v>30000000</v>
      </c>
      <c r="E56" s="48"/>
      <c r="F56" s="35"/>
      <c r="G56" s="35"/>
      <c r="H56" s="13"/>
    </row>
    <row r="57" spans="1:8" x14ac:dyDescent="0.25">
      <c r="A57" s="163" t="s">
        <v>32</v>
      </c>
      <c r="B57" s="164"/>
      <c r="C57" s="78"/>
      <c r="D57" s="114">
        <f>E49</f>
        <v>10520000.129999999</v>
      </c>
      <c r="E57" s="50"/>
      <c r="F57" s="36"/>
      <c r="G57" s="36"/>
      <c r="H57" s="13"/>
    </row>
    <row r="58" spans="1:8" x14ac:dyDescent="0.25">
      <c r="A58" s="165" t="s">
        <v>66</v>
      </c>
      <c r="B58" s="166"/>
      <c r="C58" s="79"/>
      <c r="D58" s="114">
        <f>F26</f>
        <v>549243.71</v>
      </c>
      <c r="E58" s="49"/>
      <c r="F58" s="36"/>
      <c r="G58" s="36"/>
      <c r="H58" s="13"/>
    </row>
    <row r="59" spans="1:8" x14ac:dyDescent="0.25">
      <c r="A59" s="165" t="s">
        <v>33</v>
      </c>
      <c r="B59" s="166"/>
      <c r="C59" s="79"/>
      <c r="D59" s="114">
        <f>+D56-D57-D60</f>
        <v>11899999.780000001</v>
      </c>
      <c r="E59" s="49"/>
      <c r="F59" s="36"/>
      <c r="G59" s="36"/>
      <c r="H59" s="13"/>
    </row>
    <row r="60" spans="1:8" ht="15.75" thickBot="1" x14ac:dyDescent="0.3">
      <c r="A60" s="167" t="s">
        <v>34</v>
      </c>
      <c r="B60" s="168"/>
      <c r="C60" s="75"/>
      <c r="D60" s="115">
        <f>G27</f>
        <v>7580000.0899999999</v>
      </c>
      <c r="E60" s="51">
        <v>0</v>
      </c>
      <c r="F60" s="36"/>
      <c r="G60" s="36"/>
      <c r="H60" s="13"/>
    </row>
    <row r="61" spans="1:8" ht="15.75" thickBot="1" x14ac:dyDescent="0.3">
      <c r="A61" s="169" t="s">
        <v>35</v>
      </c>
      <c r="B61" s="170"/>
      <c r="C61" s="80"/>
      <c r="D61" s="116">
        <f>D59+D57+D60</f>
        <v>30000000</v>
      </c>
      <c r="E61" s="52"/>
      <c r="F61" s="37"/>
      <c r="G61" s="28"/>
      <c r="H61" s="13"/>
    </row>
    <row r="62" spans="1:8" x14ac:dyDescent="0.25">
      <c r="A62" s="2"/>
      <c r="B62" s="1"/>
      <c r="C62" s="1"/>
      <c r="D62" s="1"/>
      <c r="E62" s="1"/>
      <c r="F62" s="1"/>
      <c r="G62" s="1"/>
      <c r="H62" s="13"/>
    </row>
    <row r="63" spans="1:8" x14ac:dyDescent="0.25">
      <c r="A63" s="5" t="s">
        <v>36</v>
      </c>
      <c r="B63" s="1"/>
      <c r="C63" s="1"/>
      <c r="D63" s="1"/>
      <c r="E63" s="1"/>
      <c r="F63" s="1"/>
      <c r="G63" s="1"/>
      <c r="H63" s="13"/>
    </row>
    <row r="64" spans="1:8" x14ac:dyDescent="0.25">
      <c r="A64" s="43"/>
      <c r="B64" s="44"/>
      <c r="C64" s="44"/>
      <c r="D64" s="44"/>
      <c r="E64" s="44"/>
      <c r="F64" s="44"/>
      <c r="G64" s="44"/>
      <c r="H64" s="45"/>
    </row>
    <row r="65" spans="1:8" ht="27" x14ac:dyDescent="0.25">
      <c r="A65" s="53" t="s">
        <v>12</v>
      </c>
      <c r="B65" s="157" t="s">
        <v>13</v>
      </c>
      <c r="C65" s="158"/>
      <c r="D65" s="54" t="s">
        <v>37</v>
      </c>
      <c r="E65" s="53" t="s">
        <v>9</v>
      </c>
      <c r="F65" s="54" t="s">
        <v>38</v>
      </c>
      <c r="G65" s="159" t="s">
        <v>39</v>
      </c>
      <c r="H65" s="160"/>
    </row>
    <row r="66" spans="1:8" ht="24" customHeight="1" x14ac:dyDescent="0.25">
      <c r="A66" s="54">
        <v>1</v>
      </c>
      <c r="B66" s="151" t="s">
        <v>60</v>
      </c>
      <c r="C66" s="152"/>
      <c r="D66" s="118" t="s">
        <v>100</v>
      </c>
      <c r="E66" s="101">
        <v>46161</v>
      </c>
      <c r="F66" s="100">
        <v>6410000.0800000001</v>
      </c>
      <c r="G66" s="153">
        <f>F66</f>
        <v>6410000.0800000001</v>
      </c>
      <c r="H66" s="154"/>
    </row>
    <row r="67" spans="1:8" ht="24" customHeight="1" x14ac:dyDescent="0.25">
      <c r="A67" s="54">
        <v>2</v>
      </c>
      <c r="B67" s="151" t="s">
        <v>60</v>
      </c>
      <c r="C67" s="152"/>
      <c r="D67" s="118" t="s">
        <v>108</v>
      </c>
      <c r="E67" s="101">
        <v>46183</v>
      </c>
      <c r="F67" s="100">
        <v>4110000.05</v>
      </c>
      <c r="G67" s="153">
        <f>F67</f>
        <v>4110000.05</v>
      </c>
      <c r="H67" s="154"/>
    </row>
    <row r="68" spans="1:8" ht="24" customHeight="1" x14ac:dyDescent="0.25">
      <c r="A68" s="54">
        <v>3</v>
      </c>
      <c r="B68" s="151" t="s">
        <v>60</v>
      </c>
      <c r="C68" s="152"/>
      <c r="D68" s="118" t="s">
        <v>117</v>
      </c>
      <c r="E68" s="101">
        <v>46219</v>
      </c>
      <c r="F68" s="100">
        <v>7580000.0899999999</v>
      </c>
      <c r="G68" s="153">
        <f>F68</f>
        <v>7580000.0899999999</v>
      </c>
      <c r="H68" s="154"/>
    </row>
    <row r="69" spans="1:8" ht="15.75" x14ac:dyDescent="0.25">
      <c r="A69" s="144" t="s">
        <v>40</v>
      </c>
      <c r="B69" s="144"/>
      <c r="C69" s="144"/>
      <c r="D69" s="144"/>
      <c r="E69" s="144"/>
      <c r="F69" s="144"/>
      <c r="G69" s="155">
        <f>SUM(G66:H68)</f>
        <v>18100000.219999999</v>
      </c>
      <c r="H69" s="156"/>
    </row>
    <row r="70" spans="1:8" x14ac:dyDescent="0.25">
      <c r="A70" s="144" t="s">
        <v>41</v>
      </c>
      <c r="B70" s="144"/>
      <c r="C70" s="144"/>
      <c r="D70" s="144"/>
      <c r="E70" s="144"/>
      <c r="F70" s="144"/>
      <c r="G70" s="98"/>
      <c r="H70" s="99">
        <f>H49/C49</f>
        <v>0.25266666966666668</v>
      </c>
    </row>
    <row r="71" spans="1:8" ht="15.75" thickBot="1" x14ac:dyDescent="0.3">
      <c r="A71" s="38"/>
      <c r="B71" s="22"/>
      <c r="C71" s="22"/>
      <c r="D71" s="22"/>
      <c r="E71" s="22"/>
      <c r="F71" s="22"/>
      <c r="G71" s="22"/>
      <c r="H71" s="23"/>
    </row>
    <row r="72" spans="1:8" ht="15.75" thickBot="1" x14ac:dyDescent="0.3">
      <c r="A72" s="39"/>
      <c r="B72" s="11"/>
      <c r="C72" s="11"/>
      <c r="D72" s="11"/>
      <c r="E72" s="11"/>
      <c r="F72" s="11"/>
      <c r="G72" s="11"/>
      <c r="H72" s="12"/>
    </row>
    <row r="73" spans="1:8" ht="15" customHeight="1" x14ac:dyDescent="0.25">
      <c r="A73" s="10" t="s">
        <v>42</v>
      </c>
      <c r="B73" s="11"/>
      <c r="C73" s="11"/>
      <c r="D73" s="11"/>
      <c r="E73" s="11"/>
      <c r="F73" s="11"/>
      <c r="G73" s="11"/>
      <c r="H73" s="12"/>
    </row>
    <row r="74" spans="1:8" ht="34.5" customHeight="1" x14ac:dyDescent="0.25">
      <c r="A74" s="145" t="s">
        <v>96</v>
      </c>
      <c r="B74" s="146"/>
      <c r="C74" s="146"/>
      <c r="D74" s="146"/>
      <c r="E74" s="146"/>
      <c r="F74" s="146"/>
      <c r="G74" s="146"/>
      <c r="H74" s="147"/>
    </row>
    <row r="75" spans="1:8" ht="13.5" customHeight="1" x14ac:dyDescent="0.25">
      <c r="A75" s="148" t="s">
        <v>68</v>
      </c>
      <c r="B75" s="149"/>
      <c r="C75" s="149"/>
      <c r="D75" s="149"/>
      <c r="E75" s="149"/>
      <c r="F75" s="149"/>
      <c r="G75" s="149"/>
      <c r="H75" s="150"/>
    </row>
    <row r="76" spans="1:8" ht="15" customHeight="1" x14ac:dyDescent="0.25">
      <c r="A76" s="130" t="s">
        <v>48</v>
      </c>
      <c r="B76" s="131"/>
      <c r="C76" s="131"/>
      <c r="D76" s="131"/>
      <c r="E76" s="131"/>
      <c r="F76" s="131"/>
      <c r="G76" s="131"/>
      <c r="H76" s="132"/>
    </row>
    <row r="77" spans="1:8" ht="15" customHeight="1" x14ac:dyDescent="0.25">
      <c r="A77" s="130" t="s">
        <v>62</v>
      </c>
      <c r="B77" s="131"/>
      <c r="C77" s="131"/>
      <c r="D77" s="131"/>
      <c r="E77" s="131"/>
      <c r="F77" s="131"/>
      <c r="G77" s="131"/>
      <c r="H77" s="132"/>
    </row>
    <row r="78" spans="1:8" ht="15" customHeight="1" x14ac:dyDescent="0.25">
      <c r="A78" s="130" t="s">
        <v>63</v>
      </c>
      <c r="B78" s="131"/>
      <c r="C78" s="131"/>
      <c r="D78" s="131"/>
      <c r="E78" s="131"/>
      <c r="F78" s="131"/>
      <c r="G78" s="131"/>
      <c r="H78" s="132"/>
    </row>
    <row r="79" spans="1:8" ht="15" customHeight="1" x14ac:dyDescent="0.25">
      <c r="A79" s="130" t="s">
        <v>49</v>
      </c>
      <c r="B79" s="131"/>
      <c r="C79" s="131"/>
      <c r="D79" s="131"/>
      <c r="E79" s="131"/>
      <c r="F79" s="131"/>
      <c r="G79" s="131"/>
      <c r="H79" s="132"/>
    </row>
    <row r="80" spans="1:8" ht="15" customHeight="1" x14ac:dyDescent="0.25">
      <c r="A80" s="130" t="s">
        <v>70</v>
      </c>
      <c r="B80" s="131"/>
      <c r="C80" s="131"/>
      <c r="D80" s="131"/>
      <c r="E80" s="131"/>
      <c r="F80" s="131"/>
      <c r="G80" s="131"/>
      <c r="H80" s="132"/>
    </row>
    <row r="81" spans="1:8" ht="15" customHeight="1" x14ac:dyDescent="0.25">
      <c r="A81" s="130" t="s">
        <v>50</v>
      </c>
      <c r="B81" s="131"/>
      <c r="C81" s="131"/>
      <c r="D81" s="131"/>
      <c r="E81" s="131"/>
      <c r="F81" s="131"/>
      <c r="G81" s="131"/>
      <c r="H81" s="132"/>
    </row>
    <row r="82" spans="1:8" ht="15" customHeight="1" x14ac:dyDescent="0.25">
      <c r="A82" s="130" t="s">
        <v>61</v>
      </c>
      <c r="B82" s="131"/>
      <c r="C82" s="131"/>
      <c r="D82" s="131"/>
      <c r="E82" s="131"/>
      <c r="F82" s="131"/>
      <c r="G82" s="131"/>
      <c r="H82" s="132"/>
    </row>
    <row r="83" spans="1:8" ht="15" customHeight="1" x14ac:dyDescent="0.25">
      <c r="A83" s="130" t="s">
        <v>51</v>
      </c>
      <c r="B83" s="131"/>
      <c r="C83" s="131"/>
      <c r="D83" s="131"/>
      <c r="E83" s="131"/>
      <c r="F83" s="131"/>
      <c r="G83" s="131"/>
      <c r="H83" s="132"/>
    </row>
    <row r="84" spans="1:8" x14ac:dyDescent="0.25">
      <c r="A84" s="130" t="s">
        <v>95</v>
      </c>
      <c r="B84" s="131"/>
      <c r="C84" s="131"/>
      <c r="D84" s="131"/>
      <c r="E84" s="131"/>
      <c r="F84" s="131"/>
      <c r="G84" s="131"/>
      <c r="H84" s="132"/>
    </row>
    <row r="85" spans="1:8" ht="15" customHeight="1" x14ac:dyDescent="0.25">
      <c r="A85" s="130" t="s">
        <v>52</v>
      </c>
      <c r="B85" s="131"/>
      <c r="C85" s="131"/>
      <c r="D85" s="131"/>
      <c r="E85" s="131"/>
      <c r="F85" s="131"/>
      <c r="G85" s="131"/>
      <c r="H85" s="132"/>
    </row>
    <row r="86" spans="1:8" ht="15" customHeight="1" x14ac:dyDescent="0.25">
      <c r="A86" s="130" t="s">
        <v>114</v>
      </c>
      <c r="B86" s="131"/>
      <c r="C86" s="131"/>
      <c r="D86" s="131"/>
      <c r="E86" s="131"/>
      <c r="F86" s="131"/>
      <c r="G86" s="131"/>
      <c r="H86" s="132"/>
    </row>
    <row r="87" spans="1:8" ht="15.75" thickBot="1" x14ac:dyDescent="0.3">
      <c r="A87" s="63"/>
      <c r="B87" s="64"/>
      <c r="C87" s="64"/>
      <c r="D87" s="64"/>
      <c r="E87" s="64"/>
      <c r="F87" s="64"/>
      <c r="G87" s="64"/>
      <c r="H87" s="65"/>
    </row>
    <row r="88" spans="1:8" x14ac:dyDescent="0.25">
      <c r="A88" s="10" t="s">
        <v>43</v>
      </c>
      <c r="B88" s="11"/>
      <c r="C88" s="11"/>
      <c r="D88" s="11"/>
      <c r="E88" s="11"/>
      <c r="F88" s="11"/>
      <c r="G88" s="11"/>
      <c r="H88" s="12"/>
    </row>
    <row r="89" spans="1:8" ht="15.75" thickBot="1" x14ac:dyDescent="0.3">
      <c r="A89" s="40" t="s">
        <v>44</v>
      </c>
      <c r="B89" s="41">
        <f>E49/C49</f>
        <v>0.35066667099999999</v>
      </c>
      <c r="C89" s="81"/>
      <c r="D89" s="133" t="s">
        <v>45</v>
      </c>
      <c r="E89" s="134"/>
      <c r="F89" s="110">
        <f>H70</f>
        <v>0.25266666966666668</v>
      </c>
      <c r="G89" s="46"/>
      <c r="H89" s="55"/>
    </row>
    <row r="90" spans="1:8" ht="15.75" thickBot="1" x14ac:dyDescent="0.3">
      <c r="A90" s="2"/>
      <c r="B90" s="1"/>
      <c r="C90" s="1"/>
      <c r="D90" s="1"/>
      <c r="E90" s="1"/>
      <c r="F90" s="1"/>
      <c r="G90" s="1"/>
      <c r="H90" s="13"/>
    </row>
    <row r="91" spans="1:8" x14ac:dyDescent="0.25">
      <c r="A91" s="10" t="s">
        <v>46</v>
      </c>
      <c r="B91" s="11"/>
      <c r="C91" s="11"/>
      <c r="D91" s="11"/>
      <c r="E91" s="11"/>
      <c r="F91" s="11"/>
      <c r="G91" s="11"/>
      <c r="H91" s="12"/>
    </row>
    <row r="92" spans="1:8" ht="14.25" customHeight="1" x14ac:dyDescent="0.25">
      <c r="A92" s="135"/>
      <c r="B92" s="136"/>
      <c r="C92" s="136"/>
      <c r="D92" s="136"/>
      <c r="E92" s="136"/>
      <c r="F92" s="136"/>
      <c r="G92" s="136"/>
      <c r="H92" s="137"/>
    </row>
    <row r="93" spans="1:8" x14ac:dyDescent="0.25">
      <c r="A93" s="135"/>
      <c r="B93" s="136"/>
      <c r="C93" s="136"/>
      <c r="D93" s="136"/>
      <c r="E93" s="136"/>
      <c r="F93" s="136"/>
      <c r="G93" s="136"/>
      <c r="H93" s="137"/>
    </row>
    <row r="94" spans="1:8" x14ac:dyDescent="0.25">
      <c r="A94" s="2"/>
      <c r="B94" s="1"/>
      <c r="C94" s="1"/>
      <c r="D94" s="1"/>
      <c r="E94" s="1"/>
      <c r="F94" s="1"/>
      <c r="G94" s="1"/>
      <c r="H94" s="13"/>
    </row>
    <row r="95" spans="1:8" x14ac:dyDescent="0.25">
      <c r="A95" s="5" t="s">
        <v>47</v>
      </c>
      <c r="B95" s="6" t="s">
        <v>118</v>
      </c>
      <c r="C95" s="1"/>
      <c r="D95" s="1"/>
      <c r="E95" s="1"/>
      <c r="F95" s="1"/>
      <c r="G95" s="1"/>
      <c r="H95" s="13"/>
    </row>
    <row r="96" spans="1:8" x14ac:dyDescent="0.25">
      <c r="A96" s="5"/>
      <c r="B96" s="1"/>
      <c r="C96" s="1"/>
      <c r="D96" s="1"/>
      <c r="E96" s="1"/>
      <c r="F96" s="1"/>
      <c r="G96" s="1"/>
      <c r="H96" s="13"/>
    </row>
    <row r="97" spans="1:8" x14ac:dyDescent="0.25">
      <c r="A97" s="6"/>
      <c r="D97" s="1"/>
      <c r="E97" s="1"/>
      <c r="F97" s="1"/>
      <c r="G97" s="1"/>
      <c r="H97" s="13"/>
    </row>
    <row r="98" spans="1:8" x14ac:dyDescent="0.25">
      <c r="A98" s="5"/>
      <c r="B98" s="1"/>
      <c r="C98" s="1"/>
      <c r="D98" s="1"/>
      <c r="E98" s="1"/>
      <c r="F98" s="1"/>
      <c r="G98" s="1"/>
      <c r="H98" s="13"/>
    </row>
    <row r="99" spans="1:8" x14ac:dyDescent="0.25">
      <c r="A99" s="5"/>
      <c r="B99" s="1"/>
      <c r="C99" s="1"/>
      <c r="D99" s="1"/>
      <c r="E99" s="1"/>
      <c r="F99" s="1"/>
      <c r="G99" s="1"/>
      <c r="H99" s="13"/>
    </row>
    <row r="100" spans="1:8" x14ac:dyDescent="0.25">
      <c r="A100" s="5"/>
      <c r="B100" s="1"/>
      <c r="C100" s="1"/>
      <c r="D100" s="1"/>
      <c r="E100" s="1"/>
      <c r="F100" s="1"/>
      <c r="G100" s="1"/>
      <c r="H100" s="13"/>
    </row>
    <row r="101" spans="1:8" x14ac:dyDescent="0.25">
      <c r="A101" s="5"/>
      <c r="B101" s="1"/>
      <c r="C101" s="1"/>
      <c r="D101" s="1"/>
      <c r="E101" s="1"/>
      <c r="F101" s="1"/>
      <c r="G101" s="1"/>
      <c r="H101" s="13"/>
    </row>
    <row r="102" spans="1:8" ht="15.75" thickBot="1" x14ac:dyDescent="0.3">
      <c r="A102" s="5"/>
      <c r="B102" s="1"/>
      <c r="C102" s="1"/>
      <c r="D102" s="1"/>
      <c r="E102" s="1"/>
      <c r="F102" s="1"/>
      <c r="G102" s="1"/>
      <c r="H102" s="13"/>
    </row>
    <row r="103" spans="1:8" x14ac:dyDescent="0.25">
      <c r="A103" s="39"/>
      <c r="B103" s="11"/>
      <c r="C103" s="11"/>
      <c r="D103" s="11"/>
      <c r="E103" s="11"/>
      <c r="F103" s="11"/>
      <c r="G103" s="11"/>
      <c r="H103" s="12"/>
    </row>
    <row r="104" spans="1:8" ht="15.75" thickBot="1" x14ac:dyDescent="0.3">
      <c r="A104" s="138" t="s">
        <v>74</v>
      </c>
      <c r="B104" s="139"/>
      <c r="C104" s="139"/>
      <c r="D104" s="139"/>
      <c r="E104" s="139"/>
      <c r="F104" s="139"/>
      <c r="G104" s="139"/>
      <c r="H104" s="140"/>
    </row>
    <row r="105" spans="1:8" ht="15.75" thickBot="1" x14ac:dyDescent="0.3">
      <c r="A105" s="141" t="s">
        <v>97</v>
      </c>
      <c r="B105" s="142"/>
      <c r="C105" s="142"/>
      <c r="D105" s="142"/>
      <c r="E105" s="142"/>
      <c r="F105" s="142"/>
      <c r="G105" s="142"/>
      <c r="H105" s="143"/>
    </row>
  </sheetData>
  <mergeCells count="106">
    <mergeCell ref="A104:H104"/>
    <mergeCell ref="A105:H105"/>
    <mergeCell ref="B68:C68"/>
    <mergeCell ref="G68:H68"/>
    <mergeCell ref="A83:H83"/>
    <mergeCell ref="A84:H84"/>
    <mergeCell ref="A85:H85"/>
    <mergeCell ref="A86:H86"/>
    <mergeCell ref="D89:E89"/>
    <mergeCell ref="A92:H93"/>
    <mergeCell ref="A77:H77"/>
    <mergeCell ref="A78:H78"/>
    <mergeCell ref="A79:H79"/>
    <mergeCell ref="A80:H80"/>
    <mergeCell ref="A81:H81"/>
    <mergeCell ref="A82:H82"/>
    <mergeCell ref="A69:F69"/>
    <mergeCell ref="G69:H69"/>
    <mergeCell ref="A70:F70"/>
    <mergeCell ref="A74:H74"/>
    <mergeCell ref="A75:H75"/>
    <mergeCell ref="A76:H76"/>
    <mergeCell ref="B65:C65"/>
    <mergeCell ref="G65:H65"/>
    <mergeCell ref="B66:C66"/>
    <mergeCell ref="G66:H66"/>
    <mergeCell ref="B67:C67"/>
    <mergeCell ref="G67:H67"/>
    <mergeCell ref="A56:B56"/>
    <mergeCell ref="A57:B57"/>
    <mergeCell ref="A58:B58"/>
    <mergeCell ref="A59:B59"/>
    <mergeCell ref="A60:B60"/>
    <mergeCell ref="A61:B61"/>
    <mergeCell ref="A50:B50"/>
    <mergeCell ref="E50:F50"/>
    <mergeCell ref="C53:D53"/>
    <mergeCell ref="E53:F53"/>
    <mergeCell ref="G53:H53"/>
    <mergeCell ref="A55:E55"/>
    <mergeCell ref="A47:B47"/>
    <mergeCell ref="C47:D47"/>
    <mergeCell ref="A48:B48"/>
    <mergeCell ref="C48:D48"/>
    <mergeCell ref="A49:B49"/>
    <mergeCell ref="C49:D49"/>
    <mergeCell ref="A44:B44"/>
    <mergeCell ref="C44:D44"/>
    <mergeCell ref="A45:B45"/>
    <mergeCell ref="C45:D45"/>
    <mergeCell ref="A46:B46"/>
    <mergeCell ref="C46:D46"/>
    <mergeCell ref="A41:B41"/>
    <mergeCell ref="C41:D41"/>
    <mergeCell ref="A42:B42"/>
    <mergeCell ref="C42:D42"/>
    <mergeCell ref="A43:B43"/>
    <mergeCell ref="C43:D43"/>
    <mergeCell ref="B37:C37"/>
    <mergeCell ref="D37:E37"/>
    <mergeCell ref="F37:G37"/>
    <mergeCell ref="A38:D38"/>
    <mergeCell ref="E38:H38"/>
    <mergeCell ref="A40:H40"/>
    <mergeCell ref="B35:C35"/>
    <mergeCell ref="D35:E35"/>
    <mergeCell ref="F35:G35"/>
    <mergeCell ref="B36:C36"/>
    <mergeCell ref="D36:E36"/>
    <mergeCell ref="F36:G36"/>
    <mergeCell ref="B33:C33"/>
    <mergeCell ref="D33:E33"/>
    <mergeCell ref="F33:G33"/>
    <mergeCell ref="B34:C34"/>
    <mergeCell ref="D34:E34"/>
    <mergeCell ref="F34:G34"/>
    <mergeCell ref="G26:H26"/>
    <mergeCell ref="G27:H27"/>
    <mergeCell ref="A30:D31"/>
    <mergeCell ref="E30:H31"/>
    <mergeCell ref="B32:D32"/>
    <mergeCell ref="F32:G32"/>
    <mergeCell ref="A17:C17"/>
    <mergeCell ref="D17:E17"/>
    <mergeCell ref="F17:H17"/>
    <mergeCell ref="D20:H20"/>
    <mergeCell ref="D21:H21"/>
    <mergeCell ref="G25:H25"/>
    <mergeCell ref="B12:D12"/>
    <mergeCell ref="E12:H12"/>
    <mergeCell ref="A13:H13"/>
    <mergeCell ref="A16:C16"/>
    <mergeCell ref="D16:E16"/>
    <mergeCell ref="F16:H16"/>
    <mergeCell ref="A7:H7"/>
    <mergeCell ref="A8:H9"/>
    <mergeCell ref="A10:E10"/>
    <mergeCell ref="F10:H10"/>
    <mergeCell ref="B11:D11"/>
    <mergeCell ref="F11:H11"/>
    <mergeCell ref="A1:D1"/>
    <mergeCell ref="A2:D2"/>
    <mergeCell ref="A5:D5"/>
    <mergeCell ref="E5:H5"/>
    <mergeCell ref="A6:D6"/>
    <mergeCell ref="E6:H6"/>
  </mergeCells>
  <pageMargins left="0.70866141732283472" right="0.70866141732283472" top="0.74803149606299213" bottom="0.74803149606299213" header="0.31496062992125984" footer="0.31496062992125984"/>
  <pageSetup scale="45" fitToHeight="0" orientation="portrait" horizontalDpi="4294967293"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50"/>
    <pageSetUpPr fitToPage="1"/>
  </sheetPr>
  <dimension ref="A1:O106"/>
  <sheetViews>
    <sheetView view="pageBreakPreview" topLeftCell="A12" zoomScale="85" zoomScaleNormal="85" zoomScaleSheetLayoutView="85" workbookViewId="0">
      <selection activeCell="D18" sqref="D18"/>
    </sheetView>
  </sheetViews>
  <sheetFormatPr baseColWidth="10" defaultColWidth="11.42578125" defaultRowHeight="15" x14ac:dyDescent="0.25"/>
  <cols>
    <col min="1" max="1" width="27.85546875" customWidth="1"/>
    <col min="2" max="3" width="23.7109375" customWidth="1"/>
    <col min="4" max="4" width="25.42578125" customWidth="1"/>
    <col min="5" max="5" width="31.7109375" customWidth="1"/>
    <col min="6" max="6" width="20.7109375" customWidth="1"/>
    <col min="7" max="7" width="19.42578125" customWidth="1"/>
    <col min="8" max="8" width="28.5703125" customWidth="1"/>
  </cols>
  <sheetData>
    <row r="1" spans="1:8" x14ac:dyDescent="0.25">
      <c r="A1" s="230" t="s">
        <v>0</v>
      </c>
      <c r="B1" s="231"/>
      <c r="C1" s="231"/>
      <c r="D1" s="232"/>
      <c r="E1" s="11"/>
      <c r="F1" s="11"/>
      <c r="G1" s="11"/>
      <c r="H1" s="12"/>
    </row>
    <row r="2" spans="1:8" x14ac:dyDescent="0.25">
      <c r="A2" s="268" t="s">
        <v>1</v>
      </c>
      <c r="B2" s="269"/>
      <c r="C2" s="269"/>
      <c r="D2" s="269"/>
      <c r="E2" s="2"/>
      <c r="F2" s="1"/>
      <c r="G2" s="1"/>
      <c r="H2" s="13"/>
    </row>
    <row r="3" spans="1:8" ht="25.5" customHeight="1" x14ac:dyDescent="0.25">
      <c r="A3" s="72" t="s">
        <v>2</v>
      </c>
      <c r="B3" s="73"/>
      <c r="C3" s="73"/>
      <c r="D3" s="82"/>
      <c r="E3" s="124" t="s">
        <v>119</v>
      </c>
      <c r="F3" s="3"/>
      <c r="G3" s="3"/>
      <c r="H3" s="4"/>
    </row>
    <row r="4" spans="1:8" ht="15.75" thickBot="1" x14ac:dyDescent="0.3">
      <c r="A4" s="72"/>
      <c r="B4" s="73"/>
      <c r="C4" s="73"/>
      <c r="D4" s="82"/>
      <c r="E4" s="7"/>
      <c r="F4" s="8"/>
      <c r="G4" s="8"/>
      <c r="H4" s="9"/>
    </row>
    <row r="5" spans="1:8" ht="37.5" customHeight="1" thickBot="1" x14ac:dyDescent="0.3">
      <c r="A5" s="233" t="s">
        <v>72</v>
      </c>
      <c r="B5" s="234"/>
      <c r="C5" s="234"/>
      <c r="D5" s="235"/>
      <c r="E5" s="270" t="s">
        <v>125</v>
      </c>
      <c r="F5" s="271"/>
      <c r="G5" s="271"/>
      <c r="H5" s="272"/>
    </row>
    <row r="6" spans="1:8" ht="15.75" thickBot="1" x14ac:dyDescent="0.3">
      <c r="A6" s="273" t="s">
        <v>78</v>
      </c>
      <c r="B6" s="273"/>
      <c r="C6" s="273"/>
      <c r="D6" s="273"/>
      <c r="E6" s="274" t="s">
        <v>73</v>
      </c>
      <c r="F6" s="275"/>
      <c r="G6" s="275"/>
      <c r="H6" s="276"/>
    </row>
    <row r="7" spans="1:8" x14ac:dyDescent="0.25">
      <c r="A7" s="255" t="s">
        <v>77</v>
      </c>
      <c r="B7" s="256"/>
      <c r="C7" s="256"/>
      <c r="D7" s="256"/>
      <c r="E7" s="256"/>
      <c r="F7" s="256"/>
      <c r="G7" s="257"/>
      <c r="H7" s="258"/>
    </row>
    <row r="8" spans="1:8" ht="35.25" customHeight="1" x14ac:dyDescent="0.25">
      <c r="A8" s="259" t="s">
        <v>79</v>
      </c>
      <c r="B8" s="260"/>
      <c r="C8" s="260"/>
      <c r="D8" s="260"/>
      <c r="E8" s="260"/>
      <c r="F8" s="260"/>
      <c r="G8" s="261"/>
      <c r="H8" s="262"/>
    </row>
    <row r="9" spans="1:8" ht="12" customHeight="1" x14ac:dyDescent="0.25">
      <c r="A9" s="259"/>
      <c r="B9" s="260"/>
      <c r="C9" s="260"/>
      <c r="D9" s="260"/>
      <c r="E9" s="260"/>
      <c r="F9" s="260"/>
      <c r="G9" s="261"/>
      <c r="H9" s="262"/>
    </row>
    <row r="10" spans="1:8" x14ac:dyDescent="0.25">
      <c r="A10" s="263" t="s">
        <v>80</v>
      </c>
      <c r="B10" s="264"/>
      <c r="C10" s="264"/>
      <c r="D10" s="264"/>
      <c r="E10" s="265"/>
      <c r="F10" s="261" t="s">
        <v>81</v>
      </c>
      <c r="G10" s="264"/>
      <c r="H10" s="266"/>
    </row>
    <row r="11" spans="1:8" ht="51.75" customHeight="1" x14ac:dyDescent="0.25">
      <c r="A11" s="84" t="s">
        <v>3</v>
      </c>
      <c r="B11" s="267" t="s">
        <v>82</v>
      </c>
      <c r="C11" s="267"/>
      <c r="D11" s="264"/>
      <c r="E11" s="85" t="s">
        <v>4</v>
      </c>
      <c r="F11" s="264" t="s">
        <v>83</v>
      </c>
      <c r="G11" s="264"/>
      <c r="H11" s="265"/>
    </row>
    <row r="12" spans="1:8" ht="25.5" customHeight="1" x14ac:dyDescent="0.25">
      <c r="A12" s="86" t="s">
        <v>5</v>
      </c>
      <c r="B12" s="248">
        <v>30000000</v>
      </c>
      <c r="C12" s="248"/>
      <c r="D12" s="248"/>
      <c r="E12" s="249" t="s">
        <v>84</v>
      </c>
      <c r="F12" s="249"/>
      <c r="G12" s="249"/>
      <c r="H12" s="250"/>
    </row>
    <row r="13" spans="1:8" ht="102" customHeight="1" thickBot="1" x14ac:dyDescent="0.3">
      <c r="A13" s="251" t="s">
        <v>56</v>
      </c>
      <c r="B13" s="252"/>
      <c r="C13" s="252"/>
      <c r="D13" s="252"/>
      <c r="E13" s="252"/>
      <c r="F13" s="252"/>
      <c r="G13" s="252"/>
      <c r="H13" s="253"/>
    </row>
    <row r="14" spans="1:8" x14ac:dyDescent="0.25">
      <c r="A14" s="10" t="s">
        <v>6</v>
      </c>
      <c r="B14" s="11"/>
      <c r="C14" s="11"/>
      <c r="D14" s="11"/>
      <c r="E14" s="11"/>
      <c r="F14" s="11"/>
      <c r="G14" s="11"/>
      <c r="H14" s="12"/>
    </row>
    <row r="15" spans="1:8" x14ac:dyDescent="0.25">
      <c r="A15" s="5"/>
      <c r="B15" s="1"/>
      <c r="C15" s="1"/>
      <c r="D15" s="1"/>
      <c r="E15" s="1"/>
      <c r="F15" s="1"/>
      <c r="G15" s="1"/>
      <c r="H15" s="13"/>
    </row>
    <row r="16" spans="1:8" x14ac:dyDescent="0.25">
      <c r="A16" s="240" t="s">
        <v>85</v>
      </c>
      <c r="B16" s="241"/>
      <c r="C16" s="242"/>
      <c r="D16" s="254" t="s">
        <v>86</v>
      </c>
      <c r="E16" s="254"/>
      <c r="F16" s="243">
        <v>30000000</v>
      </c>
      <c r="G16" s="243"/>
      <c r="H16" s="243"/>
    </row>
    <row r="17" spans="1:15" x14ac:dyDescent="0.25">
      <c r="A17" s="240" t="s">
        <v>87</v>
      </c>
      <c r="B17" s="241"/>
      <c r="C17" s="242"/>
      <c r="D17" s="240" t="s">
        <v>88</v>
      </c>
      <c r="E17" s="242"/>
      <c r="F17" s="243">
        <v>30000000</v>
      </c>
      <c r="G17" s="243"/>
      <c r="H17" s="243"/>
    </row>
    <row r="18" spans="1:15" x14ac:dyDescent="0.25">
      <c r="A18" s="14"/>
      <c r="B18" s="15"/>
      <c r="C18" s="15"/>
      <c r="D18" s="15"/>
      <c r="E18" s="15"/>
      <c r="F18" s="15"/>
      <c r="G18" s="15"/>
      <c r="H18" s="16"/>
    </row>
    <row r="19" spans="1:15" x14ac:dyDescent="0.25">
      <c r="A19" s="17" t="s">
        <v>7</v>
      </c>
      <c r="B19" s="15"/>
      <c r="C19" s="15"/>
      <c r="D19" s="15"/>
      <c r="E19" s="15"/>
      <c r="F19" s="15"/>
      <c r="G19" s="15"/>
      <c r="H19" s="16"/>
    </row>
    <row r="20" spans="1:15" x14ac:dyDescent="0.25">
      <c r="A20" s="60" t="s">
        <v>8</v>
      </c>
      <c r="B20" s="60" t="s">
        <v>9</v>
      </c>
      <c r="C20" s="60"/>
      <c r="D20" s="244" t="s">
        <v>10</v>
      </c>
      <c r="E20" s="244"/>
      <c r="F20" s="244"/>
      <c r="G20" s="244"/>
      <c r="H20" s="244"/>
    </row>
    <row r="21" spans="1:15" ht="28.5" customHeight="1" x14ac:dyDescent="0.25">
      <c r="A21" s="62" t="s">
        <v>53</v>
      </c>
      <c r="B21" s="61" t="s">
        <v>53</v>
      </c>
      <c r="C21" s="61"/>
      <c r="D21" s="245" t="s">
        <v>53</v>
      </c>
      <c r="E21" s="245"/>
      <c r="F21" s="245"/>
      <c r="G21" s="245"/>
      <c r="H21" s="245"/>
    </row>
    <row r="22" spans="1:15" x14ac:dyDescent="0.25">
      <c r="A22" s="18"/>
      <c r="B22" s="19"/>
      <c r="C22" s="19"/>
      <c r="D22" s="20"/>
      <c r="E22" s="20"/>
      <c r="F22" s="20"/>
      <c r="G22" s="20"/>
      <c r="H22" s="21"/>
    </row>
    <row r="23" spans="1:15" x14ac:dyDescent="0.25">
      <c r="A23" s="6" t="s">
        <v>11</v>
      </c>
      <c r="B23" s="1"/>
      <c r="C23" s="1"/>
      <c r="D23" s="1"/>
      <c r="E23" s="1"/>
      <c r="F23" s="1"/>
      <c r="G23" s="1"/>
      <c r="H23" s="13"/>
    </row>
    <row r="24" spans="1:15" x14ac:dyDescent="0.25">
      <c r="A24" s="18"/>
      <c r="B24" s="18"/>
      <c r="C24" s="18"/>
      <c r="D24" s="18"/>
      <c r="E24" s="18"/>
      <c r="F24" s="1"/>
      <c r="G24" s="1"/>
      <c r="H24" s="13"/>
    </row>
    <row r="25" spans="1:15" x14ac:dyDescent="0.25">
      <c r="A25" s="60" t="s">
        <v>12</v>
      </c>
      <c r="B25" s="60" t="s">
        <v>58</v>
      </c>
      <c r="C25" s="60" t="s">
        <v>64</v>
      </c>
      <c r="D25" s="60" t="s">
        <v>59</v>
      </c>
      <c r="E25" s="60" t="s">
        <v>65</v>
      </c>
      <c r="F25" s="60" t="s">
        <v>57</v>
      </c>
      <c r="G25" s="246" t="s">
        <v>14</v>
      </c>
      <c r="H25" s="247"/>
    </row>
    <row r="26" spans="1:15" ht="15.75" x14ac:dyDescent="0.25">
      <c r="A26" s="60">
        <v>1</v>
      </c>
      <c r="B26" s="126" t="s">
        <v>120</v>
      </c>
      <c r="C26" s="127">
        <v>46237</v>
      </c>
      <c r="D26" s="125" t="s">
        <v>124</v>
      </c>
      <c r="E26" s="89">
        <v>4834958.05</v>
      </c>
      <c r="F26" s="89">
        <v>455042.03</v>
      </c>
      <c r="G26" s="222">
        <f>+E26+F26</f>
        <v>5290000.08</v>
      </c>
      <c r="H26" s="223"/>
    </row>
    <row r="27" spans="1:15" x14ac:dyDescent="0.25">
      <c r="A27" s="73"/>
      <c r="B27" s="90"/>
      <c r="C27" s="90"/>
      <c r="D27" s="91"/>
      <c r="E27" s="92"/>
      <c r="F27" s="92"/>
      <c r="G27" s="224">
        <f>SUM(G26)</f>
        <v>5290000.08</v>
      </c>
      <c r="H27" s="225"/>
    </row>
    <row r="28" spans="1:15" x14ac:dyDescent="0.25">
      <c r="A28" s="6" t="s">
        <v>15</v>
      </c>
      <c r="B28" s="1"/>
      <c r="C28" s="1"/>
      <c r="D28" s="1"/>
      <c r="E28" s="1"/>
      <c r="F28" s="1"/>
      <c r="G28" s="1"/>
      <c r="H28" s="13"/>
      <c r="I28" s="279" t="s">
        <v>137</v>
      </c>
      <c r="J28" s="279" t="s">
        <v>138</v>
      </c>
      <c r="K28" s="279" t="s">
        <v>139</v>
      </c>
      <c r="L28" s="279" t="s">
        <v>140</v>
      </c>
      <c r="M28" s="279" t="s">
        <v>141</v>
      </c>
      <c r="N28" s="279" t="s">
        <v>142</v>
      </c>
      <c r="O28" s="279" t="s">
        <v>143</v>
      </c>
    </row>
    <row r="29" spans="1:15" ht="15.75" thickBot="1" x14ac:dyDescent="0.3">
      <c r="A29" s="22"/>
      <c r="B29" s="22"/>
      <c r="C29" s="22"/>
      <c r="D29" s="22"/>
      <c r="E29" s="22"/>
      <c r="F29" s="22"/>
      <c r="G29" s="22"/>
      <c r="H29" s="23"/>
      <c r="I29" s="280" t="s">
        <v>163</v>
      </c>
      <c r="J29" s="280" t="s">
        <v>145</v>
      </c>
      <c r="K29" s="280" t="s">
        <v>164</v>
      </c>
      <c r="L29" s="280" t="s">
        <v>165</v>
      </c>
      <c r="M29" s="281" t="s">
        <v>166</v>
      </c>
      <c r="N29" s="281" t="s">
        <v>167</v>
      </c>
      <c r="O29" s="281" t="s">
        <v>168</v>
      </c>
    </row>
    <row r="30" spans="1:15" x14ac:dyDescent="0.25">
      <c r="A30" s="226" t="s">
        <v>90</v>
      </c>
      <c r="B30" s="226"/>
      <c r="C30" s="227"/>
      <c r="D30" s="227"/>
      <c r="E30" s="230" t="s">
        <v>54</v>
      </c>
      <c r="F30" s="231"/>
      <c r="G30" s="231"/>
      <c r="H30" s="232"/>
    </row>
    <row r="31" spans="1:15" ht="15.75" thickBot="1" x14ac:dyDescent="0.3">
      <c r="A31" s="228"/>
      <c r="B31" s="228"/>
      <c r="C31" s="229"/>
      <c r="D31" s="229"/>
      <c r="E31" s="233"/>
      <c r="F31" s="234"/>
      <c r="G31" s="234"/>
      <c r="H31" s="235"/>
    </row>
    <row r="32" spans="1:15" ht="15.75" thickBot="1" x14ac:dyDescent="0.3">
      <c r="A32" s="104" t="s">
        <v>71</v>
      </c>
      <c r="B32" s="236" t="s">
        <v>16</v>
      </c>
      <c r="C32" s="142"/>
      <c r="D32" s="237"/>
      <c r="E32" s="102" t="s">
        <v>17</v>
      </c>
      <c r="F32" s="238" t="s">
        <v>18</v>
      </c>
      <c r="G32" s="239"/>
      <c r="H32" s="102" t="s">
        <v>19</v>
      </c>
    </row>
    <row r="33" spans="1:8" ht="15.75" thickBot="1" x14ac:dyDescent="0.3">
      <c r="A33" s="105" t="s">
        <v>91</v>
      </c>
      <c r="B33" s="200">
        <v>0.1</v>
      </c>
      <c r="C33" s="218"/>
      <c r="D33" s="219">
        <v>3000000</v>
      </c>
      <c r="E33" s="197"/>
      <c r="F33" s="204">
        <v>46106</v>
      </c>
      <c r="G33" s="205"/>
      <c r="H33" s="106">
        <v>46553</v>
      </c>
    </row>
    <row r="34" spans="1:8" ht="27" thickBot="1" x14ac:dyDescent="0.3">
      <c r="A34" s="107" t="s">
        <v>75</v>
      </c>
      <c r="B34" s="200">
        <v>0.05</v>
      </c>
      <c r="C34" s="201"/>
      <c r="D34" s="220">
        <v>1500000</v>
      </c>
      <c r="E34" s="221"/>
      <c r="F34" s="204">
        <v>46106</v>
      </c>
      <c r="G34" s="205"/>
      <c r="H34" s="108">
        <v>47467</v>
      </c>
    </row>
    <row r="35" spans="1:8" ht="15.75" thickBot="1" x14ac:dyDescent="0.3">
      <c r="A35" s="111" t="s">
        <v>76</v>
      </c>
      <c r="B35" s="200">
        <v>0.1</v>
      </c>
      <c r="C35" s="201"/>
      <c r="D35" s="202">
        <v>3000000</v>
      </c>
      <c r="E35" s="203"/>
      <c r="F35" s="204">
        <v>46106</v>
      </c>
      <c r="G35" s="205"/>
      <c r="H35" s="112">
        <v>46492</v>
      </c>
    </row>
    <row r="36" spans="1:8" ht="15.75" thickBot="1" x14ac:dyDescent="0.3">
      <c r="A36" s="111" t="s">
        <v>76</v>
      </c>
      <c r="B36" s="200">
        <v>0.1</v>
      </c>
      <c r="C36" s="201"/>
      <c r="D36" s="202">
        <v>3000000</v>
      </c>
      <c r="E36" s="203"/>
      <c r="F36" s="204">
        <v>46106</v>
      </c>
      <c r="G36" s="205"/>
      <c r="H36" s="112">
        <v>46553</v>
      </c>
    </row>
    <row r="37" spans="1:8" ht="27" thickBot="1" x14ac:dyDescent="0.3">
      <c r="A37" s="111" t="s">
        <v>98</v>
      </c>
      <c r="B37" s="200">
        <v>0.1</v>
      </c>
      <c r="C37" s="201"/>
      <c r="D37" s="202">
        <v>3000000</v>
      </c>
      <c r="E37" s="203"/>
      <c r="F37" s="204">
        <v>46097</v>
      </c>
      <c r="G37" s="205"/>
      <c r="H37" s="112">
        <v>46191</v>
      </c>
    </row>
    <row r="38" spans="1:8" ht="29.25" customHeight="1" thickBot="1" x14ac:dyDescent="0.3">
      <c r="A38" s="206" t="s">
        <v>69</v>
      </c>
      <c r="B38" s="207"/>
      <c r="C38" s="208"/>
      <c r="D38" s="209"/>
      <c r="E38" s="210"/>
      <c r="F38" s="211"/>
      <c r="G38" s="212"/>
      <c r="H38" s="213"/>
    </row>
    <row r="39" spans="1:8" x14ac:dyDescent="0.25">
      <c r="A39" s="1"/>
      <c r="B39" s="1"/>
      <c r="C39" s="1"/>
      <c r="D39" s="1"/>
      <c r="E39" s="1"/>
      <c r="F39" s="1"/>
      <c r="G39" s="1"/>
      <c r="H39" s="13"/>
    </row>
    <row r="40" spans="1:8" ht="15.75" thickBot="1" x14ac:dyDescent="0.3">
      <c r="A40" s="214" t="s">
        <v>20</v>
      </c>
      <c r="B40" s="215"/>
      <c r="C40" s="215"/>
      <c r="D40" s="215"/>
      <c r="E40" s="215"/>
      <c r="F40" s="216"/>
      <c r="G40" s="216"/>
      <c r="H40" s="217"/>
    </row>
    <row r="41" spans="1:8" ht="15.75" thickBot="1" x14ac:dyDescent="0.3">
      <c r="A41" s="191" t="s">
        <v>21</v>
      </c>
      <c r="B41" s="192"/>
      <c r="C41" s="193" t="s">
        <v>22</v>
      </c>
      <c r="D41" s="194"/>
      <c r="E41" s="70" t="s">
        <v>23</v>
      </c>
      <c r="F41" s="24" t="s">
        <v>65</v>
      </c>
      <c r="G41" s="24" t="s">
        <v>67</v>
      </c>
      <c r="H41" s="24" t="s">
        <v>24</v>
      </c>
    </row>
    <row r="42" spans="1:8" ht="15.75" thickBot="1" x14ac:dyDescent="0.3">
      <c r="A42" s="195" t="s">
        <v>22</v>
      </c>
      <c r="B42" s="195"/>
      <c r="C42" s="196">
        <f>F17</f>
        <v>30000000</v>
      </c>
      <c r="D42" s="197"/>
      <c r="E42" s="93"/>
      <c r="F42" s="96"/>
      <c r="G42" s="96"/>
      <c r="H42" s="97"/>
    </row>
    <row r="43" spans="1:8" ht="15.75" thickBot="1" x14ac:dyDescent="0.3">
      <c r="A43" s="181" t="s">
        <v>92</v>
      </c>
      <c r="B43" s="182"/>
      <c r="C43" s="198"/>
      <c r="D43" s="199"/>
      <c r="E43" s="119">
        <v>6410000.0800000001</v>
      </c>
      <c r="F43" s="94"/>
      <c r="G43" s="94"/>
      <c r="H43" s="94">
        <f t="shared" ref="H43:H48" si="0">F43+G43</f>
        <v>0</v>
      </c>
    </row>
    <row r="44" spans="1:8" ht="15.75" thickBot="1" x14ac:dyDescent="0.3">
      <c r="A44" s="181" t="s">
        <v>103</v>
      </c>
      <c r="B44" s="182"/>
      <c r="C44" s="183"/>
      <c r="D44" s="184"/>
      <c r="E44" s="123">
        <v>4110000.05</v>
      </c>
      <c r="F44" s="123"/>
      <c r="G44" s="123"/>
      <c r="H44" s="123">
        <f t="shared" si="0"/>
        <v>0</v>
      </c>
    </row>
    <row r="45" spans="1:8" ht="15.75" thickBot="1" x14ac:dyDescent="0.3">
      <c r="A45" s="181" t="s">
        <v>112</v>
      </c>
      <c r="B45" s="182"/>
      <c r="C45" s="183"/>
      <c r="D45" s="184"/>
      <c r="E45" s="120">
        <v>7580000.0899999999</v>
      </c>
      <c r="F45" s="123"/>
      <c r="G45" s="123"/>
      <c r="H45" s="123">
        <f t="shared" si="0"/>
        <v>0</v>
      </c>
    </row>
    <row r="46" spans="1:8" ht="15.75" thickBot="1" x14ac:dyDescent="0.3">
      <c r="A46" s="181" t="s">
        <v>121</v>
      </c>
      <c r="B46" s="182"/>
      <c r="C46" s="183"/>
      <c r="D46" s="184"/>
      <c r="E46" s="121"/>
      <c r="F46" s="123">
        <v>4834958.05</v>
      </c>
      <c r="G46" s="123">
        <v>455042.03</v>
      </c>
      <c r="H46" s="123">
        <f t="shared" si="0"/>
        <v>5290000.08</v>
      </c>
    </row>
    <row r="47" spans="1:8" ht="15.75" thickBot="1" x14ac:dyDescent="0.3">
      <c r="A47" s="185"/>
      <c r="B47" s="186"/>
      <c r="C47" s="183"/>
      <c r="D47" s="184"/>
      <c r="E47" s="122"/>
      <c r="F47" s="123"/>
      <c r="G47" s="123"/>
      <c r="H47" s="123">
        <f t="shared" si="0"/>
        <v>0</v>
      </c>
    </row>
    <row r="48" spans="1:8" ht="15.75" thickBot="1" x14ac:dyDescent="0.3">
      <c r="A48" s="185"/>
      <c r="B48" s="186"/>
      <c r="C48" s="183"/>
      <c r="D48" s="184"/>
      <c r="E48" s="122"/>
      <c r="F48" s="123"/>
      <c r="G48" s="123"/>
      <c r="H48" s="123">
        <f t="shared" si="0"/>
        <v>0</v>
      </c>
    </row>
    <row r="49" spans="1:8" ht="15.75" thickBot="1" x14ac:dyDescent="0.3">
      <c r="A49" s="187" t="s">
        <v>25</v>
      </c>
      <c r="B49" s="188"/>
      <c r="C49" s="189">
        <f>C42</f>
        <v>30000000</v>
      </c>
      <c r="D49" s="190"/>
      <c r="E49" s="122">
        <f>SUM(E43:E47)</f>
        <v>18100000.219999999</v>
      </c>
      <c r="F49" s="123">
        <f>SUM(F42:F48)</f>
        <v>4834958.05</v>
      </c>
      <c r="G49" s="123">
        <f t="shared" ref="G49:H49" si="1">SUM(G42:G48)</f>
        <v>455042.03</v>
      </c>
      <c r="H49" s="123">
        <f t="shared" si="1"/>
        <v>5290000.08</v>
      </c>
    </row>
    <row r="50" spans="1:8" ht="15.75" thickBot="1" x14ac:dyDescent="0.3">
      <c r="A50" s="171" t="s">
        <v>26</v>
      </c>
      <c r="B50" s="172"/>
      <c r="C50" s="74"/>
      <c r="D50" s="67">
        <f>E49/C49</f>
        <v>0.60333334066666666</v>
      </c>
      <c r="E50" s="172" t="s">
        <v>27</v>
      </c>
      <c r="F50" s="172"/>
      <c r="G50" s="59"/>
      <c r="H50" s="83">
        <f>+H49/C49</f>
        <v>0.17633333600000001</v>
      </c>
    </row>
    <row r="51" spans="1:8" ht="15.75" thickBot="1" x14ac:dyDescent="0.3">
      <c r="A51" s="25"/>
      <c r="B51" s="26"/>
      <c r="C51" s="26"/>
      <c r="D51" s="26"/>
      <c r="E51" s="27"/>
      <c r="F51" s="28"/>
      <c r="G51" s="28"/>
      <c r="H51" s="103">
        <f>+H49</f>
        <v>5290000.08</v>
      </c>
    </row>
    <row r="52" spans="1:8" x14ac:dyDescent="0.25">
      <c r="A52" s="29" t="s">
        <v>28</v>
      </c>
      <c r="B52" s="26"/>
      <c r="C52" s="26"/>
      <c r="D52" s="26"/>
      <c r="E52" s="30"/>
      <c r="F52" s="31"/>
      <c r="G52" s="31"/>
      <c r="H52" s="42"/>
    </row>
    <row r="53" spans="1:8" x14ac:dyDescent="0.25">
      <c r="A53" s="56" t="s">
        <v>29</v>
      </c>
      <c r="B53" s="109" t="s">
        <v>122</v>
      </c>
      <c r="C53" s="173">
        <v>46248</v>
      </c>
      <c r="D53" s="174"/>
      <c r="E53" s="175" t="s">
        <v>30</v>
      </c>
      <c r="F53" s="175"/>
      <c r="G53" s="277">
        <f>H51</f>
        <v>5290000.08</v>
      </c>
      <c r="H53" s="278"/>
    </row>
    <row r="54" spans="1:8" ht="15.75" thickBot="1" x14ac:dyDescent="0.3">
      <c r="A54" s="32"/>
      <c r="B54" s="33"/>
      <c r="C54" s="33"/>
      <c r="D54" s="33"/>
      <c r="E54" s="33"/>
      <c r="F54" s="57"/>
      <c r="G54" s="57"/>
      <c r="H54" s="58"/>
    </row>
    <row r="55" spans="1:8" ht="15.75" thickBot="1" x14ac:dyDescent="0.3">
      <c r="A55" s="178" t="s">
        <v>31</v>
      </c>
      <c r="B55" s="179"/>
      <c r="C55" s="179"/>
      <c r="D55" s="179"/>
      <c r="E55" s="180"/>
      <c r="F55" s="34"/>
      <c r="G55" s="71"/>
      <c r="H55" s="13"/>
    </row>
    <row r="56" spans="1:8" x14ac:dyDescent="0.25">
      <c r="A56" s="161" t="s">
        <v>22</v>
      </c>
      <c r="B56" s="162"/>
      <c r="C56" s="77"/>
      <c r="D56" s="113">
        <f>C49</f>
        <v>30000000</v>
      </c>
      <c r="E56" s="48"/>
      <c r="F56" s="35"/>
      <c r="G56" s="35"/>
      <c r="H56" s="13"/>
    </row>
    <row r="57" spans="1:8" x14ac:dyDescent="0.25">
      <c r="A57" s="163" t="s">
        <v>32</v>
      </c>
      <c r="B57" s="164"/>
      <c r="C57" s="78"/>
      <c r="D57" s="114">
        <f>E49</f>
        <v>18100000.219999999</v>
      </c>
      <c r="E57" s="50"/>
      <c r="F57" s="36"/>
      <c r="G57" s="36"/>
      <c r="H57" s="13"/>
    </row>
    <row r="58" spans="1:8" x14ac:dyDescent="0.25">
      <c r="A58" s="165" t="s">
        <v>66</v>
      </c>
      <c r="B58" s="166"/>
      <c r="C58" s="79"/>
      <c r="D58" s="114">
        <f>F26</f>
        <v>455042.03</v>
      </c>
      <c r="E58" s="49"/>
      <c r="F58" s="36"/>
      <c r="G58" s="36"/>
      <c r="H58" s="13"/>
    </row>
    <row r="59" spans="1:8" x14ac:dyDescent="0.25">
      <c r="A59" s="165" t="s">
        <v>33</v>
      </c>
      <c r="B59" s="166"/>
      <c r="C59" s="79"/>
      <c r="D59" s="114">
        <f>+D56-D57-D60</f>
        <v>6609999.7000000011</v>
      </c>
      <c r="E59" s="49"/>
      <c r="F59" s="36"/>
      <c r="G59" s="36"/>
      <c r="H59" s="13"/>
    </row>
    <row r="60" spans="1:8" ht="15.75" thickBot="1" x14ac:dyDescent="0.3">
      <c r="A60" s="167" t="s">
        <v>34</v>
      </c>
      <c r="B60" s="168"/>
      <c r="C60" s="75"/>
      <c r="D60" s="115">
        <f>G27</f>
        <v>5290000.08</v>
      </c>
      <c r="E60" s="51">
        <v>0</v>
      </c>
      <c r="F60" s="36"/>
      <c r="G60" s="36"/>
      <c r="H60" s="13"/>
    </row>
    <row r="61" spans="1:8" ht="15.75" thickBot="1" x14ac:dyDescent="0.3">
      <c r="A61" s="169" t="s">
        <v>35</v>
      </c>
      <c r="B61" s="170"/>
      <c r="C61" s="80"/>
      <c r="D61" s="116">
        <f>D59+D57+D60</f>
        <v>30000000</v>
      </c>
      <c r="E61" s="52"/>
      <c r="F61" s="37"/>
      <c r="G61" s="28"/>
      <c r="H61" s="13"/>
    </row>
    <row r="62" spans="1:8" x14ac:dyDescent="0.25">
      <c r="A62" s="2"/>
      <c r="B62" s="1"/>
      <c r="C62" s="1"/>
      <c r="D62" s="1"/>
      <c r="E62" s="1"/>
      <c r="F62" s="1"/>
      <c r="G62" s="1"/>
      <c r="H62" s="13"/>
    </row>
    <row r="63" spans="1:8" x14ac:dyDescent="0.25">
      <c r="A63" s="5" t="s">
        <v>36</v>
      </c>
      <c r="B63" s="1"/>
      <c r="C63" s="1"/>
      <c r="D63" s="1"/>
      <c r="E63" s="1"/>
      <c r="F63" s="1"/>
      <c r="G63" s="1"/>
      <c r="H63" s="13"/>
    </row>
    <row r="64" spans="1:8" x14ac:dyDescent="0.25">
      <c r="A64" s="43"/>
      <c r="B64" s="44"/>
      <c r="C64" s="44"/>
      <c r="D64" s="44"/>
      <c r="E64" s="44"/>
      <c r="F64" s="44"/>
      <c r="G64" s="44"/>
      <c r="H64" s="45"/>
    </row>
    <row r="65" spans="1:8" ht="27" x14ac:dyDescent="0.25">
      <c r="A65" s="53" t="s">
        <v>12</v>
      </c>
      <c r="B65" s="157" t="s">
        <v>13</v>
      </c>
      <c r="C65" s="158"/>
      <c r="D65" s="54" t="s">
        <v>37</v>
      </c>
      <c r="E65" s="53" t="s">
        <v>9</v>
      </c>
      <c r="F65" s="54" t="s">
        <v>38</v>
      </c>
      <c r="G65" s="159" t="s">
        <v>39</v>
      </c>
      <c r="H65" s="160"/>
    </row>
    <row r="66" spans="1:8" ht="24" customHeight="1" x14ac:dyDescent="0.25">
      <c r="A66" s="54">
        <v>1</v>
      </c>
      <c r="B66" s="151" t="s">
        <v>60</v>
      </c>
      <c r="C66" s="152"/>
      <c r="D66" s="118" t="s">
        <v>100</v>
      </c>
      <c r="E66" s="101">
        <v>46161</v>
      </c>
      <c r="F66" s="100">
        <v>6410000.0800000001</v>
      </c>
      <c r="G66" s="153">
        <f>F66</f>
        <v>6410000.0800000001</v>
      </c>
      <c r="H66" s="154"/>
    </row>
    <row r="67" spans="1:8" ht="24" customHeight="1" x14ac:dyDescent="0.25">
      <c r="A67" s="54">
        <v>2</v>
      </c>
      <c r="B67" s="151" t="s">
        <v>60</v>
      </c>
      <c r="C67" s="152"/>
      <c r="D67" s="118" t="s">
        <v>108</v>
      </c>
      <c r="E67" s="101">
        <v>46183</v>
      </c>
      <c r="F67" s="100">
        <v>4110000.05</v>
      </c>
      <c r="G67" s="153">
        <f>F67</f>
        <v>4110000.05</v>
      </c>
      <c r="H67" s="154"/>
    </row>
    <row r="68" spans="1:8" ht="24" customHeight="1" x14ac:dyDescent="0.25">
      <c r="A68" s="54">
        <v>3</v>
      </c>
      <c r="B68" s="151" t="s">
        <v>60</v>
      </c>
      <c r="C68" s="152"/>
      <c r="D68" s="118" t="s">
        <v>117</v>
      </c>
      <c r="E68" s="101">
        <v>46219</v>
      </c>
      <c r="F68" s="100">
        <v>7580000.0899999999</v>
      </c>
      <c r="G68" s="153">
        <f>F68</f>
        <v>7580000.0899999999</v>
      </c>
      <c r="H68" s="154"/>
    </row>
    <row r="69" spans="1:8" ht="24" customHeight="1" x14ac:dyDescent="0.25">
      <c r="A69" s="54">
        <v>4</v>
      </c>
      <c r="B69" s="151" t="s">
        <v>60</v>
      </c>
      <c r="C69" s="152"/>
      <c r="D69" s="118" t="s">
        <v>126</v>
      </c>
      <c r="E69" s="101">
        <v>46248</v>
      </c>
      <c r="F69" s="100">
        <v>5290000.08</v>
      </c>
      <c r="G69" s="153">
        <f>F69</f>
        <v>5290000.08</v>
      </c>
      <c r="H69" s="154"/>
    </row>
    <row r="70" spans="1:8" ht="15.75" x14ac:dyDescent="0.25">
      <c r="A70" s="144" t="s">
        <v>40</v>
      </c>
      <c r="B70" s="144"/>
      <c r="C70" s="144"/>
      <c r="D70" s="144"/>
      <c r="E70" s="144"/>
      <c r="F70" s="144"/>
      <c r="G70" s="155">
        <f>SUM(G66:H69)</f>
        <v>23390000.299999997</v>
      </c>
      <c r="H70" s="156"/>
    </row>
    <row r="71" spans="1:8" x14ac:dyDescent="0.25">
      <c r="A71" s="144" t="s">
        <v>41</v>
      </c>
      <c r="B71" s="144"/>
      <c r="C71" s="144"/>
      <c r="D71" s="144"/>
      <c r="E71" s="144"/>
      <c r="F71" s="144"/>
      <c r="G71" s="98"/>
      <c r="H71" s="99">
        <f>H49/C49</f>
        <v>0.17633333600000001</v>
      </c>
    </row>
    <row r="72" spans="1:8" ht="15.75" thickBot="1" x14ac:dyDescent="0.3">
      <c r="A72" s="38"/>
      <c r="B72" s="22"/>
      <c r="C72" s="22"/>
      <c r="D72" s="22"/>
      <c r="E72" s="22"/>
      <c r="F72" s="22"/>
      <c r="G72" s="22"/>
      <c r="H72" s="23"/>
    </row>
    <row r="73" spans="1:8" ht="15.75" thickBot="1" x14ac:dyDescent="0.3">
      <c r="A73" s="39"/>
      <c r="B73" s="11"/>
      <c r="C73" s="11"/>
      <c r="D73" s="11"/>
      <c r="E73" s="11"/>
      <c r="F73" s="11"/>
      <c r="G73" s="11"/>
      <c r="H73" s="12"/>
    </row>
    <row r="74" spans="1:8" ht="15" customHeight="1" x14ac:dyDescent="0.25">
      <c r="A74" s="10" t="s">
        <v>42</v>
      </c>
      <c r="B74" s="11"/>
      <c r="C74" s="11"/>
      <c r="D74" s="11"/>
      <c r="E74" s="11"/>
      <c r="F74" s="11"/>
      <c r="G74" s="11"/>
      <c r="H74" s="12"/>
    </row>
    <row r="75" spans="1:8" ht="34.5" customHeight="1" x14ac:dyDescent="0.25">
      <c r="A75" s="145" t="s">
        <v>96</v>
      </c>
      <c r="B75" s="146"/>
      <c r="C75" s="146"/>
      <c r="D75" s="146"/>
      <c r="E75" s="146"/>
      <c r="F75" s="146"/>
      <c r="G75" s="146"/>
      <c r="H75" s="147"/>
    </row>
    <row r="76" spans="1:8" ht="13.5" customHeight="1" x14ac:dyDescent="0.25">
      <c r="A76" s="148" t="s">
        <v>68</v>
      </c>
      <c r="B76" s="149"/>
      <c r="C76" s="149"/>
      <c r="D76" s="149"/>
      <c r="E76" s="149"/>
      <c r="F76" s="149"/>
      <c r="G76" s="149"/>
      <c r="H76" s="150"/>
    </row>
    <row r="77" spans="1:8" ht="15" customHeight="1" x14ac:dyDescent="0.25">
      <c r="A77" s="130" t="s">
        <v>48</v>
      </c>
      <c r="B77" s="131"/>
      <c r="C77" s="131"/>
      <c r="D77" s="131"/>
      <c r="E77" s="131"/>
      <c r="F77" s="131"/>
      <c r="G77" s="131"/>
      <c r="H77" s="132"/>
    </row>
    <row r="78" spans="1:8" ht="15" customHeight="1" x14ac:dyDescent="0.25">
      <c r="A78" s="130" t="s">
        <v>62</v>
      </c>
      <c r="B78" s="131"/>
      <c r="C78" s="131"/>
      <c r="D78" s="131"/>
      <c r="E78" s="131"/>
      <c r="F78" s="131"/>
      <c r="G78" s="131"/>
      <c r="H78" s="132"/>
    </row>
    <row r="79" spans="1:8" ht="15" customHeight="1" x14ac:dyDescent="0.25">
      <c r="A79" s="130" t="s">
        <v>63</v>
      </c>
      <c r="B79" s="131"/>
      <c r="C79" s="131"/>
      <c r="D79" s="131"/>
      <c r="E79" s="131"/>
      <c r="F79" s="131"/>
      <c r="G79" s="131"/>
      <c r="H79" s="132"/>
    </row>
    <row r="80" spans="1:8" ht="15" customHeight="1" x14ac:dyDescent="0.25">
      <c r="A80" s="130" t="s">
        <v>49</v>
      </c>
      <c r="B80" s="131"/>
      <c r="C80" s="131"/>
      <c r="D80" s="131"/>
      <c r="E80" s="131"/>
      <c r="F80" s="131"/>
      <c r="G80" s="131"/>
      <c r="H80" s="132"/>
    </row>
    <row r="81" spans="1:8" ht="15" customHeight="1" x14ac:dyDescent="0.25">
      <c r="A81" s="130" t="s">
        <v>70</v>
      </c>
      <c r="B81" s="131"/>
      <c r="C81" s="131"/>
      <c r="D81" s="131"/>
      <c r="E81" s="131"/>
      <c r="F81" s="131"/>
      <c r="G81" s="131"/>
      <c r="H81" s="132"/>
    </row>
    <row r="82" spans="1:8" ht="15" customHeight="1" x14ac:dyDescent="0.25">
      <c r="A82" s="130" t="s">
        <v>50</v>
      </c>
      <c r="B82" s="131"/>
      <c r="C82" s="131"/>
      <c r="D82" s="131"/>
      <c r="E82" s="131"/>
      <c r="F82" s="131"/>
      <c r="G82" s="131"/>
      <c r="H82" s="132"/>
    </row>
    <row r="83" spans="1:8" ht="15" customHeight="1" x14ac:dyDescent="0.25">
      <c r="A83" s="130" t="s">
        <v>61</v>
      </c>
      <c r="B83" s="131"/>
      <c r="C83" s="131"/>
      <c r="D83" s="131"/>
      <c r="E83" s="131"/>
      <c r="F83" s="131"/>
      <c r="G83" s="131"/>
      <c r="H83" s="132"/>
    </row>
    <row r="84" spans="1:8" ht="15" customHeight="1" x14ac:dyDescent="0.25">
      <c r="A84" s="130" t="s">
        <v>51</v>
      </c>
      <c r="B84" s="131"/>
      <c r="C84" s="131"/>
      <c r="D84" s="131"/>
      <c r="E84" s="131"/>
      <c r="F84" s="131"/>
      <c r="G84" s="131"/>
      <c r="H84" s="132"/>
    </row>
    <row r="85" spans="1:8" x14ac:dyDescent="0.25">
      <c r="A85" s="130" t="s">
        <v>95</v>
      </c>
      <c r="B85" s="131"/>
      <c r="C85" s="131"/>
      <c r="D85" s="131"/>
      <c r="E85" s="131"/>
      <c r="F85" s="131"/>
      <c r="G85" s="131"/>
      <c r="H85" s="132"/>
    </row>
    <row r="86" spans="1:8" ht="15" customHeight="1" x14ac:dyDescent="0.25">
      <c r="A86" s="130" t="s">
        <v>52</v>
      </c>
      <c r="B86" s="131"/>
      <c r="C86" s="131"/>
      <c r="D86" s="131"/>
      <c r="E86" s="131"/>
      <c r="F86" s="131"/>
      <c r="G86" s="131"/>
      <c r="H86" s="132"/>
    </row>
    <row r="87" spans="1:8" ht="15" customHeight="1" x14ac:dyDescent="0.25">
      <c r="A87" s="130" t="s">
        <v>123</v>
      </c>
      <c r="B87" s="131"/>
      <c r="C87" s="131"/>
      <c r="D87" s="131"/>
      <c r="E87" s="131"/>
      <c r="F87" s="131"/>
      <c r="G87" s="131"/>
      <c r="H87" s="132"/>
    </row>
    <row r="88" spans="1:8" ht="15.75" thickBot="1" x14ac:dyDescent="0.3">
      <c r="A88" s="63"/>
      <c r="B88" s="64"/>
      <c r="C88" s="64"/>
      <c r="D88" s="64"/>
      <c r="E88" s="64"/>
      <c r="F88" s="64"/>
      <c r="G88" s="64"/>
      <c r="H88" s="65"/>
    </row>
    <row r="89" spans="1:8" x14ac:dyDescent="0.25">
      <c r="A89" s="10" t="s">
        <v>43</v>
      </c>
      <c r="B89" s="11"/>
      <c r="C89" s="11"/>
      <c r="D89" s="11"/>
      <c r="E89" s="11"/>
      <c r="F89" s="11"/>
      <c r="G89" s="11"/>
      <c r="H89" s="12"/>
    </row>
    <row r="90" spans="1:8" ht="15.75" thickBot="1" x14ac:dyDescent="0.3">
      <c r="A90" s="40" t="s">
        <v>44</v>
      </c>
      <c r="B90" s="41">
        <f>E49/C49</f>
        <v>0.60333334066666666</v>
      </c>
      <c r="C90" s="81"/>
      <c r="D90" s="133" t="s">
        <v>45</v>
      </c>
      <c r="E90" s="134"/>
      <c r="F90" s="110">
        <f>H71</f>
        <v>0.17633333600000001</v>
      </c>
      <c r="G90" s="46"/>
      <c r="H90" s="55"/>
    </row>
    <row r="91" spans="1:8" ht="15.75" thickBot="1" x14ac:dyDescent="0.3">
      <c r="A91" s="2"/>
      <c r="B91" s="1"/>
      <c r="C91" s="1"/>
      <c r="D91" s="1"/>
      <c r="E91" s="1"/>
      <c r="F91" s="1"/>
      <c r="G91" s="1"/>
      <c r="H91" s="13"/>
    </row>
    <row r="92" spans="1:8" x14ac:dyDescent="0.25">
      <c r="A92" s="10" t="s">
        <v>46</v>
      </c>
      <c r="B92" s="11"/>
      <c r="C92" s="11"/>
      <c r="D92" s="11"/>
      <c r="E92" s="11"/>
      <c r="F92" s="11"/>
      <c r="G92" s="11"/>
      <c r="H92" s="12"/>
    </row>
    <row r="93" spans="1:8" ht="14.25" customHeight="1" x14ac:dyDescent="0.25">
      <c r="A93" s="135"/>
      <c r="B93" s="136"/>
      <c r="C93" s="136"/>
      <c r="D93" s="136"/>
      <c r="E93" s="136"/>
      <c r="F93" s="136"/>
      <c r="G93" s="136"/>
      <c r="H93" s="137"/>
    </row>
    <row r="94" spans="1:8" x14ac:dyDescent="0.25">
      <c r="A94" s="135"/>
      <c r="B94" s="136"/>
      <c r="C94" s="136"/>
      <c r="D94" s="136"/>
      <c r="E94" s="136"/>
      <c r="F94" s="136"/>
      <c r="G94" s="136"/>
      <c r="H94" s="137"/>
    </row>
    <row r="95" spans="1:8" x14ac:dyDescent="0.25">
      <c r="A95" s="2"/>
      <c r="B95" s="1"/>
      <c r="C95" s="1"/>
      <c r="D95" s="1"/>
      <c r="E95" s="1"/>
      <c r="F95" s="1"/>
      <c r="G95" s="1"/>
      <c r="H95" s="13"/>
    </row>
    <row r="96" spans="1:8" x14ac:dyDescent="0.25">
      <c r="A96" s="5" t="s">
        <v>47</v>
      </c>
      <c r="B96" s="6" t="s">
        <v>127</v>
      </c>
      <c r="C96" s="1"/>
      <c r="D96" s="1"/>
      <c r="E96" s="1"/>
      <c r="F96" s="1"/>
      <c r="G96" s="1"/>
      <c r="H96" s="13"/>
    </row>
    <row r="97" spans="1:8" x14ac:dyDescent="0.25">
      <c r="A97" s="5"/>
      <c r="B97" s="1"/>
      <c r="C97" s="1"/>
      <c r="D97" s="1"/>
      <c r="E97" s="1"/>
      <c r="F97" s="1"/>
      <c r="G97" s="1"/>
      <c r="H97" s="13"/>
    </row>
    <row r="98" spans="1:8" x14ac:dyDescent="0.25">
      <c r="A98" s="6"/>
      <c r="D98" s="1"/>
      <c r="E98" s="1"/>
      <c r="F98" s="1"/>
      <c r="G98" s="1"/>
      <c r="H98" s="13"/>
    </row>
    <row r="99" spans="1:8" x14ac:dyDescent="0.25">
      <c r="A99" s="5"/>
      <c r="B99" s="1"/>
      <c r="C99" s="1"/>
      <c r="D99" s="1"/>
      <c r="E99" s="1"/>
      <c r="F99" s="1"/>
      <c r="G99" s="1"/>
      <c r="H99" s="13"/>
    </row>
    <row r="100" spans="1:8" x14ac:dyDescent="0.25">
      <c r="A100" s="5"/>
      <c r="B100" s="1"/>
      <c r="C100" s="1"/>
      <c r="D100" s="1"/>
      <c r="E100" s="1"/>
      <c r="F100" s="1"/>
      <c r="G100" s="1"/>
      <c r="H100" s="13"/>
    </row>
    <row r="101" spans="1:8" x14ac:dyDescent="0.25">
      <c r="A101" s="5"/>
      <c r="B101" s="1"/>
      <c r="C101" s="1"/>
      <c r="D101" s="1"/>
      <c r="E101" s="1"/>
      <c r="F101" s="1"/>
      <c r="G101" s="1"/>
      <c r="H101" s="13"/>
    </row>
    <row r="102" spans="1:8" x14ac:dyDescent="0.25">
      <c r="A102" s="5"/>
      <c r="B102" s="1"/>
      <c r="C102" s="1"/>
      <c r="D102" s="1"/>
      <c r="E102" s="1"/>
      <c r="F102" s="1"/>
      <c r="G102" s="1"/>
      <c r="H102" s="13"/>
    </row>
    <row r="103" spans="1:8" ht="15.75" thickBot="1" x14ac:dyDescent="0.3">
      <c r="A103" s="5"/>
      <c r="B103" s="1"/>
      <c r="C103" s="1"/>
      <c r="D103" s="1"/>
      <c r="E103" s="1"/>
      <c r="F103" s="1"/>
      <c r="G103" s="1"/>
      <c r="H103" s="13"/>
    </row>
    <row r="104" spans="1:8" x14ac:dyDescent="0.25">
      <c r="A104" s="39"/>
      <c r="B104" s="11"/>
      <c r="C104" s="11"/>
      <c r="D104" s="11"/>
      <c r="E104" s="11"/>
      <c r="F104" s="11"/>
      <c r="G104" s="11"/>
      <c r="H104" s="12"/>
    </row>
    <row r="105" spans="1:8" ht="15.75" thickBot="1" x14ac:dyDescent="0.3">
      <c r="A105" s="138" t="s">
        <v>74</v>
      </c>
      <c r="B105" s="139"/>
      <c r="C105" s="139"/>
      <c r="D105" s="139"/>
      <c r="E105" s="139"/>
      <c r="F105" s="139"/>
      <c r="G105" s="139"/>
      <c r="H105" s="140"/>
    </row>
    <row r="106" spans="1:8" ht="15.75" thickBot="1" x14ac:dyDescent="0.3">
      <c r="A106" s="141" t="s">
        <v>97</v>
      </c>
      <c r="B106" s="142"/>
      <c r="C106" s="142"/>
      <c r="D106" s="142"/>
      <c r="E106" s="142"/>
      <c r="F106" s="142"/>
      <c r="G106" s="142"/>
      <c r="H106" s="143"/>
    </row>
  </sheetData>
  <mergeCells count="108">
    <mergeCell ref="D90:E90"/>
    <mergeCell ref="A93:H94"/>
    <mergeCell ref="A105:H105"/>
    <mergeCell ref="A106:H106"/>
    <mergeCell ref="B69:C69"/>
    <mergeCell ref="G69:H69"/>
    <mergeCell ref="A82:H82"/>
    <mergeCell ref="A83:H83"/>
    <mergeCell ref="A84:H84"/>
    <mergeCell ref="A85:H85"/>
    <mergeCell ref="A86:H86"/>
    <mergeCell ref="A87:H87"/>
    <mergeCell ref="A76:H76"/>
    <mergeCell ref="A77:H77"/>
    <mergeCell ref="A78:H78"/>
    <mergeCell ref="A79:H79"/>
    <mergeCell ref="A80:H80"/>
    <mergeCell ref="A81:H81"/>
    <mergeCell ref="B68:C68"/>
    <mergeCell ref="G68:H68"/>
    <mergeCell ref="A70:F70"/>
    <mergeCell ref="G70:H70"/>
    <mergeCell ref="A71:F71"/>
    <mergeCell ref="A75:H75"/>
    <mergeCell ref="B65:C65"/>
    <mergeCell ref="G65:H65"/>
    <mergeCell ref="B66:C66"/>
    <mergeCell ref="G66:H66"/>
    <mergeCell ref="B67:C67"/>
    <mergeCell ref="G67:H67"/>
    <mergeCell ref="A56:B56"/>
    <mergeCell ref="A57:B57"/>
    <mergeCell ref="A58:B58"/>
    <mergeCell ref="A59:B59"/>
    <mergeCell ref="A60:B60"/>
    <mergeCell ref="A61:B61"/>
    <mergeCell ref="A50:B50"/>
    <mergeCell ref="E50:F50"/>
    <mergeCell ref="C53:D53"/>
    <mergeCell ref="E53:F53"/>
    <mergeCell ref="G53:H53"/>
    <mergeCell ref="A55:E55"/>
    <mergeCell ref="A47:B47"/>
    <mergeCell ref="C47:D47"/>
    <mergeCell ref="A48:B48"/>
    <mergeCell ref="C48:D48"/>
    <mergeCell ref="A49:B49"/>
    <mergeCell ref="C49:D49"/>
    <mergeCell ref="A44:B44"/>
    <mergeCell ref="C44:D44"/>
    <mergeCell ref="A45:B45"/>
    <mergeCell ref="C45:D45"/>
    <mergeCell ref="A46:B46"/>
    <mergeCell ref="C46:D46"/>
    <mergeCell ref="A41:B41"/>
    <mergeCell ref="C41:D41"/>
    <mergeCell ref="A42:B42"/>
    <mergeCell ref="C42:D42"/>
    <mergeCell ref="A43:B43"/>
    <mergeCell ref="C43:D43"/>
    <mergeCell ref="B37:C37"/>
    <mergeCell ref="D37:E37"/>
    <mergeCell ref="F37:G37"/>
    <mergeCell ref="A38:D38"/>
    <mergeCell ref="E38:H38"/>
    <mergeCell ref="A40:H40"/>
    <mergeCell ref="B35:C35"/>
    <mergeCell ref="D35:E35"/>
    <mergeCell ref="F35:G35"/>
    <mergeCell ref="B36:C36"/>
    <mergeCell ref="D36:E36"/>
    <mergeCell ref="F36:G36"/>
    <mergeCell ref="B33:C33"/>
    <mergeCell ref="D33:E33"/>
    <mergeCell ref="F33:G33"/>
    <mergeCell ref="B34:C34"/>
    <mergeCell ref="D34:E34"/>
    <mergeCell ref="F34:G34"/>
    <mergeCell ref="G26:H26"/>
    <mergeCell ref="G27:H27"/>
    <mergeCell ref="A30:D31"/>
    <mergeCell ref="E30:H31"/>
    <mergeCell ref="B32:D32"/>
    <mergeCell ref="F32:G32"/>
    <mergeCell ref="A17:C17"/>
    <mergeCell ref="D17:E17"/>
    <mergeCell ref="F17:H17"/>
    <mergeCell ref="D20:H20"/>
    <mergeCell ref="D21:H21"/>
    <mergeCell ref="G25:H25"/>
    <mergeCell ref="A16:C16"/>
    <mergeCell ref="D16:E16"/>
    <mergeCell ref="F16:H16"/>
    <mergeCell ref="A7:H7"/>
    <mergeCell ref="A8:H9"/>
    <mergeCell ref="A10:E10"/>
    <mergeCell ref="F10:H10"/>
    <mergeCell ref="B11:D11"/>
    <mergeCell ref="F11:H11"/>
    <mergeCell ref="A1:D1"/>
    <mergeCell ref="A2:D2"/>
    <mergeCell ref="A5:D5"/>
    <mergeCell ref="E5:H5"/>
    <mergeCell ref="A6:D6"/>
    <mergeCell ref="E6:H6"/>
    <mergeCell ref="B12:D12"/>
    <mergeCell ref="E12:H12"/>
    <mergeCell ref="A13:H13"/>
  </mergeCells>
  <pageMargins left="0.70866141732283472" right="0.70866141732283472" top="0.74803149606299213" bottom="0.74803149606299213" header="0.31496062992125984" footer="0.31496062992125984"/>
  <pageSetup scale="45" fitToHeight="0" orientation="portrait" horizontalDpi="4294967293"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00B050"/>
    <pageSetUpPr fitToPage="1"/>
  </sheetPr>
  <dimension ref="A1:O107"/>
  <sheetViews>
    <sheetView tabSelected="1" view="pageBreakPreview" topLeftCell="A13" zoomScale="85" zoomScaleNormal="85" zoomScaleSheetLayoutView="85" workbookViewId="0">
      <selection activeCell="E15" sqref="E15"/>
    </sheetView>
  </sheetViews>
  <sheetFormatPr baseColWidth="10" defaultColWidth="11.42578125" defaultRowHeight="15" x14ac:dyDescent="0.25"/>
  <cols>
    <col min="1" max="1" width="27.85546875" customWidth="1"/>
    <col min="2" max="3" width="23.7109375" customWidth="1"/>
    <col min="4" max="4" width="25.42578125" customWidth="1"/>
    <col min="5" max="5" width="31.7109375" customWidth="1"/>
    <col min="6" max="6" width="20.7109375" customWidth="1"/>
    <col min="7" max="7" width="19.42578125" customWidth="1"/>
    <col min="8" max="8" width="28.5703125" customWidth="1"/>
  </cols>
  <sheetData>
    <row r="1" spans="1:8" x14ac:dyDescent="0.25">
      <c r="A1" s="230" t="s">
        <v>0</v>
      </c>
      <c r="B1" s="231"/>
      <c r="C1" s="231"/>
      <c r="D1" s="232"/>
      <c r="E1" s="11"/>
      <c r="F1" s="11"/>
      <c r="G1" s="11"/>
      <c r="H1" s="12"/>
    </row>
    <row r="2" spans="1:8" x14ac:dyDescent="0.25">
      <c r="A2" s="268" t="s">
        <v>1</v>
      </c>
      <c r="B2" s="269"/>
      <c r="C2" s="269"/>
      <c r="D2" s="269"/>
      <c r="E2" s="2"/>
      <c r="F2" s="1"/>
      <c r="G2" s="1"/>
      <c r="H2" s="13"/>
    </row>
    <row r="3" spans="1:8" ht="25.5" customHeight="1" x14ac:dyDescent="0.25">
      <c r="A3" s="72" t="s">
        <v>2</v>
      </c>
      <c r="B3" s="73"/>
      <c r="C3" s="73"/>
      <c r="D3" s="82"/>
      <c r="E3" s="129" t="s">
        <v>128</v>
      </c>
      <c r="F3" s="3"/>
      <c r="G3" s="3"/>
      <c r="H3" s="4"/>
    </row>
    <row r="4" spans="1:8" ht="15.75" thickBot="1" x14ac:dyDescent="0.3">
      <c r="A4" s="72"/>
      <c r="B4" s="73"/>
      <c r="C4" s="73"/>
      <c r="D4" s="82"/>
      <c r="E4" s="7"/>
      <c r="F4" s="8"/>
      <c r="G4" s="8"/>
      <c r="H4" s="9"/>
    </row>
    <row r="5" spans="1:8" ht="37.5" customHeight="1" thickBot="1" x14ac:dyDescent="0.3">
      <c r="A5" s="233" t="s">
        <v>72</v>
      </c>
      <c r="B5" s="234"/>
      <c r="C5" s="234"/>
      <c r="D5" s="235"/>
      <c r="E5" s="270" t="s">
        <v>134</v>
      </c>
      <c r="F5" s="271"/>
      <c r="G5" s="271"/>
      <c r="H5" s="272"/>
    </row>
    <row r="6" spans="1:8" ht="15.75" thickBot="1" x14ac:dyDescent="0.3">
      <c r="A6" s="273" t="s">
        <v>78</v>
      </c>
      <c r="B6" s="273"/>
      <c r="C6" s="273"/>
      <c r="D6" s="273"/>
      <c r="E6" s="274" t="s">
        <v>73</v>
      </c>
      <c r="F6" s="275"/>
      <c r="G6" s="275"/>
      <c r="H6" s="276"/>
    </row>
    <row r="7" spans="1:8" x14ac:dyDescent="0.25">
      <c r="A7" s="255" t="s">
        <v>77</v>
      </c>
      <c r="B7" s="256"/>
      <c r="C7" s="256"/>
      <c r="D7" s="256"/>
      <c r="E7" s="256"/>
      <c r="F7" s="256"/>
      <c r="G7" s="257"/>
      <c r="H7" s="258"/>
    </row>
    <row r="8" spans="1:8" ht="35.25" customHeight="1" x14ac:dyDescent="0.25">
      <c r="A8" s="259" t="s">
        <v>79</v>
      </c>
      <c r="B8" s="260"/>
      <c r="C8" s="260"/>
      <c r="D8" s="260"/>
      <c r="E8" s="260"/>
      <c r="F8" s="260"/>
      <c r="G8" s="261"/>
      <c r="H8" s="262"/>
    </row>
    <row r="9" spans="1:8" ht="12" customHeight="1" x14ac:dyDescent="0.25">
      <c r="A9" s="259"/>
      <c r="B9" s="260"/>
      <c r="C9" s="260"/>
      <c r="D9" s="260"/>
      <c r="E9" s="260"/>
      <c r="F9" s="260"/>
      <c r="G9" s="261"/>
      <c r="H9" s="262"/>
    </row>
    <row r="10" spans="1:8" x14ac:dyDescent="0.25">
      <c r="A10" s="263" t="s">
        <v>80</v>
      </c>
      <c r="B10" s="264"/>
      <c r="C10" s="264"/>
      <c r="D10" s="264"/>
      <c r="E10" s="265"/>
      <c r="F10" s="261" t="s">
        <v>81</v>
      </c>
      <c r="G10" s="264"/>
      <c r="H10" s="266"/>
    </row>
    <row r="11" spans="1:8" ht="51.75" customHeight="1" x14ac:dyDescent="0.25">
      <c r="A11" s="84" t="s">
        <v>3</v>
      </c>
      <c r="B11" s="267" t="s">
        <v>82</v>
      </c>
      <c r="C11" s="267"/>
      <c r="D11" s="264"/>
      <c r="E11" s="85" t="s">
        <v>4</v>
      </c>
      <c r="F11" s="264" t="s">
        <v>83</v>
      </c>
      <c r="G11" s="264"/>
      <c r="H11" s="265"/>
    </row>
    <row r="12" spans="1:8" ht="25.5" customHeight="1" x14ac:dyDescent="0.25">
      <c r="A12" s="86" t="s">
        <v>5</v>
      </c>
      <c r="B12" s="248">
        <v>30000000</v>
      </c>
      <c r="C12" s="248"/>
      <c r="D12" s="248"/>
      <c r="E12" s="249" t="s">
        <v>84</v>
      </c>
      <c r="F12" s="249"/>
      <c r="G12" s="249"/>
      <c r="H12" s="250"/>
    </row>
    <row r="13" spans="1:8" ht="102" customHeight="1" thickBot="1" x14ac:dyDescent="0.3">
      <c r="A13" s="251" t="s">
        <v>56</v>
      </c>
      <c r="B13" s="252"/>
      <c r="C13" s="252"/>
      <c r="D13" s="252"/>
      <c r="E13" s="252"/>
      <c r="F13" s="252"/>
      <c r="G13" s="252"/>
      <c r="H13" s="253"/>
    </row>
    <row r="14" spans="1:8" x14ac:dyDescent="0.25">
      <c r="A14" s="10" t="s">
        <v>6</v>
      </c>
      <c r="B14" s="11"/>
      <c r="C14" s="11"/>
      <c r="D14" s="11"/>
      <c r="E14" s="11"/>
      <c r="F14" s="11"/>
      <c r="G14" s="11"/>
      <c r="H14" s="12"/>
    </row>
    <row r="15" spans="1:8" x14ac:dyDescent="0.25">
      <c r="A15" s="5"/>
      <c r="B15" s="1"/>
      <c r="C15" s="1"/>
      <c r="D15" s="1"/>
      <c r="E15" s="1"/>
      <c r="F15" s="1"/>
      <c r="G15" s="1"/>
      <c r="H15" s="13"/>
    </row>
    <row r="16" spans="1:8" x14ac:dyDescent="0.25">
      <c r="A16" s="240" t="s">
        <v>85</v>
      </c>
      <c r="B16" s="241"/>
      <c r="C16" s="242"/>
      <c r="D16" s="254" t="s">
        <v>86</v>
      </c>
      <c r="E16" s="254"/>
      <c r="F16" s="243">
        <v>30000000</v>
      </c>
      <c r="G16" s="243"/>
      <c r="H16" s="243"/>
    </row>
    <row r="17" spans="1:15" x14ac:dyDescent="0.25">
      <c r="A17" s="240" t="s">
        <v>87</v>
      </c>
      <c r="B17" s="241"/>
      <c r="C17" s="242"/>
      <c r="D17" s="240" t="s">
        <v>88</v>
      </c>
      <c r="E17" s="242"/>
      <c r="F17" s="243">
        <v>30000000</v>
      </c>
      <c r="G17" s="243"/>
      <c r="H17" s="243"/>
    </row>
    <row r="18" spans="1:15" x14ac:dyDescent="0.25">
      <c r="A18" s="14"/>
      <c r="B18" s="15"/>
      <c r="C18" s="15"/>
      <c r="D18" s="15"/>
      <c r="E18" s="15"/>
      <c r="F18" s="15"/>
      <c r="G18" s="15"/>
      <c r="H18" s="16"/>
    </row>
    <row r="19" spans="1:15" x14ac:dyDescent="0.25">
      <c r="A19" s="17" t="s">
        <v>7</v>
      </c>
      <c r="B19" s="15"/>
      <c r="C19" s="15"/>
      <c r="D19" s="15"/>
      <c r="E19" s="15"/>
      <c r="F19" s="15"/>
      <c r="G19" s="15"/>
      <c r="H19" s="16"/>
    </row>
    <row r="20" spans="1:15" x14ac:dyDescent="0.25">
      <c r="A20" s="60" t="s">
        <v>8</v>
      </c>
      <c r="B20" s="60" t="s">
        <v>9</v>
      </c>
      <c r="C20" s="60"/>
      <c r="D20" s="244" t="s">
        <v>10</v>
      </c>
      <c r="E20" s="244"/>
      <c r="F20" s="244"/>
      <c r="G20" s="244"/>
      <c r="H20" s="244"/>
    </row>
    <row r="21" spans="1:15" ht="28.5" customHeight="1" x14ac:dyDescent="0.25">
      <c r="A21" s="62" t="s">
        <v>53</v>
      </c>
      <c r="B21" s="61" t="s">
        <v>53</v>
      </c>
      <c r="C21" s="61"/>
      <c r="D21" s="245" t="s">
        <v>53</v>
      </c>
      <c r="E21" s="245"/>
      <c r="F21" s="245"/>
      <c r="G21" s="245"/>
      <c r="H21" s="245"/>
    </row>
    <row r="22" spans="1:15" x14ac:dyDescent="0.25">
      <c r="A22" s="18"/>
      <c r="B22" s="19"/>
      <c r="C22" s="19"/>
      <c r="D22" s="20"/>
      <c r="E22" s="20"/>
      <c r="F22" s="20"/>
      <c r="G22" s="20"/>
      <c r="H22" s="21"/>
    </row>
    <row r="23" spans="1:15" x14ac:dyDescent="0.25">
      <c r="A23" s="6" t="s">
        <v>11</v>
      </c>
      <c r="B23" s="1"/>
      <c r="C23" s="1"/>
      <c r="D23" s="1"/>
      <c r="E23" s="1"/>
      <c r="F23" s="1"/>
      <c r="G23" s="1"/>
      <c r="H23" s="13"/>
    </row>
    <row r="24" spans="1:15" x14ac:dyDescent="0.25">
      <c r="A24" s="18"/>
      <c r="B24" s="18"/>
      <c r="C24" s="18"/>
      <c r="D24" s="18"/>
      <c r="E24" s="18"/>
      <c r="F24" s="1"/>
      <c r="G24" s="1"/>
      <c r="H24" s="13"/>
    </row>
    <row r="25" spans="1:15" x14ac:dyDescent="0.25">
      <c r="A25" s="60" t="s">
        <v>12</v>
      </c>
      <c r="B25" s="60" t="s">
        <v>58</v>
      </c>
      <c r="C25" s="60" t="s">
        <v>64</v>
      </c>
      <c r="D25" s="60" t="s">
        <v>59</v>
      </c>
      <c r="E25" s="60" t="s">
        <v>65</v>
      </c>
      <c r="F25" s="60" t="s">
        <v>57</v>
      </c>
      <c r="G25" s="246" t="s">
        <v>14</v>
      </c>
      <c r="H25" s="247"/>
    </row>
    <row r="26" spans="1:15" ht="15.75" x14ac:dyDescent="0.25">
      <c r="A26" s="60">
        <v>1</v>
      </c>
      <c r="B26" s="126" t="s">
        <v>129</v>
      </c>
      <c r="C26" s="127">
        <v>46266</v>
      </c>
      <c r="D26" s="125" t="s">
        <v>132</v>
      </c>
      <c r="E26" s="89">
        <v>6121417.6399999997</v>
      </c>
      <c r="F26" s="89">
        <v>488571.44</v>
      </c>
      <c r="G26" s="222">
        <f>+E26+F26</f>
        <v>6609989.0800000001</v>
      </c>
      <c r="H26" s="223"/>
    </row>
    <row r="27" spans="1:15" x14ac:dyDescent="0.25">
      <c r="A27" s="73"/>
      <c r="B27" s="90"/>
      <c r="C27" s="90"/>
      <c r="D27" s="91"/>
      <c r="E27" s="92"/>
      <c r="F27" s="92"/>
      <c r="G27" s="224">
        <f>SUM(G26)</f>
        <v>6609989.0800000001</v>
      </c>
      <c r="H27" s="225"/>
    </row>
    <row r="28" spans="1:15" x14ac:dyDescent="0.25">
      <c r="A28" s="6" t="s">
        <v>15</v>
      </c>
      <c r="B28" s="1"/>
      <c r="C28" s="1"/>
      <c r="D28" s="1"/>
      <c r="E28" s="1"/>
      <c r="F28" s="1"/>
      <c r="G28" s="1"/>
      <c r="H28" s="13"/>
      <c r="I28" s="279" t="s">
        <v>137</v>
      </c>
      <c r="J28" s="279" t="s">
        <v>138</v>
      </c>
      <c r="K28" s="279" t="s">
        <v>139</v>
      </c>
      <c r="L28" s="279" t="s">
        <v>140</v>
      </c>
      <c r="M28" s="279" t="s">
        <v>141</v>
      </c>
      <c r="N28" s="279" t="s">
        <v>142</v>
      </c>
      <c r="O28" s="279" t="s">
        <v>143</v>
      </c>
    </row>
    <row r="29" spans="1:15" ht="15.75" thickBot="1" x14ac:dyDescent="0.3">
      <c r="A29" s="22"/>
      <c r="B29" s="22"/>
      <c r="C29" s="22"/>
      <c r="D29" s="22"/>
      <c r="E29" s="22"/>
      <c r="F29" s="22"/>
      <c r="G29" s="22"/>
      <c r="H29" s="23"/>
      <c r="I29" s="280" t="s">
        <v>169</v>
      </c>
      <c r="J29" s="280" t="s">
        <v>145</v>
      </c>
      <c r="K29" s="280" t="s">
        <v>170</v>
      </c>
      <c r="L29" s="280" t="s">
        <v>171</v>
      </c>
      <c r="M29" s="281" t="s">
        <v>172</v>
      </c>
      <c r="N29" s="281" t="s">
        <v>173</v>
      </c>
      <c r="O29" s="281" t="s">
        <v>174</v>
      </c>
    </row>
    <row r="30" spans="1:15" x14ac:dyDescent="0.25">
      <c r="A30" s="226" t="s">
        <v>90</v>
      </c>
      <c r="B30" s="226"/>
      <c r="C30" s="227"/>
      <c r="D30" s="227"/>
      <c r="E30" s="230" t="s">
        <v>54</v>
      </c>
      <c r="F30" s="231"/>
      <c r="G30" s="231"/>
      <c r="H30" s="232"/>
    </row>
    <row r="31" spans="1:15" ht="15.75" thickBot="1" x14ac:dyDescent="0.3">
      <c r="A31" s="228"/>
      <c r="B31" s="228"/>
      <c r="C31" s="229"/>
      <c r="D31" s="229"/>
      <c r="E31" s="233"/>
      <c r="F31" s="234"/>
      <c r="G31" s="234"/>
      <c r="H31" s="235"/>
    </row>
    <row r="32" spans="1:15" ht="15.75" thickBot="1" x14ac:dyDescent="0.3">
      <c r="A32" s="104" t="s">
        <v>71</v>
      </c>
      <c r="B32" s="236" t="s">
        <v>16</v>
      </c>
      <c r="C32" s="142"/>
      <c r="D32" s="237"/>
      <c r="E32" s="102" t="s">
        <v>17</v>
      </c>
      <c r="F32" s="238" t="s">
        <v>18</v>
      </c>
      <c r="G32" s="239"/>
      <c r="H32" s="102" t="s">
        <v>19</v>
      </c>
    </row>
    <row r="33" spans="1:8" ht="15.75" thickBot="1" x14ac:dyDescent="0.3">
      <c r="A33" s="105" t="s">
        <v>91</v>
      </c>
      <c r="B33" s="200">
        <v>0.1</v>
      </c>
      <c r="C33" s="218"/>
      <c r="D33" s="219">
        <v>3000000</v>
      </c>
      <c r="E33" s="197"/>
      <c r="F33" s="204">
        <v>46106</v>
      </c>
      <c r="G33" s="205"/>
      <c r="H33" s="106">
        <v>46553</v>
      </c>
    </row>
    <row r="34" spans="1:8" ht="27" thickBot="1" x14ac:dyDescent="0.3">
      <c r="A34" s="107" t="s">
        <v>75</v>
      </c>
      <c r="B34" s="200">
        <v>0.05</v>
      </c>
      <c r="C34" s="201"/>
      <c r="D34" s="220">
        <v>1500000</v>
      </c>
      <c r="E34" s="221"/>
      <c r="F34" s="204">
        <v>46106</v>
      </c>
      <c r="G34" s="205"/>
      <c r="H34" s="108">
        <v>47467</v>
      </c>
    </row>
    <row r="35" spans="1:8" ht="15.75" thickBot="1" x14ac:dyDescent="0.3">
      <c r="A35" s="111" t="s">
        <v>76</v>
      </c>
      <c r="B35" s="200">
        <v>0.1</v>
      </c>
      <c r="C35" s="201"/>
      <c r="D35" s="202">
        <v>3000000</v>
      </c>
      <c r="E35" s="203"/>
      <c r="F35" s="204">
        <v>46106</v>
      </c>
      <c r="G35" s="205"/>
      <c r="H35" s="112">
        <v>46492</v>
      </c>
    </row>
    <row r="36" spans="1:8" ht="15.75" thickBot="1" x14ac:dyDescent="0.3">
      <c r="A36" s="111" t="s">
        <v>76</v>
      </c>
      <c r="B36" s="200">
        <v>0.1</v>
      </c>
      <c r="C36" s="201"/>
      <c r="D36" s="202">
        <v>3000000</v>
      </c>
      <c r="E36" s="203"/>
      <c r="F36" s="204">
        <v>46106</v>
      </c>
      <c r="G36" s="205"/>
      <c r="H36" s="112">
        <v>46553</v>
      </c>
    </row>
    <row r="37" spans="1:8" ht="27" thickBot="1" x14ac:dyDescent="0.3">
      <c r="A37" s="111" t="s">
        <v>98</v>
      </c>
      <c r="B37" s="200">
        <v>0.1</v>
      </c>
      <c r="C37" s="201"/>
      <c r="D37" s="202">
        <v>3000000</v>
      </c>
      <c r="E37" s="203"/>
      <c r="F37" s="204">
        <v>46097</v>
      </c>
      <c r="G37" s="205"/>
      <c r="H37" s="112">
        <v>46191</v>
      </c>
    </row>
    <row r="38" spans="1:8" ht="29.25" customHeight="1" thickBot="1" x14ac:dyDescent="0.3">
      <c r="A38" s="206" t="s">
        <v>69</v>
      </c>
      <c r="B38" s="207"/>
      <c r="C38" s="208"/>
      <c r="D38" s="209"/>
      <c r="E38" s="210"/>
      <c r="F38" s="211"/>
      <c r="G38" s="212"/>
      <c r="H38" s="213"/>
    </row>
    <row r="39" spans="1:8" x14ac:dyDescent="0.25">
      <c r="A39" s="1"/>
      <c r="B39" s="1"/>
      <c r="C39" s="1"/>
      <c r="D39" s="1"/>
      <c r="E39" s="1"/>
      <c r="F39" s="1"/>
      <c r="G39" s="1"/>
      <c r="H39" s="13"/>
    </row>
    <row r="40" spans="1:8" ht="15.75" thickBot="1" x14ac:dyDescent="0.3">
      <c r="A40" s="214" t="s">
        <v>20</v>
      </c>
      <c r="B40" s="215"/>
      <c r="C40" s="215"/>
      <c r="D40" s="215"/>
      <c r="E40" s="215"/>
      <c r="F40" s="216"/>
      <c r="G40" s="216"/>
      <c r="H40" s="217"/>
    </row>
    <row r="41" spans="1:8" ht="15.75" thickBot="1" x14ac:dyDescent="0.3">
      <c r="A41" s="191" t="s">
        <v>21</v>
      </c>
      <c r="B41" s="192"/>
      <c r="C41" s="193" t="s">
        <v>22</v>
      </c>
      <c r="D41" s="194"/>
      <c r="E41" s="70" t="s">
        <v>23</v>
      </c>
      <c r="F41" s="24" t="s">
        <v>65</v>
      </c>
      <c r="G41" s="24" t="s">
        <v>67</v>
      </c>
      <c r="H41" s="24" t="s">
        <v>24</v>
      </c>
    </row>
    <row r="42" spans="1:8" ht="15.75" thickBot="1" x14ac:dyDescent="0.3">
      <c r="A42" s="195" t="s">
        <v>22</v>
      </c>
      <c r="B42" s="195"/>
      <c r="C42" s="196">
        <f>F17</f>
        <v>30000000</v>
      </c>
      <c r="D42" s="197"/>
      <c r="E42" s="93"/>
      <c r="F42" s="96"/>
      <c r="G42" s="96"/>
      <c r="H42" s="97"/>
    </row>
    <row r="43" spans="1:8" ht="15.75" thickBot="1" x14ac:dyDescent="0.3">
      <c r="A43" s="181" t="s">
        <v>92</v>
      </c>
      <c r="B43" s="182"/>
      <c r="C43" s="198"/>
      <c r="D43" s="199"/>
      <c r="E43" s="119">
        <v>6410000.0800000001</v>
      </c>
      <c r="F43" s="94"/>
      <c r="G43" s="94"/>
      <c r="H43" s="94">
        <f t="shared" ref="H43:H48" si="0">F43+G43</f>
        <v>0</v>
      </c>
    </row>
    <row r="44" spans="1:8" ht="15.75" thickBot="1" x14ac:dyDescent="0.3">
      <c r="A44" s="181" t="s">
        <v>103</v>
      </c>
      <c r="B44" s="182"/>
      <c r="C44" s="183"/>
      <c r="D44" s="184"/>
      <c r="E44" s="123">
        <v>4110000.05</v>
      </c>
      <c r="F44" s="123"/>
      <c r="G44" s="123"/>
      <c r="H44" s="123">
        <f t="shared" si="0"/>
        <v>0</v>
      </c>
    </row>
    <row r="45" spans="1:8" ht="15.75" thickBot="1" x14ac:dyDescent="0.3">
      <c r="A45" s="181" t="s">
        <v>112</v>
      </c>
      <c r="B45" s="182"/>
      <c r="C45" s="183"/>
      <c r="D45" s="184"/>
      <c r="E45" s="120">
        <v>7580000.0899999999</v>
      </c>
      <c r="F45" s="123"/>
      <c r="G45" s="123"/>
      <c r="H45" s="123"/>
    </row>
    <row r="46" spans="1:8" ht="15.75" thickBot="1" x14ac:dyDescent="0.3">
      <c r="A46" s="181" t="s">
        <v>121</v>
      </c>
      <c r="B46" s="182"/>
      <c r="C46" s="183"/>
      <c r="D46" s="184"/>
      <c r="E46" s="121">
        <v>5290000.08</v>
      </c>
      <c r="F46" s="123"/>
      <c r="G46" s="123"/>
      <c r="H46" s="123"/>
    </row>
    <row r="47" spans="1:8" ht="15.75" thickBot="1" x14ac:dyDescent="0.3">
      <c r="A47" s="181" t="s">
        <v>130</v>
      </c>
      <c r="B47" s="182"/>
      <c r="C47" s="183"/>
      <c r="D47" s="184"/>
      <c r="E47" s="122"/>
      <c r="F47" s="123">
        <v>6121417.6399999997</v>
      </c>
      <c r="G47" s="123">
        <v>488571.44</v>
      </c>
      <c r="H47" s="123">
        <f t="shared" si="0"/>
        <v>6609989.0800000001</v>
      </c>
    </row>
    <row r="48" spans="1:8" ht="15.75" thickBot="1" x14ac:dyDescent="0.3">
      <c r="A48" s="185"/>
      <c r="B48" s="186"/>
      <c r="C48" s="183"/>
      <c r="D48" s="184"/>
      <c r="E48" s="122"/>
      <c r="F48" s="123"/>
      <c r="G48" s="123"/>
      <c r="H48" s="123">
        <f t="shared" si="0"/>
        <v>0</v>
      </c>
    </row>
    <row r="49" spans="1:8" ht="15.75" thickBot="1" x14ac:dyDescent="0.3">
      <c r="A49" s="187" t="s">
        <v>25</v>
      </c>
      <c r="B49" s="188"/>
      <c r="C49" s="189">
        <f>C42</f>
        <v>30000000</v>
      </c>
      <c r="D49" s="190"/>
      <c r="E49" s="122">
        <f>SUM(E43:E47)</f>
        <v>23390000.299999997</v>
      </c>
      <c r="F49" s="123">
        <f>SUM(F42:F48)</f>
        <v>6121417.6399999997</v>
      </c>
      <c r="G49" s="123">
        <f t="shared" ref="G49:H49" si="1">SUM(G42:G48)</f>
        <v>488571.44</v>
      </c>
      <c r="H49" s="123">
        <f t="shared" si="1"/>
        <v>6609989.0800000001</v>
      </c>
    </row>
    <row r="50" spans="1:8" ht="15.75" thickBot="1" x14ac:dyDescent="0.3">
      <c r="A50" s="171" t="s">
        <v>26</v>
      </c>
      <c r="B50" s="172"/>
      <c r="C50" s="74"/>
      <c r="D50" s="67">
        <f>E49/C49</f>
        <v>0.77966667666666656</v>
      </c>
      <c r="E50" s="172" t="s">
        <v>27</v>
      </c>
      <c r="F50" s="172"/>
      <c r="G50" s="59"/>
      <c r="H50" s="83">
        <f>+H49/C49</f>
        <v>0.22033296933333332</v>
      </c>
    </row>
    <row r="51" spans="1:8" ht="15.75" thickBot="1" x14ac:dyDescent="0.3">
      <c r="A51" s="25"/>
      <c r="B51" s="26"/>
      <c r="C51" s="26"/>
      <c r="D51" s="26"/>
      <c r="E51" s="27"/>
      <c r="F51" s="28"/>
      <c r="G51" s="28"/>
      <c r="H51" s="103">
        <f>+H49</f>
        <v>6609989.0800000001</v>
      </c>
    </row>
    <row r="52" spans="1:8" x14ac:dyDescent="0.25">
      <c r="A52" s="29" t="s">
        <v>28</v>
      </c>
      <c r="B52" s="26"/>
      <c r="C52" s="26"/>
      <c r="D52" s="26"/>
      <c r="E52" s="30"/>
      <c r="F52" s="31"/>
      <c r="G52" s="31"/>
      <c r="H52" s="42"/>
    </row>
    <row r="53" spans="1:8" ht="25.5" x14ac:dyDescent="0.25">
      <c r="A53" s="56" t="s">
        <v>29</v>
      </c>
      <c r="B53" s="128" t="s">
        <v>131</v>
      </c>
      <c r="C53" s="173">
        <v>46283</v>
      </c>
      <c r="D53" s="174"/>
      <c r="E53" s="175" t="s">
        <v>30</v>
      </c>
      <c r="F53" s="175"/>
      <c r="G53" s="176">
        <f>H51</f>
        <v>6609989.0800000001</v>
      </c>
      <c r="H53" s="177"/>
    </row>
    <row r="54" spans="1:8" ht="15.75" thickBot="1" x14ac:dyDescent="0.3">
      <c r="A54" s="32"/>
      <c r="B54" s="33"/>
      <c r="C54" s="33"/>
      <c r="D54" s="33"/>
      <c r="E54" s="33"/>
      <c r="F54" s="57"/>
      <c r="G54" s="57"/>
      <c r="H54" s="58"/>
    </row>
    <row r="55" spans="1:8" ht="15.75" thickBot="1" x14ac:dyDescent="0.3">
      <c r="A55" s="178" t="s">
        <v>31</v>
      </c>
      <c r="B55" s="179"/>
      <c r="C55" s="179"/>
      <c r="D55" s="179"/>
      <c r="E55" s="180"/>
      <c r="F55" s="34"/>
      <c r="G55" s="71"/>
      <c r="H55" s="13"/>
    </row>
    <row r="56" spans="1:8" x14ac:dyDescent="0.25">
      <c r="A56" s="161" t="s">
        <v>22</v>
      </c>
      <c r="B56" s="162"/>
      <c r="C56" s="77"/>
      <c r="D56" s="113">
        <f>C49</f>
        <v>30000000</v>
      </c>
      <c r="E56" s="48"/>
      <c r="F56" s="35"/>
      <c r="G56" s="35"/>
      <c r="H56" s="13"/>
    </row>
    <row r="57" spans="1:8" x14ac:dyDescent="0.25">
      <c r="A57" s="163" t="s">
        <v>32</v>
      </c>
      <c r="B57" s="164"/>
      <c r="C57" s="78"/>
      <c r="D57" s="114">
        <f>E49</f>
        <v>23390000.299999997</v>
      </c>
      <c r="E57" s="50"/>
      <c r="F57" s="36"/>
      <c r="G57" s="36"/>
      <c r="H57" s="13"/>
    </row>
    <row r="58" spans="1:8" x14ac:dyDescent="0.25">
      <c r="A58" s="165" t="s">
        <v>66</v>
      </c>
      <c r="B58" s="166"/>
      <c r="C58" s="79"/>
      <c r="D58" s="114">
        <f>F26</f>
        <v>488571.44</v>
      </c>
      <c r="E58" s="49"/>
      <c r="F58" s="36"/>
      <c r="G58" s="36"/>
      <c r="H58" s="13"/>
    </row>
    <row r="59" spans="1:8" x14ac:dyDescent="0.25">
      <c r="A59" s="165" t="s">
        <v>33</v>
      </c>
      <c r="B59" s="166"/>
      <c r="C59" s="79"/>
      <c r="D59" s="114">
        <f>+D56-D57-D60</f>
        <v>10.620000002905726</v>
      </c>
      <c r="E59" s="49"/>
      <c r="F59" s="36"/>
      <c r="G59" s="36"/>
      <c r="H59" s="13"/>
    </row>
    <row r="60" spans="1:8" ht="15.75" thickBot="1" x14ac:dyDescent="0.3">
      <c r="A60" s="167" t="s">
        <v>34</v>
      </c>
      <c r="B60" s="168"/>
      <c r="C60" s="75"/>
      <c r="D60" s="115">
        <f>G27</f>
        <v>6609989.0800000001</v>
      </c>
      <c r="E60" s="51">
        <v>0</v>
      </c>
      <c r="F60" s="36"/>
      <c r="G60" s="36"/>
      <c r="H60" s="13"/>
    </row>
    <row r="61" spans="1:8" ht="15.75" thickBot="1" x14ac:dyDescent="0.3">
      <c r="A61" s="169" t="s">
        <v>35</v>
      </c>
      <c r="B61" s="170"/>
      <c r="C61" s="80"/>
      <c r="D61" s="116">
        <f>D59+D57+D60</f>
        <v>30000000</v>
      </c>
      <c r="E61" s="52"/>
      <c r="F61" s="37"/>
      <c r="G61" s="28"/>
      <c r="H61" s="13"/>
    </row>
    <row r="62" spans="1:8" x14ac:dyDescent="0.25">
      <c r="A62" s="2"/>
      <c r="B62" s="1"/>
      <c r="C62" s="1"/>
      <c r="D62" s="1"/>
      <c r="E62" s="1"/>
      <c r="F62" s="1"/>
      <c r="G62" s="1"/>
      <c r="H62" s="13"/>
    </row>
    <row r="63" spans="1:8" x14ac:dyDescent="0.25">
      <c r="A63" s="5" t="s">
        <v>36</v>
      </c>
      <c r="B63" s="1"/>
      <c r="C63" s="1"/>
      <c r="D63" s="1"/>
      <c r="E63" s="1"/>
      <c r="F63" s="1"/>
      <c r="G63" s="1"/>
      <c r="H63" s="13"/>
    </row>
    <row r="64" spans="1:8" x14ac:dyDescent="0.25">
      <c r="A64" s="43"/>
      <c r="B64" s="44"/>
      <c r="C64" s="44"/>
      <c r="D64" s="44"/>
      <c r="E64" s="44"/>
      <c r="F64" s="44"/>
      <c r="G64" s="44"/>
      <c r="H64" s="45"/>
    </row>
    <row r="65" spans="1:8" ht="27" x14ac:dyDescent="0.25">
      <c r="A65" s="53" t="s">
        <v>12</v>
      </c>
      <c r="B65" s="157" t="s">
        <v>13</v>
      </c>
      <c r="C65" s="158"/>
      <c r="D65" s="54" t="s">
        <v>37</v>
      </c>
      <c r="E65" s="53" t="s">
        <v>9</v>
      </c>
      <c r="F65" s="54" t="s">
        <v>38</v>
      </c>
      <c r="G65" s="159" t="s">
        <v>39</v>
      </c>
      <c r="H65" s="160"/>
    </row>
    <row r="66" spans="1:8" ht="24" customHeight="1" x14ac:dyDescent="0.25">
      <c r="A66" s="54">
        <v>1</v>
      </c>
      <c r="B66" s="151" t="s">
        <v>60</v>
      </c>
      <c r="C66" s="152"/>
      <c r="D66" s="118" t="s">
        <v>100</v>
      </c>
      <c r="E66" s="101">
        <v>46161</v>
      </c>
      <c r="F66" s="100">
        <v>6410000.0800000001</v>
      </c>
      <c r="G66" s="153">
        <f>F66</f>
        <v>6410000.0800000001</v>
      </c>
      <c r="H66" s="154"/>
    </row>
    <row r="67" spans="1:8" ht="24" customHeight="1" x14ac:dyDescent="0.25">
      <c r="A67" s="54">
        <v>2</v>
      </c>
      <c r="B67" s="151" t="s">
        <v>60</v>
      </c>
      <c r="C67" s="152"/>
      <c r="D67" s="118" t="s">
        <v>108</v>
      </c>
      <c r="E67" s="101">
        <v>46183</v>
      </c>
      <c r="F67" s="100">
        <v>4110000.05</v>
      </c>
      <c r="G67" s="153">
        <f>F67</f>
        <v>4110000.05</v>
      </c>
      <c r="H67" s="154"/>
    </row>
    <row r="68" spans="1:8" ht="24" customHeight="1" x14ac:dyDescent="0.25">
      <c r="A68" s="54">
        <v>3</v>
      </c>
      <c r="B68" s="151" t="s">
        <v>60</v>
      </c>
      <c r="C68" s="152"/>
      <c r="D68" s="118" t="s">
        <v>117</v>
      </c>
      <c r="E68" s="101">
        <v>46219</v>
      </c>
      <c r="F68" s="100">
        <v>7580000.0899999999</v>
      </c>
      <c r="G68" s="153">
        <f>F68</f>
        <v>7580000.0899999999</v>
      </c>
      <c r="H68" s="154"/>
    </row>
    <row r="69" spans="1:8" ht="24" customHeight="1" x14ac:dyDescent="0.25">
      <c r="A69" s="54">
        <v>4</v>
      </c>
      <c r="B69" s="151" t="s">
        <v>60</v>
      </c>
      <c r="C69" s="152"/>
      <c r="D69" s="118" t="s">
        <v>126</v>
      </c>
      <c r="E69" s="101">
        <v>46248</v>
      </c>
      <c r="F69" s="100">
        <v>5290000.08</v>
      </c>
      <c r="G69" s="153">
        <f>F69</f>
        <v>5290000.08</v>
      </c>
      <c r="H69" s="154"/>
    </row>
    <row r="70" spans="1:8" ht="24" customHeight="1" x14ac:dyDescent="0.25">
      <c r="A70" s="54">
        <v>5</v>
      </c>
      <c r="B70" s="151" t="s">
        <v>60</v>
      </c>
      <c r="C70" s="152"/>
      <c r="D70" s="118" t="s">
        <v>135</v>
      </c>
      <c r="E70" s="101">
        <v>46283</v>
      </c>
      <c r="F70" s="100">
        <v>6609989.0800000001</v>
      </c>
      <c r="G70" s="153">
        <f>F70</f>
        <v>6609989.0800000001</v>
      </c>
      <c r="H70" s="154"/>
    </row>
    <row r="71" spans="1:8" ht="15.75" x14ac:dyDescent="0.25">
      <c r="A71" s="144" t="s">
        <v>40</v>
      </c>
      <c r="B71" s="144"/>
      <c r="C71" s="144"/>
      <c r="D71" s="144"/>
      <c r="E71" s="144"/>
      <c r="F71" s="144"/>
      <c r="G71" s="155">
        <f>SUM(G66:H70)</f>
        <v>29999989.379999995</v>
      </c>
      <c r="H71" s="156"/>
    </row>
    <row r="72" spans="1:8" x14ac:dyDescent="0.25">
      <c r="A72" s="144" t="s">
        <v>41</v>
      </c>
      <c r="B72" s="144"/>
      <c r="C72" s="144"/>
      <c r="D72" s="144"/>
      <c r="E72" s="144"/>
      <c r="F72" s="144"/>
      <c r="G72" s="98"/>
      <c r="H72" s="99">
        <f>H49/C49</f>
        <v>0.22033296933333332</v>
      </c>
    </row>
    <row r="73" spans="1:8" ht="15.75" thickBot="1" x14ac:dyDescent="0.3">
      <c r="A73" s="38"/>
      <c r="B73" s="22"/>
      <c r="C73" s="22"/>
      <c r="D73" s="22"/>
      <c r="E73" s="22"/>
      <c r="F73" s="22"/>
      <c r="G73" s="22"/>
      <c r="H73" s="23"/>
    </row>
    <row r="74" spans="1:8" ht="15.75" thickBot="1" x14ac:dyDescent="0.3">
      <c r="A74" s="39"/>
      <c r="B74" s="11"/>
      <c r="C74" s="11"/>
      <c r="D74" s="11"/>
      <c r="E74" s="11"/>
      <c r="F74" s="11"/>
      <c r="G74" s="11"/>
      <c r="H74" s="12"/>
    </row>
    <row r="75" spans="1:8" ht="15" customHeight="1" x14ac:dyDescent="0.25">
      <c r="A75" s="10" t="s">
        <v>42</v>
      </c>
      <c r="B75" s="11"/>
      <c r="C75" s="11"/>
      <c r="D75" s="11"/>
      <c r="E75" s="11"/>
      <c r="F75" s="11"/>
      <c r="G75" s="11"/>
      <c r="H75" s="12"/>
    </row>
    <row r="76" spans="1:8" ht="34.5" customHeight="1" x14ac:dyDescent="0.25">
      <c r="A76" s="145" t="s">
        <v>96</v>
      </c>
      <c r="B76" s="146"/>
      <c r="C76" s="146"/>
      <c r="D76" s="146"/>
      <c r="E76" s="146"/>
      <c r="F76" s="146"/>
      <c r="G76" s="146"/>
      <c r="H76" s="147"/>
    </row>
    <row r="77" spans="1:8" ht="13.5" customHeight="1" x14ac:dyDescent="0.25">
      <c r="A77" s="148" t="s">
        <v>68</v>
      </c>
      <c r="B77" s="149"/>
      <c r="C77" s="149"/>
      <c r="D77" s="149"/>
      <c r="E77" s="149"/>
      <c r="F77" s="149"/>
      <c r="G77" s="149"/>
      <c r="H77" s="150"/>
    </row>
    <row r="78" spans="1:8" ht="15" customHeight="1" x14ac:dyDescent="0.25">
      <c r="A78" s="130" t="s">
        <v>48</v>
      </c>
      <c r="B78" s="131"/>
      <c r="C78" s="131"/>
      <c r="D78" s="131"/>
      <c r="E78" s="131"/>
      <c r="F78" s="131"/>
      <c r="G78" s="131"/>
      <c r="H78" s="132"/>
    </row>
    <row r="79" spans="1:8" ht="15" customHeight="1" x14ac:dyDescent="0.25">
      <c r="A79" s="130" t="s">
        <v>62</v>
      </c>
      <c r="B79" s="131"/>
      <c r="C79" s="131"/>
      <c r="D79" s="131"/>
      <c r="E79" s="131"/>
      <c r="F79" s="131"/>
      <c r="G79" s="131"/>
      <c r="H79" s="132"/>
    </row>
    <row r="80" spans="1:8" ht="15" customHeight="1" x14ac:dyDescent="0.25">
      <c r="A80" s="130" t="s">
        <v>63</v>
      </c>
      <c r="B80" s="131"/>
      <c r="C80" s="131"/>
      <c r="D80" s="131"/>
      <c r="E80" s="131"/>
      <c r="F80" s="131"/>
      <c r="G80" s="131"/>
      <c r="H80" s="132"/>
    </row>
    <row r="81" spans="1:8" ht="15" customHeight="1" x14ac:dyDescent="0.25">
      <c r="A81" s="130" t="s">
        <v>49</v>
      </c>
      <c r="B81" s="131"/>
      <c r="C81" s="131"/>
      <c r="D81" s="131"/>
      <c r="E81" s="131"/>
      <c r="F81" s="131"/>
      <c r="G81" s="131"/>
      <c r="H81" s="132"/>
    </row>
    <row r="82" spans="1:8" ht="15" customHeight="1" x14ac:dyDescent="0.25">
      <c r="A82" s="130" t="s">
        <v>70</v>
      </c>
      <c r="B82" s="131"/>
      <c r="C82" s="131"/>
      <c r="D82" s="131"/>
      <c r="E82" s="131"/>
      <c r="F82" s="131"/>
      <c r="G82" s="131"/>
      <c r="H82" s="132"/>
    </row>
    <row r="83" spans="1:8" ht="15" customHeight="1" x14ac:dyDescent="0.25">
      <c r="A83" s="130" t="s">
        <v>50</v>
      </c>
      <c r="B83" s="131"/>
      <c r="C83" s="131"/>
      <c r="D83" s="131"/>
      <c r="E83" s="131"/>
      <c r="F83" s="131"/>
      <c r="G83" s="131"/>
      <c r="H83" s="132"/>
    </row>
    <row r="84" spans="1:8" ht="15" customHeight="1" x14ac:dyDescent="0.25">
      <c r="A84" s="130" t="s">
        <v>61</v>
      </c>
      <c r="B84" s="131"/>
      <c r="C84" s="131"/>
      <c r="D84" s="131"/>
      <c r="E84" s="131"/>
      <c r="F84" s="131"/>
      <c r="G84" s="131"/>
      <c r="H84" s="132"/>
    </row>
    <row r="85" spans="1:8" ht="15" customHeight="1" x14ac:dyDescent="0.25">
      <c r="A85" s="130" t="s">
        <v>51</v>
      </c>
      <c r="B85" s="131"/>
      <c r="C85" s="131"/>
      <c r="D85" s="131"/>
      <c r="E85" s="131"/>
      <c r="F85" s="131"/>
      <c r="G85" s="131"/>
      <c r="H85" s="132"/>
    </row>
    <row r="86" spans="1:8" x14ac:dyDescent="0.25">
      <c r="A86" s="130" t="s">
        <v>95</v>
      </c>
      <c r="B86" s="131"/>
      <c r="C86" s="131"/>
      <c r="D86" s="131"/>
      <c r="E86" s="131"/>
      <c r="F86" s="131"/>
      <c r="G86" s="131"/>
      <c r="H86" s="132"/>
    </row>
    <row r="87" spans="1:8" ht="15" customHeight="1" x14ac:dyDescent="0.25">
      <c r="A87" s="130" t="s">
        <v>52</v>
      </c>
      <c r="B87" s="131"/>
      <c r="C87" s="131"/>
      <c r="D87" s="131"/>
      <c r="E87" s="131"/>
      <c r="F87" s="131"/>
      <c r="G87" s="131"/>
      <c r="H87" s="132"/>
    </row>
    <row r="88" spans="1:8" ht="15" customHeight="1" x14ac:dyDescent="0.25">
      <c r="A88" s="130" t="s">
        <v>133</v>
      </c>
      <c r="B88" s="131"/>
      <c r="C88" s="131"/>
      <c r="D88" s="131"/>
      <c r="E88" s="131"/>
      <c r="F88" s="131"/>
      <c r="G88" s="131"/>
      <c r="H88" s="132"/>
    </row>
    <row r="89" spans="1:8" ht="15.75" thickBot="1" x14ac:dyDescent="0.3">
      <c r="A89" s="63"/>
      <c r="B89" s="64"/>
      <c r="C89" s="64"/>
      <c r="D89" s="64"/>
      <c r="E89" s="64"/>
      <c r="F89" s="64"/>
      <c r="G89" s="64"/>
      <c r="H89" s="65"/>
    </row>
    <row r="90" spans="1:8" x14ac:dyDescent="0.25">
      <c r="A90" s="10" t="s">
        <v>43</v>
      </c>
      <c r="B90" s="11"/>
      <c r="C90" s="11"/>
      <c r="D90" s="11"/>
      <c r="E90" s="11"/>
      <c r="F90" s="11"/>
      <c r="G90" s="11"/>
      <c r="H90" s="12"/>
    </row>
    <row r="91" spans="1:8" ht="15.75" thickBot="1" x14ac:dyDescent="0.3">
      <c r="A91" s="40" t="s">
        <v>44</v>
      </c>
      <c r="B91" s="41">
        <f>E49/C49</f>
        <v>0.77966667666666656</v>
      </c>
      <c r="C91" s="81"/>
      <c r="D91" s="133" t="s">
        <v>45</v>
      </c>
      <c r="E91" s="134"/>
      <c r="F91" s="110">
        <f>H72</f>
        <v>0.22033296933333332</v>
      </c>
      <c r="G91" s="46"/>
      <c r="H91" s="55"/>
    </row>
    <row r="92" spans="1:8" ht="15.75" thickBot="1" x14ac:dyDescent="0.3">
      <c r="A92" s="2"/>
      <c r="B92" s="1"/>
      <c r="C92" s="1"/>
      <c r="D92" s="1"/>
      <c r="E92" s="1"/>
      <c r="F92" s="1"/>
      <c r="G92" s="1"/>
      <c r="H92" s="13"/>
    </row>
    <row r="93" spans="1:8" x14ac:dyDescent="0.25">
      <c r="A93" s="10" t="s">
        <v>46</v>
      </c>
      <c r="B93" s="11"/>
      <c r="C93" s="11"/>
      <c r="D93" s="11"/>
      <c r="E93" s="11"/>
      <c r="F93" s="11"/>
      <c r="G93" s="11"/>
      <c r="H93" s="12"/>
    </row>
    <row r="94" spans="1:8" ht="14.25" customHeight="1" x14ac:dyDescent="0.25">
      <c r="A94" s="135"/>
      <c r="B94" s="136"/>
      <c r="C94" s="136"/>
      <c r="D94" s="136"/>
      <c r="E94" s="136"/>
      <c r="F94" s="136"/>
      <c r="G94" s="136"/>
      <c r="H94" s="137"/>
    </row>
    <row r="95" spans="1:8" x14ac:dyDescent="0.25">
      <c r="A95" s="135"/>
      <c r="B95" s="136"/>
      <c r="C95" s="136"/>
      <c r="D95" s="136"/>
      <c r="E95" s="136"/>
      <c r="F95" s="136"/>
      <c r="G95" s="136"/>
      <c r="H95" s="137"/>
    </row>
    <row r="96" spans="1:8" x14ac:dyDescent="0.25">
      <c r="A96" s="2"/>
      <c r="B96" s="1"/>
      <c r="C96" s="1"/>
      <c r="D96" s="1"/>
      <c r="E96" s="1"/>
      <c r="F96" s="1"/>
      <c r="G96" s="1"/>
      <c r="H96" s="13"/>
    </row>
    <row r="97" spans="1:8" x14ac:dyDescent="0.25">
      <c r="A97" s="5" t="s">
        <v>47</v>
      </c>
      <c r="B97" s="6" t="s">
        <v>136</v>
      </c>
      <c r="C97" s="1"/>
      <c r="D97" s="1"/>
      <c r="E97" s="1"/>
      <c r="F97" s="1"/>
      <c r="G97" s="1"/>
      <c r="H97" s="13"/>
    </row>
    <row r="98" spans="1:8" x14ac:dyDescent="0.25">
      <c r="A98" s="5"/>
      <c r="B98" s="1"/>
      <c r="C98" s="1"/>
      <c r="D98" s="1"/>
      <c r="E98" s="1"/>
      <c r="F98" s="1"/>
      <c r="G98" s="1"/>
      <c r="H98" s="13"/>
    </row>
    <row r="99" spans="1:8" x14ac:dyDescent="0.25">
      <c r="A99" s="6"/>
      <c r="D99" s="1"/>
      <c r="E99" s="1"/>
      <c r="F99" s="1"/>
      <c r="G99" s="1"/>
      <c r="H99" s="13"/>
    </row>
    <row r="100" spans="1:8" x14ac:dyDescent="0.25">
      <c r="A100" s="5"/>
      <c r="B100" s="1"/>
      <c r="C100" s="1"/>
      <c r="D100" s="1"/>
      <c r="E100" s="1"/>
      <c r="F100" s="1"/>
      <c r="G100" s="1"/>
      <c r="H100" s="13"/>
    </row>
    <row r="101" spans="1:8" x14ac:dyDescent="0.25">
      <c r="A101" s="5"/>
      <c r="B101" s="1"/>
      <c r="C101" s="1"/>
      <c r="D101" s="1"/>
      <c r="E101" s="1"/>
      <c r="F101" s="1"/>
      <c r="G101" s="1"/>
      <c r="H101" s="13"/>
    </row>
    <row r="102" spans="1:8" x14ac:dyDescent="0.25">
      <c r="A102" s="5"/>
      <c r="B102" s="1"/>
      <c r="C102" s="1"/>
      <c r="D102" s="1"/>
      <c r="E102" s="1"/>
      <c r="F102" s="1"/>
      <c r="G102" s="1"/>
      <c r="H102" s="13"/>
    </row>
    <row r="103" spans="1:8" x14ac:dyDescent="0.25">
      <c r="A103" s="5"/>
      <c r="B103" s="1"/>
      <c r="C103" s="1"/>
      <c r="D103" s="1"/>
      <c r="E103" s="1"/>
      <c r="F103" s="1"/>
      <c r="G103" s="1"/>
      <c r="H103" s="13"/>
    </row>
    <row r="104" spans="1:8" ht="15.75" thickBot="1" x14ac:dyDescent="0.3">
      <c r="A104" s="5"/>
      <c r="B104" s="1"/>
      <c r="C104" s="1"/>
      <c r="D104" s="1"/>
      <c r="E104" s="1"/>
      <c r="F104" s="1"/>
      <c r="G104" s="1"/>
      <c r="H104" s="13"/>
    </row>
    <row r="105" spans="1:8" x14ac:dyDescent="0.25">
      <c r="A105" s="39"/>
      <c r="B105" s="11"/>
      <c r="C105" s="11"/>
      <c r="D105" s="11"/>
      <c r="E105" s="11"/>
      <c r="F105" s="11"/>
      <c r="G105" s="11"/>
      <c r="H105" s="12"/>
    </row>
    <row r="106" spans="1:8" ht="15.75" thickBot="1" x14ac:dyDescent="0.3">
      <c r="A106" s="138" t="s">
        <v>74</v>
      </c>
      <c r="B106" s="139"/>
      <c r="C106" s="139"/>
      <c r="D106" s="139"/>
      <c r="E106" s="139"/>
      <c r="F106" s="139"/>
      <c r="G106" s="139"/>
      <c r="H106" s="140"/>
    </row>
    <row r="107" spans="1:8" ht="15.75" thickBot="1" x14ac:dyDescent="0.3">
      <c r="A107" s="141" t="s">
        <v>97</v>
      </c>
      <c r="B107" s="142"/>
      <c r="C107" s="142"/>
      <c r="D107" s="142"/>
      <c r="E107" s="142"/>
      <c r="F107" s="142"/>
      <c r="G107" s="142"/>
      <c r="H107" s="143"/>
    </row>
  </sheetData>
  <mergeCells count="110">
    <mergeCell ref="A7:H7"/>
    <mergeCell ref="A8:H9"/>
    <mergeCell ref="A10:E10"/>
    <mergeCell ref="F10:H10"/>
    <mergeCell ref="B11:D11"/>
    <mergeCell ref="F11:H11"/>
    <mergeCell ref="A1:D1"/>
    <mergeCell ref="A2:D2"/>
    <mergeCell ref="A5:D5"/>
    <mergeCell ref="E5:H5"/>
    <mergeCell ref="A6:D6"/>
    <mergeCell ref="E6:H6"/>
    <mergeCell ref="A17:C17"/>
    <mergeCell ref="D17:E17"/>
    <mergeCell ref="F17:H17"/>
    <mergeCell ref="D20:H20"/>
    <mergeCell ref="D21:H21"/>
    <mergeCell ref="G25:H25"/>
    <mergeCell ref="B12:D12"/>
    <mergeCell ref="E12:H12"/>
    <mergeCell ref="A13:H13"/>
    <mergeCell ref="A16:C16"/>
    <mergeCell ref="D16:E16"/>
    <mergeCell ref="F16:H16"/>
    <mergeCell ref="B33:C33"/>
    <mergeCell ref="D33:E33"/>
    <mergeCell ref="F33:G33"/>
    <mergeCell ref="B34:C34"/>
    <mergeCell ref="D34:E34"/>
    <mergeCell ref="F34:G34"/>
    <mergeCell ref="G26:H26"/>
    <mergeCell ref="G27:H27"/>
    <mergeCell ref="A30:D31"/>
    <mergeCell ref="E30:H31"/>
    <mergeCell ref="B32:D32"/>
    <mergeCell ref="F32:G32"/>
    <mergeCell ref="B37:C37"/>
    <mergeCell ref="D37:E37"/>
    <mergeCell ref="F37:G37"/>
    <mergeCell ref="A38:D38"/>
    <mergeCell ref="E38:H38"/>
    <mergeCell ref="A40:H40"/>
    <mergeCell ref="B35:C35"/>
    <mergeCell ref="D35:E35"/>
    <mergeCell ref="F35:G35"/>
    <mergeCell ref="B36:C36"/>
    <mergeCell ref="D36:E36"/>
    <mergeCell ref="F36:G36"/>
    <mergeCell ref="A44:B44"/>
    <mergeCell ref="C44:D44"/>
    <mergeCell ref="A45:B45"/>
    <mergeCell ref="C45:D45"/>
    <mergeCell ref="A46:B46"/>
    <mergeCell ref="C46:D46"/>
    <mergeCell ref="A41:B41"/>
    <mergeCell ref="C41:D41"/>
    <mergeCell ref="A42:B42"/>
    <mergeCell ref="C42:D42"/>
    <mergeCell ref="A43:B43"/>
    <mergeCell ref="C43:D43"/>
    <mergeCell ref="A50:B50"/>
    <mergeCell ref="E50:F50"/>
    <mergeCell ref="C53:D53"/>
    <mergeCell ref="E53:F53"/>
    <mergeCell ref="G53:H53"/>
    <mergeCell ref="A55:E55"/>
    <mergeCell ref="A47:B47"/>
    <mergeCell ref="C47:D47"/>
    <mergeCell ref="A48:B48"/>
    <mergeCell ref="C48:D48"/>
    <mergeCell ref="A49:B49"/>
    <mergeCell ref="C49:D49"/>
    <mergeCell ref="B65:C65"/>
    <mergeCell ref="G65:H65"/>
    <mergeCell ref="B66:C66"/>
    <mergeCell ref="G66:H66"/>
    <mergeCell ref="B67:C67"/>
    <mergeCell ref="G67:H67"/>
    <mergeCell ref="A56:B56"/>
    <mergeCell ref="A57:B57"/>
    <mergeCell ref="A58:B58"/>
    <mergeCell ref="A59:B59"/>
    <mergeCell ref="A60:B60"/>
    <mergeCell ref="A61:B61"/>
    <mergeCell ref="A72:F72"/>
    <mergeCell ref="A76:H76"/>
    <mergeCell ref="A77:H77"/>
    <mergeCell ref="A78:H78"/>
    <mergeCell ref="A79:H79"/>
    <mergeCell ref="A80:H80"/>
    <mergeCell ref="B68:C68"/>
    <mergeCell ref="G68:H68"/>
    <mergeCell ref="B69:C69"/>
    <mergeCell ref="G69:H69"/>
    <mergeCell ref="A71:F71"/>
    <mergeCell ref="G71:H71"/>
    <mergeCell ref="B70:C70"/>
    <mergeCell ref="G70:H70"/>
    <mergeCell ref="A87:H87"/>
    <mergeCell ref="A88:H88"/>
    <mergeCell ref="D91:E91"/>
    <mergeCell ref="A94:H95"/>
    <mergeCell ref="A106:H106"/>
    <mergeCell ref="A107:H107"/>
    <mergeCell ref="A81:H81"/>
    <mergeCell ref="A82:H82"/>
    <mergeCell ref="A83:H83"/>
    <mergeCell ref="A84:H84"/>
    <mergeCell ref="A85:H85"/>
    <mergeCell ref="A86:H86"/>
  </mergeCells>
  <pageMargins left="0.70866141732283472" right="0.70866141732283472" top="0.74803149606299213" bottom="0.74803149606299213" header="0.31496062992125984" footer="0.31496062992125984"/>
  <pageSetup scale="45" fitToHeight="0" orientation="portrait" horizontalDpi="12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5</vt:i4>
      </vt:variant>
    </vt:vector>
  </HeadingPairs>
  <TitlesOfParts>
    <vt:vector size="10" baseType="lpstr">
      <vt:lpstr>INFORME 01</vt:lpstr>
      <vt:lpstr>INFORME 02</vt:lpstr>
      <vt:lpstr>INFORME 03</vt:lpstr>
      <vt:lpstr>INFORME 04</vt:lpstr>
      <vt:lpstr>INFORME 05</vt:lpstr>
      <vt:lpstr>'INFORME 01'!Área_de_impresión</vt:lpstr>
      <vt:lpstr>'INFORME 02'!Área_de_impresión</vt:lpstr>
      <vt:lpstr>'INFORME 03'!Área_de_impresión</vt:lpstr>
      <vt:lpstr>'INFORME 04'!Área_de_impresión</vt:lpstr>
      <vt:lpstr>'INFORME 05'!Área_de_impresión</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PS. Leady Viviana Matallana Quiroga</dc:creator>
  <cp:keywords/>
  <dc:description/>
  <cp:lastModifiedBy>Disan</cp:lastModifiedBy>
  <cp:revision/>
  <cp:lastPrinted>2026-09-18T21:19:34Z</cp:lastPrinted>
  <dcterms:created xsi:type="dcterms:W3CDTF">2014-04-16T15:00:44Z</dcterms:created>
  <dcterms:modified xsi:type="dcterms:W3CDTF">2026-10-15T21:04:15Z</dcterms:modified>
  <cp:category/>
  <cp:contentStatus/>
</cp:coreProperties>
</file>