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OPIA DE SEGURIDAD ALEJO 2025-05-30\ALCALDÍA DE PALESTINA\2024-2027\CONTRATOS\2026-1\004 - CONVENIO AGENDA CULTURA IMPULSANDO\"/>
    </mc:Choice>
  </mc:AlternateContent>
  <xr:revisionPtr revIDLastSave="0" documentId="13_ncr:1_{F580CC4F-6F34-4E42-8415-40F495D7E1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BRERO" sheetId="15" r:id="rId1"/>
  </sheets>
  <definedNames>
    <definedName name="_xlnm.Print_Area" localSheetId="0">FEBRERO!$B$1:$G$52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15" l="1"/>
  <c r="C26" i="15"/>
  <c r="C25" i="15"/>
  <c r="C23" i="15"/>
  <c r="E21" i="15" s="1"/>
  <c r="C36" i="15"/>
  <c r="D38" i="15"/>
  <c r="D42" i="15" s="1"/>
  <c r="C10" i="15"/>
  <c r="C41" i="15" l="1"/>
  <c r="C42" i="15" s="1"/>
  <c r="G32" i="15"/>
  <c r="G31" i="15"/>
  <c r="G30" i="15"/>
  <c r="G33" i="15" s="1"/>
</calcChain>
</file>

<file path=xl/sharedStrings.xml><?xml version="1.0" encoding="utf-8"?>
<sst xmlns="http://schemas.openxmlformats.org/spreadsheetml/2006/main" count="66" uniqueCount="64">
  <si>
    <t>Concepto</t>
  </si>
  <si>
    <t>Descripción</t>
  </si>
  <si>
    <t xml:space="preserve">Fecha Acta </t>
  </si>
  <si>
    <t>Contratista:</t>
  </si>
  <si>
    <t>Valor del Contrato ($):</t>
  </si>
  <si>
    <t>Objeto del Contrato:</t>
  </si>
  <si>
    <t xml:space="preserve">Valor Acta TOTAL       </t>
  </si>
  <si>
    <t>RESUMEN DEL CONTRATO:</t>
  </si>
  <si>
    <t>Valor del Contrato:</t>
  </si>
  <si>
    <t>RESUMEN DEL ANTICIPO</t>
  </si>
  <si>
    <t>Valor del Anticipo:</t>
  </si>
  <si>
    <t>Saldo por amortizar:</t>
  </si>
  <si>
    <t>Sumas Iguales:</t>
  </si>
  <si>
    <t>Supervisor(a):</t>
  </si>
  <si>
    <t>SE HACE CONSTAR</t>
  </si>
  <si>
    <t>Valor Acta 01</t>
  </si>
  <si>
    <t>Versión: 1,0</t>
  </si>
  <si>
    <t>No. Contrato :</t>
  </si>
  <si>
    <t>Cargo Supervisor(a):</t>
  </si>
  <si>
    <t>Contratante:</t>
  </si>
  <si>
    <t>Valor Anticipo:</t>
  </si>
  <si>
    <t xml:space="preserve">Valor Ejecucion Parcial:    </t>
  </si>
  <si>
    <t>Valor Amortizar:</t>
  </si>
  <si>
    <t xml:space="preserve">Fecha del contrato: </t>
  </si>
  <si>
    <t>ACTA DE SUPERVISION NUMERO</t>
  </si>
  <si>
    <t>Fecha Adición:</t>
  </si>
  <si>
    <t>Valor Total Contrato</t>
  </si>
  <si>
    <t>CDP</t>
  </si>
  <si>
    <t xml:space="preserve">R.P </t>
  </si>
  <si>
    <t>Rubro</t>
  </si>
  <si>
    <t>Fecha de Inicio</t>
  </si>
  <si>
    <t>Fecha de Terminacion</t>
  </si>
  <si>
    <t>FECHAS</t>
  </si>
  <si>
    <t>Valor total del contrato</t>
  </si>
  <si>
    <t>VALOR PAGADO A LA FECHA</t>
  </si>
  <si>
    <t>VALOR TOTAL DEL CONTRATO</t>
  </si>
  <si>
    <t>VALOR A PAGAR SEGÚN ACTA</t>
  </si>
  <si>
    <t>VALOR SIN EJECUTAR DEL CONTRATO</t>
  </si>
  <si>
    <t xml:space="preserve">Amortización del Anticipo </t>
  </si>
  <si>
    <t>VALOR TOTAL ACTAS</t>
  </si>
  <si>
    <t xml:space="preserve">VALOR TOTAL A PAGAR SEGÚN ACTA </t>
  </si>
  <si>
    <t>MUNICIPIO DE PALESTINA CALDAS</t>
  </si>
  <si>
    <t>N/A</t>
  </si>
  <si>
    <t xml:space="preserve">COORDINADOR DE EDUCACION CULTURA Y DEPORTE </t>
  </si>
  <si>
    <t xml:space="preserve">SUPERVISOR </t>
  </si>
  <si>
    <t>ALEJANDRO SERNA MONTOYA</t>
  </si>
  <si>
    <t>COORDINADOR DE EDUCACION, CULTURA Y DEPORTE</t>
  </si>
  <si>
    <t>Carrera 10 Nro. 8-25 Palestina Caldas - Nit 890.801.141-7
www.palestina-caldas.gov.co - Email: alcaldía@palestina-caldas.gov.co</t>
  </si>
  <si>
    <t>CONVENIO DE ASOCIACIÓN PARA AUNAR ESFUERZOS TÉCNICOS, FINANCIEROS Y ADMINISTRATIVOS PARA LLEVAR A CABO LA CONMEMORACIÓN DE LAS ACTIVIDADES CULTURALES DE LA AGENDA CULTURAL DEL MUNICIPIO DE PALESTINA-CALDAS</t>
  </si>
  <si>
    <t>04.2.3.2.02.02.009.022</t>
  </si>
  <si>
    <t>04.2.3.2.02.02.009.023</t>
  </si>
  <si>
    <t>04.2.3.2.02.02.009.024</t>
  </si>
  <si>
    <t>04.2.3.2.02.02.009.025</t>
  </si>
  <si>
    <t>04.2.3.2.02.02.009.026</t>
  </si>
  <si>
    <t>ENE A MAY 2026</t>
  </si>
  <si>
    <t>FUNDACION IMPULSANDO EL TERRITORIO, NIT 901.924.775-3, Representada Legalmente por NORBY ELENA GIRALDO COLINA, identificada con C.C. Nro. 33.992.160</t>
  </si>
  <si>
    <r>
      <rPr>
        <b/>
        <sz val="18"/>
        <rFont val="Arial"/>
        <family val="2"/>
      </rPr>
      <t>ACTA RESUMEN N° 02</t>
    </r>
    <r>
      <rPr>
        <b/>
        <sz val="20"/>
        <rFont val="Arial"/>
        <family val="2"/>
      </rPr>
      <t xml:space="preserve">                                                 </t>
    </r>
  </si>
  <si>
    <t>OCTUBRE 13 DE 2026</t>
  </si>
  <si>
    <t>No. 02</t>
  </si>
  <si>
    <t>Valor Acta 02</t>
  </si>
  <si>
    <t>JUN A AGO 2026</t>
  </si>
  <si>
    <r>
      <t xml:space="preserve">Qué </t>
    </r>
    <r>
      <rPr>
        <b/>
        <sz val="14"/>
        <rFont val="Arial"/>
        <family val="2"/>
      </rPr>
      <t xml:space="preserve">FUNDACION IMPULSANDO EL TERRITORIO, </t>
    </r>
    <r>
      <rPr>
        <sz val="14"/>
        <rFont val="Arial"/>
        <family val="2"/>
      </rPr>
      <t xml:space="preserve">NIT 901.924.775-3, Representada Legalmente por NORBY ELENA GIRALDO COLINA, identificada con C.C. Nro. 33.992.160, ejecutó parcialmente para el Municipio de Palestina Caldas el </t>
    </r>
    <r>
      <rPr>
        <b/>
        <sz val="14"/>
        <rFont val="Arial"/>
        <family val="2"/>
      </rPr>
      <t>OBJETO DE ESTE CONTRATO A ENTERA SATISFACCIÓN.</t>
    </r>
    <r>
      <rPr>
        <sz val="14"/>
        <rFont val="Arial"/>
        <family val="2"/>
      </rPr>
      <t xml:space="preserve"> Adjunto pago de seguridad social e informe de actividades </t>
    </r>
    <r>
      <rPr>
        <b/>
        <sz val="14"/>
        <rFont val="Arial"/>
        <family val="2"/>
      </rPr>
      <t>N°02-2026</t>
    </r>
  </si>
  <si>
    <t>Valor reducción</t>
  </si>
  <si>
    <t>Reducción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</si>
</sst>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(&quot;$&quot;* #,##0_);_(&quot;$&quot;* \(#,##0\);_(&quot;$&quot;* &quot;-&quot;_);_(@_)"/>
    <numFmt numFmtId="168" formatCode="&quot;$&quot;\ #,##0.00"/>
    <numFmt numFmtId="169" formatCode="&quot;$&quot;#,##0.0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6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1">
    <xf numFmtId="0" fontId="0" fillId="0" borderId="0" xfId="0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8" fontId="4" fillId="0" borderId="0" xfId="3" applyNumberFormat="1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vertical="center"/>
    </xf>
    <xf numFmtId="165" fontId="4" fillId="0" borderId="2" xfId="3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164" fontId="4" fillId="0" borderId="7" xfId="3" applyFont="1" applyFill="1" applyBorder="1" applyAlignment="1">
      <alignment vertical="center" wrapText="1"/>
    </xf>
    <xf numFmtId="164" fontId="4" fillId="0" borderId="8" xfId="3" applyFont="1" applyFill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4" fillId="0" borderId="8" xfId="0" applyFont="1" applyBorder="1" applyAlignment="1">
      <alignment vertical="center" wrapText="1"/>
    </xf>
    <xf numFmtId="164" fontId="4" fillId="0" borderId="2" xfId="3" applyFont="1" applyFill="1" applyBorder="1" applyAlignment="1">
      <alignment vertical="center" wrapText="1"/>
    </xf>
    <xf numFmtId="14" fontId="7" fillId="0" borderId="10" xfId="0" applyNumberFormat="1" applyFont="1" applyBorder="1" applyAlignment="1">
      <alignment horizontal="center" vertical="center" wrapText="1"/>
    </xf>
    <xf numFmtId="14" fontId="7" fillId="0" borderId="12" xfId="0" applyNumberFormat="1" applyFont="1" applyBorder="1" applyAlignment="1">
      <alignment horizontal="center" vertical="center" wrapText="1"/>
    </xf>
    <xf numFmtId="164" fontId="2" fillId="3" borderId="13" xfId="3" applyFont="1" applyFill="1" applyBorder="1" applyAlignment="1">
      <alignment vertical="center" wrapText="1"/>
    </xf>
    <xf numFmtId="164" fontId="2" fillId="3" borderId="14" xfId="3" applyFont="1" applyFill="1" applyBorder="1" applyAlignment="1">
      <alignment vertical="center" wrapText="1"/>
    </xf>
    <xf numFmtId="164" fontId="2" fillId="3" borderId="8" xfId="3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14" fontId="0" fillId="0" borderId="0" xfId="0" applyNumberFormat="1" applyAlignment="1">
      <alignment vertical="center"/>
    </xf>
    <xf numFmtId="0" fontId="15" fillId="0" borderId="0" xfId="0" applyFont="1"/>
    <xf numFmtId="164" fontId="7" fillId="0" borderId="18" xfId="3" applyFont="1" applyFill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4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2" fontId="19" fillId="0" borderId="1" xfId="0" applyNumberFormat="1" applyFont="1" applyBorder="1" applyAlignment="1">
      <alignment horizontal="center" vertical="center" wrapText="1"/>
    </xf>
    <xf numFmtId="167" fontId="19" fillId="4" borderId="17" xfId="4" applyFont="1" applyFill="1" applyBorder="1" applyAlignment="1">
      <alignment vertical="center" wrapText="1"/>
    </xf>
    <xf numFmtId="167" fontId="19" fillId="4" borderId="10" xfId="4" applyFont="1" applyFill="1" applyBorder="1" applyAlignment="1">
      <alignment vertical="center" wrapText="1"/>
    </xf>
    <xf numFmtId="164" fontId="19" fillId="0" borderId="19" xfId="3" applyFont="1" applyFill="1" applyBorder="1" applyAlignment="1">
      <alignment vertical="center" wrapText="1"/>
    </xf>
    <xf numFmtId="167" fontId="19" fillId="0" borderId="11" xfId="4" applyFont="1" applyFill="1" applyBorder="1" applyAlignment="1">
      <alignment horizontal="left" vertical="center" wrapText="1"/>
    </xf>
    <xf numFmtId="49" fontId="7" fillId="0" borderId="3" xfId="0" applyNumberFormat="1" applyFont="1" applyBorder="1" applyAlignment="1">
      <alignment vertical="center" wrapText="1"/>
    </xf>
    <xf numFmtId="167" fontId="19" fillId="0" borderId="1" xfId="4" applyFont="1" applyBorder="1" applyAlignment="1">
      <alignment vertical="center"/>
    </xf>
    <xf numFmtId="167" fontId="19" fillId="4" borderId="6" xfId="4" applyFont="1" applyFill="1" applyBorder="1" applyAlignment="1">
      <alignment vertical="center" wrapText="1"/>
    </xf>
    <xf numFmtId="49" fontId="7" fillId="3" borderId="15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/>
    </xf>
    <xf numFmtId="49" fontId="7" fillId="0" borderId="16" xfId="0" applyNumberFormat="1" applyFont="1" applyBorder="1" applyAlignment="1">
      <alignment vertical="center" wrapText="1"/>
    </xf>
    <xf numFmtId="167" fontId="19" fillId="0" borderId="10" xfId="4" applyFont="1" applyBorder="1" applyAlignment="1">
      <alignment vertical="center"/>
    </xf>
    <xf numFmtId="164" fontId="19" fillId="0" borderId="10" xfId="3" applyFont="1" applyBorder="1" applyAlignment="1">
      <alignment horizontal="right" vertical="center"/>
    </xf>
    <xf numFmtId="0" fontId="22" fillId="0" borderId="0" xfId="0" applyFont="1" applyAlignment="1">
      <alignment vertical="center"/>
    </xf>
    <xf numFmtId="164" fontId="19" fillId="0" borderId="1" xfId="3" applyFont="1" applyBorder="1" applyAlignment="1">
      <alignment vertical="center"/>
    </xf>
    <xf numFmtId="14" fontId="19" fillId="0" borderId="1" xfId="3" applyNumberFormat="1" applyFont="1" applyBorder="1" applyAlignment="1">
      <alignment vertical="center"/>
    </xf>
    <xf numFmtId="49" fontId="19" fillId="0" borderId="1" xfId="3" applyNumberFormat="1" applyFont="1" applyBorder="1" applyAlignment="1">
      <alignment horizontal="right" vertical="center"/>
    </xf>
    <xf numFmtId="167" fontId="7" fillId="0" borderId="2" xfId="4" applyFont="1" applyBorder="1" applyAlignment="1">
      <alignment vertical="center"/>
    </xf>
    <xf numFmtId="49" fontId="6" fillId="0" borderId="0" xfId="3" applyNumberFormat="1" applyFont="1" applyBorder="1" applyAlignment="1">
      <alignment horizontal="left" vertical="center"/>
    </xf>
    <xf numFmtId="0" fontId="19" fillId="0" borderId="3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19" fillId="0" borderId="3" xfId="0" applyFont="1" applyBorder="1" applyAlignment="1">
      <alignment vertical="center" wrapText="1"/>
    </xf>
    <xf numFmtId="169" fontId="19" fillId="0" borderId="1" xfId="3" applyNumberFormat="1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9" fontId="6" fillId="0" borderId="23" xfId="3" applyNumberFormat="1" applyFont="1" applyBorder="1" applyAlignment="1">
      <alignment horizontal="left" vertical="center"/>
    </xf>
    <xf numFmtId="49" fontId="6" fillId="0" borderId="0" xfId="3" applyNumberFormat="1" applyFont="1" applyBorder="1" applyAlignment="1">
      <alignment horizontal="left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19" fillId="0" borderId="20" xfId="0" applyNumberFormat="1" applyFont="1" applyBorder="1" applyAlignment="1">
      <alignment horizontal="center" vertical="center" wrapText="1"/>
    </xf>
    <xf numFmtId="14" fontId="19" fillId="0" borderId="42" xfId="0" applyNumberFormat="1" applyFont="1" applyBorder="1" applyAlignment="1">
      <alignment horizontal="center" vertical="center" wrapText="1"/>
    </xf>
    <xf numFmtId="14" fontId="19" fillId="0" borderId="41" xfId="0" applyNumberFormat="1" applyFont="1" applyBorder="1" applyAlignment="1">
      <alignment horizontal="center" vertical="center" wrapText="1"/>
    </xf>
    <xf numFmtId="14" fontId="19" fillId="0" borderId="43" xfId="0" applyNumberFormat="1" applyFont="1" applyBorder="1" applyAlignment="1">
      <alignment horizontal="center" vertical="center" wrapText="1"/>
    </xf>
    <xf numFmtId="14" fontId="19" fillId="0" borderId="23" xfId="0" applyNumberFormat="1" applyFont="1" applyBorder="1" applyAlignment="1">
      <alignment horizontal="center" vertical="center" wrapText="1"/>
    </xf>
    <xf numFmtId="14" fontId="19" fillId="0" borderId="39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9" fillId="0" borderId="21" xfId="0" applyFont="1" applyBorder="1" applyAlignment="1">
      <alignment horizontal="left" vertical="center" wrapText="1"/>
    </xf>
    <xf numFmtId="0" fontId="19" fillId="0" borderId="25" xfId="0" applyFont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14" fontId="7" fillId="0" borderId="26" xfId="0" applyNumberFormat="1" applyFont="1" applyBorder="1" applyAlignment="1">
      <alignment horizontal="center" vertical="center" wrapText="1"/>
    </xf>
    <xf numFmtId="14" fontId="7" fillId="0" borderId="27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164" fontId="7" fillId="0" borderId="8" xfId="3" applyFont="1" applyFill="1" applyBorder="1" applyAlignment="1">
      <alignment horizontal="center" vertical="center" wrapText="1"/>
    </xf>
    <xf numFmtId="164" fontId="7" fillId="0" borderId="29" xfId="3" applyFont="1" applyFill="1" applyBorder="1" applyAlignment="1">
      <alignment horizontal="center" vertical="center" wrapText="1"/>
    </xf>
    <xf numFmtId="167" fontId="21" fillId="0" borderId="30" xfId="4" applyFont="1" applyFill="1" applyBorder="1" applyAlignment="1">
      <alignment horizontal="center" vertical="center" wrapText="1"/>
    </xf>
    <xf numFmtId="167" fontId="21" fillId="0" borderId="31" xfId="4" applyFont="1" applyFill="1" applyBorder="1" applyAlignment="1">
      <alignment horizontal="center" vertical="center" wrapText="1"/>
    </xf>
    <xf numFmtId="167" fontId="21" fillId="0" borderId="32" xfId="4" applyFont="1" applyFill="1" applyBorder="1" applyAlignment="1">
      <alignment horizontal="center" vertical="center" wrapText="1"/>
    </xf>
    <xf numFmtId="167" fontId="21" fillId="0" borderId="18" xfId="4" applyFont="1" applyFill="1" applyBorder="1" applyAlignment="1">
      <alignment horizontal="center" vertical="center" wrapText="1"/>
    </xf>
    <xf numFmtId="167" fontId="21" fillId="0" borderId="24" xfId="4" applyFont="1" applyFill="1" applyBorder="1" applyAlignment="1">
      <alignment horizontal="center" vertical="center" wrapText="1"/>
    </xf>
    <xf numFmtId="167" fontId="21" fillId="0" borderId="19" xfId="4" applyFont="1" applyFill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14" fontId="19" fillId="0" borderId="21" xfId="0" applyNumberFormat="1" applyFont="1" applyBorder="1" applyAlignment="1">
      <alignment horizontal="center" vertical="center" wrapText="1"/>
    </xf>
    <xf numFmtId="14" fontId="19" fillId="0" borderId="25" xfId="0" applyNumberFormat="1" applyFont="1" applyBorder="1" applyAlignment="1">
      <alignment horizontal="center" vertical="center" wrapText="1"/>
    </xf>
    <xf numFmtId="14" fontId="19" fillId="0" borderId="2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</cellXfs>
  <cellStyles count="9">
    <cellStyle name="Euro" xfId="1" xr:uid="{00000000-0005-0000-0000-000000000000}"/>
    <cellStyle name="Millares 2" xfId="2" xr:uid="{00000000-0005-0000-0000-000001000000}"/>
    <cellStyle name="Moneda" xfId="3" builtinId="4"/>
    <cellStyle name="Moneda [0]" xfId="4" builtinId="7"/>
    <cellStyle name="Normal" xfId="0" builtinId="0"/>
    <cellStyle name="Normal 2" xfId="5" xr:uid="{00000000-0005-0000-0000-000005000000}"/>
    <cellStyle name="Normal 3" xfId="6" xr:uid="{00000000-0005-0000-0000-000006000000}"/>
    <cellStyle name="Porcentual 2" xfId="7" xr:uid="{00000000-0005-0000-0000-000007000000}"/>
    <cellStyle name="Porcentual 2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488157</xdr:colOff>
      <xdr:row>0</xdr:row>
      <xdr:rowOff>71436</xdr:rowOff>
    </xdr:from>
    <xdr:to>
      <xdr:col>1</xdr:col>
      <xdr:colOff>1702594</xdr:colOff>
      <xdr:row>2</xdr:row>
      <xdr:rowOff>154780</xdr:rowOff>
    </xdr:to>
    <xdr:pic>
      <xdr:nvPicPr>
        <xdr:cNvPr id="3" name="2 Imagen" descr="C:\Users\Coordinacion Salud\Downloads\PHOTO-2024-01-09-09-04-19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157" y="71436"/>
          <a:ext cx="1214437" cy="11549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3"/>
  <sheetViews>
    <sheetView tabSelected="1" topLeftCell="B22" zoomScale="80" zoomScaleNormal="80" workbookViewId="0">
      <selection activeCell="C28" sqref="C28"/>
    </sheetView>
  </sheetViews>
  <sheetFormatPr baseColWidth="10" defaultRowHeight="15" x14ac:dyDescent="0.25"/>
  <cols>
    <col min="1" max="1" width="11.42578125" style="11"/>
    <col min="2" max="2" width="32.7109375" style="11" customWidth="1"/>
    <col min="3" max="3" width="25" style="11" customWidth="1"/>
    <col min="4" max="4" width="30.28515625" style="11" bestFit="1" customWidth="1"/>
    <col min="5" max="5" width="20.140625" style="11" customWidth="1"/>
    <col min="6" max="6" width="21.42578125" style="11" customWidth="1"/>
    <col min="7" max="7" width="27.140625" style="11" customWidth="1"/>
    <col min="8" max="16384" width="11.42578125" style="11"/>
  </cols>
  <sheetData>
    <row r="1" spans="2:16" ht="69" customHeight="1" x14ac:dyDescent="0.25">
      <c r="B1" s="130"/>
      <c r="C1" s="132" t="s">
        <v>56</v>
      </c>
      <c r="D1" s="133"/>
      <c r="E1" s="134"/>
      <c r="F1" s="141"/>
      <c r="G1" s="142"/>
    </row>
    <row r="2" spans="2:16" ht="15" customHeight="1" x14ac:dyDescent="0.25">
      <c r="B2" s="131"/>
      <c r="C2" s="135"/>
      <c r="D2" s="136"/>
      <c r="E2" s="137"/>
      <c r="F2" s="143"/>
      <c r="G2" s="144"/>
    </row>
    <row r="3" spans="2:16" ht="18" customHeight="1" thickBot="1" x14ac:dyDescent="0.3">
      <c r="B3" s="131"/>
      <c r="C3" s="138"/>
      <c r="D3" s="139"/>
      <c r="E3" s="140"/>
      <c r="F3" s="145" t="s">
        <v>16</v>
      </c>
      <c r="G3" s="146"/>
    </row>
    <row r="4" spans="2:16" ht="38.25" customHeight="1" thickBot="1" x14ac:dyDescent="0.3">
      <c r="B4" s="18" t="s">
        <v>2</v>
      </c>
      <c r="C4" s="147" t="s">
        <v>57</v>
      </c>
      <c r="D4" s="148"/>
      <c r="E4" s="148" t="s">
        <v>24</v>
      </c>
      <c r="F4" s="148"/>
      <c r="G4" s="48" t="s">
        <v>58</v>
      </c>
    </row>
    <row r="5" spans="2:16" s="19" customFormat="1" ht="31.5" customHeight="1" thickBot="1" x14ac:dyDescent="0.3">
      <c r="B5" s="49" t="s">
        <v>0</v>
      </c>
      <c r="C5" s="149" t="s">
        <v>1</v>
      </c>
      <c r="D5" s="149"/>
      <c r="E5" s="150"/>
      <c r="F5" s="150"/>
      <c r="G5" s="151"/>
    </row>
    <row r="6" spans="2:16" ht="39" customHeight="1" thickBot="1" x14ac:dyDescent="0.3">
      <c r="B6" s="12" t="s">
        <v>17</v>
      </c>
      <c r="C6" s="50">
        <v>4</v>
      </c>
      <c r="D6" s="13" t="s">
        <v>23</v>
      </c>
      <c r="E6" s="152">
        <v>46030</v>
      </c>
      <c r="F6" s="153"/>
      <c r="G6" s="154"/>
    </row>
    <row r="7" spans="2:16" ht="22.5" customHeight="1" x14ac:dyDescent="0.25">
      <c r="B7" s="12" t="s">
        <v>19</v>
      </c>
      <c r="C7" s="155" t="s">
        <v>41</v>
      </c>
      <c r="D7" s="155"/>
      <c r="E7" s="156"/>
      <c r="F7" s="156"/>
      <c r="G7" s="157"/>
    </row>
    <row r="8" spans="2:16" ht="44.25" customHeight="1" x14ac:dyDescent="0.25">
      <c r="B8" s="12" t="s">
        <v>3</v>
      </c>
      <c r="C8" s="158" t="s">
        <v>55</v>
      </c>
      <c r="D8" s="159"/>
      <c r="E8" s="159"/>
      <c r="F8" s="159"/>
      <c r="G8" s="160"/>
      <c r="P8" s="28"/>
    </row>
    <row r="9" spans="2:16" ht="39.75" customHeight="1" thickBot="1" x14ac:dyDescent="0.25">
      <c r="B9" s="16" t="s">
        <v>4</v>
      </c>
      <c r="C9" s="51">
        <v>220000000</v>
      </c>
      <c r="D9" s="30" t="s">
        <v>62</v>
      </c>
      <c r="E9" s="52">
        <v>-39000000</v>
      </c>
      <c r="F9" s="31" t="s">
        <v>25</v>
      </c>
      <c r="G9" s="53" t="s">
        <v>42</v>
      </c>
      <c r="H9" s="29"/>
    </row>
    <row r="10" spans="2:16" ht="33" customHeight="1" thickBot="1" x14ac:dyDescent="0.3">
      <c r="B10" s="16" t="s">
        <v>26</v>
      </c>
      <c r="C10" s="54">
        <f>C9+E9</f>
        <v>181000000</v>
      </c>
      <c r="D10" s="7"/>
      <c r="E10" s="20"/>
      <c r="F10" s="15"/>
      <c r="G10" s="21"/>
    </row>
    <row r="11" spans="2:16" ht="68.25" customHeight="1" thickBot="1" x14ac:dyDescent="0.3">
      <c r="B11" s="16" t="s">
        <v>5</v>
      </c>
      <c r="C11" s="127" t="s">
        <v>48</v>
      </c>
      <c r="D11" s="128"/>
      <c r="E11" s="128"/>
      <c r="F11" s="128"/>
      <c r="G11" s="129"/>
    </row>
    <row r="12" spans="2:16" ht="30" customHeight="1" x14ac:dyDescent="0.25">
      <c r="B12" s="17" t="s">
        <v>27</v>
      </c>
      <c r="C12" s="22" t="s">
        <v>28</v>
      </c>
      <c r="D12" s="23" t="s">
        <v>29</v>
      </c>
      <c r="E12" s="44" t="s">
        <v>30</v>
      </c>
      <c r="F12" s="115" t="s">
        <v>31</v>
      </c>
      <c r="G12" s="116"/>
    </row>
    <row r="13" spans="2:16" ht="18.75" customHeight="1" x14ac:dyDescent="0.25">
      <c r="B13" s="74">
        <v>17</v>
      </c>
      <c r="C13" s="74">
        <v>44</v>
      </c>
      <c r="D13" s="73" t="s">
        <v>49</v>
      </c>
      <c r="E13" s="81">
        <v>46032</v>
      </c>
      <c r="F13" s="83">
        <v>46387</v>
      </c>
      <c r="G13" s="84"/>
    </row>
    <row r="14" spans="2:16" ht="18.75" customHeight="1" x14ac:dyDescent="0.25">
      <c r="B14" s="74"/>
      <c r="C14" s="74"/>
      <c r="D14" s="73" t="s">
        <v>50</v>
      </c>
      <c r="E14" s="82"/>
      <c r="F14" s="85"/>
      <c r="G14" s="86"/>
    </row>
    <row r="15" spans="2:16" ht="18.75" customHeight="1" x14ac:dyDescent="0.25">
      <c r="B15" s="74"/>
      <c r="C15" s="74"/>
      <c r="D15" s="73" t="s">
        <v>51</v>
      </c>
      <c r="E15" s="82"/>
      <c r="F15" s="85"/>
      <c r="G15" s="86"/>
    </row>
    <row r="16" spans="2:16" ht="18.75" customHeight="1" x14ac:dyDescent="0.25">
      <c r="B16" s="74"/>
      <c r="C16" s="74"/>
      <c r="D16" s="73" t="s">
        <v>52</v>
      </c>
      <c r="E16" s="82"/>
      <c r="F16" s="85"/>
      <c r="G16" s="86"/>
    </row>
    <row r="17" spans="2:7" ht="18.75" customHeight="1" x14ac:dyDescent="0.25">
      <c r="B17" s="74"/>
      <c r="C17" s="74"/>
      <c r="D17" s="73" t="s">
        <v>53</v>
      </c>
      <c r="E17" s="82"/>
      <c r="F17" s="85"/>
      <c r="G17" s="86"/>
    </row>
    <row r="18" spans="2:7" ht="21.75" customHeight="1" x14ac:dyDescent="0.25">
      <c r="B18" s="55" t="s">
        <v>13</v>
      </c>
      <c r="C18" s="117" t="s">
        <v>45</v>
      </c>
      <c r="D18" s="117"/>
      <c r="E18" s="117"/>
      <c r="F18" s="117"/>
      <c r="G18" s="118"/>
    </row>
    <row r="19" spans="2:7" ht="21.75" customHeight="1" x14ac:dyDescent="0.25">
      <c r="B19" s="55" t="s">
        <v>18</v>
      </c>
      <c r="C19" s="117" t="s">
        <v>46</v>
      </c>
      <c r="D19" s="117"/>
      <c r="E19" s="117"/>
      <c r="F19" s="117"/>
      <c r="G19" s="118"/>
    </row>
    <row r="20" spans="2:7" ht="19.5" customHeight="1" thickBot="1" x14ac:dyDescent="0.3">
      <c r="B20" s="55" t="s">
        <v>21</v>
      </c>
      <c r="C20" s="56">
        <v>24515684</v>
      </c>
      <c r="D20" s="14"/>
      <c r="E20" s="119" t="s">
        <v>40</v>
      </c>
      <c r="F20" s="119"/>
      <c r="G20" s="120"/>
    </row>
    <row r="21" spans="2:7" ht="19.5" customHeight="1" x14ac:dyDescent="0.25">
      <c r="B21" s="55" t="s">
        <v>20</v>
      </c>
      <c r="C21" s="57">
        <v>0</v>
      </c>
      <c r="D21" s="14"/>
      <c r="E21" s="121">
        <f>C23</f>
        <v>24515684</v>
      </c>
      <c r="F21" s="122"/>
      <c r="G21" s="123"/>
    </row>
    <row r="22" spans="2:7" ht="19.5" customHeight="1" thickBot="1" x14ac:dyDescent="0.3">
      <c r="B22" s="55" t="s">
        <v>22</v>
      </c>
      <c r="C22" s="57">
        <v>0</v>
      </c>
      <c r="D22" s="14"/>
      <c r="E22" s="124"/>
      <c r="F22" s="125"/>
      <c r="G22" s="126"/>
    </row>
    <row r="23" spans="2:7" ht="20.25" customHeight="1" thickBot="1" x14ac:dyDescent="0.3">
      <c r="B23" s="58" t="s">
        <v>6</v>
      </c>
      <c r="C23" s="56">
        <f>C20</f>
        <v>24515684</v>
      </c>
      <c r="D23" s="26"/>
      <c r="E23" s="24"/>
      <c r="F23" s="24"/>
      <c r="G23" s="25"/>
    </row>
    <row r="24" spans="2:7" ht="23.25" customHeight="1" thickBot="1" x14ac:dyDescent="0.3">
      <c r="B24" s="77" t="s">
        <v>7</v>
      </c>
      <c r="C24" s="78"/>
      <c r="D24" s="59" t="s">
        <v>32</v>
      </c>
      <c r="E24" s="79"/>
      <c r="F24" s="79"/>
      <c r="G24" s="80"/>
    </row>
    <row r="25" spans="2:7" ht="19.5" customHeight="1" x14ac:dyDescent="0.25">
      <c r="B25" s="60" t="s">
        <v>8</v>
      </c>
      <c r="C25" s="61">
        <f>C9</f>
        <v>220000000</v>
      </c>
      <c r="D25" s="62"/>
      <c r="E25" s="63"/>
      <c r="F25" s="63"/>
      <c r="G25" s="8"/>
    </row>
    <row r="26" spans="2:7" ht="17.25" customHeight="1" x14ac:dyDescent="0.25">
      <c r="B26" s="55" t="s">
        <v>63</v>
      </c>
      <c r="C26" s="56">
        <f>E9</f>
        <v>-39000000</v>
      </c>
      <c r="D26" s="64"/>
      <c r="E26" s="63"/>
      <c r="F26" s="63"/>
      <c r="G26" s="9"/>
    </row>
    <row r="27" spans="2:7" ht="17.25" customHeight="1" x14ac:dyDescent="0.25">
      <c r="B27" s="55" t="s">
        <v>33</v>
      </c>
      <c r="C27" s="56">
        <f>C10</f>
        <v>181000000</v>
      </c>
      <c r="D27" s="65"/>
      <c r="E27" s="63"/>
      <c r="F27" s="63"/>
      <c r="G27" s="9"/>
    </row>
    <row r="28" spans="2:7" ht="15.75" customHeight="1" x14ac:dyDescent="0.25">
      <c r="B28" s="55" t="s">
        <v>15</v>
      </c>
      <c r="C28" s="56">
        <v>34547990</v>
      </c>
      <c r="D28" s="66" t="s">
        <v>54</v>
      </c>
      <c r="E28" s="63"/>
      <c r="F28" s="63"/>
      <c r="G28" s="9"/>
    </row>
    <row r="29" spans="2:7" ht="18" x14ac:dyDescent="0.25">
      <c r="B29" s="55" t="s">
        <v>59</v>
      </c>
      <c r="C29" s="56">
        <v>24515684</v>
      </c>
      <c r="D29" s="66" t="s">
        <v>60</v>
      </c>
      <c r="E29" s="5"/>
      <c r="F29" s="5"/>
      <c r="G29" s="9"/>
    </row>
    <row r="30" spans="2:7" ht="18" x14ac:dyDescent="0.25">
      <c r="B30" s="55"/>
      <c r="C30" s="56"/>
      <c r="D30" s="66"/>
      <c r="E30" s="75" t="s">
        <v>35</v>
      </c>
      <c r="F30" s="76"/>
      <c r="G30" s="67">
        <f>C27</f>
        <v>181000000</v>
      </c>
    </row>
    <row r="31" spans="2:7" ht="18" x14ac:dyDescent="0.25">
      <c r="B31" s="55"/>
      <c r="C31" s="56"/>
      <c r="D31" s="66"/>
      <c r="E31" s="75" t="s">
        <v>34</v>
      </c>
      <c r="F31" s="76"/>
      <c r="G31" s="67">
        <f>C36-E21</f>
        <v>34547990</v>
      </c>
    </row>
    <row r="32" spans="2:7" ht="18" x14ac:dyDescent="0.25">
      <c r="B32" s="55"/>
      <c r="C32" s="56"/>
      <c r="D32" s="66"/>
      <c r="E32" s="75" t="s">
        <v>36</v>
      </c>
      <c r="F32" s="76"/>
      <c r="G32" s="67">
        <f>C23</f>
        <v>24515684</v>
      </c>
    </row>
    <row r="33" spans="2:8" ht="18" x14ac:dyDescent="0.25">
      <c r="B33" s="55"/>
      <c r="C33" s="56"/>
      <c r="D33" s="66"/>
      <c r="E33" s="75" t="s">
        <v>37</v>
      </c>
      <c r="F33" s="76"/>
      <c r="G33" s="67">
        <f>G30-G31-G32</f>
        <v>121936326</v>
      </c>
    </row>
    <row r="34" spans="2:8" ht="18" x14ac:dyDescent="0.25">
      <c r="B34" s="55"/>
      <c r="C34" s="56"/>
      <c r="D34" s="66"/>
      <c r="E34" s="68"/>
      <c r="F34" s="68"/>
      <c r="G34" s="67"/>
    </row>
    <row r="35" spans="2:8" ht="18" x14ac:dyDescent="0.25">
      <c r="B35" s="55"/>
      <c r="C35" s="56"/>
      <c r="D35" s="66"/>
      <c r="E35" s="5"/>
      <c r="F35" s="5"/>
      <c r="G35" s="9"/>
    </row>
    <row r="36" spans="2:8" ht="18" x14ac:dyDescent="0.25">
      <c r="B36" s="27" t="s">
        <v>39</v>
      </c>
      <c r="C36" s="56">
        <f>SUM(C28:C35)</f>
        <v>59063674</v>
      </c>
      <c r="D36" s="2"/>
      <c r="E36" s="1"/>
      <c r="F36" s="1"/>
      <c r="G36" s="8"/>
    </row>
    <row r="37" spans="2:8" ht="25.5" customHeight="1" x14ac:dyDescent="0.25">
      <c r="B37" s="94" t="s">
        <v>9</v>
      </c>
      <c r="C37" s="95"/>
      <c r="D37" s="95"/>
      <c r="E37" s="96"/>
      <c r="F37" s="96"/>
      <c r="G37" s="97"/>
    </row>
    <row r="38" spans="2:8" ht="20.25" customHeight="1" x14ac:dyDescent="0.25">
      <c r="B38" s="69" t="s">
        <v>10</v>
      </c>
      <c r="C38" s="70"/>
      <c r="D38" s="64">
        <f>+C21</f>
        <v>0</v>
      </c>
      <c r="E38" s="1"/>
      <c r="F38" s="1"/>
      <c r="G38" s="10"/>
    </row>
    <row r="39" spans="2:8" ht="17.25" customHeight="1" x14ac:dyDescent="0.25">
      <c r="B39" s="71" t="s">
        <v>38</v>
      </c>
      <c r="C39" s="64">
        <v>0</v>
      </c>
      <c r="D39" s="72"/>
      <c r="E39" s="1"/>
      <c r="F39" s="1"/>
      <c r="G39" s="10"/>
    </row>
    <row r="40" spans="2:8" ht="18.75" customHeight="1" x14ac:dyDescent="0.25">
      <c r="B40" s="71" t="s">
        <v>38</v>
      </c>
      <c r="C40" s="64">
        <v>0</v>
      </c>
      <c r="D40" s="64"/>
      <c r="E40" s="46"/>
      <c r="F40" s="6"/>
      <c r="G40" s="10"/>
    </row>
    <row r="41" spans="2:8" ht="16.5" customHeight="1" x14ac:dyDescent="0.25">
      <c r="B41" s="69" t="s">
        <v>11</v>
      </c>
      <c r="C41" s="64">
        <f>+D38-C39-C40</f>
        <v>0</v>
      </c>
      <c r="D41" s="64"/>
      <c r="E41" s="1"/>
      <c r="F41" s="6"/>
      <c r="G41" s="10"/>
    </row>
    <row r="42" spans="2:8" ht="15" customHeight="1" x14ac:dyDescent="0.25">
      <c r="B42" s="69" t="s">
        <v>12</v>
      </c>
      <c r="C42" s="64">
        <f>+C39+C40+C41</f>
        <v>0</v>
      </c>
      <c r="D42" s="64">
        <f>+D38</f>
        <v>0</v>
      </c>
      <c r="E42" s="1"/>
      <c r="F42" s="6"/>
      <c r="G42" s="10"/>
    </row>
    <row r="43" spans="2:8" ht="18" x14ac:dyDescent="0.25">
      <c r="B43" s="32"/>
      <c r="C43" s="43"/>
      <c r="D43" s="43"/>
      <c r="E43" s="33"/>
      <c r="F43" s="33"/>
      <c r="G43" s="34"/>
    </row>
    <row r="44" spans="2:8" ht="18.75" thickBot="1" x14ac:dyDescent="0.3">
      <c r="B44" s="98" t="s">
        <v>14</v>
      </c>
      <c r="C44" s="99"/>
      <c r="D44" s="99"/>
      <c r="E44" s="99"/>
      <c r="F44" s="99"/>
      <c r="G44" s="100"/>
    </row>
    <row r="45" spans="2:8" ht="63.75" customHeight="1" thickBot="1" x14ac:dyDescent="0.3">
      <c r="B45" s="101" t="s">
        <v>61</v>
      </c>
      <c r="C45" s="102"/>
      <c r="D45" s="102"/>
      <c r="E45" s="102"/>
      <c r="F45" s="102"/>
      <c r="G45" s="103"/>
    </row>
    <row r="46" spans="2:8" ht="36" customHeight="1" x14ac:dyDescent="0.25">
      <c r="B46" s="104"/>
      <c r="C46" s="105"/>
      <c r="D46" s="105"/>
      <c r="E46" s="105"/>
      <c r="F46" s="105"/>
      <c r="G46" s="106"/>
    </row>
    <row r="47" spans="2:8" ht="16.5" x14ac:dyDescent="0.25">
      <c r="B47" s="35"/>
      <c r="C47" s="36"/>
      <c r="D47" s="36"/>
      <c r="E47" s="36"/>
      <c r="F47" s="36"/>
      <c r="G47" s="37"/>
    </row>
    <row r="48" spans="2:8" ht="16.5" x14ac:dyDescent="0.25">
      <c r="B48" s="107" t="s">
        <v>45</v>
      </c>
      <c r="C48" s="108"/>
      <c r="D48" s="39"/>
      <c r="E48" s="109"/>
      <c r="F48" s="110"/>
      <c r="G48" s="111"/>
      <c r="H48" s="7"/>
    </row>
    <row r="49" spans="2:8" ht="15" customHeight="1" x14ac:dyDescent="0.25">
      <c r="B49" s="112" t="s">
        <v>43</v>
      </c>
      <c r="C49" s="113"/>
      <c r="D49" s="38"/>
      <c r="E49" s="114"/>
      <c r="F49" s="110"/>
      <c r="G49" s="40"/>
      <c r="H49" s="7"/>
    </row>
    <row r="50" spans="2:8" ht="15" customHeight="1" x14ac:dyDescent="0.25">
      <c r="B50" s="45" t="s">
        <v>44</v>
      </c>
      <c r="C50" s="47"/>
      <c r="D50" s="38"/>
      <c r="E50" s="41"/>
      <c r="F50" s="38"/>
      <c r="G50" s="42"/>
    </row>
    <row r="51" spans="2:8" ht="0.75" customHeight="1" x14ac:dyDescent="0.25">
      <c r="B51" s="87" t="s">
        <v>47</v>
      </c>
      <c r="C51" s="88"/>
      <c r="D51" s="88"/>
      <c r="E51" s="88"/>
      <c r="F51" s="88"/>
      <c r="G51" s="89"/>
    </row>
    <row r="52" spans="2:8" ht="44.25" customHeight="1" thickBot="1" x14ac:dyDescent="0.3">
      <c r="B52" s="90"/>
      <c r="C52" s="91"/>
      <c r="D52" s="91"/>
      <c r="E52" s="91"/>
      <c r="F52" s="91"/>
      <c r="G52" s="92"/>
    </row>
    <row r="53" spans="2:8" x14ac:dyDescent="0.25">
      <c r="B53" s="4"/>
      <c r="C53" s="3"/>
      <c r="D53" s="93"/>
      <c r="E53" s="93"/>
      <c r="F53" s="4"/>
      <c r="G53" s="4"/>
    </row>
  </sheetData>
  <mergeCells count="37">
    <mergeCell ref="C11:G11"/>
    <mergeCell ref="B1:B3"/>
    <mergeCell ref="C1:E3"/>
    <mergeCell ref="F1:G2"/>
    <mergeCell ref="F3:G3"/>
    <mergeCell ref="C4:D4"/>
    <mergeCell ref="E4:F4"/>
    <mergeCell ref="C5:G5"/>
    <mergeCell ref="E6:G6"/>
    <mergeCell ref="C7:G7"/>
    <mergeCell ref="C8:G8"/>
    <mergeCell ref="F12:G12"/>
    <mergeCell ref="C18:G18"/>
    <mergeCell ref="C19:G19"/>
    <mergeCell ref="E20:G20"/>
    <mergeCell ref="E21:G22"/>
    <mergeCell ref="C13:C17"/>
    <mergeCell ref="B51:G52"/>
    <mergeCell ref="D53:E53"/>
    <mergeCell ref="B37:D37"/>
    <mergeCell ref="E37:G37"/>
    <mergeCell ref="B44:G44"/>
    <mergeCell ref="B45:G45"/>
    <mergeCell ref="B46:G46"/>
    <mergeCell ref="B48:C48"/>
    <mergeCell ref="E48:G48"/>
    <mergeCell ref="B49:C49"/>
    <mergeCell ref="E49:F49"/>
    <mergeCell ref="B13:B17"/>
    <mergeCell ref="E33:F33"/>
    <mergeCell ref="B24:C24"/>
    <mergeCell ref="E24:G24"/>
    <mergeCell ref="E30:F30"/>
    <mergeCell ref="E31:F31"/>
    <mergeCell ref="E32:F32"/>
    <mergeCell ref="E13:E17"/>
    <mergeCell ref="F13:G17"/>
  </mergeCells>
  <phoneticPr fontId="23" type="noConversion"/>
  <printOptions horizontalCentered="1"/>
  <pageMargins left="0.25" right="0.25" top="0.75" bottom="0.75" header="0.3" footer="0.3"/>
  <pageSetup scale="56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FEBRERO</vt:lpstr>
      <vt:lpstr>FEBRERO!Área_de_impresión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nvalencia</dc:creator>
  <cp:lastModifiedBy>Work</cp:lastModifiedBy>
  <cp:lastPrinted>2026-10-14T14:17:45Z</cp:lastPrinted>
  <dcterms:created xsi:type="dcterms:W3CDTF">2011-09-05T22:35:09Z</dcterms:created>
  <dcterms:modified xsi:type="dcterms:W3CDTF">2026-10-14T14:18:45Z</dcterms:modified>
</cp:coreProperties>
</file>