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ego\OneDrive\Documentos\Alcadía Local Ciudad Bolívar\CPS-1211-Planeación\Contrato de Paz\2026\Proceso Integral\Documentos del proceso\14 de Septiembre\"/>
    </mc:Choice>
  </mc:AlternateContent>
  <xr:revisionPtr revIDLastSave="0" documentId="13_ncr:1_{DD3578D5-F847-41F2-8823-B3158C58A0C3}" xr6:coauthVersionLast="47" xr6:coauthVersionMax="47" xr10:uidLastSave="{00000000-0000-0000-0000-000000000000}"/>
  <bookViews>
    <workbookView xWindow="-108" yWindow="-108" windowWidth="23256" windowHeight="12456" tabRatio="900" activeTab="2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TRATAMIENTO'!$B$2:$X$57</definedName>
    <definedName name="_xlnm.Print_Area" localSheetId="0">CONTEXTO!$B$2:$F$19</definedName>
    <definedName name="_xlnm.Print_Area" localSheetId="2">EVALUACION!$B$2:$L$64</definedName>
    <definedName name="_xlnm.Print_Area" localSheetId="3">'EVALUACION CON CONTROLES'!$B$2:$R$56</definedName>
    <definedName name="_xlnm.Print_Area" localSheetId="1">'IDENTIFICACION Y ANALISIS'!$B$2:$F$47</definedName>
    <definedName name="contratación">'IDENTIFICACION Y ANALISIS'!$B$36:$B$40</definedName>
    <definedName name="ejecución">'IDENTIFICACION Y ANALISIS'!$B$42:$B$47</definedName>
    <definedName name="OPCIONES">'ASIGNACION Y TRATAMIENTO'!$B$61:$B$63</definedName>
    <definedName name="planeación">'IDENTIFICACION Y ANALISIS'!$B$18:$B$26</definedName>
    <definedName name="selección">'IDENTIFICACION Y ANALISIS'!$B$28:$B$34</definedName>
    <definedName name="_xlnm.Print_Titles" localSheetId="4">'ASIGNACION Y TRATAMIENTO'!$2:$5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6" l="1"/>
  <c r="B6" i="15"/>
  <c r="G31" i="6"/>
  <c r="G32" i="6"/>
  <c r="G33" i="6"/>
  <c r="G34" i="6"/>
  <c r="G35" i="6"/>
  <c r="G36" i="6"/>
  <c r="G37" i="6"/>
  <c r="G38" i="6"/>
  <c r="G39" i="6"/>
  <c r="I26" i="15"/>
  <c r="O29" i="6" s="1"/>
  <c r="J26" i="15"/>
  <c r="P29" i="6" s="1"/>
  <c r="X12" i="6"/>
  <c r="X13" i="6"/>
  <c r="X14" i="6"/>
  <c r="X15" i="6"/>
  <c r="X16" i="6"/>
  <c r="X17" i="6"/>
  <c r="X18" i="6"/>
  <c r="X19" i="6"/>
  <c r="X20" i="6"/>
  <c r="X21" i="6"/>
  <c r="X22" i="6"/>
  <c r="X23" i="6"/>
  <c r="X24" i="6"/>
  <c r="X25" i="6"/>
  <c r="X26" i="6"/>
  <c r="X27" i="6"/>
  <c r="X28" i="6"/>
  <c r="X29" i="6"/>
  <c r="X30" i="6"/>
  <c r="X31" i="6"/>
  <c r="X32" i="6"/>
  <c r="X33" i="6"/>
  <c r="X34" i="6"/>
  <c r="X35" i="6"/>
  <c r="X36" i="6"/>
  <c r="X37" i="6"/>
  <c r="X38" i="6"/>
  <c r="X39" i="6"/>
  <c r="W12" i="6"/>
  <c r="W13" i="6"/>
  <c r="W14" i="6"/>
  <c r="W15" i="6"/>
  <c r="W16" i="6"/>
  <c r="W17" i="6"/>
  <c r="W18" i="6"/>
  <c r="W19" i="6"/>
  <c r="W20" i="6"/>
  <c r="W21" i="6"/>
  <c r="W22" i="6"/>
  <c r="W23" i="6"/>
  <c r="W24" i="6"/>
  <c r="W25" i="6"/>
  <c r="W26" i="6"/>
  <c r="W27" i="6"/>
  <c r="W28" i="6"/>
  <c r="W29" i="6"/>
  <c r="W30" i="6"/>
  <c r="W31" i="6"/>
  <c r="W32" i="6"/>
  <c r="W33" i="6"/>
  <c r="W34" i="6"/>
  <c r="W35" i="6"/>
  <c r="W36" i="6"/>
  <c r="W37" i="6"/>
  <c r="W38" i="6"/>
  <c r="W39" i="6"/>
  <c r="V12" i="6"/>
  <c r="V13" i="6"/>
  <c r="V14" i="6"/>
  <c r="V15" i="6"/>
  <c r="V16" i="6"/>
  <c r="V17" i="6"/>
  <c r="V18" i="6"/>
  <c r="V19" i="6"/>
  <c r="V20" i="6"/>
  <c r="V21" i="6"/>
  <c r="V22" i="6"/>
  <c r="V23" i="6"/>
  <c r="V24" i="6"/>
  <c r="V25" i="6"/>
  <c r="V26" i="6"/>
  <c r="V27" i="6"/>
  <c r="V28" i="6"/>
  <c r="V29" i="6"/>
  <c r="V30" i="6"/>
  <c r="V31" i="6"/>
  <c r="V32" i="6"/>
  <c r="V33" i="6"/>
  <c r="V34" i="6"/>
  <c r="V35" i="6"/>
  <c r="V36" i="6"/>
  <c r="V37" i="6"/>
  <c r="V38" i="6"/>
  <c r="V39" i="6"/>
  <c r="U12" i="6"/>
  <c r="U13" i="6"/>
  <c r="U14" i="6"/>
  <c r="U15" i="6"/>
  <c r="U16" i="6"/>
  <c r="U17" i="6"/>
  <c r="U18" i="6"/>
  <c r="U19" i="6"/>
  <c r="U20" i="6"/>
  <c r="U21" i="6"/>
  <c r="U22" i="6"/>
  <c r="U23" i="6"/>
  <c r="U24" i="6"/>
  <c r="U25" i="6"/>
  <c r="U26" i="6"/>
  <c r="U27" i="6"/>
  <c r="U28" i="6"/>
  <c r="U29" i="6"/>
  <c r="U30" i="6"/>
  <c r="U31" i="6"/>
  <c r="U32" i="6"/>
  <c r="U33" i="6"/>
  <c r="U34" i="6"/>
  <c r="U35" i="6"/>
  <c r="U36" i="6"/>
  <c r="U37" i="6"/>
  <c r="U38" i="6"/>
  <c r="U39" i="6"/>
  <c r="T12" i="6"/>
  <c r="T13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7" i="6"/>
  <c r="T38" i="6"/>
  <c r="T39" i="6"/>
  <c r="S12" i="6"/>
  <c r="S13" i="6"/>
  <c r="S14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S39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H28" i="6"/>
  <c r="I28" i="6"/>
  <c r="H29" i="6"/>
  <c r="I29" i="6"/>
  <c r="H30" i="6"/>
  <c r="I30" i="6"/>
  <c r="H31" i="6"/>
  <c r="I31" i="6"/>
  <c r="H32" i="6"/>
  <c r="I32" i="6"/>
  <c r="H33" i="6"/>
  <c r="I33" i="6"/>
  <c r="H34" i="6"/>
  <c r="I34" i="6"/>
  <c r="H35" i="6"/>
  <c r="I35" i="6"/>
  <c r="J35" i="6"/>
  <c r="H36" i="6"/>
  <c r="I36" i="6"/>
  <c r="H37" i="6"/>
  <c r="I37" i="6"/>
  <c r="H38" i="6"/>
  <c r="I38" i="6"/>
  <c r="H39" i="6"/>
  <c r="I39" i="6"/>
  <c r="G28" i="6"/>
  <c r="G29" i="6"/>
  <c r="G30" i="6"/>
  <c r="C23" i="15"/>
  <c r="J25" i="15"/>
  <c r="P28" i="6" s="1"/>
  <c r="J27" i="15"/>
  <c r="P30" i="6" s="1"/>
  <c r="J28" i="15"/>
  <c r="P31" i="6" s="1"/>
  <c r="J29" i="15"/>
  <c r="P32" i="6" s="1"/>
  <c r="J30" i="15"/>
  <c r="P33" i="6" s="1"/>
  <c r="J31" i="15"/>
  <c r="P34" i="6" s="1"/>
  <c r="J32" i="15"/>
  <c r="P35" i="6" s="1"/>
  <c r="J33" i="15"/>
  <c r="P36" i="6" s="1"/>
  <c r="J34" i="15"/>
  <c r="P37" i="6" s="1"/>
  <c r="J35" i="15"/>
  <c r="P38" i="6" s="1"/>
  <c r="J36" i="15"/>
  <c r="P39" i="6" s="1"/>
  <c r="I25" i="15"/>
  <c r="O28" i="6" s="1"/>
  <c r="I27" i="15"/>
  <c r="O30" i="6" s="1"/>
  <c r="I28" i="15"/>
  <c r="O31" i="6" s="1"/>
  <c r="I29" i="15"/>
  <c r="O32" i="6" s="1"/>
  <c r="I30" i="15"/>
  <c r="I31" i="15"/>
  <c r="I32" i="15"/>
  <c r="O35" i="6" s="1"/>
  <c r="I33" i="15"/>
  <c r="K33" i="15" s="1"/>
  <c r="L33" i="15" s="1"/>
  <c r="R36" i="6" s="1"/>
  <c r="I34" i="15"/>
  <c r="I35" i="15"/>
  <c r="I36" i="15"/>
  <c r="C25" i="15"/>
  <c r="C28" i="6" s="1"/>
  <c r="F28" i="6" s="1"/>
  <c r="C26" i="15"/>
  <c r="C29" i="6" s="1"/>
  <c r="E29" i="6" s="1"/>
  <c r="C27" i="15"/>
  <c r="C30" i="6" s="1"/>
  <c r="F30" i="6" s="1"/>
  <c r="C28" i="15"/>
  <c r="C31" i="6" s="1"/>
  <c r="F31" i="6" s="1"/>
  <c r="C29" i="15"/>
  <c r="C32" i="6" s="1"/>
  <c r="C30" i="15"/>
  <c r="C33" i="6" s="1"/>
  <c r="E33" i="6" s="1"/>
  <c r="C31" i="15"/>
  <c r="C34" i="6" s="1"/>
  <c r="C32" i="15"/>
  <c r="C35" i="6" s="1"/>
  <c r="E35" i="6" s="1"/>
  <c r="C33" i="15"/>
  <c r="C36" i="6" s="1"/>
  <c r="C34" i="15"/>
  <c r="C37" i="6" s="1"/>
  <c r="C35" i="15"/>
  <c r="C38" i="6" s="1"/>
  <c r="E38" i="6" s="1"/>
  <c r="C36" i="15"/>
  <c r="C39" i="6" s="1"/>
  <c r="E39" i="6" s="1"/>
  <c r="B35" i="15"/>
  <c r="B34" i="15"/>
  <c r="B36" i="15"/>
  <c r="B32" i="15"/>
  <c r="D35" i="6" s="1"/>
  <c r="B33" i="15"/>
  <c r="D36" i="6" s="1"/>
  <c r="B25" i="15"/>
  <c r="D28" i="6" s="1"/>
  <c r="B26" i="15"/>
  <c r="D29" i="6" s="1"/>
  <c r="B27" i="15"/>
  <c r="D30" i="6" s="1"/>
  <c r="B28" i="15"/>
  <c r="D31" i="6" s="1"/>
  <c r="B29" i="15"/>
  <c r="D32" i="6" s="1"/>
  <c r="B30" i="15"/>
  <c r="D37" i="6" s="1"/>
  <c r="B31" i="15"/>
  <c r="D38" i="6" s="1"/>
  <c r="K35" i="11"/>
  <c r="L35" i="11" s="1"/>
  <c r="K37" i="6" s="1"/>
  <c r="K36" i="11"/>
  <c r="L36" i="11" s="1"/>
  <c r="K38" i="6" s="1"/>
  <c r="K37" i="11"/>
  <c r="L37" i="11" s="1"/>
  <c r="K39" i="6" s="1"/>
  <c r="K9" i="11"/>
  <c r="J11" i="6" s="1"/>
  <c r="K10" i="11"/>
  <c r="L10" i="11" s="1"/>
  <c r="K11" i="11"/>
  <c r="L11" i="11" s="1"/>
  <c r="K12" i="11"/>
  <c r="L12" i="11" s="1"/>
  <c r="K14" i="6" s="1"/>
  <c r="K26" i="11"/>
  <c r="L26" i="11" s="1"/>
  <c r="K28" i="6" s="1"/>
  <c r="K27" i="11"/>
  <c r="L27" i="11" s="1"/>
  <c r="K29" i="6" s="1"/>
  <c r="K28" i="11"/>
  <c r="L28" i="11" s="1"/>
  <c r="K30" i="6" s="1"/>
  <c r="K29" i="11"/>
  <c r="L29" i="11" s="1"/>
  <c r="K31" i="6" s="1"/>
  <c r="K30" i="11"/>
  <c r="L30" i="11" s="1"/>
  <c r="K32" i="6" s="1"/>
  <c r="K31" i="11"/>
  <c r="L31" i="11" s="1"/>
  <c r="K33" i="6" s="1"/>
  <c r="K32" i="11"/>
  <c r="L32" i="11" s="1"/>
  <c r="K34" i="6" s="1"/>
  <c r="K33" i="11"/>
  <c r="L33" i="11" s="1"/>
  <c r="K35" i="6" s="1"/>
  <c r="K34" i="11"/>
  <c r="L34" i="11" s="1"/>
  <c r="K36" i="6" s="1"/>
  <c r="I8" i="15"/>
  <c r="O11" i="6" s="1"/>
  <c r="J8" i="15"/>
  <c r="P11" i="6" s="1"/>
  <c r="C8" i="15"/>
  <c r="C11" i="6" s="1"/>
  <c r="F11" i="6" s="1"/>
  <c r="G12" i="6"/>
  <c r="H12" i="6"/>
  <c r="I12" i="6"/>
  <c r="G13" i="6"/>
  <c r="H13" i="6"/>
  <c r="I13" i="6"/>
  <c r="G14" i="6"/>
  <c r="H14" i="6"/>
  <c r="I14" i="6"/>
  <c r="G15" i="6"/>
  <c r="H15" i="6"/>
  <c r="I15" i="6"/>
  <c r="G16" i="6"/>
  <c r="H16" i="6"/>
  <c r="I16" i="6"/>
  <c r="G17" i="6"/>
  <c r="H17" i="6"/>
  <c r="I17" i="6"/>
  <c r="G18" i="6"/>
  <c r="H18" i="6"/>
  <c r="I18" i="6"/>
  <c r="G19" i="6"/>
  <c r="H19" i="6"/>
  <c r="I19" i="6"/>
  <c r="G20" i="6"/>
  <c r="H20" i="6"/>
  <c r="I20" i="6"/>
  <c r="G21" i="6"/>
  <c r="H21" i="6"/>
  <c r="I21" i="6"/>
  <c r="G22" i="6"/>
  <c r="H22" i="6"/>
  <c r="I22" i="6"/>
  <c r="G23" i="6"/>
  <c r="H23" i="6"/>
  <c r="I23" i="6"/>
  <c r="G24" i="6"/>
  <c r="H24" i="6"/>
  <c r="I24" i="6"/>
  <c r="G25" i="6"/>
  <c r="H25" i="6"/>
  <c r="I25" i="6"/>
  <c r="G26" i="6"/>
  <c r="H26" i="6"/>
  <c r="I26" i="6"/>
  <c r="G27" i="6"/>
  <c r="H27" i="6"/>
  <c r="I27" i="6"/>
  <c r="B22" i="15"/>
  <c r="D25" i="6" s="1"/>
  <c r="C22" i="15"/>
  <c r="C25" i="6" s="1"/>
  <c r="I22" i="15"/>
  <c r="O25" i="6" s="1"/>
  <c r="J22" i="15"/>
  <c r="P25" i="6" s="1"/>
  <c r="B23" i="15"/>
  <c r="D26" i="6" s="1"/>
  <c r="C26" i="6"/>
  <c r="I23" i="15"/>
  <c r="O26" i="6" s="1"/>
  <c r="J23" i="15"/>
  <c r="P26" i="6" s="1"/>
  <c r="B24" i="15"/>
  <c r="D27" i="6" s="1"/>
  <c r="C24" i="15"/>
  <c r="C27" i="6" s="1"/>
  <c r="I24" i="15"/>
  <c r="O27" i="6" s="1"/>
  <c r="J24" i="15"/>
  <c r="P27" i="6" s="1"/>
  <c r="B10" i="15"/>
  <c r="D13" i="6" s="1"/>
  <c r="C10" i="15"/>
  <c r="C13" i="6" s="1"/>
  <c r="I10" i="15"/>
  <c r="O13" i="6" s="1"/>
  <c r="J10" i="15"/>
  <c r="P13" i="6" s="1"/>
  <c r="B11" i="15"/>
  <c r="D14" i="6" s="1"/>
  <c r="C11" i="15"/>
  <c r="C14" i="6" s="1"/>
  <c r="I11" i="15"/>
  <c r="O14" i="6" s="1"/>
  <c r="J11" i="15"/>
  <c r="P14" i="6" s="1"/>
  <c r="B12" i="15"/>
  <c r="D15" i="6" s="1"/>
  <c r="C12" i="15"/>
  <c r="C15" i="6" s="1"/>
  <c r="I12" i="15"/>
  <c r="O15" i="6" s="1"/>
  <c r="J12" i="15"/>
  <c r="P15" i="6" s="1"/>
  <c r="B13" i="15"/>
  <c r="D16" i="6" s="1"/>
  <c r="C13" i="15"/>
  <c r="C16" i="6" s="1"/>
  <c r="I13" i="15"/>
  <c r="O16" i="6" s="1"/>
  <c r="J13" i="15"/>
  <c r="P16" i="6" s="1"/>
  <c r="B14" i="15"/>
  <c r="D17" i="6" s="1"/>
  <c r="C14" i="15"/>
  <c r="C17" i="6" s="1"/>
  <c r="I14" i="15"/>
  <c r="O17" i="6" s="1"/>
  <c r="J14" i="15"/>
  <c r="P17" i="6" s="1"/>
  <c r="B15" i="15"/>
  <c r="D18" i="6" s="1"/>
  <c r="C15" i="15"/>
  <c r="C18" i="6" s="1"/>
  <c r="I15" i="15"/>
  <c r="O18" i="6" s="1"/>
  <c r="J15" i="15"/>
  <c r="P18" i="6" s="1"/>
  <c r="B16" i="15"/>
  <c r="D19" i="6" s="1"/>
  <c r="C16" i="15"/>
  <c r="C19" i="6" s="1"/>
  <c r="I16" i="15"/>
  <c r="O19" i="6" s="1"/>
  <c r="J16" i="15"/>
  <c r="P19" i="6" s="1"/>
  <c r="B17" i="15"/>
  <c r="D20" i="6" s="1"/>
  <c r="C17" i="15"/>
  <c r="C20" i="6" s="1"/>
  <c r="I17" i="15"/>
  <c r="O20" i="6" s="1"/>
  <c r="J17" i="15"/>
  <c r="P20" i="6" s="1"/>
  <c r="B18" i="15"/>
  <c r="D21" i="6" s="1"/>
  <c r="C18" i="15"/>
  <c r="C21" i="6" s="1"/>
  <c r="I18" i="15"/>
  <c r="O21" i="6" s="1"/>
  <c r="J18" i="15"/>
  <c r="P21" i="6" s="1"/>
  <c r="B19" i="15"/>
  <c r="D22" i="6" s="1"/>
  <c r="C19" i="15"/>
  <c r="C22" i="6" s="1"/>
  <c r="I19" i="15"/>
  <c r="O22" i="6" s="1"/>
  <c r="J19" i="15"/>
  <c r="P22" i="6" s="1"/>
  <c r="B20" i="15"/>
  <c r="D23" i="6" s="1"/>
  <c r="C20" i="15"/>
  <c r="C23" i="6" s="1"/>
  <c r="I20" i="15"/>
  <c r="O23" i="6" s="1"/>
  <c r="J20" i="15"/>
  <c r="P23" i="6" s="1"/>
  <c r="B21" i="15"/>
  <c r="D24" i="6" s="1"/>
  <c r="C21" i="15"/>
  <c r="C24" i="6" s="1"/>
  <c r="F24" i="6" s="1"/>
  <c r="I21" i="15"/>
  <c r="O24" i="6" s="1"/>
  <c r="J21" i="15"/>
  <c r="P24" i="6" s="1"/>
  <c r="B9" i="15"/>
  <c r="D12" i="6" s="1"/>
  <c r="C9" i="15"/>
  <c r="C12" i="6" s="1"/>
  <c r="I9" i="15"/>
  <c r="O12" i="6" s="1"/>
  <c r="J9" i="15"/>
  <c r="P12" i="6" s="1"/>
  <c r="K25" i="11"/>
  <c r="L25" i="11" s="1"/>
  <c r="K27" i="6" s="1"/>
  <c r="K24" i="11"/>
  <c r="J26" i="6" s="1"/>
  <c r="K23" i="11"/>
  <c r="L23" i="11" s="1"/>
  <c r="K25" i="6" s="1"/>
  <c r="K22" i="11"/>
  <c r="L22" i="11" s="1"/>
  <c r="K24" i="6" s="1"/>
  <c r="K21" i="11"/>
  <c r="L21" i="11" s="1"/>
  <c r="K23" i="6" s="1"/>
  <c r="K20" i="11"/>
  <c r="J22" i="6" s="1"/>
  <c r="K19" i="11"/>
  <c r="L19" i="11" s="1"/>
  <c r="K21" i="6" s="1"/>
  <c r="K18" i="11"/>
  <c r="J20" i="6" s="1"/>
  <c r="K17" i="11"/>
  <c r="J19" i="6" s="1"/>
  <c r="K16" i="11"/>
  <c r="L16" i="11" s="1"/>
  <c r="K18" i="6" s="1"/>
  <c r="K15" i="11"/>
  <c r="L15" i="11" s="1"/>
  <c r="K17" i="6" s="1"/>
  <c r="K14" i="11"/>
  <c r="L14" i="11" s="1"/>
  <c r="K16" i="6" s="1"/>
  <c r="K13" i="11"/>
  <c r="L13" i="11" s="1"/>
  <c r="K15" i="6" s="1"/>
  <c r="J13" i="6"/>
  <c r="B8" i="15"/>
  <c r="D11" i="6" s="1"/>
  <c r="X11" i="6"/>
  <c r="W11" i="6"/>
  <c r="V11" i="6"/>
  <c r="U11" i="6"/>
  <c r="T11" i="6"/>
  <c r="S11" i="6"/>
  <c r="N11" i="6"/>
  <c r="I11" i="6"/>
  <c r="H11" i="6"/>
  <c r="G11" i="6"/>
  <c r="K35" i="15" l="1"/>
  <c r="L35" i="15" s="1"/>
  <c r="R38" i="6" s="1"/>
  <c r="K34" i="15"/>
  <c r="L34" i="15" s="1"/>
  <c r="R37" i="6" s="1"/>
  <c r="J39" i="6"/>
  <c r="K25" i="15"/>
  <c r="L25" i="15" s="1"/>
  <c r="R28" i="6" s="1"/>
  <c r="D39" i="6"/>
  <c r="F37" i="6"/>
  <c r="E37" i="6"/>
  <c r="E36" i="6"/>
  <c r="F36" i="6"/>
  <c r="E34" i="6"/>
  <c r="F34" i="6"/>
  <c r="F32" i="6"/>
  <c r="E32" i="6"/>
  <c r="K32" i="15"/>
  <c r="D34" i="6"/>
  <c r="F38" i="6"/>
  <c r="Q37" i="6"/>
  <c r="K36" i="15"/>
  <c r="K29" i="15"/>
  <c r="D33" i="6"/>
  <c r="E31" i="6"/>
  <c r="F39" i="6"/>
  <c r="Q36" i="6"/>
  <c r="K28" i="15"/>
  <c r="J31" i="6"/>
  <c r="F35" i="6"/>
  <c r="F33" i="6"/>
  <c r="J38" i="6"/>
  <c r="J34" i="6"/>
  <c r="J30" i="6"/>
  <c r="O38" i="6"/>
  <c r="O37" i="6"/>
  <c r="O36" i="6"/>
  <c r="K30" i="15"/>
  <c r="J37" i="6"/>
  <c r="J33" i="6"/>
  <c r="Q28" i="6"/>
  <c r="K31" i="15"/>
  <c r="O34" i="6"/>
  <c r="J28" i="6"/>
  <c r="O33" i="6"/>
  <c r="K27" i="15"/>
  <c r="J36" i="6"/>
  <c r="J32" i="6"/>
  <c r="Q38" i="6"/>
  <c r="K26" i="15"/>
  <c r="L26" i="15" s="1"/>
  <c r="R29" i="6" s="1"/>
  <c r="J29" i="6"/>
  <c r="Q29" i="6"/>
  <c r="E30" i="6"/>
  <c r="F29" i="6"/>
  <c r="E28" i="6"/>
  <c r="L9" i="11"/>
  <c r="K11" i="6" s="1"/>
  <c r="J12" i="6"/>
  <c r="J16" i="6"/>
  <c r="K14" i="15"/>
  <c r="Q17" i="6" s="1"/>
  <c r="J27" i="6"/>
  <c r="J24" i="6"/>
  <c r="L17" i="11"/>
  <c r="K19" i="6" s="1"/>
  <c r="K13" i="6"/>
  <c r="J17" i="6"/>
  <c r="J25" i="6"/>
  <c r="K16" i="15"/>
  <c r="K12" i="6"/>
  <c r="J21" i="6"/>
  <c r="F18" i="6"/>
  <c r="E18" i="6"/>
  <c r="E23" i="6"/>
  <c r="F23" i="6"/>
  <c r="F20" i="6"/>
  <c r="E20" i="6"/>
  <c r="F22" i="6"/>
  <c r="E22" i="6"/>
  <c r="E17" i="6"/>
  <c r="F17" i="6"/>
  <c r="F21" i="6"/>
  <c r="E21" i="6"/>
  <c r="F19" i="6"/>
  <c r="E19" i="6"/>
  <c r="L24" i="11"/>
  <c r="K26" i="6" s="1"/>
  <c r="K17" i="15"/>
  <c r="Q20" i="6" s="1"/>
  <c r="J23" i="6"/>
  <c r="K20" i="15"/>
  <c r="K19" i="15"/>
  <c r="Q22" i="6" s="1"/>
  <c r="K18" i="15"/>
  <c r="Q21" i="6" s="1"/>
  <c r="K15" i="15"/>
  <c r="K13" i="15"/>
  <c r="Q16" i="6" s="1"/>
  <c r="E11" i="6"/>
  <c r="L18" i="11"/>
  <c r="K20" i="6" s="1"/>
  <c r="J15" i="6"/>
  <c r="K9" i="15"/>
  <c r="K21" i="15"/>
  <c r="K12" i="15"/>
  <c r="K11" i="15"/>
  <c r="Q14" i="6" s="1"/>
  <c r="K10" i="15"/>
  <c r="Q13" i="6" s="1"/>
  <c r="K24" i="15"/>
  <c r="K22" i="15"/>
  <c r="L20" i="11"/>
  <c r="K22" i="6" s="1"/>
  <c r="E12" i="6"/>
  <c r="F12" i="6"/>
  <c r="E16" i="6"/>
  <c r="F16" i="6"/>
  <c r="F15" i="6"/>
  <c r="E15" i="6"/>
  <c r="F14" i="6"/>
  <c r="E14" i="6"/>
  <c r="E13" i="6"/>
  <c r="F13" i="6"/>
  <c r="F27" i="6"/>
  <c r="E27" i="6"/>
  <c r="E26" i="6"/>
  <c r="F26" i="6"/>
  <c r="E25" i="6"/>
  <c r="F25" i="6"/>
  <c r="K8" i="15"/>
  <c r="K23" i="15"/>
  <c r="Q26" i="6" s="1"/>
  <c r="E24" i="6"/>
  <c r="J14" i="6"/>
  <c r="O39" i="6"/>
  <c r="J18" i="6"/>
  <c r="L12" i="15" l="1"/>
  <c r="R15" i="6" s="1"/>
  <c r="Q15" i="6"/>
  <c r="L16" i="15"/>
  <c r="R19" i="6" s="1"/>
  <c r="Q19" i="6"/>
  <c r="L31" i="15"/>
  <c r="R34" i="6" s="1"/>
  <c r="Q34" i="6"/>
  <c r="L32" i="15"/>
  <c r="R35" i="6" s="1"/>
  <c r="Q35" i="6"/>
  <c r="L22" i="15"/>
  <c r="R25" i="6" s="1"/>
  <c r="Q25" i="6"/>
  <c r="L15" i="15"/>
  <c r="R18" i="6" s="1"/>
  <c r="Q18" i="6"/>
  <c r="L28" i="15"/>
  <c r="R31" i="6" s="1"/>
  <c r="Q31" i="6"/>
  <c r="L24" i="15"/>
  <c r="R27" i="6" s="1"/>
  <c r="Q27" i="6"/>
  <c r="L20" i="15"/>
  <c r="R23" i="6" s="1"/>
  <c r="Q23" i="6"/>
  <c r="L30" i="15"/>
  <c r="R33" i="6" s="1"/>
  <c r="Q33" i="6"/>
  <c r="L21" i="15"/>
  <c r="R24" i="6" s="1"/>
  <c r="Q24" i="6"/>
  <c r="L29" i="15"/>
  <c r="R32" i="6" s="1"/>
  <c r="Q32" i="6"/>
  <c r="L9" i="15"/>
  <c r="R12" i="6" s="1"/>
  <c r="Q12" i="6"/>
  <c r="L27" i="15"/>
  <c r="R30" i="6" s="1"/>
  <c r="Q30" i="6"/>
  <c r="L36" i="15"/>
  <c r="R39" i="6" s="1"/>
  <c r="Q39" i="6"/>
  <c r="L14" i="15"/>
  <c r="R17" i="6" s="1"/>
  <c r="L10" i="15"/>
  <c r="R13" i="6" s="1"/>
  <c r="L11" i="15"/>
  <c r="R14" i="6" s="1"/>
  <c r="L13" i="15"/>
  <c r="R16" i="6" s="1"/>
  <c r="L18" i="15"/>
  <c r="R21" i="6" s="1"/>
  <c r="L17" i="15"/>
  <c r="R20" i="6" s="1"/>
  <c r="L19" i="15"/>
  <c r="R22" i="6" s="1"/>
  <c r="Q11" i="6"/>
  <c r="L8" i="15"/>
  <c r="R11" i="6" s="1"/>
  <c r="L23" i="15"/>
  <c r="R26" i="6" s="1"/>
</calcChain>
</file>

<file path=xl/sharedStrings.xml><?xml version="1.0" encoding="utf-8"?>
<sst xmlns="http://schemas.openxmlformats.org/spreadsheetml/2006/main" count="674" uniqueCount="153">
  <si>
    <t>Catastrófico</t>
  </si>
  <si>
    <t>Moderado</t>
  </si>
  <si>
    <t>Probabilidad</t>
  </si>
  <si>
    <t>Impacto</t>
  </si>
  <si>
    <t>Regulatorios</t>
  </si>
  <si>
    <t>%</t>
  </si>
  <si>
    <t>Probabilidad de Ocurrencia</t>
  </si>
  <si>
    <t>DEFINICIONES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</si>
  <si>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</si>
  <si>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</si>
  <si>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</si>
  <si>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</si>
  <si>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</si>
  <si>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Valoración</t>
  </si>
  <si>
    <t>Catagoria</t>
  </si>
  <si>
    <t>Categoria del Riesgo</t>
  </si>
  <si>
    <t>Insignificante</t>
  </si>
  <si>
    <t>Menor</t>
  </si>
  <si>
    <t>Mayor</t>
  </si>
  <si>
    <t>Categoria</t>
  </si>
  <si>
    <t>Impacto del Riesgo</t>
  </si>
  <si>
    <t>Valoración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</si>
  <si>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</si>
  <si>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</si>
  <si>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</si>
  <si>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</si>
  <si>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</si>
  <si>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</si>
  <si>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</si>
  <si>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</si>
  <si>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Economicos</t>
  </si>
  <si>
    <t>Sociales o Políticos</t>
  </si>
  <si>
    <t>Operacionales</t>
  </si>
  <si>
    <t>TIPO</t>
  </si>
  <si>
    <t>CLASE</t>
  </si>
  <si>
    <t>FUENTE</t>
  </si>
  <si>
    <t>ETAPAS</t>
  </si>
  <si>
    <t>Inadecuada escogencia de la modalidad de contratación</t>
  </si>
  <si>
    <t xml:space="preserve">Requisitos habilitantes inapropiados para el proceso de selección </t>
  </si>
  <si>
    <t xml:space="preserve">Inadecuada  descripción del bien o servicio requerido </t>
  </si>
  <si>
    <t>Ausencia de fundamentación de la justificación y conveniencia de la contratación</t>
  </si>
  <si>
    <t>Requisitos habilitantes que impidan la selección objetiva</t>
  </si>
  <si>
    <t>Inadecuado manejo administrativo del proceso contractual</t>
  </si>
  <si>
    <t>Inadecuada evaluación de las ofertas y/o verificación de requisitos habilitantes</t>
  </si>
  <si>
    <t>Contestación inoportuna a todas las observaciones formuladas a los documentos de la contratación</t>
  </si>
  <si>
    <t>No publicación de la documentación del proceso de selección en el SECOP</t>
  </si>
  <si>
    <t>Selección de ofertas con precios  artificialmente bajos.</t>
  </si>
  <si>
    <t>Confabulacion de los proponentes (Colusión)</t>
  </si>
  <si>
    <t>Falta de constitución o constitución tardía de la garantía única. Aceptación de garantías que no se ajustan a lo contemplado en el contrato</t>
  </si>
  <si>
    <t>Presentación de reclamos de terceros sobre la selección del oferente que retrasen el perfeccionamiento del contrato.</t>
  </si>
  <si>
    <t>Factores políticos o macroeconómicos.</t>
  </si>
  <si>
    <t>Incumplimiento de compromisos adquiridos por el contratista seleccionado con sus subcontratistas, suministradores de bienes y servicios.</t>
  </si>
  <si>
    <t>Incumplimiento de la administración en los pagos.</t>
  </si>
  <si>
    <t>Imposición de nuevos trámites o permisos</t>
  </si>
  <si>
    <t>Cambios en el marco regulatorio o normatividad aplicable al proyecto.</t>
  </si>
  <si>
    <t>Inadecuada identificación de las condiciones contractuales</t>
  </si>
  <si>
    <t>Falta de claridad en la elaboración de los actos administrativos</t>
  </si>
  <si>
    <t>Inadecuada elaboración de estudios y diseños</t>
  </si>
  <si>
    <t>SELECCIÓN</t>
  </si>
  <si>
    <t>CONTRATACIÓN</t>
  </si>
  <si>
    <t>EJECUCIÓN</t>
  </si>
  <si>
    <t>PLANEACIÓN</t>
  </si>
  <si>
    <t>Estatal</t>
  </si>
  <si>
    <t>Especifico</t>
  </si>
  <si>
    <t>General</t>
  </si>
  <si>
    <t>Interno</t>
  </si>
  <si>
    <t>Externo</t>
  </si>
  <si>
    <t>ETAPA</t>
  </si>
  <si>
    <t>No</t>
  </si>
  <si>
    <t>Clase</t>
  </si>
  <si>
    <t>Fuente</t>
  </si>
  <si>
    <t>Etapa</t>
  </si>
  <si>
    <t>Descripción (Que puede pasar y, cómo puede ocurrir)</t>
  </si>
  <si>
    <t>Consecuencias de la ocurrencia del evento</t>
  </si>
  <si>
    <t>Calificación total</t>
  </si>
  <si>
    <t>Prioridad</t>
  </si>
  <si>
    <t>¿A quien se le asigna?</t>
  </si>
  <si>
    <t>Tratamiento/Controles a ser implementados</t>
  </si>
  <si>
    <t>Calificación Total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</si>
  <si>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</si>
  <si>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</si>
  <si>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</si>
  <si>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</si>
  <si>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</si>
  <si>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</si>
  <si>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INSTRUCCIONES PARA LA IDENTIFICACIÓN,  ANALISIS, EVALUACIÓN , ASIGNACIÓN Y TRATAMIENTO DE RIESGOS EN LA CONTRATACIÓN</t>
  </si>
  <si>
    <t>Calificación Cualitativa</t>
  </si>
  <si>
    <t>Calificación Monetaria</t>
  </si>
  <si>
    <t>Obstruye la ejecución del contrato de manera intrascendente.</t>
  </si>
  <si>
    <t>Perturba la ejecución del contrato de manera grave imposibilitando la consecución del objeto contractual.</t>
  </si>
  <si>
    <t>Impacto sobre el valor del contrato en más del treinta por ciento (30%).</t>
  </si>
  <si>
    <t>Obstruye la ejecución del contrato sustancialmente pero aun así permite la consecución del objeto contractual</t>
  </si>
  <si>
    <t>Incrementa el valor del contrato entre el quince (15%) y el treinta por ciento (30%).</t>
  </si>
  <si>
    <t>Afecta la ejecución del contrato sin alterar el beneficio para las partes</t>
  </si>
  <si>
    <t>Genera un impacto sobre el valor del contrato entre el cinco (5%) y el quince por ciento (15%).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</si>
  <si>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</si>
  <si>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</si>
  <si>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Los sobrecostos no representan más del uno por ciento (1%) del valor del contrato.</t>
  </si>
  <si>
    <t>Cualitativa</t>
  </si>
  <si>
    <t>Monetaria</t>
  </si>
  <si>
    <t>CALIFICACIÓN</t>
  </si>
  <si>
    <t>ESTABLECER EL CONTEXTO</t>
  </si>
  <si>
    <t xml:space="preserve">Categoria </t>
  </si>
  <si>
    <t>Inadecuado análisis  económico estimativo del valor del contrato</t>
  </si>
  <si>
    <t>Falta de solicitud o solicitud tardía del registro  presupuestal</t>
  </si>
  <si>
    <t>Esta matriz es un documento anexo del Estudio Previo</t>
  </si>
  <si>
    <t xml:space="preserve">Falta de profundidad en el estudio de sector no identificandose claramente aspectos de oferta y demanda </t>
  </si>
  <si>
    <t xml:space="preserve">Riesgo de que no se firme el contrato. </t>
  </si>
  <si>
    <t>¿Cómo se realiza el monitoreo?</t>
  </si>
  <si>
    <t>SDG</t>
  </si>
  <si>
    <t>CONTRATISTA</t>
  </si>
  <si>
    <t>CONTRATISTA Y SDG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</si>
  <si>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</si>
  <si>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</si>
  <si>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</si>
  <si>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</si>
  <si>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</si>
  <si>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Código: GCO-GCI-F164
Versión: 02
Vigencia: 01 de diciembre de 2022
Caso HOLA: 280117</t>
  </si>
  <si>
    <r>
      <t xml:space="preserve">Ciudadanía que se beneficia del Proceso de Contratación: </t>
    </r>
    <r>
      <rPr>
        <sz val="12"/>
        <rFont val="Garamond"/>
        <family val="1"/>
      </rPr>
      <t>Victimas del conflicto, firmantes del acuerdo de paz, comparecientes a la JEP, organizaciones sociales y población en en general de la localidad de Ciudad Bolívar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</si>
  <si>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servicio se prestará principalmente en la localidad de Ciudad Bolivar.</t>
    </r>
  </si>
  <si>
    <r>
      <t xml:space="preserve">Entorno socio ambiental: </t>
    </r>
    <r>
      <rPr>
        <i/>
        <sz val="12"/>
        <rFont val="Garamond"/>
        <family val="1"/>
      </rPr>
      <t xml:space="preserve"> No aplican</t>
    </r>
  </si>
  <si>
    <r>
      <t xml:space="preserve">Condiciones políticas: </t>
    </r>
    <r>
      <rPr>
        <i/>
        <sz val="12"/>
        <rFont val="Garamond"/>
        <family val="1"/>
      </rPr>
      <t>Si aplican Población firmante del acuerdo, comparecientes a la JEP y victimas del conflicto con amenazas o niveles de vulnerabilidad.</t>
    </r>
  </si>
  <si>
    <r>
      <t xml:space="preserve">Factores ambientales. </t>
    </r>
    <r>
      <rPr>
        <i/>
        <sz val="12"/>
        <rFont val="Garamond"/>
        <family val="1"/>
      </rPr>
      <t>No aplican</t>
    </r>
  </si>
  <si>
    <r>
      <t xml:space="preserve">Sector del objeto del Proceso de Contratación y su mercado. </t>
    </r>
    <r>
      <rPr>
        <i/>
        <sz val="12"/>
        <rFont val="Garamond"/>
        <family val="1"/>
      </rPr>
      <t>Sector terciario</t>
    </r>
  </si>
  <si>
    <r>
      <t xml:space="preserve">Normativa aplicable al objeto del Proceso de Contratación. </t>
    </r>
    <r>
      <rPr>
        <i/>
        <sz val="12"/>
        <rFont val="Garamond"/>
        <family val="1"/>
      </rPr>
      <t xml:space="preserve">Ley 80 de 1993, Ley 1150 de 2007, Ley 1474 de 2011, Ley 1437 de 2011, Decreto Ley 019 de 2012, Decreto 1082 de 2015 y Decreto 1860 de 2021, Ley 1474 de 2011 y demás normas concordantes y aplicables al ámbito del deber de análisis por parte de las entidades públicas, incluyendo el concepto emanado por la Agencia Nacional de Colombia Eficiente. 
</t>
    </r>
  </si>
  <si>
    <t>Demora en el inicio previsto para la ejecución del contrato</t>
  </si>
  <si>
    <t>Factores de orden público</t>
  </si>
  <si>
    <t>Incumplimiento de meta</t>
  </si>
  <si>
    <t>Violación de la confidencialidad y mal manejo de la información a la que tenga acceso el contratista sobre la población beneficiaria</t>
  </si>
  <si>
    <t>Retrasos en el proceso</t>
  </si>
  <si>
    <t>Oferentes sin experiencia</t>
  </si>
  <si>
    <t>Incumplimiento en ejecución</t>
  </si>
  <si>
    <t>Confusión y retrasos en el proceso</t>
  </si>
  <si>
    <t>Selección de contratistas inadecuados</t>
  </si>
  <si>
    <t>Falta de transparencia en el proceso</t>
  </si>
  <si>
    <t xml:space="preserve">Incumplimiento y sobrecostos en ejecución </t>
  </si>
  <si>
    <t>Analisis y decisiones basadas en revisión de guias, protocolos y normativa al respecto</t>
  </si>
  <si>
    <t>Supervisión constante y exigencia de garantias para el cumplimiento</t>
  </si>
  <si>
    <t>Analisis y decisiones basadas en revisión de guias, protocolos y normativa al respecto; supervisión constante</t>
  </si>
  <si>
    <t>ALCB (FDLCB, Area Contratación, Area Planeación)</t>
  </si>
  <si>
    <t>Durante fase de planeación</t>
  </si>
  <si>
    <t>Finalizando fase de planeación</t>
  </si>
  <si>
    <t>Comités y mesas de trabajo, revisiones multiples</t>
  </si>
  <si>
    <t>Cuando se presente</t>
  </si>
  <si>
    <t>SI</t>
  </si>
  <si>
    <t>Supervisor</t>
  </si>
  <si>
    <t>Durante fase de ejecución</t>
  </si>
  <si>
    <t>Finalizando fase de ejecución</t>
  </si>
  <si>
    <t xml:space="preserve">Informes periodicos </t>
  </si>
  <si>
    <t xml:space="preserve">MATRIZ DE RIESGOS </t>
  </si>
  <si>
    <r>
      <t xml:space="preserve">Experiencia propia y de otras Entidades Estatales en Procesos de Contratación del mismo tipo.  </t>
    </r>
    <r>
      <rPr>
        <i/>
        <sz val="12"/>
        <rFont val="Garamond"/>
        <family val="1"/>
      </rPr>
      <t xml:space="preserve">Los proponentes o los integrantes en caso de consorcio o unión temporal, interesados en participar en el presente proceso, deberán aportar la idoneidad de los convenios  de contratos ejecutados y liquidados con anterioridad a la fecha del cierre del presente proceso de contratación, cuyo objeto y/o actividades estén relacionadas con LA PRESTACIÓN DE SERVICIOS EN LA REALIZACIÓN DE ACTIVIDADES RELACIONADAS CON EL PRESENTE PROCESO y asociados a las actividades del presente proceso y cuya sumatoria sea igual o superior al 100% del presupuesto oficial asignado a la presente convocatoria. </t>
    </r>
  </si>
  <si>
    <r>
      <t>Objeto del Proceso de Contratación OBJETO:</t>
    </r>
    <r>
      <rPr>
        <b/>
        <i/>
        <u/>
        <sz val="12"/>
        <rFont val="Garamond"/>
        <family val="1"/>
      </rPr>
      <t xml:space="preserve"> </t>
    </r>
    <r>
      <rPr>
        <i/>
        <sz val="12"/>
        <rFont val="Garamond"/>
        <family val="1"/>
      </rPr>
      <t xml:space="preserve">“PRESTAR SERVICIOS INTEGRALES PARA LA IMPLEMENTACIÓN Y DESARROLLO DE PROCESOS PEDAGÓGICOS, ARTÍSTICOS, CULTURALES Y FORMATIVOS, ORIENTADOS A LA APROPIACIÓN SOCIAL DE LA MEMORIA, LA VERDAD, LA REPARACIÓN INTEGRAL A VÍCTIMAS Y LA RECONCILIACIÓN, EN EL MARCO PLAN DE DESARROLLO LOCAL 'CIUDAD BOLÍVAR CAMINA SEGURA 2025-2028.”
</t>
    </r>
  </si>
  <si>
    <r>
      <t>Objeto Contractual:</t>
    </r>
    <r>
      <rPr>
        <i/>
        <sz val="18"/>
        <rFont val="Garamond"/>
        <family val="1"/>
      </rPr>
      <t xml:space="preserve"> PRESTAR SERVICIOS INTEGRALES PARA LA IMPLEMENTACIÓN Y DESARROLLO DE PROCESOS PEDAGÓGICOS, ARTÍSTICOS, CULTURALES Y FORMATIVOS, ORIENTADOS A LA APROPIACIÓN SOCIAL DE LA MEMORIA, LA VERDAD, LA REPARACIÓN INTEGRAL A VÍCTIMAS Y LA RECONCILIACIÓN, EN EL MARCO PLAN DE DESARROLLO LOCAL 'CIUDAD BOLÍVAR CAMINA SEGURA 2025-2028.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</si>
</sst>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i/>
      <sz val="18"/>
      <name val="Garamond"/>
      <family val="1"/>
    </font>
    <font>
      <b/>
      <sz val="14"/>
      <name val="Garamond"/>
      <family val="1"/>
    </font>
    <font>
      <b/>
      <i/>
      <u/>
      <sz val="12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1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28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textRotation="90" wrapText="1"/>
    </xf>
    <xf numFmtId="0" fontId="12" fillId="4" borderId="28" xfId="0" applyFont="1" applyFill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textRotation="90" wrapText="1"/>
    </xf>
    <xf numFmtId="0" fontId="7" fillId="0" borderId="3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 wrapText="1"/>
    </xf>
    <xf numFmtId="0" fontId="10" fillId="0" borderId="34" xfId="0" applyFont="1" applyBorder="1" applyAlignment="1">
      <alignment horizontal="center" vertical="center" wrapText="1"/>
    </xf>
    <xf numFmtId="0" fontId="7" fillId="0" borderId="40" xfId="0" applyFont="1" applyBorder="1"/>
    <xf numFmtId="0" fontId="7" fillId="0" borderId="40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29" xfId="0" applyFont="1" applyFill="1" applyBorder="1" applyAlignment="1">
      <alignment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1" xfId="0" applyFont="1" applyFill="1" applyBorder="1" applyAlignment="1">
      <alignment vertical="center" wrapText="1"/>
    </xf>
    <xf numFmtId="0" fontId="21" fillId="0" borderId="21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21" fillId="0" borderId="23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1" xfId="0" applyFont="1" applyBorder="1" applyAlignment="1">
      <alignment vertical="center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2" borderId="24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4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6" xfId="0" applyFont="1" applyFill="1" applyBorder="1" applyAlignment="1">
      <alignment horizontal="center" vertical="center" wrapText="1"/>
    </xf>
    <xf numFmtId="0" fontId="23" fillId="4" borderId="27" xfId="0" applyFont="1" applyFill="1" applyBorder="1" applyAlignment="1">
      <alignment horizontal="center" vertical="center" wrapText="1"/>
    </xf>
    <xf numFmtId="0" fontId="23" fillId="4" borderId="28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left" vertical="center" wrapText="1"/>
    </xf>
    <xf numFmtId="0" fontId="21" fillId="0" borderId="31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36" xfId="0" applyFont="1" applyBorder="1"/>
    <xf numFmtId="0" fontId="21" fillId="0" borderId="37" xfId="0" applyFont="1" applyBorder="1"/>
    <xf numFmtId="0" fontId="21" fillId="0" borderId="38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5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6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15" fillId="0" borderId="32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6" xfId="0" applyFont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20" fillId="0" borderId="32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2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 wrapText="1"/>
    </xf>
    <xf numFmtId="0" fontId="18" fillId="0" borderId="43" xfId="0" applyFont="1" applyBorder="1" applyAlignment="1">
      <alignment horizontal="left" vertical="center" wrapText="1"/>
    </xf>
    <xf numFmtId="0" fontId="13" fillId="0" borderId="51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53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55" xfId="0" applyFont="1" applyBorder="1" applyAlignment="1">
      <alignment horizontal="center" vertical="center"/>
    </xf>
    <xf numFmtId="0" fontId="18" fillId="0" borderId="44" xfId="0" applyFont="1" applyBorder="1" applyAlignment="1">
      <alignment horizontal="left" vertical="center" wrapText="1"/>
    </xf>
    <xf numFmtId="0" fontId="18" fillId="0" borderId="60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5" fillId="0" borderId="33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5" xfId="0" applyFont="1" applyBorder="1" applyAlignment="1">
      <alignment horizontal="left" vertical="top" wrapText="1"/>
    </xf>
    <xf numFmtId="0" fontId="16" fillId="0" borderId="45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15" fillId="0" borderId="36" xfId="0" applyFont="1" applyBorder="1" applyAlignment="1">
      <alignment horizontal="left" wrapText="1"/>
    </xf>
    <xf numFmtId="0" fontId="15" fillId="0" borderId="37" xfId="0" applyFont="1" applyBorder="1" applyAlignment="1">
      <alignment horizontal="left" wrapText="1"/>
    </xf>
    <xf numFmtId="0" fontId="15" fillId="0" borderId="65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Border="1" applyAlignment="1">
      <alignment horizontal="left" wrapText="1"/>
    </xf>
    <xf numFmtId="0" fontId="15" fillId="0" borderId="58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15" fillId="0" borderId="66" xfId="0" applyFont="1" applyBorder="1" applyAlignment="1">
      <alignment horizontal="left" wrapText="1"/>
    </xf>
    <xf numFmtId="0" fontId="15" fillId="2" borderId="39" xfId="0" applyFont="1" applyFill="1" applyBorder="1" applyAlignment="1">
      <alignment horizontal="center" vertical="center" wrapText="1"/>
    </xf>
    <xf numFmtId="0" fontId="15" fillId="2" borderId="43" xfId="0" applyFont="1" applyFill="1" applyBorder="1" applyAlignment="1">
      <alignment horizontal="center" vertical="center" wrapText="1"/>
    </xf>
    <xf numFmtId="0" fontId="15" fillId="2" borderId="44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2" fillId="4" borderId="62" xfId="0" applyFont="1" applyFill="1" applyBorder="1" applyAlignment="1">
      <alignment horizontal="center" vertical="center" wrapText="1"/>
    </xf>
    <xf numFmtId="0" fontId="22" fillId="4" borderId="46" xfId="0" applyFont="1" applyFill="1" applyBorder="1" applyAlignment="1">
      <alignment horizontal="center" vertical="center" wrapText="1"/>
    </xf>
    <xf numFmtId="0" fontId="22" fillId="4" borderId="50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41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63" xfId="0" applyFont="1" applyBorder="1" applyAlignment="1">
      <alignment horizontal="left" vertical="center" wrapText="1"/>
    </xf>
    <xf numFmtId="0" fontId="17" fillId="0" borderId="61" xfId="0" applyFont="1" applyBorder="1" applyAlignment="1">
      <alignment horizontal="left" vertical="center" wrapText="1"/>
    </xf>
    <xf numFmtId="0" fontId="17" fillId="0" borderId="64" xfId="0" applyFont="1" applyBorder="1" applyAlignment="1">
      <alignment horizontal="left" vertical="center" wrapText="1"/>
    </xf>
    <xf numFmtId="0" fontId="16" fillId="0" borderId="62" xfId="0" applyFont="1" applyBorder="1" applyAlignment="1">
      <alignment horizontal="center" vertical="center"/>
    </xf>
    <xf numFmtId="0" fontId="22" fillId="4" borderId="45" xfId="0" applyFont="1" applyFill="1" applyBorder="1" applyAlignment="1">
      <alignment horizontal="center" vertical="center" wrapText="1"/>
    </xf>
    <xf numFmtId="0" fontId="14" fillId="2" borderId="45" xfId="0" applyFont="1" applyFill="1" applyBorder="1" applyAlignment="1">
      <alignment horizontal="left" vertical="top" wrapText="1" readingOrder="1"/>
    </xf>
    <xf numFmtId="0" fontId="14" fillId="2" borderId="46" xfId="0" applyFont="1" applyFill="1" applyBorder="1" applyAlignment="1">
      <alignment horizontal="left" vertical="top" wrapText="1" readingOrder="1"/>
    </xf>
    <xf numFmtId="0" fontId="14" fillId="2" borderId="47" xfId="0" applyFont="1" applyFill="1" applyBorder="1" applyAlignment="1">
      <alignment horizontal="left" vertical="top" wrapText="1" readingOrder="1"/>
    </xf>
    <xf numFmtId="0" fontId="18" fillId="0" borderId="51" xfId="0" applyFont="1" applyBorder="1" applyAlignment="1">
      <alignment horizontal="left" vertical="center" wrapText="1"/>
    </xf>
    <xf numFmtId="0" fontId="18" fillId="0" borderId="53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4" xfId="0" applyFont="1" applyBorder="1" applyAlignment="1">
      <alignment horizontal="left" vertical="center" wrapText="1"/>
    </xf>
    <xf numFmtId="0" fontId="18" fillId="0" borderId="55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5" fillId="0" borderId="49" xfId="0" applyFont="1" applyBorder="1" applyAlignment="1">
      <alignment horizontal="right" vertical="center" textRotation="90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6" fillId="0" borderId="48" xfId="0" applyFont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7" fillId="0" borderId="3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7" fillId="2" borderId="45" xfId="0" applyFont="1" applyFill="1" applyBorder="1" applyAlignment="1">
      <alignment horizontal="left" vertical="top" wrapText="1" readingOrder="1"/>
    </xf>
    <xf numFmtId="0" fontId="27" fillId="2" borderId="46" xfId="0" applyFont="1" applyFill="1" applyBorder="1" applyAlignment="1">
      <alignment horizontal="left" vertical="top" wrapText="1" readingOrder="1"/>
    </xf>
    <xf numFmtId="0" fontId="27" fillId="2" borderId="47" xfId="0" applyFont="1" applyFill="1" applyBorder="1" applyAlignment="1">
      <alignment horizontal="left" vertical="top" wrapText="1" readingOrder="1"/>
    </xf>
    <xf numFmtId="0" fontId="22" fillId="4" borderId="27" xfId="0" applyFont="1" applyFill="1" applyBorder="1" applyAlignment="1">
      <alignment horizontal="center" vertical="center" wrapText="1"/>
    </xf>
    <xf numFmtId="0" fontId="21" fillId="10" borderId="4" xfId="0" applyFont="1" applyFill="1" applyBorder="1" applyAlignment="1">
      <alignment horizontal="center" vertical="center"/>
    </xf>
    <xf numFmtId="0" fontId="21" fillId="10" borderId="24" xfId="0" applyFont="1" applyFill="1" applyBorder="1" applyAlignment="1">
      <alignment horizontal="center" vertical="center"/>
    </xf>
    <xf numFmtId="0" fontId="23" fillId="4" borderId="27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/>
    </xf>
    <xf numFmtId="0" fontId="16" fillId="6" borderId="24" xfId="0" applyFont="1" applyFill="1" applyBorder="1" applyAlignment="1">
      <alignment horizontal="center" vertical="center"/>
    </xf>
    <xf numFmtId="0" fontId="21" fillId="0" borderId="41" xfId="0" applyFont="1" applyBorder="1" applyAlignment="1">
      <alignment horizontal="center" vertical="center" wrapText="1"/>
    </xf>
    <xf numFmtId="0" fontId="21" fillId="9" borderId="24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4" xfId="0" applyFont="1" applyFill="1" applyBorder="1" applyAlignment="1">
      <alignment horizontal="center" vertical="center"/>
    </xf>
    <xf numFmtId="0" fontId="21" fillId="7" borderId="56" xfId="0" applyFont="1" applyFill="1" applyBorder="1" applyAlignment="1">
      <alignment horizontal="center" vertical="center"/>
    </xf>
    <xf numFmtId="0" fontId="21" fillId="7" borderId="57" xfId="0" applyFont="1" applyFill="1" applyBorder="1" applyAlignment="1">
      <alignment horizontal="center" vertical="center"/>
    </xf>
    <xf numFmtId="0" fontId="21" fillId="7" borderId="4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 vertical="center"/>
    </xf>
    <xf numFmtId="0" fontId="16" fillId="2" borderId="48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4" xfId="0" applyFont="1" applyFill="1" applyBorder="1" applyAlignment="1">
      <alignment horizontal="center" vertical="center" wrapText="1"/>
    </xf>
    <xf numFmtId="0" fontId="21" fillId="7" borderId="41" xfId="0" applyFont="1" applyFill="1" applyBorder="1" applyAlignment="1">
      <alignment horizontal="center" vertical="center"/>
    </xf>
    <xf numFmtId="0" fontId="16" fillId="6" borderId="41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41" xfId="0" applyFont="1" applyFill="1" applyBorder="1" applyAlignment="1">
      <alignment horizontal="center"/>
    </xf>
    <xf numFmtId="0" fontId="21" fillId="6" borderId="24" xfId="0" applyFont="1" applyFill="1" applyBorder="1" applyAlignment="1">
      <alignment horizontal="center"/>
    </xf>
    <xf numFmtId="0" fontId="16" fillId="6" borderId="41" xfId="0" applyFont="1" applyFill="1" applyBorder="1" applyAlignment="1">
      <alignment horizontal="center" vertical="center" wrapText="1"/>
    </xf>
    <xf numFmtId="0" fontId="21" fillId="8" borderId="41" xfId="0" applyFont="1" applyFill="1" applyBorder="1" applyAlignment="1">
      <alignment horizontal="center" vertical="center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2" xfId="0" applyFont="1" applyFill="1" applyBorder="1" applyAlignment="1">
      <alignment horizontal="center" vertical="center" wrapText="1"/>
    </xf>
    <xf numFmtId="0" fontId="16" fillId="6" borderId="53" xfId="0" applyFont="1" applyFill="1" applyBorder="1" applyAlignment="1">
      <alignment horizontal="center" vertical="center" wrapText="1"/>
    </xf>
    <xf numFmtId="0" fontId="16" fillId="6" borderId="54" xfId="0" applyFont="1" applyFill="1" applyBorder="1" applyAlignment="1">
      <alignment horizontal="center" vertical="center" wrapText="1"/>
    </xf>
    <xf numFmtId="0" fontId="16" fillId="6" borderId="48" xfId="0" applyFont="1" applyFill="1" applyBorder="1" applyAlignment="1">
      <alignment horizontal="center" vertical="center" wrapText="1"/>
    </xf>
    <xf numFmtId="0" fontId="16" fillId="6" borderId="55" xfId="0" applyFont="1" applyFill="1" applyBorder="1" applyAlignment="1">
      <alignment horizontal="center" vertical="center" wrapText="1"/>
    </xf>
    <xf numFmtId="0" fontId="16" fillId="6" borderId="44" xfId="0" applyFont="1" applyFill="1" applyBorder="1" applyAlignment="1">
      <alignment horizontal="center" vertical="center" wrapText="1"/>
    </xf>
    <xf numFmtId="0" fontId="16" fillId="6" borderId="25" xfId="0" applyFont="1" applyFill="1" applyBorder="1" applyAlignment="1">
      <alignment horizontal="center" vertical="center" wrapText="1"/>
    </xf>
    <xf numFmtId="0" fontId="21" fillId="9" borderId="4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6" xfId="0" applyFont="1" applyBorder="1" applyAlignment="1">
      <alignment horizontal="left" vertical="top" wrapText="1"/>
    </xf>
    <xf numFmtId="0" fontId="13" fillId="0" borderId="37" xfId="0" applyFont="1" applyBorder="1" applyAlignment="1">
      <alignment horizontal="left" vertical="top" wrapText="1"/>
    </xf>
    <xf numFmtId="0" fontId="13" fillId="0" borderId="38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48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4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4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58" xfId="0" applyFont="1" applyBorder="1" applyAlignment="1">
      <alignment horizontal="right" vertical="center" textRotation="90"/>
    </xf>
    <xf numFmtId="0" fontId="18" fillId="0" borderId="53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4" xfId="0" applyFont="1" applyBorder="1" applyAlignment="1">
      <alignment horizontal="left" vertical="center"/>
    </xf>
    <xf numFmtId="0" fontId="18" fillId="0" borderId="55" xfId="0" applyFont="1" applyBorder="1" applyAlignment="1">
      <alignment horizontal="left"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4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4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4" xfId="0" applyFont="1" applyFill="1" applyBorder="1" applyAlignment="1">
      <alignment horizontal="center" vertical="center" wrapText="1"/>
    </xf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zoomScale="85" zoomScaleNormal="85" zoomScalePageLayoutView="40" workbookViewId="0">
      <selection activeCell="I7" sqref="I7"/>
    </sheetView>
  </sheetViews>
  <sheetFormatPr baseColWidth="10" defaultRowHeight="13.2" x14ac:dyDescent="0.25"/>
  <cols>
    <col min="1" max="1" width="2.6640625" customWidth="1"/>
    <col min="2" max="2" width="42" customWidth="1"/>
    <col min="3" max="3" width="71.44140625" customWidth="1"/>
    <col min="4" max="4" width="36.6640625" customWidth="1"/>
    <col min="5" max="5" width="28.5546875" customWidth="1"/>
    <col min="6" max="6" width="35.88671875" customWidth="1"/>
    <col min="7" max="7" width="2.6640625" customWidth="1"/>
  </cols>
  <sheetData>
    <row r="1" spans="2:6" ht="14.25" customHeight="1" x14ac:dyDescent="0.25"/>
    <row r="2" spans="2:6" ht="84" customHeight="1" x14ac:dyDescent="0.25">
      <c r="B2" s="119"/>
      <c r="C2" s="132" t="s">
        <v>149</v>
      </c>
      <c r="D2" s="133"/>
      <c r="E2" s="134"/>
      <c r="F2" s="141" t="s">
        <v>117</v>
      </c>
    </row>
    <row r="3" spans="2:6" ht="42.75" customHeight="1" x14ac:dyDescent="0.25">
      <c r="B3" s="119"/>
      <c r="C3" s="135"/>
      <c r="D3" s="136"/>
      <c r="E3" s="137"/>
      <c r="F3" s="142"/>
    </row>
    <row r="4" spans="2:6" ht="41.25" customHeight="1" x14ac:dyDescent="0.25">
      <c r="B4" s="119"/>
      <c r="C4" s="138"/>
      <c r="D4" s="139"/>
      <c r="E4" s="140"/>
      <c r="F4" s="130"/>
    </row>
    <row r="5" spans="2:6" ht="37.5" customHeight="1" thickBot="1" x14ac:dyDescent="0.3">
      <c r="B5" s="10"/>
      <c r="C5" s="11"/>
      <c r="D5" s="11"/>
      <c r="E5" s="11"/>
      <c r="F5" s="11"/>
    </row>
    <row r="6" spans="2:6" ht="21" customHeight="1" thickBot="1" x14ac:dyDescent="0.35">
      <c r="B6" s="123" t="s">
        <v>101</v>
      </c>
      <c r="C6" s="124"/>
      <c r="D6" s="124"/>
      <c r="E6" s="124"/>
      <c r="F6" s="125"/>
    </row>
    <row r="7" spans="2:6" ht="78.75" customHeight="1" x14ac:dyDescent="0.25">
      <c r="B7" s="129" t="s">
        <v>112</v>
      </c>
      <c r="C7" s="130"/>
      <c r="D7" s="130"/>
      <c r="E7" s="130"/>
      <c r="F7" s="131"/>
    </row>
    <row r="8" spans="2:6" ht="69" customHeight="1" x14ac:dyDescent="0.25">
      <c r="B8" s="126" t="s">
        <v>151</v>
      </c>
      <c r="C8" s="127"/>
      <c r="D8" s="127"/>
      <c r="E8" s="127"/>
      <c r="F8" s="128"/>
    </row>
    <row r="9" spans="2:6" ht="34.5" customHeight="1" x14ac:dyDescent="0.25">
      <c r="B9" s="120" t="s">
        <v>113</v>
      </c>
      <c r="C9" s="121"/>
      <c r="D9" s="121"/>
      <c r="E9" s="121"/>
      <c r="F9" s="122"/>
    </row>
    <row r="10" spans="2:6" ht="36" customHeight="1" x14ac:dyDescent="0.25">
      <c r="B10" s="120" t="s">
        <v>118</v>
      </c>
      <c r="C10" s="121"/>
      <c r="D10" s="121"/>
      <c r="E10" s="121"/>
      <c r="F10" s="122"/>
    </row>
    <row r="11" spans="2:6" ht="72" customHeight="1" x14ac:dyDescent="0.25">
      <c r="B11" s="120" t="s">
        <v>114</v>
      </c>
      <c r="C11" s="121"/>
      <c r="D11" s="121"/>
      <c r="E11" s="121"/>
      <c r="F11" s="122"/>
    </row>
    <row r="12" spans="2:6" ht="34.5" customHeight="1" x14ac:dyDescent="0.25">
      <c r="B12" s="120" t="s">
        <v>115</v>
      </c>
      <c r="C12" s="121"/>
      <c r="D12" s="121"/>
      <c r="E12" s="121"/>
      <c r="F12" s="122"/>
    </row>
    <row r="13" spans="2:6" ht="44.25" customHeight="1" x14ac:dyDescent="0.25">
      <c r="B13" s="120" t="s">
        <v>119</v>
      </c>
      <c r="C13" s="121"/>
      <c r="D13" s="121"/>
      <c r="E13" s="121"/>
      <c r="F13" s="122"/>
    </row>
    <row r="14" spans="2:6" ht="26.25" customHeight="1" x14ac:dyDescent="0.25">
      <c r="B14" s="120" t="s">
        <v>120</v>
      </c>
      <c r="C14" s="121"/>
      <c r="D14" s="121"/>
      <c r="E14" s="121"/>
      <c r="F14" s="122"/>
    </row>
    <row r="15" spans="2:6" ht="22.5" customHeight="1" x14ac:dyDescent="0.25">
      <c r="B15" s="120" t="s">
        <v>121</v>
      </c>
      <c r="C15" s="121"/>
      <c r="D15" s="121"/>
      <c r="E15" s="121"/>
      <c r="F15" s="122"/>
    </row>
    <row r="16" spans="2:6" ht="33" customHeight="1" x14ac:dyDescent="0.25">
      <c r="B16" s="120" t="s">
        <v>122</v>
      </c>
      <c r="C16" s="121"/>
      <c r="D16" s="121"/>
      <c r="E16" s="121"/>
      <c r="F16" s="122"/>
    </row>
    <row r="17" spans="2:6" ht="36.75" customHeight="1" x14ac:dyDescent="0.25">
      <c r="B17" s="120" t="s">
        <v>123</v>
      </c>
      <c r="C17" s="121"/>
      <c r="D17" s="121"/>
      <c r="E17" s="121"/>
      <c r="F17" s="122"/>
    </row>
    <row r="18" spans="2:6" ht="40.200000000000003" customHeight="1" x14ac:dyDescent="0.25">
      <c r="B18" s="120" t="s">
        <v>124</v>
      </c>
      <c r="C18" s="121"/>
      <c r="D18" s="121"/>
      <c r="E18" s="121"/>
      <c r="F18" s="122"/>
    </row>
    <row r="19" spans="2:6" ht="55.2" customHeight="1" thickBot="1" x14ac:dyDescent="0.3">
      <c r="B19" s="144" t="s">
        <v>150</v>
      </c>
      <c r="C19" s="145"/>
      <c r="D19" s="145"/>
      <c r="E19" s="145"/>
      <c r="F19" s="146"/>
    </row>
    <row r="20" spans="2:6" ht="14.25" customHeight="1" x14ac:dyDescent="0.25">
      <c r="B20" s="5"/>
    </row>
    <row r="21" spans="2:6" x14ac:dyDescent="0.25">
      <c r="B21" s="6"/>
    </row>
    <row r="22" spans="2:6" ht="17.25" customHeight="1" x14ac:dyDescent="0.25">
      <c r="B22" s="143"/>
      <c r="C22" s="143"/>
      <c r="D22" s="143"/>
      <c r="E22" s="143"/>
      <c r="F22" s="143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57"/>
  <sheetViews>
    <sheetView showGridLines="0" zoomScale="80" zoomScaleNormal="80" zoomScalePageLayoutView="85" workbookViewId="0">
      <selection activeCell="B7" sqref="B7:F14"/>
    </sheetView>
  </sheetViews>
  <sheetFormatPr baseColWidth="10" defaultRowHeight="13.2" x14ac:dyDescent="0.25"/>
  <cols>
    <col min="1" max="1" width="5.33203125" customWidth="1"/>
    <col min="2" max="2" width="57.88671875" customWidth="1"/>
    <col min="3" max="3" width="105.33203125" customWidth="1"/>
    <col min="4" max="4" width="20" customWidth="1"/>
    <col min="5" max="5" width="23.44140625" customWidth="1"/>
    <col min="6" max="6" width="31" customWidth="1"/>
  </cols>
  <sheetData>
    <row r="2" spans="2:6" ht="78" customHeight="1" x14ac:dyDescent="0.25">
      <c r="B2" s="119"/>
      <c r="C2" s="132" t="s">
        <v>149</v>
      </c>
      <c r="D2" s="133"/>
      <c r="E2" s="134"/>
      <c r="F2" s="141" t="s">
        <v>117</v>
      </c>
    </row>
    <row r="3" spans="2:6" ht="51" customHeight="1" x14ac:dyDescent="0.25">
      <c r="B3" s="119"/>
      <c r="C3" s="135"/>
      <c r="D3" s="136"/>
      <c r="E3" s="137"/>
      <c r="F3" s="142"/>
    </row>
    <row r="4" spans="2:6" ht="54" customHeight="1" x14ac:dyDescent="0.25">
      <c r="B4" s="119"/>
      <c r="C4" s="138"/>
      <c r="D4" s="139"/>
      <c r="E4" s="140"/>
      <c r="F4" s="130"/>
    </row>
    <row r="5" spans="2:6" ht="24.75" customHeight="1" thickBot="1" x14ac:dyDescent="0.3">
      <c r="B5" s="10"/>
      <c r="C5" s="11"/>
      <c r="D5" s="11"/>
      <c r="E5" s="11"/>
      <c r="F5" s="11"/>
    </row>
    <row r="6" spans="2:6" ht="18" customHeight="1" thickBot="1" x14ac:dyDescent="0.3">
      <c r="B6" s="147" t="s">
        <v>7</v>
      </c>
      <c r="C6" s="148"/>
      <c r="D6" s="148"/>
      <c r="E6" s="148"/>
      <c r="F6" s="149"/>
    </row>
    <row r="7" spans="2:6" ht="42.75" customHeight="1" x14ac:dyDescent="0.25">
      <c r="B7" s="150" t="s">
        <v>116</v>
      </c>
      <c r="C7" s="151"/>
      <c r="D7" s="151"/>
      <c r="E7" s="151"/>
      <c r="F7" s="152"/>
    </row>
    <row r="8" spans="2:6" ht="63" customHeight="1" x14ac:dyDescent="0.25">
      <c r="B8" s="153"/>
      <c r="C8" s="154"/>
      <c r="D8" s="154"/>
      <c r="E8" s="154"/>
      <c r="F8" s="155"/>
    </row>
    <row r="9" spans="2:6" ht="37.5" customHeight="1" x14ac:dyDescent="0.25">
      <c r="B9" s="153"/>
      <c r="C9" s="154"/>
      <c r="D9" s="154"/>
      <c r="E9" s="154"/>
      <c r="F9" s="155"/>
    </row>
    <row r="10" spans="2:6" ht="43.5" customHeight="1" x14ac:dyDescent="0.25">
      <c r="B10" s="153"/>
      <c r="C10" s="154"/>
      <c r="D10" s="154"/>
      <c r="E10" s="154"/>
      <c r="F10" s="155"/>
    </row>
    <row r="11" spans="2:6" ht="58.5" customHeight="1" x14ac:dyDescent="0.25">
      <c r="B11" s="153"/>
      <c r="C11" s="154"/>
      <c r="D11" s="154"/>
      <c r="E11" s="154"/>
      <c r="F11" s="155"/>
    </row>
    <row r="12" spans="2:6" ht="46.5" customHeight="1" x14ac:dyDescent="0.25">
      <c r="B12" s="153"/>
      <c r="C12" s="154"/>
      <c r="D12" s="154"/>
      <c r="E12" s="154"/>
      <c r="F12" s="155"/>
    </row>
    <row r="13" spans="2:6" ht="47.25" customHeight="1" x14ac:dyDescent="0.25">
      <c r="B13" s="153"/>
      <c r="C13" s="154"/>
      <c r="D13" s="154"/>
      <c r="E13" s="154"/>
      <c r="F13" s="155"/>
    </row>
    <row r="14" spans="2:6" ht="22.5" customHeight="1" thickBot="1" x14ac:dyDescent="0.3">
      <c r="B14" s="156"/>
      <c r="C14" s="157"/>
      <c r="D14" s="157"/>
      <c r="E14" s="157"/>
      <c r="F14" s="158"/>
    </row>
    <row r="15" spans="2:6" ht="16.5" customHeight="1" thickBot="1" x14ac:dyDescent="0.3">
      <c r="B15" s="163" t="s">
        <v>85</v>
      </c>
      <c r="C15" s="164"/>
      <c r="D15" s="164"/>
      <c r="E15" s="164"/>
      <c r="F15" s="165"/>
    </row>
    <row r="16" spans="2:6" ht="19.5" customHeight="1" x14ac:dyDescent="0.25">
      <c r="B16" s="47"/>
      <c r="C16" s="48" t="s">
        <v>36</v>
      </c>
      <c r="D16" s="161" t="s">
        <v>34</v>
      </c>
      <c r="E16" s="161" t="s">
        <v>35</v>
      </c>
      <c r="F16" s="159" t="s">
        <v>33</v>
      </c>
    </row>
    <row r="17" spans="2:6" ht="21" customHeight="1" x14ac:dyDescent="0.25">
      <c r="B17" s="47"/>
      <c r="C17" s="48" t="s">
        <v>61</v>
      </c>
      <c r="D17" s="162"/>
      <c r="E17" s="162"/>
      <c r="F17" s="160"/>
    </row>
    <row r="18" spans="2:6" ht="18.75" customHeight="1" x14ac:dyDescent="0.25">
      <c r="B18" s="49" t="s">
        <v>37</v>
      </c>
      <c r="C18" s="50"/>
      <c r="D18" s="51" t="s">
        <v>64</v>
      </c>
      <c r="E18" s="52" t="s">
        <v>65</v>
      </c>
      <c r="F18" s="53" t="s">
        <v>32</v>
      </c>
    </row>
    <row r="19" spans="2:6" ht="18.75" customHeight="1" x14ac:dyDescent="0.25">
      <c r="B19" s="54" t="s">
        <v>38</v>
      </c>
      <c r="C19" s="55"/>
      <c r="D19" s="56" t="s">
        <v>64</v>
      </c>
      <c r="E19" s="57" t="s">
        <v>65</v>
      </c>
      <c r="F19" s="58" t="s">
        <v>32</v>
      </c>
    </row>
    <row r="20" spans="2:6" ht="18.75" customHeight="1" x14ac:dyDescent="0.25">
      <c r="B20" s="54" t="s">
        <v>103</v>
      </c>
      <c r="C20" s="55"/>
      <c r="D20" s="56" t="s">
        <v>64</v>
      </c>
      <c r="E20" s="57" t="s">
        <v>65</v>
      </c>
      <c r="F20" s="58" t="s">
        <v>30</v>
      </c>
    </row>
    <row r="21" spans="2:6" ht="18.75" customHeight="1" x14ac:dyDescent="0.25">
      <c r="B21" s="54" t="s">
        <v>39</v>
      </c>
      <c r="C21" s="55"/>
      <c r="D21" s="56" t="s">
        <v>64</v>
      </c>
      <c r="E21" s="57" t="s">
        <v>65</v>
      </c>
      <c r="F21" s="58" t="s">
        <v>32</v>
      </c>
    </row>
    <row r="22" spans="2:6" ht="18.75" customHeight="1" x14ac:dyDescent="0.25">
      <c r="B22" s="54" t="s">
        <v>57</v>
      </c>
      <c r="C22" s="55"/>
      <c r="D22" s="56" t="s">
        <v>64</v>
      </c>
      <c r="E22" s="57" t="s">
        <v>65</v>
      </c>
      <c r="F22" s="58" t="s">
        <v>32</v>
      </c>
    </row>
    <row r="23" spans="2:6" ht="18.75" customHeight="1" x14ac:dyDescent="0.25">
      <c r="B23" s="54" t="s">
        <v>41</v>
      </c>
      <c r="C23" s="55"/>
      <c r="D23" s="56" t="s">
        <v>64</v>
      </c>
      <c r="E23" s="57" t="s">
        <v>65</v>
      </c>
      <c r="F23" s="58" t="s">
        <v>32</v>
      </c>
    </row>
    <row r="24" spans="2:6" ht="18.75" customHeight="1" x14ac:dyDescent="0.25">
      <c r="B24" s="54" t="s">
        <v>106</v>
      </c>
      <c r="C24" s="55"/>
      <c r="D24" s="56" t="s">
        <v>64</v>
      </c>
      <c r="E24" s="57" t="s">
        <v>65</v>
      </c>
      <c r="F24" s="59" t="s">
        <v>30</v>
      </c>
    </row>
    <row r="25" spans="2:6" ht="18.75" customHeight="1" x14ac:dyDescent="0.25">
      <c r="B25" s="54" t="s">
        <v>40</v>
      </c>
      <c r="C25" s="55"/>
      <c r="D25" s="56" t="s">
        <v>64</v>
      </c>
      <c r="E25" s="57" t="s">
        <v>65</v>
      </c>
      <c r="F25" s="58" t="s">
        <v>32</v>
      </c>
    </row>
    <row r="26" spans="2:6" ht="18.75" customHeight="1" x14ac:dyDescent="0.25">
      <c r="B26" s="54" t="s">
        <v>55</v>
      </c>
      <c r="C26" s="55"/>
      <c r="D26" s="56" t="s">
        <v>64</v>
      </c>
      <c r="E26" s="57" t="s">
        <v>65</v>
      </c>
      <c r="F26" s="58" t="s">
        <v>32</v>
      </c>
    </row>
    <row r="27" spans="2:6" ht="24" customHeight="1" x14ac:dyDescent="0.25">
      <c r="B27" s="47"/>
      <c r="C27" s="48" t="s">
        <v>58</v>
      </c>
      <c r="D27" s="63"/>
      <c r="E27" s="63"/>
      <c r="F27" s="64"/>
    </row>
    <row r="28" spans="2:6" ht="19.5" customHeight="1" x14ac:dyDescent="0.25">
      <c r="B28" s="49" t="s">
        <v>43</v>
      </c>
      <c r="C28" s="65"/>
      <c r="D28" s="51" t="s">
        <v>64</v>
      </c>
      <c r="E28" s="52" t="s">
        <v>65</v>
      </c>
      <c r="F28" s="53" t="s">
        <v>32</v>
      </c>
    </row>
    <row r="29" spans="2:6" ht="19.5" customHeight="1" x14ac:dyDescent="0.25">
      <c r="B29" s="166" t="s">
        <v>42</v>
      </c>
      <c r="C29" s="167"/>
      <c r="D29" s="56" t="s">
        <v>64</v>
      </c>
      <c r="E29" s="57" t="s">
        <v>65</v>
      </c>
      <c r="F29" s="58" t="s">
        <v>32</v>
      </c>
    </row>
    <row r="30" spans="2:6" ht="19.5" customHeight="1" x14ac:dyDescent="0.25">
      <c r="B30" s="166" t="s">
        <v>56</v>
      </c>
      <c r="C30" s="167"/>
      <c r="D30" s="56" t="s">
        <v>64</v>
      </c>
      <c r="E30" s="57" t="s">
        <v>65</v>
      </c>
      <c r="F30" s="58" t="s">
        <v>32</v>
      </c>
    </row>
    <row r="31" spans="2:6" ht="19.5" customHeight="1" x14ac:dyDescent="0.25">
      <c r="B31" s="54" t="s">
        <v>44</v>
      </c>
      <c r="C31" s="66"/>
      <c r="D31" s="56" t="s">
        <v>64</v>
      </c>
      <c r="E31" s="57" t="s">
        <v>65</v>
      </c>
      <c r="F31" s="58" t="s">
        <v>32</v>
      </c>
    </row>
    <row r="32" spans="2:6" ht="19.5" customHeight="1" x14ac:dyDescent="0.25">
      <c r="B32" s="54" t="s">
        <v>45</v>
      </c>
      <c r="C32" s="66"/>
      <c r="D32" s="56" t="s">
        <v>64</v>
      </c>
      <c r="E32" s="57" t="s">
        <v>65</v>
      </c>
      <c r="F32" s="58" t="s">
        <v>32</v>
      </c>
    </row>
    <row r="33" spans="2:6" ht="19.5" customHeight="1" x14ac:dyDescent="0.25">
      <c r="B33" s="166" t="s">
        <v>47</v>
      </c>
      <c r="C33" s="167"/>
      <c r="D33" s="56" t="s">
        <v>64</v>
      </c>
      <c r="E33" s="57" t="s">
        <v>65</v>
      </c>
      <c r="F33" s="58" t="s">
        <v>32</v>
      </c>
    </row>
    <row r="34" spans="2:6" ht="19.5" customHeight="1" x14ac:dyDescent="0.25">
      <c r="B34" s="168" t="s">
        <v>46</v>
      </c>
      <c r="C34" s="169"/>
      <c r="D34" s="68" t="s">
        <v>64</v>
      </c>
      <c r="E34" s="61" t="s">
        <v>65</v>
      </c>
      <c r="F34" s="62" t="s">
        <v>32</v>
      </c>
    </row>
    <row r="35" spans="2:6" ht="23.25" customHeight="1" x14ac:dyDescent="0.25">
      <c r="B35" s="47"/>
      <c r="C35" s="48" t="s">
        <v>59</v>
      </c>
      <c r="D35" s="69"/>
      <c r="E35" s="69"/>
      <c r="F35" s="70"/>
    </row>
    <row r="36" spans="2:6" ht="19.5" customHeight="1" x14ac:dyDescent="0.25">
      <c r="B36" s="49" t="s">
        <v>107</v>
      </c>
      <c r="C36" s="50"/>
      <c r="D36" s="51" t="s">
        <v>64</v>
      </c>
      <c r="E36" s="52" t="s">
        <v>65</v>
      </c>
      <c r="F36" s="53" t="s">
        <v>32</v>
      </c>
    </row>
    <row r="37" spans="2:6" ht="19.5" customHeight="1" x14ac:dyDescent="0.25">
      <c r="B37" s="71" t="s">
        <v>48</v>
      </c>
      <c r="C37" s="66"/>
      <c r="D37" s="56" t="s">
        <v>64</v>
      </c>
      <c r="E37" s="57" t="s">
        <v>65</v>
      </c>
      <c r="F37" s="58" t="s">
        <v>32</v>
      </c>
    </row>
    <row r="38" spans="2:6" ht="19.5" customHeight="1" x14ac:dyDescent="0.25">
      <c r="B38" s="166" t="s">
        <v>104</v>
      </c>
      <c r="C38" s="167"/>
      <c r="D38" s="56" t="s">
        <v>64</v>
      </c>
      <c r="E38" s="57" t="s">
        <v>65</v>
      </c>
      <c r="F38" s="58" t="s">
        <v>32</v>
      </c>
    </row>
    <row r="39" spans="2:6" ht="19.5" customHeight="1" x14ac:dyDescent="0.25">
      <c r="B39" s="54" t="s">
        <v>45</v>
      </c>
      <c r="C39" s="66"/>
      <c r="D39" s="56" t="s">
        <v>64</v>
      </c>
      <c r="E39" s="57" t="s">
        <v>65</v>
      </c>
      <c r="F39" s="58" t="s">
        <v>32</v>
      </c>
    </row>
    <row r="40" spans="2:6" ht="19.5" customHeight="1" x14ac:dyDescent="0.25">
      <c r="B40" s="60" t="s">
        <v>49</v>
      </c>
      <c r="C40" s="67"/>
      <c r="D40" s="68" t="s">
        <v>64</v>
      </c>
      <c r="E40" s="61" t="s">
        <v>66</v>
      </c>
      <c r="F40" s="62" t="s">
        <v>32</v>
      </c>
    </row>
    <row r="41" spans="2:6" ht="23.25" customHeight="1" x14ac:dyDescent="0.25">
      <c r="B41" s="47"/>
      <c r="C41" s="48" t="s">
        <v>60</v>
      </c>
      <c r="D41" s="72"/>
      <c r="E41" s="72"/>
      <c r="F41" s="73"/>
    </row>
    <row r="42" spans="2:6" ht="19.5" customHeight="1" x14ac:dyDescent="0.25">
      <c r="B42" s="54" t="s">
        <v>50</v>
      </c>
      <c r="C42" s="55"/>
      <c r="D42" s="56" t="s">
        <v>64</v>
      </c>
      <c r="E42" s="57" t="s">
        <v>66</v>
      </c>
      <c r="F42" s="74" t="s">
        <v>31</v>
      </c>
    </row>
    <row r="43" spans="2:6" ht="21" customHeight="1" x14ac:dyDescent="0.25">
      <c r="B43" s="54" t="s">
        <v>51</v>
      </c>
      <c r="C43" s="66"/>
      <c r="D43" s="56" t="s">
        <v>64</v>
      </c>
      <c r="E43" s="57" t="s">
        <v>65</v>
      </c>
      <c r="F43" s="74" t="s">
        <v>30</v>
      </c>
    </row>
    <row r="44" spans="2:6" ht="19.5" customHeight="1" x14ac:dyDescent="0.25">
      <c r="B44" s="54" t="s">
        <v>52</v>
      </c>
      <c r="C44" s="55"/>
      <c r="D44" s="56" t="s">
        <v>64</v>
      </c>
      <c r="E44" s="57" t="s">
        <v>65</v>
      </c>
      <c r="F44" s="74" t="s">
        <v>30</v>
      </c>
    </row>
    <row r="45" spans="2:6" ht="19.5" customHeight="1" x14ac:dyDescent="0.25">
      <c r="B45" s="54" t="s">
        <v>53</v>
      </c>
      <c r="C45" s="55"/>
      <c r="D45" s="56" t="s">
        <v>64</v>
      </c>
      <c r="E45" s="57" t="s">
        <v>66</v>
      </c>
      <c r="F45" s="74" t="s">
        <v>4</v>
      </c>
    </row>
    <row r="46" spans="2:6" ht="19.5" customHeight="1" x14ac:dyDescent="0.25">
      <c r="B46" s="54" t="s">
        <v>54</v>
      </c>
      <c r="C46" s="66"/>
      <c r="D46" s="56" t="s">
        <v>64</v>
      </c>
      <c r="E46" s="57" t="s">
        <v>66</v>
      </c>
      <c r="F46" s="74" t="s">
        <v>4</v>
      </c>
    </row>
    <row r="47" spans="2:6" ht="19.5" customHeight="1" x14ac:dyDescent="0.25">
      <c r="B47" s="54" t="s">
        <v>125</v>
      </c>
      <c r="C47" s="55"/>
      <c r="D47" s="56" t="s">
        <v>64</v>
      </c>
      <c r="E47" s="57" t="s">
        <v>65</v>
      </c>
      <c r="F47" s="58" t="s">
        <v>32</v>
      </c>
    </row>
    <row r="48" spans="2:6" ht="15.6" x14ac:dyDescent="0.25">
      <c r="B48" s="54" t="s">
        <v>126</v>
      </c>
      <c r="C48" s="55"/>
      <c r="D48" s="56" t="s">
        <v>64</v>
      </c>
      <c r="E48" s="57" t="s">
        <v>66</v>
      </c>
      <c r="F48" s="58" t="s">
        <v>32</v>
      </c>
    </row>
    <row r="49" spans="2:6" ht="15.6" x14ac:dyDescent="0.25">
      <c r="B49" s="54" t="s">
        <v>127</v>
      </c>
      <c r="C49" s="55"/>
      <c r="D49" s="56" t="s">
        <v>64</v>
      </c>
      <c r="E49" s="57" t="s">
        <v>65</v>
      </c>
      <c r="F49" s="58" t="s">
        <v>32</v>
      </c>
    </row>
    <row r="50" spans="2:6" ht="15.6" x14ac:dyDescent="0.25">
      <c r="B50" s="54" t="s">
        <v>128</v>
      </c>
      <c r="C50" s="55"/>
      <c r="D50" s="56" t="s">
        <v>63</v>
      </c>
      <c r="E50" s="57" t="s">
        <v>65</v>
      </c>
      <c r="F50" s="58" t="s">
        <v>32</v>
      </c>
    </row>
    <row r="52" spans="2:6" hidden="1" x14ac:dyDescent="0.25">
      <c r="B52" s="5" t="s">
        <v>64</v>
      </c>
    </row>
    <row r="53" spans="2:6" hidden="1" x14ac:dyDescent="0.25">
      <c r="B53" s="6" t="s">
        <v>62</v>
      </c>
    </row>
    <row r="54" spans="2:6" hidden="1" x14ac:dyDescent="0.25">
      <c r="B54" s="6" t="s">
        <v>63</v>
      </c>
    </row>
    <row r="55" spans="2:6" hidden="1" x14ac:dyDescent="0.25"/>
    <row r="56" spans="2:6" hidden="1" x14ac:dyDescent="0.25">
      <c r="B56" t="s">
        <v>65</v>
      </c>
    </row>
    <row r="57" spans="2:6" hidden="1" x14ac:dyDescent="0.25">
      <c r="B57" t="s">
        <v>66</v>
      </c>
    </row>
  </sheetData>
  <mergeCells count="14">
    <mergeCell ref="F16:F17"/>
    <mergeCell ref="E16:E17"/>
    <mergeCell ref="D16:D17"/>
    <mergeCell ref="B15:F15"/>
    <mergeCell ref="B38:C38"/>
    <mergeCell ref="B29:C29"/>
    <mergeCell ref="B30:C30"/>
    <mergeCell ref="B33:C33"/>
    <mergeCell ref="B34:C34"/>
    <mergeCell ref="B6:F6"/>
    <mergeCell ref="B7:F14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8:D26 D28:D34 D36:D40 D42:D50" xr:uid="{00000000-0002-0000-0100-000000000000}">
      <formula1>$B$52:$B$54</formula1>
    </dataValidation>
    <dataValidation type="list" allowBlank="1" showInputMessage="1" showErrorMessage="1" sqref="E18:E26 E28:E34 E36:E40 E42:E50" xr:uid="{00000000-0002-0000-0100-000001000000}">
      <formula1>$B$56:$B$57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9"/>
  <sheetViews>
    <sheetView showGridLines="0" tabSelected="1" zoomScale="90" zoomScaleNormal="90" zoomScalePageLayoutView="70" workbookViewId="0">
      <selection activeCell="C2" sqref="C2:J4"/>
    </sheetView>
  </sheetViews>
  <sheetFormatPr baseColWidth="10" defaultRowHeight="13.8" x14ac:dyDescent="0.3"/>
  <cols>
    <col min="1" max="1" width="4.109375" customWidth="1"/>
    <col min="2" max="2" width="41.44140625" customWidth="1"/>
    <col min="3" max="3" width="25.109375" customWidth="1"/>
    <col min="4" max="4" width="14.6640625" customWidth="1"/>
    <col min="5" max="5" width="12.44140625" customWidth="1"/>
    <col min="6" max="6" width="18.33203125" customWidth="1"/>
    <col min="7" max="7" width="24.88671875" customWidth="1"/>
    <col min="8" max="8" width="31.44140625" style="8" customWidth="1"/>
    <col min="9" max="9" width="14.6640625" customWidth="1"/>
    <col min="10" max="10" width="11.88671875" customWidth="1"/>
    <col min="11" max="11" width="14" customWidth="1"/>
    <col min="12" max="12" width="15.33203125" style="3" customWidth="1"/>
    <col min="13" max="13" width="4.88671875" customWidth="1"/>
  </cols>
  <sheetData>
    <row r="1" spans="2:17" ht="13.2" x14ac:dyDescent="0.25">
      <c r="H1"/>
      <c r="L1"/>
    </row>
    <row r="2" spans="2:17" ht="48.75" customHeight="1" x14ac:dyDescent="0.25">
      <c r="B2" s="119"/>
      <c r="C2" s="132" t="s">
        <v>149</v>
      </c>
      <c r="D2" s="133"/>
      <c r="E2" s="133"/>
      <c r="F2" s="133"/>
      <c r="G2" s="133"/>
      <c r="H2" s="133"/>
      <c r="I2" s="133"/>
      <c r="J2" s="134"/>
      <c r="K2" s="185" t="s">
        <v>117</v>
      </c>
      <c r="L2" s="186"/>
    </row>
    <row r="3" spans="2:17" ht="42" customHeight="1" x14ac:dyDescent="0.25">
      <c r="B3" s="119"/>
      <c r="C3" s="135"/>
      <c r="D3" s="136"/>
      <c r="E3" s="136"/>
      <c r="F3" s="136"/>
      <c r="G3" s="136"/>
      <c r="H3" s="136"/>
      <c r="I3" s="136"/>
      <c r="J3" s="137"/>
      <c r="K3" s="187"/>
      <c r="L3" s="188"/>
    </row>
    <row r="4" spans="2:17" ht="36.75" customHeight="1" x14ac:dyDescent="0.25">
      <c r="B4" s="119"/>
      <c r="C4" s="138"/>
      <c r="D4" s="139"/>
      <c r="E4" s="139"/>
      <c r="F4" s="139"/>
      <c r="G4" s="139"/>
      <c r="H4" s="139"/>
      <c r="I4" s="139"/>
      <c r="J4" s="140"/>
      <c r="K4" s="189"/>
      <c r="L4" s="190"/>
    </row>
    <row r="5" spans="2:17" ht="24.75" customHeight="1" thickBot="1" x14ac:dyDescent="0.3">
      <c r="C5" s="10"/>
      <c r="D5" s="11"/>
      <c r="E5" s="11"/>
      <c r="F5" s="11"/>
      <c r="G5" s="11"/>
      <c r="H5"/>
      <c r="L5"/>
    </row>
    <row r="6" spans="2:17" ht="75" customHeight="1" thickBot="1" x14ac:dyDescent="0.3">
      <c r="B6" s="182" t="s">
        <v>152</v>
      </c>
      <c r="C6" s="183"/>
      <c r="D6" s="183"/>
      <c r="E6" s="183"/>
      <c r="F6" s="183"/>
      <c r="G6" s="183"/>
      <c r="H6" s="183"/>
      <c r="I6" s="183"/>
      <c r="J6" s="183"/>
      <c r="K6" s="183"/>
      <c r="L6" s="184"/>
      <c r="M6" s="1"/>
      <c r="N6" s="1"/>
      <c r="O6" s="1"/>
      <c r="P6" s="1"/>
      <c r="Q6" s="1"/>
    </row>
    <row r="7" spans="2:17" ht="33.75" customHeight="1" thickBot="1" x14ac:dyDescent="0.3">
      <c r="B7" s="181" t="s">
        <v>100</v>
      </c>
      <c r="C7" s="171"/>
      <c r="D7" s="171"/>
      <c r="E7" s="171"/>
      <c r="F7" s="171"/>
      <c r="G7" s="172"/>
      <c r="H7" s="180" t="s">
        <v>98</v>
      </c>
      <c r="I7" s="148"/>
      <c r="J7" s="148"/>
      <c r="K7" s="148"/>
      <c r="L7" s="149"/>
    </row>
    <row r="8" spans="2:17" ht="40.5" customHeight="1" thickBot="1" x14ac:dyDescent="0.3">
      <c r="B8" s="81" t="s">
        <v>67</v>
      </c>
      <c r="C8" s="170" t="s">
        <v>72</v>
      </c>
      <c r="D8" s="171"/>
      <c r="E8" s="171"/>
      <c r="F8" s="171"/>
      <c r="G8" s="172"/>
      <c r="H8" s="82" t="s">
        <v>73</v>
      </c>
      <c r="I8" s="82" t="s">
        <v>6</v>
      </c>
      <c r="J8" s="82" t="s">
        <v>3</v>
      </c>
      <c r="K8" s="82" t="s">
        <v>78</v>
      </c>
      <c r="L8" s="83" t="s">
        <v>75</v>
      </c>
    </row>
    <row r="9" spans="2:17" ht="53.25" customHeight="1" x14ac:dyDescent="0.25">
      <c r="B9" s="84" t="s">
        <v>61</v>
      </c>
      <c r="C9" s="177" t="s">
        <v>37</v>
      </c>
      <c r="D9" s="178"/>
      <c r="E9" s="178"/>
      <c r="F9" s="178"/>
      <c r="G9" s="179"/>
      <c r="H9" s="85" t="s">
        <v>129</v>
      </c>
      <c r="I9" s="86">
        <v>2</v>
      </c>
      <c r="J9" s="87">
        <v>2</v>
      </c>
      <c r="K9" s="87">
        <f>I9+J9</f>
        <v>4</v>
      </c>
      <c r="L9" s="88" t="str">
        <f t="shared" ref="L9:L37" si="0">IF(K9&lt;=4,"BAJO",IF(K9=5,"MEDIO",IF(K9=6,"ALTO",IF(K9=7,"ALTO","EXTREMO"))))</f>
        <v>BAJO</v>
      </c>
    </row>
    <row r="10" spans="2:17" ht="53.25" customHeight="1" x14ac:dyDescent="0.25">
      <c r="B10" s="89" t="s">
        <v>61</v>
      </c>
      <c r="C10" s="173" t="s">
        <v>38</v>
      </c>
      <c r="D10" s="174"/>
      <c r="E10" s="174"/>
      <c r="F10" s="174"/>
      <c r="G10" s="175"/>
      <c r="H10" s="90" t="s">
        <v>130</v>
      </c>
      <c r="I10" s="86">
        <v>2</v>
      </c>
      <c r="J10" s="86">
        <v>2</v>
      </c>
      <c r="K10" s="87">
        <f t="shared" ref="K10:K37" si="1">+I10+J10</f>
        <v>4</v>
      </c>
      <c r="L10" s="91" t="str">
        <f t="shared" si="0"/>
        <v>BAJO</v>
      </c>
    </row>
    <row r="11" spans="2:17" ht="53.25" customHeight="1" x14ac:dyDescent="0.25">
      <c r="B11" s="89" t="s">
        <v>61</v>
      </c>
      <c r="C11" s="173" t="s">
        <v>103</v>
      </c>
      <c r="D11" s="174"/>
      <c r="E11" s="174"/>
      <c r="F11" s="174"/>
      <c r="G11" s="175"/>
      <c r="H11" s="90" t="s">
        <v>131</v>
      </c>
      <c r="I11" s="86">
        <v>2</v>
      </c>
      <c r="J11" s="86">
        <v>2</v>
      </c>
      <c r="K11" s="87">
        <f t="shared" si="1"/>
        <v>4</v>
      </c>
      <c r="L11" s="91" t="str">
        <f t="shared" si="0"/>
        <v>BAJO</v>
      </c>
    </row>
    <row r="12" spans="2:17" ht="53.25" customHeight="1" x14ac:dyDescent="0.25">
      <c r="B12" s="89" t="s">
        <v>61</v>
      </c>
      <c r="C12" s="173" t="s">
        <v>39</v>
      </c>
      <c r="D12" s="174"/>
      <c r="E12" s="174"/>
      <c r="F12" s="174"/>
      <c r="G12" s="175"/>
      <c r="H12" s="90" t="s">
        <v>132</v>
      </c>
      <c r="I12" s="86">
        <v>3</v>
      </c>
      <c r="J12" s="86">
        <v>3</v>
      </c>
      <c r="K12" s="87">
        <f t="shared" si="1"/>
        <v>6</v>
      </c>
      <c r="L12" s="91" t="str">
        <f t="shared" si="0"/>
        <v>ALTO</v>
      </c>
    </row>
    <row r="13" spans="2:17" ht="53.25" customHeight="1" x14ac:dyDescent="0.25">
      <c r="B13" s="89" t="s">
        <v>61</v>
      </c>
      <c r="C13" s="176" t="s">
        <v>57</v>
      </c>
      <c r="D13" s="176"/>
      <c r="E13" s="176"/>
      <c r="F13" s="176"/>
      <c r="G13" s="176"/>
      <c r="H13" s="90" t="s">
        <v>132</v>
      </c>
      <c r="I13" s="86">
        <v>3</v>
      </c>
      <c r="J13" s="86">
        <v>3</v>
      </c>
      <c r="K13" s="87">
        <f t="shared" si="1"/>
        <v>6</v>
      </c>
      <c r="L13" s="91" t="str">
        <f t="shared" si="0"/>
        <v>ALTO</v>
      </c>
    </row>
    <row r="14" spans="2:17" ht="53.25" customHeight="1" x14ac:dyDescent="0.25">
      <c r="B14" s="89" t="s">
        <v>61</v>
      </c>
      <c r="C14" s="176" t="s">
        <v>41</v>
      </c>
      <c r="D14" s="176"/>
      <c r="E14" s="176"/>
      <c r="F14" s="176"/>
      <c r="G14" s="176"/>
      <c r="H14" s="90" t="s">
        <v>133</v>
      </c>
      <c r="I14" s="86">
        <v>3</v>
      </c>
      <c r="J14" s="86">
        <v>3</v>
      </c>
      <c r="K14" s="87">
        <f t="shared" si="1"/>
        <v>6</v>
      </c>
      <c r="L14" s="91" t="str">
        <f t="shared" si="0"/>
        <v>ALTO</v>
      </c>
    </row>
    <row r="15" spans="2:17" ht="53.25" customHeight="1" x14ac:dyDescent="0.25">
      <c r="B15" s="89" t="s">
        <v>61</v>
      </c>
      <c r="C15" s="176" t="s">
        <v>106</v>
      </c>
      <c r="D15" s="176"/>
      <c r="E15" s="176"/>
      <c r="F15" s="176"/>
      <c r="G15" s="176"/>
      <c r="H15" s="90" t="s">
        <v>132</v>
      </c>
      <c r="I15" s="86">
        <v>3</v>
      </c>
      <c r="J15" s="86">
        <v>3</v>
      </c>
      <c r="K15" s="87">
        <f t="shared" si="1"/>
        <v>6</v>
      </c>
      <c r="L15" s="91" t="str">
        <f t="shared" si="0"/>
        <v>ALTO</v>
      </c>
    </row>
    <row r="16" spans="2:17" ht="53.25" customHeight="1" x14ac:dyDescent="0.25">
      <c r="B16" s="89" t="s">
        <v>61</v>
      </c>
      <c r="C16" s="176" t="s">
        <v>40</v>
      </c>
      <c r="D16" s="176"/>
      <c r="E16" s="176"/>
      <c r="F16" s="176"/>
      <c r="G16" s="176"/>
      <c r="H16" s="90" t="s">
        <v>132</v>
      </c>
      <c r="I16" s="86">
        <v>3</v>
      </c>
      <c r="J16" s="86">
        <v>3</v>
      </c>
      <c r="K16" s="87">
        <f t="shared" si="1"/>
        <v>6</v>
      </c>
      <c r="L16" s="91" t="str">
        <f t="shared" si="0"/>
        <v>ALTO</v>
      </c>
    </row>
    <row r="17" spans="2:12" ht="53.25" customHeight="1" x14ac:dyDescent="0.25">
      <c r="B17" s="89" t="s">
        <v>61</v>
      </c>
      <c r="C17" s="176" t="s">
        <v>55</v>
      </c>
      <c r="D17" s="176"/>
      <c r="E17" s="176"/>
      <c r="F17" s="176"/>
      <c r="G17" s="176"/>
      <c r="H17" s="90" t="s">
        <v>133</v>
      </c>
      <c r="I17" s="86">
        <v>3</v>
      </c>
      <c r="J17" s="86">
        <v>3</v>
      </c>
      <c r="K17" s="87">
        <f t="shared" si="1"/>
        <v>6</v>
      </c>
      <c r="L17" s="91" t="str">
        <f t="shared" si="0"/>
        <v>ALTO</v>
      </c>
    </row>
    <row r="18" spans="2:12" ht="53.25" customHeight="1" x14ac:dyDescent="0.25">
      <c r="B18" s="89" t="s">
        <v>58</v>
      </c>
      <c r="C18" s="176" t="s">
        <v>43</v>
      </c>
      <c r="D18" s="176"/>
      <c r="E18" s="176"/>
      <c r="F18" s="176"/>
      <c r="G18" s="176"/>
      <c r="H18" s="90" t="s">
        <v>133</v>
      </c>
      <c r="I18" s="86">
        <v>3</v>
      </c>
      <c r="J18" s="86">
        <v>3</v>
      </c>
      <c r="K18" s="87">
        <f t="shared" si="1"/>
        <v>6</v>
      </c>
      <c r="L18" s="91" t="str">
        <f t="shared" si="0"/>
        <v>ALTO</v>
      </c>
    </row>
    <row r="19" spans="2:12" ht="53.25" customHeight="1" x14ac:dyDescent="0.25">
      <c r="B19" s="89" t="s">
        <v>58</v>
      </c>
      <c r="C19" s="176" t="s">
        <v>42</v>
      </c>
      <c r="D19" s="176"/>
      <c r="E19" s="176"/>
      <c r="F19" s="176"/>
      <c r="G19" s="176"/>
      <c r="H19" s="90" t="s">
        <v>132</v>
      </c>
      <c r="I19" s="86">
        <v>3</v>
      </c>
      <c r="J19" s="86">
        <v>3</v>
      </c>
      <c r="K19" s="87">
        <f t="shared" si="1"/>
        <v>6</v>
      </c>
      <c r="L19" s="91" t="str">
        <f t="shared" si="0"/>
        <v>ALTO</v>
      </c>
    </row>
    <row r="20" spans="2:12" ht="53.25" customHeight="1" x14ac:dyDescent="0.25">
      <c r="B20" s="89" t="s">
        <v>58</v>
      </c>
      <c r="C20" s="176" t="s">
        <v>56</v>
      </c>
      <c r="D20" s="176"/>
      <c r="E20" s="176"/>
      <c r="F20" s="176"/>
      <c r="G20" s="176"/>
      <c r="H20" s="90" t="s">
        <v>132</v>
      </c>
      <c r="I20" s="86">
        <v>3</v>
      </c>
      <c r="J20" s="86">
        <v>3</v>
      </c>
      <c r="K20" s="87">
        <f t="shared" si="1"/>
        <v>6</v>
      </c>
      <c r="L20" s="91" t="str">
        <f t="shared" si="0"/>
        <v>ALTO</v>
      </c>
    </row>
    <row r="21" spans="2:12" ht="53.25" customHeight="1" x14ac:dyDescent="0.25">
      <c r="B21" s="89" t="s">
        <v>58</v>
      </c>
      <c r="C21" s="176" t="s">
        <v>44</v>
      </c>
      <c r="D21" s="176"/>
      <c r="E21" s="176"/>
      <c r="F21" s="176"/>
      <c r="G21" s="176"/>
      <c r="H21" s="90" t="s">
        <v>132</v>
      </c>
      <c r="I21" s="86">
        <v>3</v>
      </c>
      <c r="J21" s="86">
        <v>3</v>
      </c>
      <c r="K21" s="87">
        <f t="shared" si="1"/>
        <v>6</v>
      </c>
      <c r="L21" s="91" t="str">
        <f t="shared" si="0"/>
        <v>ALTO</v>
      </c>
    </row>
    <row r="22" spans="2:12" ht="53.25" customHeight="1" x14ac:dyDescent="0.25">
      <c r="B22" s="89" t="s">
        <v>58</v>
      </c>
      <c r="C22" s="176" t="s">
        <v>45</v>
      </c>
      <c r="D22" s="176"/>
      <c r="E22" s="176"/>
      <c r="F22" s="176"/>
      <c r="G22" s="176"/>
      <c r="H22" s="90" t="s">
        <v>134</v>
      </c>
      <c r="I22" s="86">
        <v>4</v>
      </c>
      <c r="J22" s="86">
        <v>4</v>
      </c>
      <c r="K22" s="87">
        <f t="shared" si="1"/>
        <v>8</v>
      </c>
      <c r="L22" s="91" t="str">
        <f t="shared" si="0"/>
        <v>EXTREMO</v>
      </c>
    </row>
    <row r="23" spans="2:12" ht="53.25" customHeight="1" x14ac:dyDescent="0.25">
      <c r="B23" s="89" t="s">
        <v>58</v>
      </c>
      <c r="C23" s="176" t="s">
        <v>47</v>
      </c>
      <c r="D23" s="176"/>
      <c r="E23" s="176"/>
      <c r="F23" s="176"/>
      <c r="G23" s="176"/>
      <c r="H23" s="90" t="s">
        <v>134</v>
      </c>
      <c r="I23" s="86">
        <v>4</v>
      </c>
      <c r="J23" s="86">
        <v>4</v>
      </c>
      <c r="K23" s="87">
        <f t="shared" si="1"/>
        <v>8</v>
      </c>
      <c r="L23" s="91" t="str">
        <f t="shared" si="0"/>
        <v>EXTREMO</v>
      </c>
    </row>
    <row r="24" spans="2:12" ht="53.25" customHeight="1" x14ac:dyDescent="0.25">
      <c r="B24" s="89" t="s">
        <v>58</v>
      </c>
      <c r="C24" s="176" t="s">
        <v>46</v>
      </c>
      <c r="D24" s="176"/>
      <c r="E24" s="176"/>
      <c r="F24" s="176"/>
      <c r="G24" s="176"/>
      <c r="H24" s="90" t="s">
        <v>135</v>
      </c>
      <c r="I24" s="86">
        <v>4</v>
      </c>
      <c r="J24" s="86">
        <v>4</v>
      </c>
      <c r="K24" s="87">
        <f t="shared" si="1"/>
        <v>8</v>
      </c>
      <c r="L24" s="91" t="str">
        <f t="shared" si="0"/>
        <v>EXTREMO</v>
      </c>
    </row>
    <row r="25" spans="2:12" ht="53.25" customHeight="1" x14ac:dyDescent="0.25">
      <c r="B25" s="89" t="s">
        <v>59</v>
      </c>
      <c r="C25" s="173" t="s">
        <v>48</v>
      </c>
      <c r="D25" s="174"/>
      <c r="E25" s="174"/>
      <c r="F25" s="174"/>
      <c r="G25" s="175"/>
      <c r="H25" s="90" t="s">
        <v>129</v>
      </c>
      <c r="I25" s="86">
        <v>3</v>
      </c>
      <c r="J25" s="86">
        <v>3</v>
      </c>
      <c r="K25" s="87">
        <f t="shared" si="1"/>
        <v>6</v>
      </c>
      <c r="L25" s="91" t="str">
        <f t="shared" si="0"/>
        <v>ALTO</v>
      </c>
    </row>
    <row r="26" spans="2:12" ht="53.25" customHeight="1" x14ac:dyDescent="0.25">
      <c r="B26" s="89" t="s">
        <v>59</v>
      </c>
      <c r="C26" s="173" t="s">
        <v>104</v>
      </c>
      <c r="D26" s="174"/>
      <c r="E26" s="174"/>
      <c r="F26" s="174"/>
      <c r="G26" s="175"/>
      <c r="H26" s="90" t="s">
        <v>129</v>
      </c>
      <c r="I26" s="86">
        <v>3</v>
      </c>
      <c r="J26" s="86">
        <v>3</v>
      </c>
      <c r="K26" s="87">
        <f t="shared" si="1"/>
        <v>6</v>
      </c>
      <c r="L26" s="91" t="str">
        <f t="shared" si="0"/>
        <v>ALTO</v>
      </c>
    </row>
    <row r="27" spans="2:12" ht="53.25" customHeight="1" x14ac:dyDescent="0.25">
      <c r="B27" s="89" t="s">
        <v>59</v>
      </c>
      <c r="C27" s="173" t="s">
        <v>45</v>
      </c>
      <c r="D27" s="174"/>
      <c r="E27" s="174"/>
      <c r="F27" s="174"/>
      <c r="G27" s="175"/>
      <c r="H27" s="90" t="s">
        <v>129</v>
      </c>
      <c r="I27" s="86">
        <v>3</v>
      </c>
      <c r="J27" s="86">
        <v>3</v>
      </c>
      <c r="K27" s="87">
        <f t="shared" si="1"/>
        <v>6</v>
      </c>
      <c r="L27" s="91" t="str">
        <f t="shared" si="0"/>
        <v>ALTO</v>
      </c>
    </row>
    <row r="28" spans="2:12" ht="53.25" customHeight="1" x14ac:dyDescent="0.25">
      <c r="B28" s="89" t="s">
        <v>59</v>
      </c>
      <c r="C28" s="173" t="s">
        <v>49</v>
      </c>
      <c r="D28" s="174"/>
      <c r="E28" s="174"/>
      <c r="F28" s="174"/>
      <c r="G28" s="175"/>
      <c r="H28" s="90" t="s">
        <v>129</v>
      </c>
      <c r="I28" s="86">
        <v>3</v>
      </c>
      <c r="J28" s="86">
        <v>3</v>
      </c>
      <c r="K28" s="87">
        <f t="shared" si="1"/>
        <v>6</v>
      </c>
      <c r="L28" s="91" t="str">
        <f t="shared" si="0"/>
        <v>ALTO</v>
      </c>
    </row>
    <row r="29" spans="2:12" ht="53.25" customHeight="1" x14ac:dyDescent="0.25">
      <c r="B29" s="89" t="s">
        <v>60</v>
      </c>
      <c r="C29" s="173" t="s">
        <v>50</v>
      </c>
      <c r="D29" s="174"/>
      <c r="E29" s="174"/>
      <c r="F29" s="174"/>
      <c r="G29" s="175"/>
      <c r="H29" s="90" t="s">
        <v>129</v>
      </c>
      <c r="I29" s="86">
        <v>2</v>
      </c>
      <c r="J29" s="86">
        <v>2</v>
      </c>
      <c r="K29" s="87">
        <f t="shared" si="1"/>
        <v>4</v>
      </c>
      <c r="L29" s="91" t="str">
        <f t="shared" si="0"/>
        <v>BAJO</v>
      </c>
    </row>
    <row r="30" spans="2:12" ht="53.25" customHeight="1" x14ac:dyDescent="0.25">
      <c r="B30" s="89" t="s">
        <v>60</v>
      </c>
      <c r="C30" s="173" t="s">
        <v>51</v>
      </c>
      <c r="D30" s="174"/>
      <c r="E30" s="174"/>
      <c r="F30" s="174"/>
      <c r="G30" s="175"/>
      <c r="H30" s="90" t="s">
        <v>129</v>
      </c>
      <c r="I30" s="86">
        <v>3</v>
      </c>
      <c r="J30" s="86">
        <v>3</v>
      </c>
      <c r="K30" s="87">
        <f t="shared" si="1"/>
        <v>6</v>
      </c>
      <c r="L30" s="91" t="str">
        <f t="shared" si="0"/>
        <v>ALTO</v>
      </c>
    </row>
    <row r="31" spans="2:12" ht="53.25" customHeight="1" x14ac:dyDescent="0.25">
      <c r="B31" s="89" t="s">
        <v>60</v>
      </c>
      <c r="C31" s="173" t="s">
        <v>52</v>
      </c>
      <c r="D31" s="174"/>
      <c r="E31" s="174"/>
      <c r="F31" s="174"/>
      <c r="G31" s="175"/>
      <c r="H31" s="90" t="s">
        <v>129</v>
      </c>
      <c r="I31" s="86">
        <v>2</v>
      </c>
      <c r="J31" s="86">
        <v>2</v>
      </c>
      <c r="K31" s="87">
        <f t="shared" si="1"/>
        <v>4</v>
      </c>
      <c r="L31" s="91" t="str">
        <f t="shared" si="0"/>
        <v>BAJO</v>
      </c>
    </row>
    <row r="32" spans="2:12" ht="53.25" customHeight="1" x14ac:dyDescent="0.25">
      <c r="B32" s="89" t="s">
        <v>60</v>
      </c>
      <c r="C32" s="173" t="s">
        <v>53</v>
      </c>
      <c r="D32" s="174"/>
      <c r="E32" s="174"/>
      <c r="F32" s="174"/>
      <c r="G32" s="175"/>
      <c r="H32" s="90" t="s">
        <v>129</v>
      </c>
      <c r="I32" s="86">
        <v>3</v>
      </c>
      <c r="J32" s="86">
        <v>3</v>
      </c>
      <c r="K32" s="87">
        <f t="shared" si="1"/>
        <v>6</v>
      </c>
      <c r="L32" s="91" t="str">
        <f t="shared" si="0"/>
        <v>ALTO</v>
      </c>
    </row>
    <row r="33" spans="2:14" ht="53.25" customHeight="1" x14ac:dyDescent="0.25">
      <c r="B33" s="89" t="s">
        <v>60</v>
      </c>
      <c r="C33" s="173" t="s">
        <v>54</v>
      </c>
      <c r="D33" s="174"/>
      <c r="E33" s="174"/>
      <c r="F33" s="174"/>
      <c r="G33" s="175"/>
      <c r="H33" s="90" t="s">
        <v>129</v>
      </c>
      <c r="I33" s="86">
        <v>2</v>
      </c>
      <c r="J33" s="86">
        <v>2</v>
      </c>
      <c r="K33" s="87">
        <f t="shared" si="1"/>
        <v>4</v>
      </c>
      <c r="L33" s="91" t="str">
        <f t="shared" si="0"/>
        <v>BAJO</v>
      </c>
    </row>
    <row r="34" spans="2:14" ht="53.25" customHeight="1" x14ac:dyDescent="0.25">
      <c r="B34" s="89" t="s">
        <v>60</v>
      </c>
      <c r="C34" s="173" t="s">
        <v>125</v>
      </c>
      <c r="D34" s="174"/>
      <c r="E34" s="174"/>
      <c r="F34" s="174"/>
      <c r="G34" s="175"/>
      <c r="H34" s="90" t="s">
        <v>129</v>
      </c>
      <c r="I34" s="86">
        <v>3</v>
      </c>
      <c r="J34" s="86">
        <v>3</v>
      </c>
      <c r="K34" s="87">
        <f t="shared" si="1"/>
        <v>6</v>
      </c>
      <c r="L34" s="91" t="str">
        <f t="shared" si="0"/>
        <v>ALTO</v>
      </c>
    </row>
    <row r="35" spans="2:14" ht="53.25" customHeight="1" x14ac:dyDescent="0.25">
      <c r="B35" s="89" t="s">
        <v>60</v>
      </c>
      <c r="C35" s="173" t="s">
        <v>126</v>
      </c>
      <c r="D35" s="174"/>
      <c r="E35" s="174"/>
      <c r="F35" s="174"/>
      <c r="G35" s="175"/>
      <c r="H35" s="90" t="s">
        <v>129</v>
      </c>
      <c r="I35" s="86">
        <v>2</v>
      </c>
      <c r="J35" s="86">
        <v>2</v>
      </c>
      <c r="K35" s="87">
        <f t="shared" si="1"/>
        <v>4</v>
      </c>
      <c r="L35" s="91" t="str">
        <f t="shared" si="0"/>
        <v>BAJO</v>
      </c>
    </row>
    <row r="36" spans="2:14" ht="53.25" customHeight="1" x14ac:dyDescent="0.25">
      <c r="B36" s="89" t="s">
        <v>60</v>
      </c>
      <c r="C36" s="173" t="s">
        <v>127</v>
      </c>
      <c r="D36" s="174"/>
      <c r="E36" s="174"/>
      <c r="F36" s="174"/>
      <c r="G36" s="175"/>
      <c r="H36" s="90" t="s">
        <v>129</v>
      </c>
      <c r="I36" s="86">
        <v>2</v>
      </c>
      <c r="J36" s="86">
        <v>2</v>
      </c>
      <c r="K36" s="87">
        <f t="shared" si="1"/>
        <v>4</v>
      </c>
      <c r="L36" s="91" t="str">
        <f t="shared" si="0"/>
        <v>BAJO</v>
      </c>
    </row>
    <row r="37" spans="2:14" ht="53.25" customHeight="1" thickBot="1" x14ac:dyDescent="0.3">
      <c r="B37" s="89" t="s">
        <v>60</v>
      </c>
      <c r="C37" s="173" t="s">
        <v>128</v>
      </c>
      <c r="D37" s="174"/>
      <c r="E37" s="174"/>
      <c r="F37" s="174"/>
      <c r="G37" s="175"/>
      <c r="H37" s="90" t="s">
        <v>129</v>
      </c>
      <c r="I37" s="86">
        <v>3</v>
      </c>
      <c r="J37" s="86">
        <v>3</v>
      </c>
      <c r="K37" s="87">
        <f t="shared" si="1"/>
        <v>6</v>
      </c>
      <c r="L37" s="91" t="str">
        <f t="shared" si="0"/>
        <v>ALTO</v>
      </c>
    </row>
    <row r="38" spans="2:14" ht="12.75" customHeight="1" x14ac:dyDescent="0.25">
      <c r="B38" s="92"/>
      <c r="C38" s="93"/>
      <c r="D38" s="93"/>
      <c r="E38" s="93"/>
      <c r="F38" s="93"/>
      <c r="G38" s="93"/>
      <c r="H38" s="93"/>
      <c r="I38" s="93"/>
      <c r="J38" s="93"/>
      <c r="K38" s="93"/>
      <c r="L38" s="94"/>
    </row>
    <row r="39" spans="2:14" ht="13.2" x14ac:dyDescent="0.25">
      <c r="B39" s="75"/>
      <c r="C39" s="209"/>
      <c r="D39" s="209"/>
      <c r="E39" s="209"/>
      <c r="F39" s="76"/>
      <c r="G39" s="76"/>
      <c r="H39" s="195"/>
      <c r="I39" s="195"/>
      <c r="J39" s="76"/>
      <c r="K39" s="76"/>
      <c r="L39" s="77"/>
    </row>
    <row r="40" spans="2:14" ht="19.5" customHeight="1" x14ac:dyDescent="0.25">
      <c r="B40" s="192" t="s">
        <v>2</v>
      </c>
      <c r="C40" s="193" t="s">
        <v>14</v>
      </c>
      <c r="D40" s="193"/>
      <c r="E40" s="95" t="s">
        <v>13</v>
      </c>
      <c r="F40" s="76"/>
      <c r="G40" s="191" t="s">
        <v>3</v>
      </c>
      <c r="H40" s="96" t="s">
        <v>19</v>
      </c>
      <c r="I40" s="96" t="s">
        <v>13</v>
      </c>
      <c r="J40" s="76"/>
      <c r="K40" s="76"/>
      <c r="L40" s="77"/>
    </row>
    <row r="41" spans="2:14" ht="21" customHeight="1" x14ac:dyDescent="0.25">
      <c r="B41" s="192"/>
      <c r="C41" s="194" t="s">
        <v>8</v>
      </c>
      <c r="D41" s="194"/>
      <c r="E41" s="97">
        <v>1</v>
      </c>
      <c r="F41" s="76"/>
      <c r="G41" s="191"/>
      <c r="H41" s="97" t="s">
        <v>16</v>
      </c>
      <c r="I41" s="98">
        <v>1</v>
      </c>
      <c r="J41" s="76"/>
      <c r="K41" s="76"/>
      <c r="L41" s="77"/>
    </row>
    <row r="42" spans="2:14" ht="15.75" customHeight="1" x14ac:dyDescent="0.25">
      <c r="B42" s="192"/>
      <c r="C42" s="194" t="s">
        <v>9</v>
      </c>
      <c r="D42" s="194"/>
      <c r="E42" s="97">
        <v>2</v>
      </c>
      <c r="F42" s="76"/>
      <c r="G42" s="191"/>
      <c r="H42" s="97" t="s">
        <v>17</v>
      </c>
      <c r="I42" s="98">
        <v>2</v>
      </c>
      <c r="J42" s="76"/>
      <c r="K42" s="76"/>
      <c r="L42" s="77"/>
      <c r="N42" s="4"/>
    </row>
    <row r="43" spans="2:14" ht="24.75" customHeight="1" x14ac:dyDescent="0.25">
      <c r="B43" s="192"/>
      <c r="C43" s="194" t="s">
        <v>10</v>
      </c>
      <c r="D43" s="194"/>
      <c r="E43" s="97">
        <v>3</v>
      </c>
      <c r="F43" s="76"/>
      <c r="G43" s="191"/>
      <c r="H43" s="97" t="s">
        <v>1</v>
      </c>
      <c r="I43" s="98">
        <v>3</v>
      </c>
      <c r="J43" s="76"/>
      <c r="K43" s="76"/>
      <c r="L43" s="77"/>
    </row>
    <row r="44" spans="2:14" ht="18" customHeight="1" x14ac:dyDescent="0.25">
      <c r="B44" s="192"/>
      <c r="C44" s="194" t="s">
        <v>11</v>
      </c>
      <c r="D44" s="194"/>
      <c r="E44" s="97">
        <v>4</v>
      </c>
      <c r="F44" s="76"/>
      <c r="G44" s="191"/>
      <c r="H44" s="97" t="s">
        <v>18</v>
      </c>
      <c r="I44" s="98">
        <v>4</v>
      </c>
      <c r="J44" s="76"/>
      <c r="K44" s="76"/>
      <c r="L44" s="77"/>
    </row>
    <row r="45" spans="2:14" ht="29.25" customHeight="1" x14ac:dyDescent="0.25">
      <c r="B45" s="192"/>
      <c r="C45" s="194" t="s">
        <v>12</v>
      </c>
      <c r="D45" s="194"/>
      <c r="E45" s="97">
        <v>5</v>
      </c>
      <c r="F45" s="76"/>
      <c r="G45" s="191"/>
      <c r="H45" s="97" t="s">
        <v>0</v>
      </c>
      <c r="I45" s="98">
        <v>5</v>
      </c>
      <c r="J45" s="76"/>
      <c r="K45" s="76"/>
      <c r="L45" s="77"/>
    </row>
    <row r="46" spans="2:14" ht="16.5" customHeight="1" x14ac:dyDescent="0.25">
      <c r="B46" s="99"/>
      <c r="C46" s="100"/>
      <c r="D46" s="100"/>
      <c r="E46" s="100"/>
      <c r="F46" s="76"/>
      <c r="G46" s="100"/>
      <c r="H46" s="100"/>
      <c r="I46" s="100"/>
      <c r="J46" s="100"/>
      <c r="K46" s="100"/>
      <c r="L46" s="77"/>
    </row>
    <row r="47" spans="2:14" ht="16.5" customHeight="1" x14ac:dyDescent="0.25">
      <c r="B47" s="99"/>
      <c r="C47" s="195" t="s">
        <v>21</v>
      </c>
      <c r="D47" s="195"/>
      <c r="E47" s="195"/>
      <c r="F47" s="195"/>
      <c r="G47" s="195"/>
      <c r="H47" s="206"/>
      <c r="I47" s="206"/>
      <c r="J47" s="206"/>
      <c r="K47" s="206"/>
      <c r="L47" s="77"/>
    </row>
    <row r="48" spans="2:14" ht="69.75" customHeight="1" x14ac:dyDescent="0.25">
      <c r="B48" s="99"/>
      <c r="C48" s="194" t="s">
        <v>86</v>
      </c>
      <c r="D48" s="194"/>
      <c r="E48" s="194"/>
      <c r="F48" s="97" t="s">
        <v>88</v>
      </c>
      <c r="G48" s="97" t="s">
        <v>95</v>
      </c>
      <c r="H48" s="97" t="s">
        <v>93</v>
      </c>
      <c r="I48" s="194" t="s">
        <v>91</v>
      </c>
      <c r="J48" s="194"/>
      <c r="K48" s="194" t="s">
        <v>89</v>
      </c>
      <c r="L48" s="196"/>
    </row>
    <row r="49" spans="2:12" ht="69.75" customHeight="1" x14ac:dyDescent="0.25">
      <c r="B49" s="99"/>
      <c r="C49" s="194" t="s">
        <v>87</v>
      </c>
      <c r="D49" s="194"/>
      <c r="E49" s="194"/>
      <c r="F49" s="97" t="s">
        <v>97</v>
      </c>
      <c r="G49" s="97" t="s">
        <v>96</v>
      </c>
      <c r="H49" s="97" t="s">
        <v>94</v>
      </c>
      <c r="I49" s="194" t="s">
        <v>92</v>
      </c>
      <c r="J49" s="194"/>
      <c r="K49" s="194" t="s">
        <v>90</v>
      </c>
      <c r="L49" s="196"/>
    </row>
    <row r="50" spans="2:12" ht="13.2" x14ac:dyDescent="0.25">
      <c r="B50" s="75"/>
      <c r="C50" s="193" t="s">
        <v>22</v>
      </c>
      <c r="D50" s="193"/>
      <c r="E50" s="193" t="s">
        <v>13</v>
      </c>
      <c r="F50" s="101" t="s">
        <v>16</v>
      </c>
      <c r="G50" s="101" t="s">
        <v>17</v>
      </c>
      <c r="H50" s="102" t="s">
        <v>1</v>
      </c>
      <c r="I50" s="198" t="s">
        <v>18</v>
      </c>
      <c r="J50" s="198"/>
      <c r="K50" s="193" t="s">
        <v>0</v>
      </c>
      <c r="L50" s="207"/>
    </row>
    <row r="51" spans="2:12" ht="13.2" x14ac:dyDescent="0.25">
      <c r="B51" s="75"/>
      <c r="C51" s="193"/>
      <c r="D51" s="193"/>
      <c r="E51" s="193"/>
      <c r="F51" s="103">
        <v>1</v>
      </c>
      <c r="G51" s="103">
        <v>2</v>
      </c>
      <c r="H51" s="103">
        <v>3</v>
      </c>
      <c r="I51" s="204">
        <v>4</v>
      </c>
      <c r="J51" s="204"/>
      <c r="K51" s="204">
        <v>5</v>
      </c>
      <c r="L51" s="208"/>
    </row>
    <row r="52" spans="2:12" ht="19.5" customHeight="1" x14ac:dyDescent="0.25">
      <c r="B52" s="75"/>
      <c r="C52" s="194" t="s">
        <v>8</v>
      </c>
      <c r="D52" s="194"/>
      <c r="E52" s="104">
        <v>1</v>
      </c>
      <c r="F52" s="105">
        <v>2</v>
      </c>
      <c r="G52" s="105">
        <v>3</v>
      </c>
      <c r="H52" s="105">
        <v>4</v>
      </c>
      <c r="I52" s="205">
        <v>5</v>
      </c>
      <c r="J52" s="205"/>
      <c r="K52" s="199">
        <v>6</v>
      </c>
      <c r="L52" s="200"/>
    </row>
    <row r="53" spans="2:12" ht="21.75" customHeight="1" x14ac:dyDescent="0.25">
      <c r="B53" s="75"/>
      <c r="C53" s="194" t="s">
        <v>9</v>
      </c>
      <c r="D53" s="194"/>
      <c r="E53" s="104">
        <v>2</v>
      </c>
      <c r="F53" s="105">
        <v>3</v>
      </c>
      <c r="G53" s="105">
        <v>4</v>
      </c>
      <c r="H53" s="106">
        <v>5</v>
      </c>
      <c r="I53" s="199">
        <v>6</v>
      </c>
      <c r="J53" s="199"/>
      <c r="K53" s="201">
        <v>7</v>
      </c>
      <c r="L53" s="202"/>
    </row>
    <row r="54" spans="2:12" ht="26.25" customHeight="1" x14ac:dyDescent="0.25">
      <c r="B54" s="75"/>
      <c r="C54" s="194" t="s">
        <v>10</v>
      </c>
      <c r="D54" s="194"/>
      <c r="E54" s="104">
        <v>3</v>
      </c>
      <c r="F54" s="105">
        <v>4</v>
      </c>
      <c r="G54" s="106">
        <v>5</v>
      </c>
      <c r="H54" s="107">
        <v>6</v>
      </c>
      <c r="I54" s="199">
        <v>7</v>
      </c>
      <c r="J54" s="199"/>
      <c r="K54" s="197">
        <v>8</v>
      </c>
      <c r="L54" s="203"/>
    </row>
    <row r="55" spans="2:12" ht="21" customHeight="1" x14ac:dyDescent="0.25">
      <c r="B55" s="75"/>
      <c r="C55" s="194" t="s">
        <v>11</v>
      </c>
      <c r="D55" s="194"/>
      <c r="E55" s="104">
        <v>4</v>
      </c>
      <c r="F55" s="106">
        <v>5</v>
      </c>
      <c r="G55" s="107">
        <v>6</v>
      </c>
      <c r="H55" s="107">
        <v>7</v>
      </c>
      <c r="I55" s="197">
        <v>8</v>
      </c>
      <c r="J55" s="197"/>
      <c r="K55" s="197">
        <v>9</v>
      </c>
      <c r="L55" s="203"/>
    </row>
    <row r="56" spans="2:12" ht="27" customHeight="1" x14ac:dyDescent="0.25">
      <c r="B56" s="75"/>
      <c r="C56" s="194" t="s">
        <v>12</v>
      </c>
      <c r="D56" s="194"/>
      <c r="E56" s="104">
        <v>5</v>
      </c>
      <c r="F56" s="107">
        <v>6</v>
      </c>
      <c r="G56" s="107">
        <v>7</v>
      </c>
      <c r="H56" s="108">
        <v>8</v>
      </c>
      <c r="I56" s="197">
        <v>9</v>
      </c>
      <c r="J56" s="197"/>
      <c r="K56" s="197">
        <v>10</v>
      </c>
      <c r="L56" s="203"/>
    </row>
    <row r="57" spans="2:12" ht="13.2" x14ac:dyDescent="0.25">
      <c r="B57" s="75"/>
      <c r="C57" s="76"/>
      <c r="D57" s="76"/>
      <c r="E57" s="76"/>
      <c r="F57" s="76"/>
      <c r="G57" s="76"/>
      <c r="H57" s="76"/>
      <c r="I57" s="76"/>
      <c r="J57" s="76"/>
      <c r="K57" s="76"/>
      <c r="L57" s="77"/>
    </row>
    <row r="58" spans="2:12" ht="19.5" customHeight="1" x14ac:dyDescent="0.25">
      <c r="B58" s="75"/>
      <c r="C58" s="76"/>
      <c r="D58" s="76"/>
      <c r="E58" s="76"/>
      <c r="F58" s="76"/>
      <c r="G58" s="195" t="s">
        <v>15</v>
      </c>
      <c r="H58" s="195"/>
      <c r="I58" s="76"/>
      <c r="J58" s="76"/>
      <c r="K58" s="76"/>
      <c r="L58" s="77"/>
    </row>
    <row r="59" spans="2:12" ht="18" customHeight="1" x14ac:dyDescent="0.25">
      <c r="B59" s="75"/>
      <c r="C59" s="76"/>
      <c r="D59" s="76"/>
      <c r="E59" s="76"/>
      <c r="F59" s="76"/>
      <c r="G59" s="101" t="s">
        <v>21</v>
      </c>
      <c r="H59" s="109" t="s">
        <v>22</v>
      </c>
      <c r="I59" s="76"/>
      <c r="J59" s="76"/>
      <c r="K59" s="76"/>
      <c r="L59" s="77"/>
    </row>
    <row r="60" spans="2:12" ht="18" customHeight="1" x14ac:dyDescent="0.25">
      <c r="B60" s="75"/>
      <c r="C60" s="76"/>
      <c r="D60" s="76"/>
      <c r="E60" s="76"/>
      <c r="F60" s="76"/>
      <c r="G60" s="108" t="s">
        <v>23</v>
      </c>
      <c r="H60" s="110" t="s">
        <v>24</v>
      </c>
      <c r="I60" s="76"/>
      <c r="J60" s="76"/>
      <c r="K60" s="76"/>
      <c r="L60" s="77"/>
    </row>
    <row r="61" spans="2:12" ht="18" customHeight="1" x14ac:dyDescent="0.25">
      <c r="B61" s="75"/>
      <c r="C61" s="76"/>
      <c r="D61" s="76"/>
      <c r="E61" s="76"/>
      <c r="F61" s="76"/>
      <c r="G61" s="107" t="s">
        <v>25</v>
      </c>
      <c r="H61" s="110" t="s">
        <v>26</v>
      </c>
      <c r="I61" s="76"/>
      <c r="J61" s="76"/>
      <c r="K61" s="76"/>
      <c r="L61" s="77"/>
    </row>
    <row r="62" spans="2:12" ht="18" customHeight="1" x14ac:dyDescent="0.25">
      <c r="B62" s="75"/>
      <c r="C62" s="76"/>
      <c r="D62" s="76"/>
      <c r="E62" s="76"/>
      <c r="F62" s="76"/>
      <c r="G62" s="106">
        <v>5</v>
      </c>
      <c r="H62" s="110" t="s">
        <v>27</v>
      </c>
      <c r="I62" s="76"/>
      <c r="J62" s="76"/>
      <c r="K62" s="76"/>
      <c r="L62" s="77"/>
    </row>
    <row r="63" spans="2:12" ht="18" customHeight="1" x14ac:dyDescent="0.25">
      <c r="B63" s="75"/>
      <c r="C63" s="76"/>
      <c r="D63" s="76"/>
      <c r="E63" s="76"/>
      <c r="F63" s="76"/>
      <c r="G63" s="105" t="s">
        <v>28</v>
      </c>
      <c r="H63" s="110" t="s">
        <v>29</v>
      </c>
      <c r="I63" s="76"/>
      <c r="J63" s="76"/>
      <c r="K63" s="76"/>
      <c r="L63" s="77"/>
    </row>
    <row r="64" spans="2:12" thickBot="1" x14ac:dyDescent="0.3">
      <c r="B64" s="78"/>
      <c r="C64" s="79"/>
      <c r="D64" s="79"/>
      <c r="E64" s="79"/>
      <c r="F64" s="79"/>
      <c r="G64" s="79"/>
      <c r="H64" s="79"/>
      <c r="I64" s="79"/>
      <c r="J64" s="79"/>
      <c r="K64" s="79"/>
      <c r="L64" s="80"/>
    </row>
    <row r="68" spans="2:2" hidden="1" x14ac:dyDescent="0.3">
      <c r="B68" s="6" t="s">
        <v>98</v>
      </c>
    </row>
    <row r="69" spans="2:2" hidden="1" x14ac:dyDescent="0.3">
      <c r="B69" s="6" t="s">
        <v>99</v>
      </c>
    </row>
  </sheetData>
  <mergeCells count="75">
    <mergeCell ref="C33:G33"/>
    <mergeCell ref="C29:G29"/>
    <mergeCell ref="C30:G30"/>
    <mergeCell ref="C26:G26"/>
    <mergeCell ref="C14:G14"/>
    <mergeCell ref="C15:G15"/>
    <mergeCell ref="C16:G16"/>
    <mergeCell ref="C17:G17"/>
    <mergeCell ref="C18:G18"/>
    <mergeCell ref="C54:D54"/>
    <mergeCell ref="C50:D51"/>
    <mergeCell ref="I51:J51"/>
    <mergeCell ref="H39:I39"/>
    <mergeCell ref="C49:E49"/>
    <mergeCell ref="C52:D52"/>
    <mergeCell ref="I52:J52"/>
    <mergeCell ref="C45:D45"/>
    <mergeCell ref="C48:E48"/>
    <mergeCell ref="I53:J53"/>
    <mergeCell ref="E50:E51"/>
    <mergeCell ref="C47:K47"/>
    <mergeCell ref="K50:L50"/>
    <mergeCell ref="K51:L51"/>
    <mergeCell ref="K49:L49"/>
    <mergeCell ref="C39:E39"/>
    <mergeCell ref="G58:H58"/>
    <mergeCell ref="C53:D53"/>
    <mergeCell ref="K48:L48"/>
    <mergeCell ref="C56:D56"/>
    <mergeCell ref="C55:D55"/>
    <mergeCell ref="I56:J56"/>
    <mergeCell ref="I50:J50"/>
    <mergeCell ref="I48:J48"/>
    <mergeCell ref="I49:J49"/>
    <mergeCell ref="K52:L52"/>
    <mergeCell ref="K53:L53"/>
    <mergeCell ref="K54:L54"/>
    <mergeCell ref="K55:L55"/>
    <mergeCell ref="K56:L56"/>
    <mergeCell ref="I55:J55"/>
    <mergeCell ref="I54:J54"/>
    <mergeCell ref="B40:B45"/>
    <mergeCell ref="C40:D40"/>
    <mergeCell ref="C41:D41"/>
    <mergeCell ref="C42:D42"/>
    <mergeCell ref="C43:D43"/>
    <mergeCell ref="C44:D44"/>
    <mergeCell ref="G40:G45"/>
    <mergeCell ref="C19:G19"/>
    <mergeCell ref="C20:G20"/>
    <mergeCell ref="C21:G21"/>
    <mergeCell ref="C22:G22"/>
    <mergeCell ref="C25:G25"/>
    <mergeCell ref="C24:G24"/>
    <mergeCell ref="C23:G23"/>
    <mergeCell ref="C28:G28"/>
    <mergeCell ref="C31:G31"/>
    <mergeCell ref="C34:G34"/>
    <mergeCell ref="C27:G27"/>
    <mergeCell ref="C35:G35"/>
    <mergeCell ref="C36:G36"/>
    <mergeCell ref="C37:G37"/>
    <mergeCell ref="C32:G32"/>
    <mergeCell ref="H7:L7"/>
    <mergeCell ref="B7:G7"/>
    <mergeCell ref="B6:L6"/>
    <mergeCell ref="B2:B4"/>
    <mergeCell ref="C2:J4"/>
    <mergeCell ref="K2:L4"/>
    <mergeCell ref="C8:G8"/>
    <mergeCell ref="C10:G10"/>
    <mergeCell ref="C11:G11"/>
    <mergeCell ref="C12:G12"/>
    <mergeCell ref="C13:G13"/>
    <mergeCell ref="C9:G9"/>
  </mergeCells>
  <phoneticPr fontId="1" type="noConversion"/>
  <conditionalFormatting sqref="J9:K9 K10:K37">
    <cfRule type="expression" dxfId="17" priority="1" stopIfTrue="1">
      <formula>"""bajo"""</formula>
    </cfRule>
  </conditionalFormatting>
  <conditionalFormatting sqref="L9:L37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21">
    <dataValidation type="list" allowBlank="1" showInputMessage="1" showErrorMessage="1" sqref="J9" xr:uid="{00000000-0002-0000-0200-000001000000}">
      <formula1>$I$41:$I$45</formula1>
    </dataValidation>
    <dataValidation type="list" allowBlank="1" showInputMessage="1" showErrorMessage="1" sqref="H7" xr:uid="{00000000-0002-0000-0200-000002000000}">
      <formula1>$B$68:$B$69</formula1>
    </dataValidation>
    <dataValidation type="list" allowBlank="1" showInputMessage="1" showErrorMessage="1" sqref="C9:G9" xr:uid="{00000000-0002-0000-0200-000003000000}">
      <formula1>INDIRECT($B$9)</formula1>
    </dataValidation>
    <dataValidation type="list" allowBlank="1" showInputMessage="1" showErrorMessage="1" sqref="C10:G10" xr:uid="{00000000-0002-0000-0200-000005000000}">
      <formula1>INDIRECT($B$10)</formula1>
    </dataValidation>
    <dataValidation type="list" allowBlank="1" showInputMessage="1" showErrorMessage="1" sqref="C11:G11" xr:uid="{00000000-0002-0000-0200-000006000000}">
      <formula1>INDIRECT($B$11)</formula1>
    </dataValidation>
    <dataValidation type="list" allowBlank="1" showInputMessage="1" showErrorMessage="1" sqref="C12:G12" xr:uid="{00000000-0002-0000-0200-000007000000}">
      <formula1>INDIRECT($B$12)</formula1>
    </dataValidation>
    <dataValidation type="list" allowBlank="1" showInputMessage="1" showErrorMessage="1" sqref="C13:G13" xr:uid="{00000000-0002-0000-0200-000008000000}">
      <formula1>INDIRECT($B$13)</formula1>
    </dataValidation>
    <dataValidation type="list" allowBlank="1" showInputMessage="1" showErrorMessage="1" sqref="C14:G14" xr:uid="{00000000-0002-0000-0200-000009000000}">
      <formula1>INDIRECT($B$14)</formula1>
    </dataValidation>
    <dataValidation type="list" allowBlank="1" showInputMessage="1" showErrorMessage="1" sqref="C15:G15" xr:uid="{00000000-0002-0000-0200-00000A000000}">
      <formula1>INDIRECT($B$15)</formula1>
    </dataValidation>
    <dataValidation type="list" allowBlank="1" showInputMessage="1" showErrorMessage="1" sqref="C16:G16" xr:uid="{00000000-0002-0000-0200-00000B000000}">
      <formula1>INDIRECT($B$16)</formula1>
    </dataValidation>
    <dataValidation type="list" allowBlank="1" showInputMessage="1" showErrorMessage="1" sqref="C17:G17" xr:uid="{00000000-0002-0000-0200-00000C000000}">
      <formula1>INDIRECT($B$17)</formula1>
    </dataValidation>
    <dataValidation type="list" allowBlank="1" showInputMessage="1" showErrorMessage="1" sqref="C18:G18" xr:uid="{00000000-0002-0000-0200-00000D000000}">
      <formula1>INDIRECT($B$18)</formula1>
    </dataValidation>
    <dataValidation type="list" allowBlank="1" showInputMessage="1" showErrorMessage="1" sqref="C19:G19" xr:uid="{00000000-0002-0000-0200-00000E000000}">
      <formula1>INDIRECT($B$19)</formula1>
    </dataValidation>
    <dataValidation type="list" allowBlank="1" showInputMessage="1" showErrorMessage="1" sqref="C20:G20" xr:uid="{00000000-0002-0000-0200-00000F000000}">
      <formula1>INDIRECT($B$20)</formula1>
    </dataValidation>
    <dataValidation type="list" allowBlank="1" showInputMessage="1" showErrorMessage="1" sqref="C21:G21" xr:uid="{00000000-0002-0000-0200-000010000000}">
      <formula1>INDIRECT($B$21)</formula1>
    </dataValidation>
    <dataValidation type="list" allowBlank="1" showInputMessage="1" showErrorMessage="1" sqref="C22:G22" xr:uid="{00000000-0002-0000-0200-000011000000}">
      <formula1>INDIRECT($B$22)</formula1>
    </dataValidation>
    <dataValidation type="list" allowBlank="1" showInputMessage="1" showErrorMessage="1" sqref="C23:G23" xr:uid="{00000000-0002-0000-0200-000012000000}">
      <formula1>INDIRECT($B$23)</formula1>
    </dataValidation>
    <dataValidation type="list" allowBlank="1" showInputMessage="1" showErrorMessage="1" sqref="C24:G24" xr:uid="{00000000-0002-0000-0200-000013000000}">
      <formula1>INDIRECT($B$24)</formula1>
    </dataValidation>
    <dataValidation type="list" allowBlank="1" showInputMessage="1" showErrorMessage="1" sqref="C25:G25 C28:G28 C26:C27" xr:uid="{00000000-0002-0000-0200-000015000000}">
      <formula1>INDIRECT($B$25)</formula1>
    </dataValidation>
    <dataValidation type="list" allowBlank="1" showInputMessage="1" showErrorMessage="1" sqref="I9:I24 J10:J24 I25:J37" xr:uid="{00000000-0002-0000-0200-000000000000}">
      <formula1>$E$41:$E$45</formula1>
    </dataValidation>
    <dataValidation type="list" allowBlank="1" showInputMessage="1" showErrorMessage="1" sqref="B9:B37" xr:uid="{00000000-0002-0000-0200-000004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E3C71A7-1592-4C05-BF18-8A3D2F9A00D1}">
          <x14:formula1>
            <xm:f>'IDENTIFICACION Y ANALISIS'!$B$42:$B$50</xm:f>
          </x14:formula1>
          <xm:sqref>C29:G29 C31:G37</xm:sqref>
        </x14:dataValidation>
        <x14:dataValidation type="list" allowBlank="1" showInputMessage="1" showErrorMessage="1" xr:uid="{6292E6E8-72CE-48C5-AC55-A0D7328B5653}">
          <x14:formula1>
            <xm:f>'IDENTIFICACION Y ANALISIS'!$B$42:$B$49</xm:f>
          </x14:formula1>
          <xm:sqref>C30:G30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6"/>
  <sheetViews>
    <sheetView showGridLines="0" zoomScale="70" zoomScaleNormal="70" zoomScalePageLayoutView="70" workbookViewId="0">
      <selection activeCell="B6" sqref="B6:R6"/>
    </sheetView>
  </sheetViews>
  <sheetFormatPr baseColWidth="10" defaultRowHeight="13.2" x14ac:dyDescent="0.25"/>
  <cols>
    <col min="1" max="1" width="2.88671875" customWidth="1"/>
    <col min="2" max="2" width="41.6640625" customWidth="1"/>
    <col min="3" max="3" width="15.88671875" customWidth="1"/>
    <col min="4" max="4" width="13.109375" customWidth="1"/>
    <col min="5" max="5" width="16.44140625" customWidth="1"/>
    <col min="6" max="6" width="14.88671875" customWidth="1"/>
    <col min="7" max="7" width="17.44140625" customWidth="1"/>
    <col min="8" max="8" width="14.44140625" customWidth="1"/>
    <col min="9" max="9" width="15.88671875" customWidth="1"/>
    <col min="10" max="10" width="9.44140625" customWidth="1"/>
    <col min="11" max="13" width="14" customWidth="1"/>
    <col min="14" max="14" width="30.77734375" customWidth="1"/>
    <col min="15" max="16" width="14" customWidth="1"/>
    <col min="17" max="17" width="23" customWidth="1"/>
    <col min="18" max="18" width="20.88671875" style="3" customWidth="1"/>
  </cols>
  <sheetData>
    <row r="2" spans="2:26" ht="48.75" customHeight="1" x14ac:dyDescent="0.25">
      <c r="B2" s="119"/>
      <c r="C2" s="132" t="s">
        <v>149</v>
      </c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4"/>
      <c r="Q2" s="185" t="s">
        <v>117</v>
      </c>
      <c r="R2" s="186"/>
    </row>
    <row r="3" spans="2:26" ht="30" customHeight="1" x14ac:dyDescent="0.25">
      <c r="B3" s="119"/>
      <c r="C3" s="135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7"/>
      <c r="Q3" s="187"/>
      <c r="R3" s="188"/>
    </row>
    <row r="4" spans="2:26" ht="39.75" customHeight="1" x14ac:dyDescent="0.25">
      <c r="B4" s="119"/>
      <c r="C4" s="138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40"/>
      <c r="Q4" s="189"/>
      <c r="R4" s="190"/>
    </row>
    <row r="5" spans="2:26" ht="13.8" thickBot="1" x14ac:dyDescent="0.3"/>
    <row r="6" spans="2:26" ht="78.75" customHeight="1" thickBot="1" x14ac:dyDescent="0.3">
      <c r="B6" s="213" t="str">
        <f>+EVALUACION!B6</f>
        <v xml:space="preserve">Objeto Contractual: PRESTAR SERVICIOS INTEGRALES PARA LA IMPLEMENTACIÓN Y DESARROLLO DE PROCESOS PEDAGÓGICOS, ARTÍSTICOS, CULTURALES Y FORMATIVOS, ORIENTADOS A LA APROPIACIÓN SOCIAL DE LA MEMORIA, LA VERDAD, LA REPARACIÓN INTEGRAL A VÍCTIMAS Y LA RECONCILIACIÓN, EN EL MARCO PLAN DE DESARROLLO LOCAL 'CIUDAD BOLÍVAR CAMINA SEGURA 2025-2028.
</v>
      </c>
      <c r="C6" s="214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5"/>
      <c r="S6" s="1"/>
      <c r="T6" s="1"/>
      <c r="U6" s="1"/>
      <c r="V6" s="1"/>
      <c r="W6" s="1"/>
      <c r="X6" s="1"/>
      <c r="Y6" s="1"/>
      <c r="Z6" s="1"/>
    </row>
    <row r="7" spans="2:26" ht="93.75" customHeight="1" thickBot="1" x14ac:dyDescent="0.3">
      <c r="B7" s="111" t="s">
        <v>67</v>
      </c>
      <c r="C7" s="219" t="s">
        <v>72</v>
      </c>
      <c r="D7" s="219"/>
      <c r="E7" s="219"/>
      <c r="F7" s="219"/>
      <c r="G7" s="216" t="s">
        <v>77</v>
      </c>
      <c r="H7" s="216"/>
      <c r="I7" s="82" t="s">
        <v>6</v>
      </c>
      <c r="J7" s="82" t="s">
        <v>3</v>
      </c>
      <c r="K7" s="82" t="s">
        <v>78</v>
      </c>
      <c r="L7" s="82" t="s">
        <v>75</v>
      </c>
      <c r="M7" s="82" t="s">
        <v>79</v>
      </c>
      <c r="N7" s="82" t="s">
        <v>80</v>
      </c>
      <c r="O7" s="82" t="s">
        <v>81</v>
      </c>
      <c r="P7" s="82" t="s">
        <v>82</v>
      </c>
      <c r="Q7" s="82" t="s">
        <v>108</v>
      </c>
      <c r="R7" s="9" t="s">
        <v>84</v>
      </c>
    </row>
    <row r="8" spans="2:26" s="24" customFormat="1" ht="57.75" customHeight="1" thickBot="1" x14ac:dyDescent="0.3">
      <c r="B8" s="112" t="str">
        <f>+EVALUACION!B9</f>
        <v>PLANEACIÓN</v>
      </c>
      <c r="C8" s="210" t="str">
        <f>+EVALUACION!C9</f>
        <v>Inadecuada escogencia de la modalidad de contratación</v>
      </c>
      <c r="D8" s="210"/>
      <c r="E8" s="210"/>
      <c r="F8" s="210"/>
      <c r="G8" s="212" t="s">
        <v>136</v>
      </c>
      <c r="H8" s="212"/>
      <c r="I8" s="113">
        <f>+EVALUACION!I9</f>
        <v>2</v>
      </c>
      <c r="J8" s="113">
        <f>+EVALUACION!J9</f>
        <v>2</v>
      </c>
      <c r="K8" s="113">
        <f>+I8+J8</f>
        <v>4</v>
      </c>
      <c r="L8" s="113" t="str">
        <f>IF(K8&lt;=4,"BAJO",IF(K8=5,"MEDIO",IF(K8=6,"ALTO",IF(K8=7,"ALTO","EXTREMO"))))</f>
        <v>BAJO</v>
      </c>
      <c r="M8" s="113" t="s">
        <v>68</v>
      </c>
      <c r="N8" s="114" t="s">
        <v>139</v>
      </c>
      <c r="O8" s="114" t="s">
        <v>140</v>
      </c>
      <c r="P8" s="114" t="s">
        <v>141</v>
      </c>
      <c r="Q8" s="114" t="s">
        <v>142</v>
      </c>
      <c r="R8" s="35" t="s">
        <v>143</v>
      </c>
    </row>
    <row r="9" spans="2:26" s="24" customFormat="1" ht="57.75" customHeight="1" thickBot="1" x14ac:dyDescent="0.3">
      <c r="B9" s="115" t="str">
        <f>+EVALUACION!B10</f>
        <v>PLANEACIÓN</v>
      </c>
      <c r="C9" s="211" t="str">
        <f>+EVALUACION!C10</f>
        <v xml:space="preserve">Requisitos habilitantes inapropiados para el proceso de selección </v>
      </c>
      <c r="D9" s="211"/>
      <c r="E9" s="211"/>
      <c r="F9" s="211"/>
      <c r="G9" s="212" t="s">
        <v>136</v>
      </c>
      <c r="H9" s="212"/>
      <c r="I9" s="118">
        <f>+EVALUACION!I10</f>
        <v>2</v>
      </c>
      <c r="J9" s="86">
        <f>+EVALUACION!J10</f>
        <v>2</v>
      </c>
      <c r="K9" s="86">
        <f>+I9+J9</f>
        <v>4</v>
      </c>
      <c r="L9" s="86" t="str">
        <f>IF(K9&lt;=4,"BAJO",IF(K9=5,"MEDIO",IF(K9=6,"ALTO",IF(K9=7,"ALTO","EXTREMO"))))</f>
        <v>BAJO</v>
      </c>
      <c r="M9" s="113" t="s">
        <v>68</v>
      </c>
      <c r="N9" s="114" t="s">
        <v>139</v>
      </c>
      <c r="O9" s="114" t="s">
        <v>140</v>
      </c>
      <c r="P9" s="114" t="s">
        <v>141</v>
      </c>
      <c r="Q9" s="114" t="s">
        <v>142</v>
      </c>
      <c r="R9" s="35" t="s">
        <v>143</v>
      </c>
    </row>
    <row r="10" spans="2:26" s="24" customFormat="1" ht="57.75" customHeight="1" thickBot="1" x14ac:dyDescent="0.3">
      <c r="B10" s="115" t="str">
        <f>+EVALUACION!B11</f>
        <v>PLANEACIÓN</v>
      </c>
      <c r="C10" s="211" t="str">
        <f>+EVALUACION!C11</f>
        <v>Inadecuado análisis  económico estimativo del valor del contrato</v>
      </c>
      <c r="D10" s="211"/>
      <c r="E10" s="211"/>
      <c r="F10" s="211"/>
      <c r="G10" s="212" t="s">
        <v>136</v>
      </c>
      <c r="H10" s="212"/>
      <c r="I10" s="86">
        <f>+EVALUACION!I11</f>
        <v>2</v>
      </c>
      <c r="J10" s="86">
        <f>+EVALUACION!J11</f>
        <v>2</v>
      </c>
      <c r="K10" s="86">
        <f t="shared" ref="K10:K21" si="0">+I10+J10</f>
        <v>4</v>
      </c>
      <c r="L10" s="86" t="str">
        <f t="shared" ref="L10:L36" si="1">IF(K10&lt;=4,"BAJO",IF(K10=5,"MEDIO",IF(K10=6,"ALTO",IF(K10=7,"ALTO","EXTREMO"))))</f>
        <v>BAJO</v>
      </c>
      <c r="M10" s="113" t="s">
        <v>68</v>
      </c>
      <c r="N10" s="114" t="s">
        <v>139</v>
      </c>
      <c r="O10" s="114" t="s">
        <v>140</v>
      </c>
      <c r="P10" s="114" t="s">
        <v>141</v>
      </c>
      <c r="Q10" s="114" t="s">
        <v>142</v>
      </c>
      <c r="R10" s="35" t="s">
        <v>143</v>
      </c>
    </row>
    <row r="11" spans="2:26" s="24" customFormat="1" ht="57.75" customHeight="1" thickBot="1" x14ac:dyDescent="0.3">
      <c r="B11" s="115" t="str">
        <f>+EVALUACION!B12</f>
        <v>PLANEACIÓN</v>
      </c>
      <c r="C11" s="211" t="str">
        <f>+EVALUACION!C12</f>
        <v xml:space="preserve">Inadecuada  descripción del bien o servicio requerido </v>
      </c>
      <c r="D11" s="211"/>
      <c r="E11" s="211"/>
      <c r="F11" s="211"/>
      <c r="G11" s="212" t="s">
        <v>136</v>
      </c>
      <c r="H11" s="212"/>
      <c r="I11" s="86">
        <f>+EVALUACION!I12</f>
        <v>3</v>
      </c>
      <c r="J11" s="86">
        <f>+EVALUACION!J12</f>
        <v>3</v>
      </c>
      <c r="K11" s="86">
        <f t="shared" si="0"/>
        <v>6</v>
      </c>
      <c r="L11" s="86" t="str">
        <f t="shared" si="1"/>
        <v>ALTO</v>
      </c>
      <c r="M11" s="113" t="s">
        <v>68</v>
      </c>
      <c r="N11" s="114" t="s">
        <v>139</v>
      </c>
      <c r="O11" s="114" t="s">
        <v>140</v>
      </c>
      <c r="P11" s="114" t="s">
        <v>141</v>
      </c>
      <c r="Q11" s="114" t="s">
        <v>142</v>
      </c>
      <c r="R11" s="35" t="s">
        <v>143</v>
      </c>
    </row>
    <row r="12" spans="2:26" s="24" customFormat="1" ht="57.75" customHeight="1" thickBot="1" x14ac:dyDescent="0.3">
      <c r="B12" s="115" t="str">
        <f>+EVALUACION!B13</f>
        <v>PLANEACIÓN</v>
      </c>
      <c r="C12" s="211" t="str">
        <f>+EVALUACION!C13</f>
        <v>Inadecuada elaboración de estudios y diseños</v>
      </c>
      <c r="D12" s="211"/>
      <c r="E12" s="211"/>
      <c r="F12" s="211"/>
      <c r="G12" s="212" t="s">
        <v>136</v>
      </c>
      <c r="H12" s="212"/>
      <c r="I12" s="86">
        <f>+EVALUACION!I13</f>
        <v>3</v>
      </c>
      <c r="J12" s="86">
        <f>+EVALUACION!J13</f>
        <v>3</v>
      </c>
      <c r="K12" s="86">
        <f t="shared" si="0"/>
        <v>6</v>
      </c>
      <c r="L12" s="86" t="str">
        <f t="shared" si="1"/>
        <v>ALTO</v>
      </c>
      <c r="M12" s="113" t="s">
        <v>68</v>
      </c>
      <c r="N12" s="114" t="s">
        <v>139</v>
      </c>
      <c r="O12" s="114" t="s">
        <v>140</v>
      </c>
      <c r="P12" s="114" t="s">
        <v>141</v>
      </c>
      <c r="Q12" s="114" t="s">
        <v>142</v>
      </c>
      <c r="R12" s="35" t="s">
        <v>143</v>
      </c>
    </row>
    <row r="13" spans="2:26" s="24" customFormat="1" ht="57.75" customHeight="1" thickBot="1" x14ac:dyDescent="0.3">
      <c r="B13" s="115" t="str">
        <f>+EVALUACION!B14</f>
        <v>PLANEACIÓN</v>
      </c>
      <c r="C13" s="211" t="str">
        <f>+EVALUACION!C14</f>
        <v>Requisitos habilitantes que impidan la selección objetiva</v>
      </c>
      <c r="D13" s="211"/>
      <c r="E13" s="211"/>
      <c r="F13" s="211"/>
      <c r="G13" s="212" t="s">
        <v>136</v>
      </c>
      <c r="H13" s="212"/>
      <c r="I13" s="86">
        <f>+EVALUACION!I14</f>
        <v>3</v>
      </c>
      <c r="J13" s="86">
        <f>+EVALUACION!J14</f>
        <v>3</v>
      </c>
      <c r="K13" s="86">
        <f t="shared" si="0"/>
        <v>6</v>
      </c>
      <c r="L13" s="86" t="str">
        <f t="shared" si="1"/>
        <v>ALTO</v>
      </c>
      <c r="M13" s="113" t="s">
        <v>68</v>
      </c>
      <c r="N13" s="114" t="s">
        <v>139</v>
      </c>
      <c r="O13" s="114" t="s">
        <v>140</v>
      </c>
      <c r="P13" s="114" t="s">
        <v>141</v>
      </c>
      <c r="Q13" s="114" t="s">
        <v>142</v>
      </c>
      <c r="R13" s="35" t="s">
        <v>143</v>
      </c>
    </row>
    <row r="14" spans="2:26" s="24" customFormat="1" ht="57.75" customHeight="1" thickBot="1" x14ac:dyDescent="0.3">
      <c r="B14" s="115" t="str">
        <f>+EVALUACION!B15</f>
        <v>PLANEACIÓN</v>
      </c>
      <c r="C14" s="211" t="str">
        <f>+EVALUACION!C15</f>
        <v xml:space="preserve">Falta de profundidad en el estudio de sector no identificandose claramente aspectos de oferta y demanda </v>
      </c>
      <c r="D14" s="211"/>
      <c r="E14" s="211"/>
      <c r="F14" s="211"/>
      <c r="G14" s="212" t="s">
        <v>136</v>
      </c>
      <c r="H14" s="212"/>
      <c r="I14" s="86">
        <f>+EVALUACION!I15</f>
        <v>3</v>
      </c>
      <c r="J14" s="86">
        <f>+EVALUACION!J15</f>
        <v>3</v>
      </c>
      <c r="K14" s="86">
        <f t="shared" si="0"/>
        <v>6</v>
      </c>
      <c r="L14" s="86" t="str">
        <f t="shared" si="1"/>
        <v>ALTO</v>
      </c>
      <c r="M14" s="113" t="s">
        <v>68</v>
      </c>
      <c r="N14" s="114" t="s">
        <v>139</v>
      </c>
      <c r="O14" s="114" t="s">
        <v>140</v>
      </c>
      <c r="P14" s="114" t="s">
        <v>141</v>
      </c>
      <c r="Q14" s="114" t="s">
        <v>142</v>
      </c>
      <c r="R14" s="35" t="s">
        <v>143</v>
      </c>
    </row>
    <row r="15" spans="2:26" s="24" customFormat="1" ht="57.75" customHeight="1" thickBot="1" x14ac:dyDescent="0.3">
      <c r="B15" s="115" t="str">
        <f>+EVALUACION!B16</f>
        <v>PLANEACIÓN</v>
      </c>
      <c r="C15" s="211" t="str">
        <f>+EVALUACION!C16</f>
        <v>Ausencia de fundamentación de la justificación y conveniencia de la contratación</v>
      </c>
      <c r="D15" s="211"/>
      <c r="E15" s="211"/>
      <c r="F15" s="211"/>
      <c r="G15" s="212" t="s">
        <v>136</v>
      </c>
      <c r="H15" s="212"/>
      <c r="I15" s="86">
        <f>+EVALUACION!I16</f>
        <v>3</v>
      </c>
      <c r="J15" s="86">
        <f>+EVALUACION!J16</f>
        <v>3</v>
      </c>
      <c r="K15" s="86">
        <f t="shared" si="0"/>
        <v>6</v>
      </c>
      <c r="L15" s="86" t="str">
        <f t="shared" si="1"/>
        <v>ALTO</v>
      </c>
      <c r="M15" s="113" t="s">
        <v>68</v>
      </c>
      <c r="N15" s="114" t="s">
        <v>139</v>
      </c>
      <c r="O15" s="114" t="s">
        <v>140</v>
      </c>
      <c r="P15" s="114" t="s">
        <v>141</v>
      </c>
      <c r="Q15" s="114" t="s">
        <v>142</v>
      </c>
      <c r="R15" s="35" t="s">
        <v>143</v>
      </c>
    </row>
    <row r="16" spans="2:26" s="24" customFormat="1" ht="57.75" customHeight="1" thickBot="1" x14ac:dyDescent="0.3">
      <c r="B16" s="115" t="str">
        <f>+EVALUACION!B17</f>
        <v>PLANEACIÓN</v>
      </c>
      <c r="C16" s="211" t="str">
        <f>+EVALUACION!C17</f>
        <v>Inadecuada identificación de las condiciones contractuales</v>
      </c>
      <c r="D16" s="211"/>
      <c r="E16" s="211"/>
      <c r="F16" s="211"/>
      <c r="G16" s="212" t="s">
        <v>136</v>
      </c>
      <c r="H16" s="212"/>
      <c r="I16" s="86">
        <f>+EVALUACION!I17</f>
        <v>3</v>
      </c>
      <c r="J16" s="86">
        <f>+EVALUACION!J17</f>
        <v>3</v>
      </c>
      <c r="K16" s="86">
        <f t="shared" si="0"/>
        <v>6</v>
      </c>
      <c r="L16" s="86" t="str">
        <f t="shared" si="1"/>
        <v>ALTO</v>
      </c>
      <c r="M16" s="113" t="s">
        <v>68</v>
      </c>
      <c r="N16" s="114" t="s">
        <v>139</v>
      </c>
      <c r="O16" s="114" t="s">
        <v>140</v>
      </c>
      <c r="P16" s="114" t="s">
        <v>141</v>
      </c>
      <c r="Q16" s="114" t="s">
        <v>142</v>
      </c>
      <c r="R16" s="35" t="s">
        <v>143</v>
      </c>
    </row>
    <row r="17" spans="2:18" s="24" customFormat="1" ht="57.75" customHeight="1" thickBot="1" x14ac:dyDescent="0.3">
      <c r="B17" s="115" t="str">
        <f>+EVALUACION!B18</f>
        <v>SELECCIÓN</v>
      </c>
      <c r="C17" s="211" t="str">
        <f>+EVALUACION!C18</f>
        <v>Inadecuada evaluación de las ofertas y/o verificación de requisitos habilitantes</v>
      </c>
      <c r="D17" s="211"/>
      <c r="E17" s="211"/>
      <c r="F17" s="211"/>
      <c r="G17" s="212" t="s">
        <v>136</v>
      </c>
      <c r="H17" s="212"/>
      <c r="I17" s="86">
        <f>+EVALUACION!I18</f>
        <v>3</v>
      </c>
      <c r="J17" s="86">
        <f>+EVALUACION!J18</f>
        <v>3</v>
      </c>
      <c r="K17" s="86">
        <f t="shared" si="0"/>
        <v>6</v>
      </c>
      <c r="L17" s="86" t="str">
        <f t="shared" si="1"/>
        <v>ALTO</v>
      </c>
      <c r="M17" s="113" t="s">
        <v>68</v>
      </c>
      <c r="N17" s="114" t="s">
        <v>139</v>
      </c>
      <c r="O17" s="114" t="s">
        <v>140</v>
      </c>
      <c r="P17" s="114" t="s">
        <v>141</v>
      </c>
      <c r="Q17" s="114" t="s">
        <v>142</v>
      </c>
      <c r="R17" s="35" t="s">
        <v>143</v>
      </c>
    </row>
    <row r="18" spans="2:18" s="24" customFormat="1" ht="57.75" customHeight="1" thickBot="1" x14ac:dyDescent="0.3">
      <c r="B18" s="115" t="str">
        <f>+EVALUACION!B19</f>
        <v>SELECCIÓN</v>
      </c>
      <c r="C18" s="211" t="str">
        <f>+EVALUACION!C19</f>
        <v>Inadecuado manejo administrativo del proceso contractual</v>
      </c>
      <c r="D18" s="211"/>
      <c r="E18" s="211"/>
      <c r="F18" s="211"/>
      <c r="G18" s="212" t="s">
        <v>136</v>
      </c>
      <c r="H18" s="212"/>
      <c r="I18" s="86">
        <f>+EVALUACION!I19</f>
        <v>3</v>
      </c>
      <c r="J18" s="86">
        <f>+EVALUACION!J19</f>
        <v>3</v>
      </c>
      <c r="K18" s="86">
        <f t="shared" si="0"/>
        <v>6</v>
      </c>
      <c r="L18" s="86" t="str">
        <f t="shared" si="1"/>
        <v>ALTO</v>
      </c>
      <c r="M18" s="113" t="s">
        <v>68</v>
      </c>
      <c r="N18" s="114" t="s">
        <v>139</v>
      </c>
      <c r="O18" s="114" t="s">
        <v>140</v>
      </c>
      <c r="P18" s="114" t="s">
        <v>141</v>
      </c>
      <c r="Q18" s="114" t="s">
        <v>142</v>
      </c>
      <c r="R18" s="35" t="s">
        <v>143</v>
      </c>
    </row>
    <row r="19" spans="2:18" s="24" customFormat="1" ht="57.75" customHeight="1" thickBot="1" x14ac:dyDescent="0.3">
      <c r="B19" s="115" t="str">
        <f>+EVALUACION!B20</f>
        <v>SELECCIÓN</v>
      </c>
      <c r="C19" s="211" t="str">
        <f>+EVALUACION!C20</f>
        <v>Falta de claridad en la elaboración de los actos administrativos</v>
      </c>
      <c r="D19" s="211"/>
      <c r="E19" s="211"/>
      <c r="F19" s="211"/>
      <c r="G19" s="212" t="s">
        <v>136</v>
      </c>
      <c r="H19" s="212"/>
      <c r="I19" s="86">
        <f>+EVALUACION!I20</f>
        <v>3</v>
      </c>
      <c r="J19" s="86">
        <f>+EVALUACION!J20</f>
        <v>3</v>
      </c>
      <c r="K19" s="86">
        <f t="shared" si="0"/>
        <v>6</v>
      </c>
      <c r="L19" s="86" t="str">
        <f t="shared" si="1"/>
        <v>ALTO</v>
      </c>
      <c r="M19" s="113" t="s">
        <v>68</v>
      </c>
      <c r="N19" s="114" t="s">
        <v>139</v>
      </c>
      <c r="O19" s="114" t="s">
        <v>140</v>
      </c>
      <c r="P19" s="114" t="s">
        <v>141</v>
      </c>
      <c r="Q19" s="114" t="s">
        <v>142</v>
      </c>
      <c r="R19" s="35" t="s">
        <v>143</v>
      </c>
    </row>
    <row r="20" spans="2:18" s="24" customFormat="1" ht="57.75" customHeight="1" thickBot="1" x14ac:dyDescent="0.3">
      <c r="B20" s="115" t="str">
        <f>+EVALUACION!B21</f>
        <v>SELECCIÓN</v>
      </c>
      <c r="C20" s="211" t="str">
        <f>+EVALUACION!C21</f>
        <v>Contestación inoportuna a todas las observaciones formuladas a los documentos de la contratación</v>
      </c>
      <c r="D20" s="211"/>
      <c r="E20" s="211"/>
      <c r="F20" s="211"/>
      <c r="G20" s="212" t="s">
        <v>136</v>
      </c>
      <c r="H20" s="212"/>
      <c r="I20" s="86">
        <f>+EVALUACION!I21</f>
        <v>3</v>
      </c>
      <c r="J20" s="86">
        <f>+EVALUACION!J21</f>
        <v>3</v>
      </c>
      <c r="K20" s="86">
        <f t="shared" si="0"/>
        <v>6</v>
      </c>
      <c r="L20" s="86" t="str">
        <f t="shared" si="1"/>
        <v>ALTO</v>
      </c>
      <c r="M20" s="113" t="s">
        <v>68</v>
      </c>
      <c r="N20" s="114" t="s">
        <v>139</v>
      </c>
      <c r="O20" s="114" t="s">
        <v>140</v>
      </c>
      <c r="P20" s="114" t="s">
        <v>141</v>
      </c>
      <c r="Q20" s="114" t="s">
        <v>142</v>
      </c>
      <c r="R20" s="35" t="s">
        <v>143</v>
      </c>
    </row>
    <row r="21" spans="2:18" s="24" customFormat="1" ht="57.75" customHeight="1" thickBot="1" x14ac:dyDescent="0.3">
      <c r="B21" s="115" t="str">
        <f>+EVALUACION!B22</f>
        <v>SELECCIÓN</v>
      </c>
      <c r="C21" s="211" t="str">
        <f>+EVALUACION!C22</f>
        <v>No publicación de la documentación del proceso de selección en el SECOP</v>
      </c>
      <c r="D21" s="211"/>
      <c r="E21" s="211"/>
      <c r="F21" s="211"/>
      <c r="G21" s="212" t="s">
        <v>136</v>
      </c>
      <c r="H21" s="212"/>
      <c r="I21" s="86">
        <f>+EVALUACION!I22</f>
        <v>4</v>
      </c>
      <c r="J21" s="86">
        <f>+EVALUACION!J22</f>
        <v>4</v>
      </c>
      <c r="K21" s="86">
        <f t="shared" si="0"/>
        <v>8</v>
      </c>
      <c r="L21" s="86" t="str">
        <f t="shared" si="1"/>
        <v>EXTREMO</v>
      </c>
      <c r="M21" s="113" t="s">
        <v>68</v>
      </c>
      <c r="N21" s="114" t="s">
        <v>139</v>
      </c>
      <c r="O21" s="114" t="s">
        <v>140</v>
      </c>
      <c r="P21" s="114" t="s">
        <v>141</v>
      </c>
      <c r="Q21" s="114" t="s">
        <v>142</v>
      </c>
      <c r="R21" s="35" t="s">
        <v>143</v>
      </c>
    </row>
    <row r="22" spans="2:18" s="24" customFormat="1" ht="57.75" customHeight="1" thickBot="1" x14ac:dyDescent="0.3">
      <c r="B22" s="115" t="str">
        <f>+EVALUACION!B23</f>
        <v>SELECCIÓN</v>
      </c>
      <c r="C22" s="211" t="str">
        <f>+EVALUACION!C23</f>
        <v>Confabulacion de los proponentes (Colusión)</v>
      </c>
      <c r="D22" s="211"/>
      <c r="E22" s="211"/>
      <c r="F22" s="211"/>
      <c r="G22" s="212" t="s">
        <v>136</v>
      </c>
      <c r="H22" s="212"/>
      <c r="I22" s="86">
        <f>+EVALUACION!I23</f>
        <v>4</v>
      </c>
      <c r="J22" s="86">
        <f>+EVALUACION!J23</f>
        <v>4</v>
      </c>
      <c r="K22" s="86">
        <f t="shared" ref="K22:K36" si="2">+I22+J22</f>
        <v>8</v>
      </c>
      <c r="L22" s="86" t="str">
        <f t="shared" si="1"/>
        <v>EXTREMO</v>
      </c>
      <c r="M22" s="113" t="s">
        <v>68</v>
      </c>
      <c r="N22" s="114" t="s">
        <v>139</v>
      </c>
      <c r="O22" s="114" t="s">
        <v>140</v>
      </c>
      <c r="P22" s="114" t="s">
        <v>141</v>
      </c>
      <c r="Q22" s="114" t="s">
        <v>142</v>
      </c>
      <c r="R22" s="35" t="s">
        <v>143</v>
      </c>
    </row>
    <row r="23" spans="2:18" s="24" customFormat="1" ht="57.75" customHeight="1" thickBot="1" x14ac:dyDescent="0.3">
      <c r="B23" s="115" t="str">
        <f>+EVALUACION!B24</f>
        <v>SELECCIÓN</v>
      </c>
      <c r="C23" s="211" t="str">
        <f>+EVALUACION!C24</f>
        <v>Selección de ofertas con precios  artificialmente bajos.</v>
      </c>
      <c r="D23" s="211"/>
      <c r="E23" s="211"/>
      <c r="F23" s="211"/>
      <c r="G23" s="212" t="s">
        <v>136</v>
      </c>
      <c r="H23" s="212"/>
      <c r="I23" s="86">
        <f>+EVALUACION!I24</f>
        <v>4</v>
      </c>
      <c r="J23" s="86">
        <f>+EVALUACION!J24</f>
        <v>4</v>
      </c>
      <c r="K23" s="86">
        <f t="shared" si="2"/>
        <v>8</v>
      </c>
      <c r="L23" s="86" t="str">
        <f t="shared" si="1"/>
        <v>EXTREMO</v>
      </c>
      <c r="M23" s="113" t="s">
        <v>144</v>
      </c>
      <c r="N23" s="114" t="s">
        <v>139</v>
      </c>
      <c r="O23" s="114" t="s">
        <v>140</v>
      </c>
      <c r="P23" s="114" t="s">
        <v>141</v>
      </c>
      <c r="Q23" s="114" t="s">
        <v>142</v>
      </c>
      <c r="R23" s="35" t="s">
        <v>143</v>
      </c>
    </row>
    <row r="24" spans="2:18" s="24" customFormat="1" ht="57.75" customHeight="1" thickBot="1" x14ac:dyDescent="0.3">
      <c r="B24" s="115" t="str">
        <f>+EVALUACION!B25</f>
        <v>CONTRATACIÓN</v>
      </c>
      <c r="C24" s="211" t="str">
        <f>+EVALUACION!C25</f>
        <v>Falta de constitución o constitución tardía de la garantía única. Aceptación de garantías que no se ajustan a lo contemplado en el contrato</v>
      </c>
      <c r="D24" s="211"/>
      <c r="E24" s="211"/>
      <c r="F24" s="211"/>
      <c r="G24" s="212" t="s">
        <v>136</v>
      </c>
      <c r="H24" s="212"/>
      <c r="I24" s="86">
        <f>+EVALUACION!I25</f>
        <v>3</v>
      </c>
      <c r="J24" s="86">
        <f>+EVALUACION!J25</f>
        <v>3</v>
      </c>
      <c r="K24" s="86">
        <f t="shared" si="2"/>
        <v>6</v>
      </c>
      <c r="L24" s="86" t="str">
        <f t="shared" si="1"/>
        <v>ALTO</v>
      </c>
      <c r="M24" s="113" t="s">
        <v>68</v>
      </c>
      <c r="N24" s="114" t="s">
        <v>139</v>
      </c>
      <c r="O24" s="114" t="s">
        <v>140</v>
      </c>
      <c r="P24" s="114" t="s">
        <v>141</v>
      </c>
      <c r="Q24" s="114" t="s">
        <v>142</v>
      </c>
      <c r="R24" s="35" t="s">
        <v>143</v>
      </c>
    </row>
    <row r="25" spans="2:18" s="24" customFormat="1" ht="57.75" customHeight="1" thickBot="1" x14ac:dyDescent="0.3">
      <c r="B25" s="115" t="str">
        <f>+EVALUACION!B26</f>
        <v>CONTRATACIÓN</v>
      </c>
      <c r="C25" s="211" t="str">
        <f>+EVALUACION!C26</f>
        <v>Falta de solicitud o solicitud tardía del registro  presupuestal</v>
      </c>
      <c r="D25" s="211"/>
      <c r="E25" s="211"/>
      <c r="F25" s="211"/>
      <c r="G25" s="212" t="s">
        <v>136</v>
      </c>
      <c r="H25" s="212"/>
      <c r="I25" s="86">
        <f>+EVALUACION!I26</f>
        <v>3</v>
      </c>
      <c r="J25" s="86">
        <f>+EVALUACION!J26</f>
        <v>3</v>
      </c>
      <c r="K25" s="86">
        <f t="shared" si="2"/>
        <v>6</v>
      </c>
      <c r="L25" s="86" t="str">
        <f t="shared" si="1"/>
        <v>ALTO</v>
      </c>
      <c r="M25" s="113" t="s">
        <v>144</v>
      </c>
      <c r="N25" s="114" t="s">
        <v>139</v>
      </c>
      <c r="O25" s="114" t="s">
        <v>140</v>
      </c>
      <c r="P25" s="114" t="s">
        <v>141</v>
      </c>
      <c r="Q25" s="114" t="s">
        <v>142</v>
      </c>
      <c r="R25" s="35" t="s">
        <v>143</v>
      </c>
    </row>
    <row r="26" spans="2:18" s="24" customFormat="1" ht="57.75" customHeight="1" thickBot="1" x14ac:dyDescent="0.3">
      <c r="B26" s="115" t="str">
        <f>+EVALUACION!B27</f>
        <v>CONTRATACIÓN</v>
      </c>
      <c r="C26" s="211" t="str">
        <f>+EVALUACION!C27</f>
        <v>No publicación de la documentación del proceso de selección en el SECOP</v>
      </c>
      <c r="D26" s="211"/>
      <c r="E26" s="211"/>
      <c r="F26" s="211"/>
      <c r="G26" s="212" t="s">
        <v>136</v>
      </c>
      <c r="H26" s="212"/>
      <c r="I26" s="86">
        <f>+EVALUACION!I27</f>
        <v>3</v>
      </c>
      <c r="J26" s="86">
        <f>+EVALUACION!J27</f>
        <v>3</v>
      </c>
      <c r="K26" s="86">
        <f t="shared" si="2"/>
        <v>6</v>
      </c>
      <c r="L26" s="86" t="str">
        <f t="shared" si="1"/>
        <v>ALTO</v>
      </c>
      <c r="M26" s="113" t="s">
        <v>68</v>
      </c>
      <c r="N26" s="114" t="s">
        <v>139</v>
      </c>
      <c r="O26" s="114" t="s">
        <v>140</v>
      </c>
      <c r="P26" s="114" t="s">
        <v>141</v>
      </c>
      <c r="Q26" s="114" t="s">
        <v>142</v>
      </c>
      <c r="R26" s="35" t="s">
        <v>143</v>
      </c>
    </row>
    <row r="27" spans="2:18" s="24" customFormat="1" ht="57.75" customHeight="1" thickBot="1" x14ac:dyDescent="0.3">
      <c r="B27" s="115" t="str">
        <f>+EVALUACION!B28</f>
        <v>CONTRATACIÓN</v>
      </c>
      <c r="C27" s="211" t="str">
        <f>+EVALUACION!C28</f>
        <v>Presentación de reclamos de terceros sobre la selección del oferente que retrasen el perfeccionamiento del contrato.</v>
      </c>
      <c r="D27" s="211"/>
      <c r="E27" s="211"/>
      <c r="F27" s="211"/>
      <c r="G27" s="212" t="s">
        <v>136</v>
      </c>
      <c r="H27" s="212"/>
      <c r="I27" s="86">
        <f>+EVALUACION!I28</f>
        <v>3</v>
      </c>
      <c r="J27" s="86">
        <f>+EVALUACION!J28</f>
        <v>3</v>
      </c>
      <c r="K27" s="86">
        <f t="shared" si="2"/>
        <v>6</v>
      </c>
      <c r="L27" s="86" t="str">
        <f t="shared" si="1"/>
        <v>ALTO</v>
      </c>
      <c r="M27" s="113" t="s">
        <v>68</v>
      </c>
      <c r="N27" s="114" t="s">
        <v>139</v>
      </c>
      <c r="O27" s="114" t="s">
        <v>140</v>
      </c>
      <c r="P27" s="114" t="s">
        <v>141</v>
      </c>
      <c r="Q27" s="114" t="s">
        <v>142</v>
      </c>
      <c r="R27" s="35" t="s">
        <v>143</v>
      </c>
    </row>
    <row r="28" spans="2:18" s="24" customFormat="1" ht="57.75" customHeight="1" thickBot="1" x14ac:dyDescent="0.3">
      <c r="B28" s="115" t="str">
        <f>+EVALUACION!B29</f>
        <v>EJECUCIÓN</v>
      </c>
      <c r="C28" s="211" t="str">
        <f>+EVALUACION!C29</f>
        <v>Factores políticos o macroeconómicos.</v>
      </c>
      <c r="D28" s="211"/>
      <c r="E28" s="211"/>
      <c r="F28" s="211"/>
      <c r="G28" s="212" t="s">
        <v>136</v>
      </c>
      <c r="H28" s="212"/>
      <c r="I28" s="86">
        <f>+EVALUACION!I29</f>
        <v>2</v>
      </c>
      <c r="J28" s="86">
        <f>+EVALUACION!J29</f>
        <v>2</v>
      </c>
      <c r="K28" s="86">
        <f t="shared" si="2"/>
        <v>4</v>
      </c>
      <c r="L28" s="86" t="str">
        <f t="shared" si="1"/>
        <v>BAJO</v>
      </c>
      <c r="M28" s="113" t="s">
        <v>68</v>
      </c>
      <c r="N28" s="114" t="s">
        <v>145</v>
      </c>
      <c r="O28" s="114" t="s">
        <v>146</v>
      </c>
      <c r="P28" s="114" t="s">
        <v>147</v>
      </c>
      <c r="Q28" s="114" t="s">
        <v>148</v>
      </c>
      <c r="R28" s="35" t="s">
        <v>143</v>
      </c>
    </row>
    <row r="29" spans="2:18" s="24" customFormat="1" ht="57.75" customHeight="1" thickBot="1" x14ac:dyDescent="0.3">
      <c r="B29" s="115" t="str">
        <f>+EVALUACION!B30</f>
        <v>EJECUCIÓN</v>
      </c>
      <c r="C29" s="211" t="str">
        <f>+EVALUACION!C30</f>
        <v>Incumplimiento de compromisos adquiridos por el contratista seleccionado con sus subcontratistas, suministradores de bienes y servicios.</v>
      </c>
      <c r="D29" s="211"/>
      <c r="E29" s="211"/>
      <c r="F29" s="211"/>
      <c r="G29" s="212" t="s">
        <v>137</v>
      </c>
      <c r="H29" s="212"/>
      <c r="I29" s="86">
        <f>+EVALUACION!I30</f>
        <v>3</v>
      </c>
      <c r="J29" s="86">
        <f>+EVALUACION!J30</f>
        <v>3</v>
      </c>
      <c r="K29" s="86">
        <f t="shared" si="2"/>
        <v>6</v>
      </c>
      <c r="L29" s="86" t="str">
        <f t="shared" si="1"/>
        <v>ALTO</v>
      </c>
      <c r="M29" s="113" t="s">
        <v>68</v>
      </c>
      <c r="N29" s="114" t="s">
        <v>145</v>
      </c>
      <c r="O29" s="114" t="s">
        <v>146</v>
      </c>
      <c r="P29" s="114" t="s">
        <v>147</v>
      </c>
      <c r="Q29" s="114" t="s">
        <v>148</v>
      </c>
      <c r="R29" s="35" t="s">
        <v>143</v>
      </c>
    </row>
    <row r="30" spans="2:18" s="24" customFormat="1" ht="57.75" customHeight="1" thickBot="1" x14ac:dyDescent="0.3">
      <c r="B30" s="115" t="str">
        <f>+EVALUACION!B31</f>
        <v>EJECUCIÓN</v>
      </c>
      <c r="C30" s="211" t="str">
        <f>+EVALUACION!C31</f>
        <v>Incumplimiento de la administración en los pagos.</v>
      </c>
      <c r="D30" s="211"/>
      <c r="E30" s="211"/>
      <c r="F30" s="211"/>
      <c r="G30" s="212" t="s">
        <v>137</v>
      </c>
      <c r="H30" s="212"/>
      <c r="I30" s="86">
        <f>+EVALUACION!I31</f>
        <v>2</v>
      </c>
      <c r="J30" s="86">
        <f>+EVALUACION!J31</f>
        <v>2</v>
      </c>
      <c r="K30" s="86">
        <f t="shared" si="2"/>
        <v>4</v>
      </c>
      <c r="L30" s="86" t="str">
        <f t="shared" si="1"/>
        <v>BAJO</v>
      </c>
      <c r="M30" s="113" t="s">
        <v>68</v>
      </c>
      <c r="N30" s="114" t="s">
        <v>145</v>
      </c>
      <c r="O30" s="114" t="s">
        <v>146</v>
      </c>
      <c r="P30" s="114" t="s">
        <v>147</v>
      </c>
      <c r="Q30" s="114" t="s">
        <v>148</v>
      </c>
      <c r="R30" s="35" t="s">
        <v>143</v>
      </c>
    </row>
    <row r="31" spans="2:18" s="24" customFormat="1" ht="57.75" customHeight="1" thickBot="1" x14ac:dyDescent="0.3">
      <c r="B31" s="115" t="str">
        <f>+EVALUACION!B32</f>
        <v>EJECUCIÓN</v>
      </c>
      <c r="C31" s="211" t="str">
        <f>+EVALUACION!C32</f>
        <v>Imposición de nuevos trámites o permisos</v>
      </c>
      <c r="D31" s="211"/>
      <c r="E31" s="211"/>
      <c r="F31" s="211"/>
      <c r="G31" s="212" t="s">
        <v>136</v>
      </c>
      <c r="H31" s="212"/>
      <c r="I31" s="86">
        <f>+EVALUACION!I32</f>
        <v>3</v>
      </c>
      <c r="J31" s="86">
        <f>+EVALUACION!J32</f>
        <v>3</v>
      </c>
      <c r="K31" s="86">
        <f t="shared" si="2"/>
        <v>6</v>
      </c>
      <c r="L31" s="86" t="str">
        <f t="shared" si="1"/>
        <v>ALTO</v>
      </c>
      <c r="M31" s="113" t="s">
        <v>68</v>
      </c>
      <c r="N31" s="114" t="s">
        <v>145</v>
      </c>
      <c r="O31" s="114" t="s">
        <v>146</v>
      </c>
      <c r="P31" s="114" t="s">
        <v>147</v>
      </c>
      <c r="Q31" s="114" t="s">
        <v>148</v>
      </c>
      <c r="R31" s="35" t="s">
        <v>143</v>
      </c>
    </row>
    <row r="32" spans="2:18" s="24" customFormat="1" ht="57.75" customHeight="1" thickBot="1" x14ac:dyDescent="0.3">
      <c r="B32" s="115" t="str">
        <f>+EVALUACION!B33</f>
        <v>EJECUCIÓN</v>
      </c>
      <c r="C32" s="211" t="str">
        <f>+EVALUACION!C33</f>
        <v>Cambios en el marco regulatorio o normatividad aplicable al proyecto.</v>
      </c>
      <c r="D32" s="211"/>
      <c r="E32" s="211"/>
      <c r="F32" s="211"/>
      <c r="G32" s="212" t="s">
        <v>136</v>
      </c>
      <c r="H32" s="212"/>
      <c r="I32" s="86">
        <f>+EVALUACION!I33</f>
        <v>2</v>
      </c>
      <c r="J32" s="86">
        <f>+EVALUACION!J33</f>
        <v>2</v>
      </c>
      <c r="K32" s="86">
        <f t="shared" si="2"/>
        <v>4</v>
      </c>
      <c r="L32" s="86" t="str">
        <f t="shared" si="1"/>
        <v>BAJO</v>
      </c>
      <c r="M32" s="113" t="s">
        <v>68</v>
      </c>
      <c r="N32" s="114" t="s">
        <v>145</v>
      </c>
      <c r="O32" s="114" t="s">
        <v>146</v>
      </c>
      <c r="P32" s="114" t="s">
        <v>147</v>
      </c>
      <c r="Q32" s="114" t="s">
        <v>148</v>
      </c>
      <c r="R32" s="35" t="s">
        <v>143</v>
      </c>
    </row>
    <row r="33" spans="2:23" s="24" customFormat="1" ht="57.75" customHeight="1" thickBot="1" x14ac:dyDescent="0.3">
      <c r="B33" s="115" t="str">
        <f>+EVALUACION!B34</f>
        <v>EJECUCIÓN</v>
      </c>
      <c r="C33" s="211" t="str">
        <f>+EVALUACION!C34</f>
        <v>Demora en el inicio previsto para la ejecución del contrato</v>
      </c>
      <c r="D33" s="211"/>
      <c r="E33" s="211"/>
      <c r="F33" s="211"/>
      <c r="G33" s="212" t="s">
        <v>137</v>
      </c>
      <c r="H33" s="212"/>
      <c r="I33" s="86">
        <f>+EVALUACION!I34</f>
        <v>3</v>
      </c>
      <c r="J33" s="86">
        <f>+EVALUACION!J34</f>
        <v>3</v>
      </c>
      <c r="K33" s="86">
        <f t="shared" si="2"/>
        <v>6</v>
      </c>
      <c r="L33" s="86" t="str">
        <f t="shared" si="1"/>
        <v>ALTO</v>
      </c>
      <c r="M33" s="113" t="s">
        <v>68</v>
      </c>
      <c r="N33" s="114" t="s">
        <v>145</v>
      </c>
      <c r="O33" s="114" t="s">
        <v>146</v>
      </c>
      <c r="P33" s="114" t="s">
        <v>147</v>
      </c>
      <c r="Q33" s="114" t="s">
        <v>148</v>
      </c>
      <c r="R33" s="35" t="s">
        <v>143</v>
      </c>
    </row>
    <row r="34" spans="2:23" s="24" customFormat="1" ht="57.75" customHeight="1" thickBot="1" x14ac:dyDescent="0.3">
      <c r="B34" s="115" t="str">
        <f>+EVALUACION!B35</f>
        <v>EJECUCIÓN</v>
      </c>
      <c r="C34" s="211" t="str">
        <f>+EVALUACION!C35</f>
        <v>Factores de orden público</v>
      </c>
      <c r="D34" s="211"/>
      <c r="E34" s="211"/>
      <c r="F34" s="211"/>
      <c r="G34" s="212" t="s">
        <v>136</v>
      </c>
      <c r="H34" s="212"/>
      <c r="I34" s="86">
        <f>+EVALUACION!I35</f>
        <v>2</v>
      </c>
      <c r="J34" s="86">
        <f>+EVALUACION!J35</f>
        <v>2</v>
      </c>
      <c r="K34" s="86">
        <f t="shared" si="2"/>
        <v>4</v>
      </c>
      <c r="L34" s="86" t="str">
        <f t="shared" si="1"/>
        <v>BAJO</v>
      </c>
      <c r="M34" s="113" t="s">
        <v>68</v>
      </c>
      <c r="N34" s="114" t="s">
        <v>145</v>
      </c>
      <c r="O34" s="114" t="s">
        <v>146</v>
      </c>
      <c r="P34" s="114" t="s">
        <v>147</v>
      </c>
      <c r="Q34" s="114" t="s">
        <v>148</v>
      </c>
      <c r="R34" s="35" t="s">
        <v>143</v>
      </c>
    </row>
    <row r="35" spans="2:23" s="24" customFormat="1" ht="57.75" customHeight="1" thickBot="1" x14ac:dyDescent="0.3">
      <c r="B35" s="115" t="str">
        <f>+EVALUACION!B36</f>
        <v>EJECUCIÓN</v>
      </c>
      <c r="C35" s="211" t="str">
        <f>+EVALUACION!C36</f>
        <v>Incumplimiento de meta</v>
      </c>
      <c r="D35" s="211"/>
      <c r="E35" s="211"/>
      <c r="F35" s="211"/>
      <c r="G35" s="212" t="s">
        <v>137</v>
      </c>
      <c r="H35" s="212"/>
      <c r="I35" s="86">
        <f>+EVALUACION!I36</f>
        <v>2</v>
      </c>
      <c r="J35" s="86">
        <f>+EVALUACION!J36</f>
        <v>2</v>
      </c>
      <c r="K35" s="86">
        <f t="shared" si="2"/>
        <v>4</v>
      </c>
      <c r="L35" s="86" t="str">
        <f t="shared" si="1"/>
        <v>BAJO</v>
      </c>
      <c r="M35" s="113" t="s">
        <v>68</v>
      </c>
      <c r="N35" s="114" t="s">
        <v>145</v>
      </c>
      <c r="O35" s="114" t="s">
        <v>146</v>
      </c>
      <c r="P35" s="114" t="s">
        <v>147</v>
      </c>
      <c r="Q35" s="114" t="s">
        <v>148</v>
      </c>
      <c r="R35" s="35" t="s">
        <v>143</v>
      </c>
    </row>
    <row r="36" spans="2:23" s="24" customFormat="1" ht="57.75" customHeight="1" x14ac:dyDescent="0.25">
      <c r="B36" s="115" t="str">
        <f>+EVALUACION!B36</f>
        <v>EJECUCIÓN</v>
      </c>
      <c r="C36" s="211" t="str">
        <f>+EVALUACION!C37</f>
        <v>Violación de la confidencialidad y mal manejo de la información a la que tenga acceso el contratista sobre la población beneficiaria</v>
      </c>
      <c r="D36" s="211"/>
      <c r="E36" s="211"/>
      <c r="F36" s="211"/>
      <c r="G36" s="212" t="s">
        <v>138</v>
      </c>
      <c r="H36" s="212"/>
      <c r="I36" s="86">
        <f>+EVALUACION!I37</f>
        <v>3</v>
      </c>
      <c r="J36" s="86">
        <f>+EVALUACION!J37</f>
        <v>3</v>
      </c>
      <c r="K36" s="86">
        <f t="shared" si="2"/>
        <v>6</v>
      </c>
      <c r="L36" s="86" t="str">
        <f t="shared" si="1"/>
        <v>ALTO</v>
      </c>
      <c r="M36" s="113" t="s">
        <v>68</v>
      </c>
      <c r="N36" s="114" t="s">
        <v>145</v>
      </c>
      <c r="O36" s="114" t="s">
        <v>146</v>
      </c>
      <c r="P36" s="114" t="s">
        <v>147</v>
      </c>
      <c r="Q36" s="114" t="s">
        <v>148</v>
      </c>
      <c r="R36" s="35" t="s">
        <v>143</v>
      </c>
    </row>
    <row r="37" spans="2:23" ht="12.75" customHeight="1" x14ac:dyDescent="0.25">
      <c r="B37" s="75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2"/>
    </row>
    <row r="38" spans="2:23" x14ac:dyDescent="0.25">
      <c r="B38" s="75"/>
      <c r="C38" s="232" t="s">
        <v>15</v>
      </c>
      <c r="D38" s="232"/>
      <c r="E38" s="232"/>
      <c r="F38" s="232"/>
      <c r="G38" s="76"/>
      <c r="H38" s="195" t="s">
        <v>20</v>
      </c>
      <c r="I38" s="195"/>
      <c r="J38" s="195"/>
      <c r="K38" s="195"/>
      <c r="L38" s="116"/>
      <c r="M38" s="116"/>
      <c r="N38" s="116"/>
      <c r="O38" s="116"/>
      <c r="P38" s="116"/>
      <c r="Q38" s="116"/>
      <c r="R38" s="2"/>
    </row>
    <row r="39" spans="2:23" ht="19.5" customHeight="1" x14ac:dyDescent="0.25">
      <c r="B39" s="192" t="s">
        <v>2</v>
      </c>
      <c r="C39" s="233" t="s">
        <v>14</v>
      </c>
      <c r="D39" s="240"/>
      <c r="E39" s="234"/>
      <c r="F39" s="95" t="s">
        <v>13</v>
      </c>
      <c r="G39" s="76"/>
      <c r="H39" s="233" t="s">
        <v>19</v>
      </c>
      <c r="I39" s="234"/>
      <c r="J39" s="233" t="s">
        <v>13</v>
      </c>
      <c r="K39" s="234"/>
      <c r="L39" s="100"/>
      <c r="M39" s="100"/>
      <c r="N39" s="195" t="s">
        <v>15</v>
      </c>
      <c r="O39" s="195"/>
      <c r="P39" s="195"/>
      <c r="Q39" s="100"/>
      <c r="R39" s="2"/>
    </row>
    <row r="40" spans="2:23" ht="21" customHeight="1" x14ac:dyDescent="0.25">
      <c r="B40" s="192"/>
      <c r="C40" s="220" t="s">
        <v>8</v>
      </c>
      <c r="D40" s="224"/>
      <c r="E40" s="221"/>
      <c r="F40" s="97">
        <v>1</v>
      </c>
      <c r="G40" s="76"/>
      <c r="H40" s="220" t="s">
        <v>16</v>
      </c>
      <c r="I40" s="221"/>
      <c r="J40" s="220">
        <v>1</v>
      </c>
      <c r="K40" s="221"/>
      <c r="L40" s="100"/>
      <c r="M40" s="100"/>
      <c r="N40" s="222" t="s">
        <v>21</v>
      </c>
      <c r="O40" s="223"/>
      <c r="P40" s="109" t="s">
        <v>22</v>
      </c>
      <c r="Q40" s="100"/>
      <c r="R40" s="2"/>
    </row>
    <row r="41" spans="2:23" ht="15.75" customHeight="1" x14ac:dyDescent="0.25">
      <c r="B41" s="192"/>
      <c r="C41" s="220" t="s">
        <v>9</v>
      </c>
      <c r="D41" s="224"/>
      <c r="E41" s="221"/>
      <c r="F41" s="97">
        <v>2</v>
      </c>
      <c r="G41" s="76"/>
      <c r="H41" s="220" t="s">
        <v>17</v>
      </c>
      <c r="I41" s="221"/>
      <c r="J41" s="220">
        <v>2</v>
      </c>
      <c r="K41" s="221"/>
      <c r="L41" s="100"/>
      <c r="M41" s="100"/>
      <c r="N41" s="217" t="s">
        <v>23</v>
      </c>
      <c r="O41" s="218"/>
      <c r="P41" s="110" t="s">
        <v>24</v>
      </c>
      <c r="Q41" s="100"/>
      <c r="R41" s="2"/>
      <c r="T41" s="4"/>
      <c r="U41" s="4"/>
      <c r="V41" s="4"/>
      <c r="W41" s="4"/>
    </row>
    <row r="42" spans="2:23" ht="24.75" customHeight="1" x14ac:dyDescent="0.25">
      <c r="B42" s="192"/>
      <c r="C42" s="220" t="s">
        <v>10</v>
      </c>
      <c r="D42" s="224"/>
      <c r="E42" s="221"/>
      <c r="F42" s="97">
        <v>3</v>
      </c>
      <c r="G42" s="76"/>
      <c r="H42" s="220" t="s">
        <v>1</v>
      </c>
      <c r="I42" s="221"/>
      <c r="J42" s="220">
        <v>3</v>
      </c>
      <c r="K42" s="221"/>
      <c r="L42" s="100"/>
      <c r="M42" s="100"/>
      <c r="N42" s="201" t="s">
        <v>25</v>
      </c>
      <c r="O42" s="225"/>
      <c r="P42" s="110" t="s">
        <v>26</v>
      </c>
      <c r="Q42" s="100"/>
      <c r="R42" s="2"/>
    </row>
    <row r="43" spans="2:23" ht="18" customHeight="1" x14ac:dyDescent="0.25">
      <c r="B43" s="192"/>
      <c r="C43" s="220" t="s">
        <v>11</v>
      </c>
      <c r="D43" s="224"/>
      <c r="E43" s="221"/>
      <c r="F43" s="97">
        <v>4</v>
      </c>
      <c r="G43" s="76"/>
      <c r="H43" s="220" t="s">
        <v>18</v>
      </c>
      <c r="I43" s="221"/>
      <c r="J43" s="220">
        <v>4</v>
      </c>
      <c r="K43" s="221"/>
      <c r="L43" s="100"/>
      <c r="M43" s="100"/>
      <c r="N43" s="226">
        <v>5</v>
      </c>
      <c r="O43" s="227"/>
      <c r="P43" s="110" t="s">
        <v>27</v>
      </c>
      <c r="Q43" s="100"/>
      <c r="R43" s="2"/>
    </row>
    <row r="44" spans="2:23" ht="21" customHeight="1" thickBot="1" x14ac:dyDescent="0.3">
      <c r="B44" s="192"/>
      <c r="C44" s="220" t="s">
        <v>12</v>
      </c>
      <c r="D44" s="224"/>
      <c r="E44" s="221"/>
      <c r="F44" s="97">
        <v>5</v>
      </c>
      <c r="G44" s="76"/>
      <c r="H44" s="220" t="s">
        <v>0</v>
      </c>
      <c r="I44" s="221"/>
      <c r="J44" s="220">
        <v>5</v>
      </c>
      <c r="K44" s="221"/>
      <c r="L44" s="100"/>
      <c r="M44" s="100"/>
      <c r="N44" s="228" t="s">
        <v>28</v>
      </c>
      <c r="O44" s="229"/>
      <c r="P44" s="117" t="s">
        <v>29</v>
      </c>
      <c r="Q44" s="100"/>
      <c r="R44" s="2"/>
    </row>
    <row r="45" spans="2:23" x14ac:dyDescent="0.25">
      <c r="B45" s="75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2"/>
    </row>
    <row r="46" spans="2:23" ht="18" customHeight="1" x14ac:dyDescent="0.25">
      <c r="B46" s="75"/>
      <c r="C46" s="195" t="s">
        <v>21</v>
      </c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2"/>
    </row>
    <row r="47" spans="2:23" ht="68.25" customHeight="1" x14ac:dyDescent="0.25">
      <c r="B47" s="75"/>
      <c r="C47" s="220" t="s">
        <v>86</v>
      </c>
      <c r="D47" s="224"/>
      <c r="E47" s="224"/>
      <c r="F47" s="221"/>
      <c r="G47" s="220" t="s">
        <v>88</v>
      </c>
      <c r="H47" s="221"/>
      <c r="I47" s="220" t="s">
        <v>95</v>
      </c>
      <c r="J47" s="224"/>
      <c r="K47" s="221"/>
      <c r="L47" s="220" t="s">
        <v>93</v>
      </c>
      <c r="M47" s="221"/>
      <c r="N47" s="220" t="s">
        <v>91</v>
      </c>
      <c r="O47" s="221"/>
      <c r="P47" s="220" t="s">
        <v>89</v>
      </c>
      <c r="Q47" s="221"/>
      <c r="R47" s="2"/>
    </row>
    <row r="48" spans="2:23" ht="60" customHeight="1" x14ac:dyDescent="0.25">
      <c r="B48" s="75"/>
      <c r="C48" s="220" t="s">
        <v>87</v>
      </c>
      <c r="D48" s="224"/>
      <c r="E48" s="224"/>
      <c r="F48" s="221"/>
      <c r="G48" s="220" t="s">
        <v>97</v>
      </c>
      <c r="H48" s="221"/>
      <c r="I48" s="220" t="s">
        <v>96</v>
      </c>
      <c r="J48" s="224"/>
      <c r="K48" s="221"/>
      <c r="L48" s="220" t="s">
        <v>94</v>
      </c>
      <c r="M48" s="221"/>
      <c r="N48" s="220" t="s">
        <v>92</v>
      </c>
      <c r="O48" s="221"/>
      <c r="P48" s="220" t="s">
        <v>90</v>
      </c>
      <c r="Q48" s="221"/>
      <c r="R48" s="2"/>
    </row>
    <row r="49" spans="2:18" x14ac:dyDescent="0.25">
      <c r="B49" s="75"/>
      <c r="C49" s="242" t="s">
        <v>14</v>
      </c>
      <c r="D49" s="243"/>
      <c r="E49" s="244"/>
      <c r="F49" s="248" t="s">
        <v>13</v>
      </c>
      <c r="G49" s="222" t="s">
        <v>16</v>
      </c>
      <c r="H49" s="223"/>
      <c r="I49" s="222" t="s">
        <v>17</v>
      </c>
      <c r="J49" s="236"/>
      <c r="K49" s="223"/>
      <c r="L49" s="222" t="s">
        <v>1</v>
      </c>
      <c r="M49" s="223"/>
      <c r="N49" s="222" t="s">
        <v>18</v>
      </c>
      <c r="O49" s="223"/>
      <c r="P49" s="233" t="s">
        <v>0</v>
      </c>
      <c r="Q49" s="234"/>
      <c r="R49" s="2"/>
    </row>
    <row r="50" spans="2:18" x14ac:dyDescent="0.25">
      <c r="B50" s="75"/>
      <c r="C50" s="245"/>
      <c r="D50" s="246"/>
      <c r="E50" s="247"/>
      <c r="F50" s="249"/>
      <c r="G50" s="237">
        <v>1</v>
      </c>
      <c r="H50" s="239"/>
      <c r="I50" s="237">
        <v>2</v>
      </c>
      <c r="J50" s="238"/>
      <c r="K50" s="239"/>
      <c r="L50" s="237">
        <v>3</v>
      </c>
      <c r="M50" s="239"/>
      <c r="N50" s="237">
        <v>4</v>
      </c>
      <c r="O50" s="239"/>
      <c r="P50" s="237">
        <v>5</v>
      </c>
      <c r="Q50" s="239"/>
      <c r="R50" s="2"/>
    </row>
    <row r="51" spans="2:18" ht="19.5" customHeight="1" x14ac:dyDescent="0.25">
      <c r="B51" s="75"/>
      <c r="C51" s="220" t="s">
        <v>8</v>
      </c>
      <c r="D51" s="224"/>
      <c r="E51" s="221"/>
      <c r="F51" s="104">
        <v>1</v>
      </c>
      <c r="G51" s="230">
        <v>2</v>
      </c>
      <c r="H51" s="231"/>
      <c r="I51" s="230">
        <v>3</v>
      </c>
      <c r="J51" s="235"/>
      <c r="K51" s="231"/>
      <c r="L51" s="230">
        <v>4</v>
      </c>
      <c r="M51" s="231"/>
      <c r="N51" s="226">
        <v>5</v>
      </c>
      <c r="O51" s="227"/>
      <c r="P51" s="201">
        <v>6</v>
      </c>
      <c r="Q51" s="225"/>
      <c r="R51" s="2"/>
    </row>
    <row r="52" spans="2:18" ht="21.75" customHeight="1" x14ac:dyDescent="0.25">
      <c r="B52" s="75"/>
      <c r="C52" s="220" t="s">
        <v>9</v>
      </c>
      <c r="D52" s="224"/>
      <c r="E52" s="221"/>
      <c r="F52" s="104">
        <v>2</v>
      </c>
      <c r="G52" s="230">
        <v>3</v>
      </c>
      <c r="H52" s="231"/>
      <c r="I52" s="230">
        <v>4</v>
      </c>
      <c r="J52" s="235"/>
      <c r="K52" s="231"/>
      <c r="L52" s="226">
        <v>5</v>
      </c>
      <c r="M52" s="227"/>
      <c r="N52" s="201">
        <v>6</v>
      </c>
      <c r="O52" s="225"/>
      <c r="P52" s="201">
        <v>7</v>
      </c>
      <c r="Q52" s="225"/>
      <c r="R52" s="2"/>
    </row>
    <row r="53" spans="2:18" ht="21" customHeight="1" x14ac:dyDescent="0.25">
      <c r="B53" s="75"/>
      <c r="C53" s="220" t="s">
        <v>10</v>
      </c>
      <c r="D53" s="224"/>
      <c r="E53" s="221"/>
      <c r="F53" s="104">
        <v>3</v>
      </c>
      <c r="G53" s="230">
        <v>4</v>
      </c>
      <c r="H53" s="231"/>
      <c r="I53" s="226">
        <v>5</v>
      </c>
      <c r="J53" s="241"/>
      <c r="K53" s="227"/>
      <c r="L53" s="201">
        <v>6</v>
      </c>
      <c r="M53" s="225"/>
      <c r="N53" s="201">
        <v>7</v>
      </c>
      <c r="O53" s="225"/>
      <c r="P53" s="217">
        <v>8</v>
      </c>
      <c r="Q53" s="218"/>
      <c r="R53" s="2"/>
    </row>
    <row r="54" spans="2:18" ht="21" customHeight="1" x14ac:dyDescent="0.25">
      <c r="B54" s="75"/>
      <c r="C54" s="220" t="s">
        <v>11</v>
      </c>
      <c r="D54" s="224"/>
      <c r="E54" s="221"/>
      <c r="F54" s="104">
        <v>4</v>
      </c>
      <c r="G54" s="226">
        <v>5</v>
      </c>
      <c r="H54" s="227"/>
      <c r="I54" s="201">
        <v>6</v>
      </c>
      <c r="J54" s="250"/>
      <c r="K54" s="225"/>
      <c r="L54" s="201">
        <v>7</v>
      </c>
      <c r="M54" s="225"/>
      <c r="N54" s="217">
        <v>8</v>
      </c>
      <c r="O54" s="218"/>
      <c r="P54" s="217">
        <v>9</v>
      </c>
      <c r="Q54" s="218"/>
      <c r="R54" s="2"/>
    </row>
    <row r="55" spans="2:18" ht="21" customHeight="1" x14ac:dyDescent="0.25">
      <c r="B55" s="75"/>
      <c r="C55" s="220" t="s">
        <v>12</v>
      </c>
      <c r="D55" s="224"/>
      <c r="E55" s="221"/>
      <c r="F55" s="104">
        <v>5</v>
      </c>
      <c r="G55" s="201">
        <v>6</v>
      </c>
      <c r="H55" s="225"/>
      <c r="I55" s="201">
        <v>7</v>
      </c>
      <c r="J55" s="250"/>
      <c r="K55" s="225"/>
      <c r="L55" s="217">
        <v>8</v>
      </c>
      <c r="M55" s="218"/>
      <c r="N55" s="217">
        <v>9</v>
      </c>
      <c r="O55" s="218"/>
      <c r="P55" s="217">
        <v>10</v>
      </c>
      <c r="Q55" s="218"/>
      <c r="R55" s="2"/>
    </row>
    <row r="56" spans="2:18" ht="13.8" thickBot="1" x14ac:dyDescent="0.3">
      <c r="B56" s="78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"/>
    </row>
  </sheetData>
  <mergeCells count="146">
    <mergeCell ref="P53:Q53"/>
    <mergeCell ref="P54:Q54"/>
    <mergeCell ref="L53:M53"/>
    <mergeCell ref="L50:M50"/>
    <mergeCell ref="H43:I43"/>
    <mergeCell ref="G47:H47"/>
    <mergeCell ref="G48:H48"/>
    <mergeCell ref="I47:K47"/>
    <mergeCell ref="I48:K48"/>
    <mergeCell ref="C29:F29"/>
    <mergeCell ref="G29:H29"/>
    <mergeCell ref="C34:F34"/>
    <mergeCell ref="G34:H34"/>
    <mergeCell ref="C36:F36"/>
    <mergeCell ref="I54:K54"/>
    <mergeCell ref="C46:Q46"/>
    <mergeCell ref="G49:H49"/>
    <mergeCell ref="G50:H50"/>
    <mergeCell ref="G51:H51"/>
    <mergeCell ref="N39:P39"/>
    <mergeCell ref="N40:O40"/>
    <mergeCell ref="N41:O41"/>
    <mergeCell ref="C42:E42"/>
    <mergeCell ref="N50:O50"/>
    <mergeCell ref="N51:O51"/>
    <mergeCell ref="N52:O52"/>
    <mergeCell ref="N53:O53"/>
    <mergeCell ref="N54:O54"/>
    <mergeCell ref="P51:Q51"/>
    <mergeCell ref="P52:Q52"/>
    <mergeCell ref="P50:Q50"/>
    <mergeCell ref="N49:O49"/>
    <mergeCell ref="P49:Q49"/>
    <mergeCell ref="B39:B44"/>
    <mergeCell ref="C39:E39"/>
    <mergeCell ref="H39:I39"/>
    <mergeCell ref="C51:E51"/>
    <mergeCell ref="C52:E52"/>
    <mergeCell ref="C53:E53"/>
    <mergeCell ref="C47:F47"/>
    <mergeCell ref="C48:F48"/>
    <mergeCell ref="I53:K53"/>
    <mergeCell ref="C43:E43"/>
    <mergeCell ref="C44:E44"/>
    <mergeCell ref="H44:I44"/>
    <mergeCell ref="J44:K44"/>
    <mergeCell ref="C49:E50"/>
    <mergeCell ref="J43:K43"/>
    <mergeCell ref="F49:F50"/>
    <mergeCell ref="J40:K40"/>
    <mergeCell ref="P55:Q55"/>
    <mergeCell ref="N55:O55"/>
    <mergeCell ref="G52:H52"/>
    <mergeCell ref="C17:F17"/>
    <mergeCell ref="G17:H17"/>
    <mergeCell ref="G23:H23"/>
    <mergeCell ref="C24:F24"/>
    <mergeCell ref="G24:H24"/>
    <mergeCell ref="C54:E54"/>
    <mergeCell ref="G53:H53"/>
    <mergeCell ref="G54:H54"/>
    <mergeCell ref="G22:H22"/>
    <mergeCell ref="C23:F23"/>
    <mergeCell ref="H40:I40"/>
    <mergeCell ref="C38:F38"/>
    <mergeCell ref="H38:K38"/>
    <mergeCell ref="C22:F22"/>
    <mergeCell ref="C19:F19"/>
    <mergeCell ref="G19:H19"/>
    <mergeCell ref="H42:I42"/>
    <mergeCell ref="J42:K42"/>
    <mergeCell ref="J39:K39"/>
    <mergeCell ref="G55:H55"/>
    <mergeCell ref="I52:K52"/>
    <mergeCell ref="C2:P4"/>
    <mergeCell ref="P47:Q47"/>
    <mergeCell ref="P48:Q48"/>
    <mergeCell ref="L49:M49"/>
    <mergeCell ref="C40:E40"/>
    <mergeCell ref="J41:K41"/>
    <mergeCell ref="N42:O42"/>
    <mergeCell ref="N47:O47"/>
    <mergeCell ref="N48:O48"/>
    <mergeCell ref="L47:M47"/>
    <mergeCell ref="L48:M48"/>
    <mergeCell ref="N43:O43"/>
    <mergeCell ref="N44:O44"/>
    <mergeCell ref="C30:F30"/>
    <mergeCell ref="G30:H30"/>
    <mergeCell ref="C31:F31"/>
    <mergeCell ref="G31:H31"/>
    <mergeCell ref="C41:E41"/>
    <mergeCell ref="H41:I41"/>
    <mergeCell ref="I49:K49"/>
    <mergeCell ref="C33:F33"/>
    <mergeCell ref="G33:H33"/>
    <mergeCell ref="C35:F35"/>
    <mergeCell ref="G35:H35"/>
    <mergeCell ref="G20:H20"/>
    <mergeCell ref="C21:F21"/>
    <mergeCell ref="G36:H36"/>
    <mergeCell ref="L55:M55"/>
    <mergeCell ref="C12:F12"/>
    <mergeCell ref="G12:H12"/>
    <mergeCell ref="C9:F9"/>
    <mergeCell ref="G9:H9"/>
    <mergeCell ref="C7:F7"/>
    <mergeCell ref="L54:M54"/>
    <mergeCell ref="L51:M51"/>
    <mergeCell ref="L52:M52"/>
    <mergeCell ref="I50:K50"/>
    <mergeCell ref="I51:K51"/>
    <mergeCell ref="C55:E55"/>
    <mergeCell ref="I55:K55"/>
    <mergeCell ref="C25:F25"/>
    <mergeCell ref="G25:H25"/>
    <mergeCell ref="C26:F26"/>
    <mergeCell ref="G26:H26"/>
    <mergeCell ref="C27:F27"/>
    <mergeCell ref="G27:H27"/>
    <mergeCell ref="C28:F28"/>
    <mergeCell ref="G28:H28"/>
    <mergeCell ref="B2:B4"/>
    <mergeCell ref="C8:F8"/>
    <mergeCell ref="C32:F32"/>
    <mergeCell ref="G32:H32"/>
    <mergeCell ref="Q2:R4"/>
    <mergeCell ref="C10:F10"/>
    <mergeCell ref="G10:H10"/>
    <mergeCell ref="C11:F11"/>
    <mergeCell ref="G11:H11"/>
    <mergeCell ref="G15:H15"/>
    <mergeCell ref="C16:F16"/>
    <mergeCell ref="G16:H16"/>
    <mergeCell ref="G21:H21"/>
    <mergeCell ref="C18:F18"/>
    <mergeCell ref="G18:H18"/>
    <mergeCell ref="B6:R6"/>
    <mergeCell ref="G8:H8"/>
    <mergeCell ref="G7:H7"/>
    <mergeCell ref="C13:F13"/>
    <mergeCell ref="G13:H13"/>
    <mergeCell ref="C14:F14"/>
    <mergeCell ref="G14:H14"/>
    <mergeCell ref="C15:F15"/>
    <mergeCell ref="C20:F20"/>
  </mergeCells>
  <conditionalFormatting sqref="J8:K36 M8:Q36">
    <cfRule type="expression" dxfId="12" priority="32" stopIfTrue="1">
      <formula>"""bajo"""</formula>
    </cfRule>
  </conditionalFormatting>
  <conditionalFormatting sqref="L8:L36">
    <cfRule type="cellIs" dxfId="11" priority="27" stopIfTrue="1" operator="equal">
      <formula>"EXTREMO"</formula>
    </cfRule>
    <cfRule type="cellIs" dxfId="10" priority="28" stopIfTrue="1" operator="equal">
      <formula>"ALTO"</formula>
    </cfRule>
    <cfRule type="cellIs" dxfId="9" priority="29" stopIfTrue="1" operator="equal">
      <formula>"MEDIO"</formula>
    </cfRule>
    <cfRule type="cellIs" dxfId="8" priority="30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68"/>
  <sheetViews>
    <sheetView showGridLines="0" topLeftCell="A10" zoomScale="55" zoomScaleNormal="55" zoomScaleSheetLayoutView="25" zoomScalePageLayoutView="70" workbookViewId="0">
      <selection activeCell="B6" sqref="B6:X6"/>
    </sheetView>
  </sheetViews>
  <sheetFormatPr baseColWidth="10" defaultColWidth="11.44140625" defaultRowHeight="13.8" x14ac:dyDescent="0.25"/>
  <cols>
    <col min="1" max="1" width="4.33203125" style="14" customWidth="1"/>
    <col min="2" max="2" width="48.88671875" style="14" customWidth="1"/>
    <col min="3" max="3" width="42" style="14" customWidth="1"/>
    <col min="4" max="4" width="17.6640625" style="14" customWidth="1"/>
    <col min="5" max="5" width="22.5546875" style="14" customWidth="1"/>
    <col min="6" max="6" width="15.109375" style="14" customWidth="1"/>
    <col min="7" max="7" width="17.44140625" style="14" customWidth="1"/>
    <col min="8" max="8" width="5.109375" style="14" customWidth="1"/>
    <col min="9" max="9" width="4.33203125" style="14" customWidth="1"/>
    <col min="10" max="10" width="5.88671875" style="14" customWidth="1"/>
    <col min="11" max="11" width="5.33203125" style="14" customWidth="1"/>
    <col min="12" max="12" width="14.109375" style="14" customWidth="1"/>
    <col min="13" max="13" width="5.33203125" style="14" customWidth="1"/>
    <col min="14" max="14" width="32.109375" style="14" customWidth="1"/>
    <col min="15" max="15" width="5.6640625" style="14" customWidth="1"/>
    <col min="16" max="16" width="6.44140625" style="14" customWidth="1"/>
    <col min="17" max="17" width="8.44140625" style="14" customWidth="1"/>
    <col min="18" max="18" width="6" style="14" customWidth="1"/>
    <col min="19" max="19" width="9.6640625" style="14" customWidth="1"/>
    <col min="20" max="20" width="22.21875" style="14" customWidth="1"/>
    <col min="21" max="21" width="11.44140625" style="14"/>
    <col min="22" max="22" width="19.5546875" style="14" customWidth="1"/>
    <col min="23" max="23" width="25.109375" style="14" customWidth="1"/>
    <col min="24" max="24" width="13.88671875" style="14" customWidth="1"/>
    <col min="25" max="16384" width="11.44140625" style="14"/>
  </cols>
  <sheetData>
    <row r="1" spans="2:24" s="12" customFormat="1" x14ac:dyDescent="0.25">
      <c r="S1" s="13"/>
    </row>
    <row r="2" spans="2:24" s="12" customFormat="1" ht="54" customHeight="1" x14ac:dyDescent="0.25">
      <c r="B2" s="269"/>
      <c r="C2" s="270" t="s">
        <v>149</v>
      </c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185" t="s">
        <v>117</v>
      </c>
      <c r="X2" s="276"/>
    </row>
    <row r="3" spans="2:24" s="12" customFormat="1" ht="31.5" customHeight="1" x14ac:dyDescent="0.25">
      <c r="B3" s="269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270"/>
      <c r="V3" s="270"/>
      <c r="W3" s="277"/>
      <c r="X3" s="278"/>
    </row>
    <row r="4" spans="2:24" s="12" customFormat="1" ht="47.25" customHeight="1" x14ac:dyDescent="0.25">
      <c r="B4" s="269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  <c r="W4" s="279"/>
      <c r="X4" s="280"/>
    </row>
    <row r="5" spans="2:24" s="12" customFormat="1" ht="32.25" customHeight="1" thickBot="1" x14ac:dyDescent="0.3"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36"/>
      <c r="U5" s="36"/>
      <c r="V5" s="36"/>
      <c r="W5" s="36"/>
      <c r="X5" s="36"/>
    </row>
    <row r="6" spans="2:24" ht="126.6" customHeight="1" x14ac:dyDescent="0.25">
      <c r="B6" s="256" t="str">
        <f>+EVALUACION!B6</f>
        <v xml:space="preserve">Objeto Contractual: PRESTAR SERVICIOS INTEGRALES PARA LA IMPLEMENTACIÓN Y DESARROLLO DE PROCESOS PEDAGÓGICOS, ARTÍSTICOS, CULTURALES Y FORMATIVOS, ORIENTADOS A LA APROPIACIÓN SOCIAL DE LA MEMORIA, LA VERDAD, LA REPARACIÓN INTEGRAL A VÍCTIMAS Y LA RECONCILIACIÓN, EN EL MARCO PLAN DE DESARROLLO LOCAL 'CIUDAD BOLÍVAR CAMINA SEGURA 2025-2028.
</v>
      </c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  <c r="U6" s="257"/>
      <c r="V6" s="257"/>
      <c r="W6" s="257"/>
      <c r="X6" s="258"/>
    </row>
    <row r="7" spans="2:24" ht="26.25" customHeight="1" x14ac:dyDescent="0.25">
      <c r="B7" s="281" t="s">
        <v>105</v>
      </c>
      <c r="C7" s="265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5"/>
      <c r="P7" s="265"/>
      <c r="Q7" s="265"/>
      <c r="R7" s="265"/>
      <c r="S7" s="265"/>
      <c r="T7" s="265"/>
      <c r="U7" s="265"/>
      <c r="V7" s="265"/>
      <c r="W7" s="265"/>
      <c r="X7" s="282"/>
    </row>
    <row r="8" spans="2:24" ht="20.25" customHeight="1" x14ac:dyDescent="0.25">
      <c r="B8" s="281"/>
      <c r="C8" s="265"/>
      <c r="D8" s="265"/>
      <c r="E8" s="265"/>
      <c r="F8" s="265"/>
      <c r="G8" s="265"/>
      <c r="H8" s="265"/>
      <c r="I8" s="265"/>
      <c r="J8" s="265"/>
      <c r="K8" s="265"/>
      <c r="L8" s="265"/>
      <c r="M8" s="265"/>
      <c r="N8" s="265"/>
      <c r="O8" s="265"/>
      <c r="P8" s="265"/>
      <c r="Q8" s="265"/>
      <c r="R8" s="265"/>
      <c r="S8" s="265"/>
      <c r="T8" s="265"/>
      <c r="U8" s="265"/>
      <c r="V8" s="265"/>
      <c r="W8" s="265"/>
      <c r="X8" s="282"/>
    </row>
    <row r="9" spans="2:24" ht="24.75" customHeight="1" thickBot="1" x14ac:dyDescent="0.3">
      <c r="B9" s="254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255"/>
      <c r="P9" s="255"/>
      <c r="Q9" s="255"/>
      <c r="R9" s="255"/>
      <c r="X9" s="46"/>
    </row>
    <row r="10" spans="2:24" ht="106.5" customHeight="1" thickBot="1" x14ac:dyDescent="0.3">
      <c r="B10" s="25" t="s">
        <v>68</v>
      </c>
      <c r="C10" s="26" t="s">
        <v>72</v>
      </c>
      <c r="D10" s="27" t="s">
        <v>71</v>
      </c>
      <c r="E10" s="27" t="s">
        <v>69</v>
      </c>
      <c r="F10" s="27" t="s">
        <v>70</v>
      </c>
      <c r="G10" s="26" t="s">
        <v>73</v>
      </c>
      <c r="H10" s="27" t="s">
        <v>2</v>
      </c>
      <c r="I10" s="27" t="s">
        <v>3</v>
      </c>
      <c r="J10" s="27" t="s">
        <v>74</v>
      </c>
      <c r="K10" s="27" t="s">
        <v>75</v>
      </c>
      <c r="L10" s="27" t="s">
        <v>76</v>
      </c>
      <c r="M10" s="26" t="s">
        <v>5</v>
      </c>
      <c r="N10" s="26" t="s">
        <v>77</v>
      </c>
      <c r="O10" s="27" t="s">
        <v>2</v>
      </c>
      <c r="P10" s="27" t="s">
        <v>3</v>
      </c>
      <c r="Q10" s="27" t="s">
        <v>74</v>
      </c>
      <c r="R10" s="27" t="s">
        <v>75</v>
      </c>
      <c r="S10" s="26" t="s">
        <v>79</v>
      </c>
      <c r="T10" s="26" t="s">
        <v>80</v>
      </c>
      <c r="U10" s="26" t="s">
        <v>81</v>
      </c>
      <c r="V10" s="26" t="s">
        <v>82</v>
      </c>
      <c r="W10" s="26" t="s">
        <v>83</v>
      </c>
      <c r="X10" s="28" t="s">
        <v>84</v>
      </c>
    </row>
    <row r="11" spans="2:24" ht="106.5" customHeight="1" thickBot="1" x14ac:dyDescent="0.3">
      <c r="B11" s="29">
        <v>1</v>
      </c>
      <c r="C11" s="30" t="str">
        <f>+'EVALUACION CON CONTROLES'!C8:F8</f>
        <v>Inadecuada escogencia de la modalidad de contratación</v>
      </c>
      <c r="D11" s="31" t="str">
        <f>+'EVALUACION CON CONTROLES'!B8</f>
        <v>PLANEACIÓN</v>
      </c>
      <c r="E11" s="31" t="str">
        <f>VLOOKUP(C11,'IDENTIFICACION Y ANALISIS'!$B$18:$F$47,3,FALSE)</f>
        <v>General</v>
      </c>
      <c r="F11" s="31" t="str">
        <f>VLOOKUP(C11,'IDENTIFICACION Y ANALISIS'!$B$18:$F$47,4,FALSE)</f>
        <v>Interno</v>
      </c>
      <c r="G11" s="30" t="str">
        <f>+EVALUACION!H9</f>
        <v>Retrasos en el proceso</v>
      </c>
      <c r="H11" s="30">
        <f>+EVALUACION!I9</f>
        <v>2</v>
      </c>
      <c r="I11" s="30">
        <f>+EVALUACION!J9</f>
        <v>2</v>
      </c>
      <c r="J11" s="30">
        <f>+EVALUACION!K9</f>
        <v>4</v>
      </c>
      <c r="K11" s="31" t="str">
        <f>+EVALUACION!L9</f>
        <v>BAJO</v>
      </c>
      <c r="L11" s="30" t="s">
        <v>109</v>
      </c>
      <c r="M11" s="31"/>
      <c r="N11" s="30" t="str">
        <f>+'EVALUACION CON CONTROLES'!G8</f>
        <v>Analisis y decisiones basadas en revisión de guias, protocolos y normativa al respecto</v>
      </c>
      <c r="O11" s="30">
        <f>+'EVALUACION CON CONTROLES'!I8</f>
        <v>2</v>
      </c>
      <c r="P11" s="30">
        <f>+'EVALUACION CON CONTROLES'!J8</f>
        <v>2</v>
      </c>
      <c r="Q11" s="30">
        <f>+'EVALUACION CON CONTROLES'!K8</f>
        <v>4</v>
      </c>
      <c r="R11" s="31" t="str">
        <f>+'EVALUACION CON CONTROLES'!L8</f>
        <v>BAJO</v>
      </c>
      <c r="S11" s="30" t="str">
        <f>+'EVALUACION CON CONTROLES'!M8</f>
        <v>No</v>
      </c>
      <c r="T11" s="30" t="str">
        <f>+'EVALUACION CON CONTROLES'!N8</f>
        <v>ALCB (FDLCB, Area Contratación, Area Planeación)</v>
      </c>
      <c r="U11" s="30" t="str">
        <f>+'EVALUACION CON CONTROLES'!O8</f>
        <v>Durante fase de planeación</v>
      </c>
      <c r="V11" s="30" t="str">
        <f>+'EVALUACION CON CONTROLES'!P8</f>
        <v>Finalizando fase de planeación</v>
      </c>
      <c r="W11" s="30" t="str">
        <f>+'EVALUACION CON CONTROLES'!Q8</f>
        <v>Comités y mesas de trabajo, revisiones multiples</v>
      </c>
      <c r="X11" s="32" t="str">
        <f>+'EVALUACION CON CONTROLES'!R8</f>
        <v>Cuando se presente</v>
      </c>
    </row>
    <row r="12" spans="2:24" ht="106.5" customHeight="1" thickBot="1" x14ac:dyDescent="0.3">
      <c r="B12" s="15">
        <v>2</v>
      </c>
      <c r="C12" s="17" t="str">
        <f>+'EVALUACION CON CONTROLES'!C9:F9</f>
        <v xml:space="preserve">Requisitos habilitantes inapropiados para el proceso de selección </v>
      </c>
      <c r="D12" s="16" t="str">
        <f>+'EVALUACION CON CONTROLES'!B9</f>
        <v>PLANEACIÓN</v>
      </c>
      <c r="E12" s="16" t="str">
        <f>VLOOKUP(C12,'IDENTIFICACION Y ANALISIS'!$B$18:$F$47,3,FALSE)</f>
        <v>General</v>
      </c>
      <c r="F12" s="16" t="str">
        <f>VLOOKUP(C12,'IDENTIFICACION Y ANALISIS'!$B$18:$F$47,4,FALSE)</f>
        <v>Interno</v>
      </c>
      <c r="G12" s="17" t="str">
        <f>+EVALUACION!H10</f>
        <v>Oferentes sin experiencia</v>
      </c>
      <c r="H12" s="17">
        <f>+EVALUACION!I10</f>
        <v>2</v>
      </c>
      <c r="I12" s="17">
        <f>+EVALUACION!J10</f>
        <v>2</v>
      </c>
      <c r="J12" s="17">
        <f>+EVALUACION!K10</f>
        <v>4</v>
      </c>
      <c r="K12" s="16" t="str">
        <f>+EVALUACION!L10</f>
        <v>BAJO</v>
      </c>
      <c r="L12" s="17" t="s">
        <v>109</v>
      </c>
      <c r="M12" s="16"/>
      <c r="N12" s="30" t="str">
        <f>+'EVALUACION CON CONTROLES'!G9</f>
        <v>Analisis y decisiones basadas en revisión de guias, protocolos y normativa al respecto</v>
      </c>
      <c r="O12" s="30">
        <f>+'EVALUACION CON CONTROLES'!I9</f>
        <v>2</v>
      </c>
      <c r="P12" s="30">
        <f>+'EVALUACION CON CONTROLES'!J9</f>
        <v>2</v>
      </c>
      <c r="Q12" s="30">
        <f>+'EVALUACION CON CONTROLES'!K9</f>
        <v>4</v>
      </c>
      <c r="R12" s="16" t="str">
        <f>+'EVALUACION CON CONTROLES'!L9</f>
        <v>BAJO</v>
      </c>
      <c r="S12" s="30" t="str">
        <f>+'EVALUACION CON CONTROLES'!M9</f>
        <v>No</v>
      </c>
      <c r="T12" s="30" t="str">
        <f>+'EVALUACION CON CONTROLES'!N9</f>
        <v>ALCB (FDLCB, Area Contratación, Area Planeación)</v>
      </c>
      <c r="U12" s="30" t="str">
        <f>+'EVALUACION CON CONTROLES'!O9</f>
        <v>Durante fase de planeación</v>
      </c>
      <c r="V12" s="30" t="str">
        <f>+'EVALUACION CON CONTROLES'!P9</f>
        <v>Finalizando fase de planeación</v>
      </c>
      <c r="W12" s="30" t="str">
        <f>+'EVALUACION CON CONTROLES'!Q9</f>
        <v>Comités y mesas de trabajo, revisiones multiples</v>
      </c>
      <c r="X12" s="32" t="str">
        <f>+'EVALUACION CON CONTROLES'!R9</f>
        <v>Cuando se presente</v>
      </c>
    </row>
    <row r="13" spans="2:24" ht="106.5" customHeight="1" thickBot="1" x14ac:dyDescent="0.3">
      <c r="B13" s="15">
        <v>3</v>
      </c>
      <c r="C13" s="17" t="str">
        <f>+'EVALUACION CON CONTROLES'!C10:F10</f>
        <v>Inadecuado análisis  económico estimativo del valor del contrato</v>
      </c>
      <c r="D13" s="16" t="str">
        <f>+'EVALUACION CON CONTROLES'!B10</f>
        <v>PLANEACIÓN</v>
      </c>
      <c r="E13" s="16" t="str">
        <f>VLOOKUP(C13,'IDENTIFICACION Y ANALISIS'!$B$18:$F$47,3,FALSE)</f>
        <v>General</v>
      </c>
      <c r="F13" s="16" t="str">
        <f>VLOOKUP(C13,'IDENTIFICACION Y ANALISIS'!$B$18:$F$47,4,FALSE)</f>
        <v>Interno</v>
      </c>
      <c r="G13" s="17" t="str">
        <f>+EVALUACION!H11</f>
        <v>Incumplimiento en ejecución</v>
      </c>
      <c r="H13" s="17">
        <f>+EVALUACION!I11</f>
        <v>2</v>
      </c>
      <c r="I13" s="17">
        <f>+EVALUACION!J11</f>
        <v>2</v>
      </c>
      <c r="J13" s="17">
        <f>+EVALUACION!K11</f>
        <v>4</v>
      </c>
      <c r="K13" s="16" t="str">
        <f>+EVALUACION!L11</f>
        <v>BAJO</v>
      </c>
      <c r="L13" s="17" t="s">
        <v>109</v>
      </c>
      <c r="M13" s="16"/>
      <c r="N13" s="30" t="str">
        <f>+'EVALUACION CON CONTROLES'!G10</f>
        <v>Analisis y decisiones basadas en revisión de guias, protocolos y normativa al respecto</v>
      </c>
      <c r="O13" s="30">
        <f>+'EVALUACION CON CONTROLES'!I10</f>
        <v>2</v>
      </c>
      <c r="P13" s="30">
        <f>+'EVALUACION CON CONTROLES'!J10</f>
        <v>2</v>
      </c>
      <c r="Q13" s="30">
        <f>+'EVALUACION CON CONTROLES'!K10</f>
        <v>4</v>
      </c>
      <c r="R13" s="16" t="str">
        <f>+'EVALUACION CON CONTROLES'!L10</f>
        <v>BAJO</v>
      </c>
      <c r="S13" s="30" t="str">
        <f>+'EVALUACION CON CONTROLES'!M10</f>
        <v>No</v>
      </c>
      <c r="T13" s="30" t="str">
        <f>+'EVALUACION CON CONTROLES'!N10</f>
        <v>ALCB (FDLCB, Area Contratación, Area Planeación)</v>
      </c>
      <c r="U13" s="30" t="str">
        <f>+'EVALUACION CON CONTROLES'!O10</f>
        <v>Durante fase de planeación</v>
      </c>
      <c r="V13" s="30" t="str">
        <f>+'EVALUACION CON CONTROLES'!P10</f>
        <v>Finalizando fase de planeación</v>
      </c>
      <c r="W13" s="30" t="str">
        <f>+'EVALUACION CON CONTROLES'!Q10</f>
        <v>Comités y mesas de trabajo, revisiones multiples</v>
      </c>
      <c r="X13" s="32" t="str">
        <f>+'EVALUACION CON CONTROLES'!R10</f>
        <v>Cuando se presente</v>
      </c>
    </row>
    <row r="14" spans="2:24" ht="106.5" customHeight="1" thickBot="1" x14ac:dyDescent="0.3">
      <c r="B14" s="15">
        <v>4</v>
      </c>
      <c r="C14" s="17" t="str">
        <f>+'EVALUACION CON CONTROLES'!C11:F11</f>
        <v xml:space="preserve">Inadecuada  descripción del bien o servicio requerido </v>
      </c>
      <c r="D14" s="16" t="str">
        <f>+'EVALUACION CON CONTROLES'!B11</f>
        <v>PLANEACIÓN</v>
      </c>
      <c r="E14" s="16" t="str">
        <f>VLOOKUP(C14,'IDENTIFICACION Y ANALISIS'!$B$18:$F$47,3,FALSE)</f>
        <v>General</v>
      </c>
      <c r="F14" s="16" t="str">
        <f>VLOOKUP(C14,'IDENTIFICACION Y ANALISIS'!$B$18:$F$47,4,FALSE)</f>
        <v>Interno</v>
      </c>
      <c r="G14" s="17" t="str">
        <f>+EVALUACION!H12</f>
        <v>Confusión y retrasos en el proceso</v>
      </c>
      <c r="H14" s="17">
        <f>+EVALUACION!I12</f>
        <v>3</v>
      </c>
      <c r="I14" s="17">
        <f>+EVALUACION!J12</f>
        <v>3</v>
      </c>
      <c r="J14" s="17">
        <f>+EVALUACION!K12</f>
        <v>6</v>
      </c>
      <c r="K14" s="16" t="str">
        <f>+EVALUACION!L12</f>
        <v>ALTO</v>
      </c>
      <c r="L14" s="17" t="s">
        <v>109</v>
      </c>
      <c r="M14" s="16"/>
      <c r="N14" s="30" t="str">
        <f>+'EVALUACION CON CONTROLES'!G11</f>
        <v>Analisis y decisiones basadas en revisión de guias, protocolos y normativa al respecto</v>
      </c>
      <c r="O14" s="30">
        <f>+'EVALUACION CON CONTROLES'!I11</f>
        <v>3</v>
      </c>
      <c r="P14" s="30">
        <f>+'EVALUACION CON CONTROLES'!J11</f>
        <v>3</v>
      </c>
      <c r="Q14" s="30">
        <f>+'EVALUACION CON CONTROLES'!K11</f>
        <v>6</v>
      </c>
      <c r="R14" s="16" t="str">
        <f>+'EVALUACION CON CONTROLES'!L11</f>
        <v>ALTO</v>
      </c>
      <c r="S14" s="30" t="str">
        <f>+'EVALUACION CON CONTROLES'!M11</f>
        <v>No</v>
      </c>
      <c r="T14" s="30" t="str">
        <f>+'EVALUACION CON CONTROLES'!N11</f>
        <v>ALCB (FDLCB, Area Contratación, Area Planeación)</v>
      </c>
      <c r="U14" s="30" t="str">
        <f>+'EVALUACION CON CONTROLES'!O11</f>
        <v>Durante fase de planeación</v>
      </c>
      <c r="V14" s="30" t="str">
        <f>+'EVALUACION CON CONTROLES'!P11</f>
        <v>Finalizando fase de planeación</v>
      </c>
      <c r="W14" s="30" t="str">
        <f>+'EVALUACION CON CONTROLES'!Q11</f>
        <v>Comités y mesas de trabajo, revisiones multiples</v>
      </c>
      <c r="X14" s="32" t="str">
        <f>+'EVALUACION CON CONTROLES'!R11</f>
        <v>Cuando se presente</v>
      </c>
    </row>
    <row r="15" spans="2:24" ht="106.5" customHeight="1" thickBot="1" x14ac:dyDescent="0.3">
      <c r="B15" s="15">
        <v>5</v>
      </c>
      <c r="C15" s="17" t="str">
        <f>+'EVALUACION CON CONTROLES'!C12:F12</f>
        <v>Inadecuada elaboración de estudios y diseños</v>
      </c>
      <c r="D15" s="16" t="str">
        <f>+'EVALUACION CON CONTROLES'!B12</f>
        <v>PLANEACIÓN</v>
      </c>
      <c r="E15" s="16" t="str">
        <f>VLOOKUP(C15,'IDENTIFICACION Y ANALISIS'!$B$18:$F$47,3,FALSE)</f>
        <v>General</v>
      </c>
      <c r="F15" s="16" t="str">
        <f>VLOOKUP(C15,'IDENTIFICACION Y ANALISIS'!$B$18:$F$47,4,FALSE)</f>
        <v>Interno</v>
      </c>
      <c r="G15" s="17" t="str">
        <f>+EVALUACION!H13</f>
        <v>Confusión y retrasos en el proceso</v>
      </c>
      <c r="H15" s="17">
        <f>+EVALUACION!I13</f>
        <v>3</v>
      </c>
      <c r="I15" s="17">
        <f>+EVALUACION!J13</f>
        <v>3</v>
      </c>
      <c r="J15" s="17">
        <f>+EVALUACION!K13</f>
        <v>6</v>
      </c>
      <c r="K15" s="16" t="str">
        <f>+EVALUACION!L13</f>
        <v>ALTO</v>
      </c>
      <c r="L15" s="17" t="s">
        <v>109</v>
      </c>
      <c r="M15" s="16"/>
      <c r="N15" s="30" t="str">
        <f>+'EVALUACION CON CONTROLES'!G12</f>
        <v>Analisis y decisiones basadas en revisión de guias, protocolos y normativa al respecto</v>
      </c>
      <c r="O15" s="30">
        <f>+'EVALUACION CON CONTROLES'!I12</f>
        <v>3</v>
      </c>
      <c r="P15" s="30">
        <f>+'EVALUACION CON CONTROLES'!J12</f>
        <v>3</v>
      </c>
      <c r="Q15" s="30">
        <f>+'EVALUACION CON CONTROLES'!K12</f>
        <v>6</v>
      </c>
      <c r="R15" s="16" t="str">
        <f>+'EVALUACION CON CONTROLES'!L12</f>
        <v>ALTO</v>
      </c>
      <c r="S15" s="30" t="str">
        <f>+'EVALUACION CON CONTROLES'!M12</f>
        <v>No</v>
      </c>
      <c r="T15" s="30" t="str">
        <f>+'EVALUACION CON CONTROLES'!N12</f>
        <v>ALCB (FDLCB, Area Contratación, Area Planeación)</v>
      </c>
      <c r="U15" s="30" t="str">
        <f>+'EVALUACION CON CONTROLES'!O12</f>
        <v>Durante fase de planeación</v>
      </c>
      <c r="V15" s="30" t="str">
        <f>+'EVALUACION CON CONTROLES'!P12</f>
        <v>Finalizando fase de planeación</v>
      </c>
      <c r="W15" s="30" t="str">
        <f>+'EVALUACION CON CONTROLES'!Q12</f>
        <v>Comités y mesas de trabajo, revisiones multiples</v>
      </c>
      <c r="X15" s="32" t="str">
        <f>+'EVALUACION CON CONTROLES'!R12</f>
        <v>Cuando se presente</v>
      </c>
    </row>
    <row r="16" spans="2:24" ht="106.5" customHeight="1" thickBot="1" x14ac:dyDescent="0.3">
      <c r="B16" s="15">
        <v>6</v>
      </c>
      <c r="C16" s="17" t="str">
        <f>+'EVALUACION CON CONTROLES'!C13:F13</f>
        <v>Requisitos habilitantes que impidan la selección objetiva</v>
      </c>
      <c r="D16" s="16" t="str">
        <f>+'EVALUACION CON CONTROLES'!B13</f>
        <v>PLANEACIÓN</v>
      </c>
      <c r="E16" s="16" t="str">
        <f>VLOOKUP(C16,'IDENTIFICACION Y ANALISIS'!$B$18:$F$47,3,FALSE)</f>
        <v>General</v>
      </c>
      <c r="F16" s="16" t="str">
        <f>VLOOKUP(C16,'IDENTIFICACION Y ANALISIS'!$B$18:$F$47,4,FALSE)</f>
        <v>Interno</v>
      </c>
      <c r="G16" s="17" t="str">
        <f>+EVALUACION!H14</f>
        <v>Selección de contratistas inadecuados</v>
      </c>
      <c r="H16" s="17">
        <f>+EVALUACION!I14</f>
        <v>3</v>
      </c>
      <c r="I16" s="17">
        <f>+EVALUACION!J14</f>
        <v>3</v>
      </c>
      <c r="J16" s="17">
        <f>+EVALUACION!K14</f>
        <v>6</v>
      </c>
      <c r="K16" s="16" t="str">
        <f>+EVALUACION!L14</f>
        <v>ALTO</v>
      </c>
      <c r="L16" s="17" t="s">
        <v>109</v>
      </c>
      <c r="M16" s="16"/>
      <c r="N16" s="30" t="str">
        <f>+'EVALUACION CON CONTROLES'!G13</f>
        <v>Analisis y decisiones basadas en revisión de guias, protocolos y normativa al respecto</v>
      </c>
      <c r="O16" s="30">
        <f>+'EVALUACION CON CONTROLES'!I13</f>
        <v>3</v>
      </c>
      <c r="P16" s="30">
        <f>+'EVALUACION CON CONTROLES'!J13</f>
        <v>3</v>
      </c>
      <c r="Q16" s="30">
        <f>+'EVALUACION CON CONTROLES'!K13</f>
        <v>6</v>
      </c>
      <c r="R16" s="16" t="str">
        <f>+'EVALUACION CON CONTROLES'!L13</f>
        <v>ALTO</v>
      </c>
      <c r="S16" s="30" t="str">
        <f>+'EVALUACION CON CONTROLES'!M13</f>
        <v>No</v>
      </c>
      <c r="T16" s="30" t="str">
        <f>+'EVALUACION CON CONTROLES'!N13</f>
        <v>ALCB (FDLCB, Area Contratación, Area Planeación)</v>
      </c>
      <c r="U16" s="30" t="str">
        <f>+'EVALUACION CON CONTROLES'!O13</f>
        <v>Durante fase de planeación</v>
      </c>
      <c r="V16" s="30" t="str">
        <f>+'EVALUACION CON CONTROLES'!P13</f>
        <v>Finalizando fase de planeación</v>
      </c>
      <c r="W16" s="30" t="str">
        <f>+'EVALUACION CON CONTROLES'!Q13</f>
        <v>Comités y mesas de trabajo, revisiones multiples</v>
      </c>
      <c r="X16" s="32" t="str">
        <f>+'EVALUACION CON CONTROLES'!R13</f>
        <v>Cuando se presente</v>
      </c>
    </row>
    <row r="17" spans="2:24" ht="106.5" customHeight="1" thickBot="1" x14ac:dyDescent="0.3">
      <c r="B17" s="15">
        <v>7</v>
      </c>
      <c r="C17" s="17" t="str">
        <f>+'EVALUACION CON CONTROLES'!C14:F14</f>
        <v xml:space="preserve">Falta de profundidad en el estudio de sector no identificandose claramente aspectos de oferta y demanda </v>
      </c>
      <c r="D17" s="16" t="str">
        <f>+'EVALUACION CON CONTROLES'!B14</f>
        <v>PLANEACIÓN</v>
      </c>
      <c r="E17" s="16" t="str">
        <f>VLOOKUP(C17,'IDENTIFICACION Y ANALISIS'!$B$18:$F$47,3,FALSE)</f>
        <v>General</v>
      </c>
      <c r="F17" s="16" t="str">
        <f>VLOOKUP(C17,'IDENTIFICACION Y ANALISIS'!$B$18:$F$47,4,FALSE)</f>
        <v>Interno</v>
      </c>
      <c r="G17" s="17" t="str">
        <f>+EVALUACION!H15</f>
        <v>Confusión y retrasos en el proceso</v>
      </c>
      <c r="H17" s="17">
        <f>+EVALUACION!I15</f>
        <v>3</v>
      </c>
      <c r="I17" s="17">
        <f>+EVALUACION!J15</f>
        <v>3</v>
      </c>
      <c r="J17" s="17">
        <f>+EVALUACION!K15</f>
        <v>6</v>
      </c>
      <c r="K17" s="16" t="str">
        <f>+EVALUACION!L15</f>
        <v>ALTO</v>
      </c>
      <c r="L17" s="17" t="s">
        <v>109</v>
      </c>
      <c r="M17" s="16"/>
      <c r="N17" s="30" t="str">
        <f>+'EVALUACION CON CONTROLES'!G14</f>
        <v>Analisis y decisiones basadas en revisión de guias, protocolos y normativa al respecto</v>
      </c>
      <c r="O17" s="30">
        <f>+'EVALUACION CON CONTROLES'!I14</f>
        <v>3</v>
      </c>
      <c r="P17" s="30">
        <f>+'EVALUACION CON CONTROLES'!J14</f>
        <v>3</v>
      </c>
      <c r="Q17" s="30">
        <f>+'EVALUACION CON CONTROLES'!K14</f>
        <v>6</v>
      </c>
      <c r="R17" s="16" t="str">
        <f>+'EVALUACION CON CONTROLES'!L14</f>
        <v>ALTO</v>
      </c>
      <c r="S17" s="30" t="str">
        <f>+'EVALUACION CON CONTROLES'!M14</f>
        <v>No</v>
      </c>
      <c r="T17" s="30" t="str">
        <f>+'EVALUACION CON CONTROLES'!N14</f>
        <v>ALCB (FDLCB, Area Contratación, Area Planeación)</v>
      </c>
      <c r="U17" s="30" t="str">
        <f>+'EVALUACION CON CONTROLES'!O14</f>
        <v>Durante fase de planeación</v>
      </c>
      <c r="V17" s="30" t="str">
        <f>+'EVALUACION CON CONTROLES'!P14</f>
        <v>Finalizando fase de planeación</v>
      </c>
      <c r="W17" s="30" t="str">
        <f>+'EVALUACION CON CONTROLES'!Q14</f>
        <v>Comités y mesas de trabajo, revisiones multiples</v>
      </c>
      <c r="X17" s="32" t="str">
        <f>+'EVALUACION CON CONTROLES'!R14</f>
        <v>Cuando se presente</v>
      </c>
    </row>
    <row r="18" spans="2:24" ht="106.5" customHeight="1" thickBot="1" x14ac:dyDescent="0.3">
      <c r="B18" s="15">
        <v>8</v>
      </c>
      <c r="C18" s="17" t="str">
        <f>+'EVALUACION CON CONTROLES'!C15:F15</f>
        <v>Ausencia de fundamentación de la justificación y conveniencia de la contratación</v>
      </c>
      <c r="D18" s="16" t="str">
        <f>+'EVALUACION CON CONTROLES'!B15</f>
        <v>PLANEACIÓN</v>
      </c>
      <c r="E18" s="16" t="str">
        <f>VLOOKUP(C18,'IDENTIFICACION Y ANALISIS'!$B$18:$F$47,3,FALSE)</f>
        <v>General</v>
      </c>
      <c r="F18" s="16" t="str">
        <f>VLOOKUP(C18,'IDENTIFICACION Y ANALISIS'!$B$18:$F$47,4,FALSE)</f>
        <v>Interno</v>
      </c>
      <c r="G18" s="17" t="str">
        <f>+EVALUACION!H16</f>
        <v>Confusión y retrasos en el proceso</v>
      </c>
      <c r="H18" s="17">
        <f>+EVALUACION!I16</f>
        <v>3</v>
      </c>
      <c r="I18" s="17">
        <f>+EVALUACION!J16</f>
        <v>3</v>
      </c>
      <c r="J18" s="17">
        <f>+EVALUACION!K16</f>
        <v>6</v>
      </c>
      <c r="K18" s="16" t="str">
        <f>+EVALUACION!L16</f>
        <v>ALTO</v>
      </c>
      <c r="L18" s="17" t="s">
        <v>109</v>
      </c>
      <c r="M18" s="16"/>
      <c r="N18" s="30" t="str">
        <f>+'EVALUACION CON CONTROLES'!G15</f>
        <v>Analisis y decisiones basadas en revisión de guias, protocolos y normativa al respecto</v>
      </c>
      <c r="O18" s="30">
        <f>+'EVALUACION CON CONTROLES'!I15</f>
        <v>3</v>
      </c>
      <c r="P18" s="30">
        <f>+'EVALUACION CON CONTROLES'!J15</f>
        <v>3</v>
      </c>
      <c r="Q18" s="30">
        <f>+'EVALUACION CON CONTROLES'!K15</f>
        <v>6</v>
      </c>
      <c r="R18" s="16" t="str">
        <f>+'EVALUACION CON CONTROLES'!L15</f>
        <v>ALTO</v>
      </c>
      <c r="S18" s="30" t="str">
        <f>+'EVALUACION CON CONTROLES'!M15</f>
        <v>No</v>
      </c>
      <c r="T18" s="30" t="str">
        <f>+'EVALUACION CON CONTROLES'!N15</f>
        <v>ALCB (FDLCB, Area Contratación, Area Planeación)</v>
      </c>
      <c r="U18" s="30" t="str">
        <f>+'EVALUACION CON CONTROLES'!O15</f>
        <v>Durante fase de planeación</v>
      </c>
      <c r="V18" s="30" t="str">
        <f>+'EVALUACION CON CONTROLES'!P15</f>
        <v>Finalizando fase de planeación</v>
      </c>
      <c r="W18" s="30" t="str">
        <f>+'EVALUACION CON CONTROLES'!Q15</f>
        <v>Comités y mesas de trabajo, revisiones multiples</v>
      </c>
      <c r="X18" s="32" t="str">
        <f>+'EVALUACION CON CONTROLES'!R15</f>
        <v>Cuando se presente</v>
      </c>
    </row>
    <row r="19" spans="2:24" ht="106.5" customHeight="1" thickBot="1" x14ac:dyDescent="0.3">
      <c r="B19" s="15">
        <v>9</v>
      </c>
      <c r="C19" s="17" t="str">
        <f>+'EVALUACION CON CONTROLES'!C16:F16</f>
        <v>Inadecuada identificación de las condiciones contractuales</v>
      </c>
      <c r="D19" s="16" t="str">
        <f>+'EVALUACION CON CONTROLES'!B16</f>
        <v>PLANEACIÓN</v>
      </c>
      <c r="E19" s="16" t="str">
        <f>VLOOKUP(C19,'IDENTIFICACION Y ANALISIS'!$B$18:$F$47,3,FALSE)</f>
        <v>General</v>
      </c>
      <c r="F19" s="16" t="str">
        <f>VLOOKUP(C19,'IDENTIFICACION Y ANALISIS'!$B$18:$F$47,4,FALSE)</f>
        <v>Interno</v>
      </c>
      <c r="G19" s="17" t="str">
        <f>+EVALUACION!H17</f>
        <v>Selección de contratistas inadecuados</v>
      </c>
      <c r="H19" s="17">
        <f>+EVALUACION!I17</f>
        <v>3</v>
      </c>
      <c r="I19" s="17">
        <f>+EVALUACION!J17</f>
        <v>3</v>
      </c>
      <c r="J19" s="17">
        <f>+EVALUACION!K17</f>
        <v>6</v>
      </c>
      <c r="K19" s="16" t="str">
        <f>+EVALUACION!L17</f>
        <v>ALTO</v>
      </c>
      <c r="L19" s="17" t="s">
        <v>109</v>
      </c>
      <c r="M19" s="16"/>
      <c r="N19" s="30" t="str">
        <f>+'EVALUACION CON CONTROLES'!G16</f>
        <v>Analisis y decisiones basadas en revisión de guias, protocolos y normativa al respecto</v>
      </c>
      <c r="O19" s="30">
        <f>+'EVALUACION CON CONTROLES'!I16</f>
        <v>3</v>
      </c>
      <c r="P19" s="30">
        <f>+'EVALUACION CON CONTROLES'!J16</f>
        <v>3</v>
      </c>
      <c r="Q19" s="30">
        <f>+'EVALUACION CON CONTROLES'!K16</f>
        <v>6</v>
      </c>
      <c r="R19" s="16" t="str">
        <f>+'EVALUACION CON CONTROLES'!L16</f>
        <v>ALTO</v>
      </c>
      <c r="S19" s="30" t="str">
        <f>+'EVALUACION CON CONTROLES'!M16</f>
        <v>No</v>
      </c>
      <c r="T19" s="30" t="str">
        <f>+'EVALUACION CON CONTROLES'!N16</f>
        <v>ALCB (FDLCB, Area Contratación, Area Planeación)</v>
      </c>
      <c r="U19" s="30" t="str">
        <f>+'EVALUACION CON CONTROLES'!O16</f>
        <v>Durante fase de planeación</v>
      </c>
      <c r="V19" s="30" t="str">
        <f>+'EVALUACION CON CONTROLES'!P16</f>
        <v>Finalizando fase de planeación</v>
      </c>
      <c r="W19" s="30" t="str">
        <f>+'EVALUACION CON CONTROLES'!Q16</f>
        <v>Comités y mesas de trabajo, revisiones multiples</v>
      </c>
      <c r="X19" s="32" t="str">
        <f>+'EVALUACION CON CONTROLES'!R16</f>
        <v>Cuando se presente</v>
      </c>
    </row>
    <row r="20" spans="2:24" ht="106.5" customHeight="1" thickBot="1" x14ac:dyDescent="0.3">
      <c r="B20" s="15">
        <v>10</v>
      </c>
      <c r="C20" s="17" t="str">
        <f>+'EVALUACION CON CONTROLES'!C17:F17</f>
        <v>Inadecuada evaluación de las ofertas y/o verificación de requisitos habilitantes</v>
      </c>
      <c r="D20" s="16" t="str">
        <f>+'EVALUACION CON CONTROLES'!B17</f>
        <v>SELECCIÓN</v>
      </c>
      <c r="E20" s="16" t="str">
        <f>VLOOKUP(C20,'IDENTIFICACION Y ANALISIS'!$B$18:$F$47,3,FALSE)</f>
        <v>General</v>
      </c>
      <c r="F20" s="16" t="str">
        <f>VLOOKUP(C20,'IDENTIFICACION Y ANALISIS'!$B$18:$F$47,4,FALSE)</f>
        <v>Interno</v>
      </c>
      <c r="G20" s="17" t="str">
        <f>+EVALUACION!H18</f>
        <v>Selección de contratistas inadecuados</v>
      </c>
      <c r="H20" s="17">
        <f>+EVALUACION!I18</f>
        <v>3</v>
      </c>
      <c r="I20" s="17">
        <f>+EVALUACION!J18</f>
        <v>3</v>
      </c>
      <c r="J20" s="17">
        <f>+EVALUACION!K18</f>
        <v>6</v>
      </c>
      <c r="K20" s="16" t="str">
        <f>+EVALUACION!L18</f>
        <v>ALTO</v>
      </c>
      <c r="L20" s="17" t="s">
        <v>109</v>
      </c>
      <c r="M20" s="16"/>
      <c r="N20" s="30" t="str">
        <f>+'EVALUACION CON CONTROLES'!G17</f>
        <v>Analisis y decisiones basadas en revisión de guias, protocolos y normativa al respecto</v>
      </c>
      <c r="O20" s="30">
        <f>+'EVALUACION CON CONTROLES'!I17</f>
        <v>3</v>
      </c>
      <c r="P20" s="30">
        <f>+'EVALUACION CON CONTROLES'!J17</f>
        <v>3</v>
      </c>
      <c r="Q20" s="30">
        <f>+'EVALUACION CON CONTROLES'!K17</f>
        <v>6</v>
      </c>
      <c r="R20" s="16" t="str">
        <f>+'EVALUACION CON CONTROLES'!L17</f>
        <v>ALTO</v>
      </c>
      <c r="S20" s="30" t="str">
        <f>+'EVALUACION CON CONTROLES'!M17</f>
        <v>No</v>
      </c>
      <c r="T20" s="30" t="str">
        <f>+'EVALUACION CON CONTROLES'!N17</f>
        <v>ALCB (FDLCB, Area Contratación, Area Planeación)</v>
      </c>
      <c r="U20" s="30" t="str">
        <f>+'EVALUACION CON CONTROLES'!O17</f>
        <v>Durante fase de planeación</v>
      </c>
      <c r="V20" s="30" t="str">
        <f>+'EVALUACION CON CONTROLES'!P17</f>
        <v>Finalizando fase de planeación</v>
      </c>
      <c r="W20" s="30" t="str">
        <f>+'EVALUACION CON CONTROLES'!Q17</f>
        <v>Comités y mesas de trabajo, revisiones multiples</v>
      </c>
      <c r="X20" s="32" t="str">
        <f>+'EVALUACION CON CONTROLES'!R17</f>
        <v>Cuando se presente</v>
      </c>
    </row>
    <row r="21" spans="2:24" ht="106.5" customHeight="1" thickBot="1" x14ac:dyDescent="0.3">
      <c r="B21" s="15">
        <v>11</v>
      </c>
      <c r="C21" s="17" t="str">
        <f>+'EVALUACION CON CONTROLES'!C18:F18</f>
        <v>Inadecuado manejo administrativo del proceso contractual</v>
      </c>
      <c r="D21" s="16" t="str">
        <f>+'EVALUACION CON CONTROLES'!B18</f>
        <v>SELECCIÓN</v>
      </c>
      <c r="E21" s="16" t="str">
        <f>VLOOKUP(C21,'IDENTIFICACION Y ANALISIS'!$B$18:$F$47,3,FALSE)</f>
        <v>General</v>
      </c>
      <c r="F21" s="16" t="str">
        <f>VLOOKUP(C21,'IDENTIFICACION Y ANALISIS'!$B$18:$F$47,4,FALSE)</f>
        <v>Interno</v>
      </c>
      <c r="G21" s="17" t="str">
        <f>+EVALUACION!H19</f>
        <v>Confusión y retrasos en el proceso</v>
      </c>
      <c r="H21" s="17">
        <f>+EVALUACION!I19</f>
        <v>3</v>
      </c>
      <c r="I21" s="17">
        <f>+EVALUACION!J19</f>
        <v>3</v>
      </c>
      <c r="J21" s="17">
        <f>+EVALUACION!K19</f>
        <v>6</v>
      </c>
      <c r="K21" s="16" t="str">
        <f>+EVALUACION!L19</f>
        <v>ALTO</v>
      </c>
      <c r="L21" s="17" t="s">
        <v>109</v>
      </c>
      <c r="M21" s="16"/>
      <c r="N21" s="30" t="str">
        <f>+'EVALUACION CON CONTROLES'!G18</f>
        <v>Analisis y decisiones basadas en revisión de guias, protocolos y normativa al respecto</v>
      </c>
      <c r="O21" s="30">
        <f>+'EVALUACION CON CONTROLES'!I18</f>
        <v>3</v>
      </c>
      <c r="P21" s="30">
        <f>+'EVALUACION CON CONTROLES'!J18</f>
        <v>3</v>
      </c>
      <c r="Q21" s="30">
        <f>+'EVALUACION CON CONTROLES'!K18</f>
        <v>6</v>
      </c>
      <c r="R21" s="16" t="str">
        <f>+'EVALUACION CON CONTROLES'!L18</f>
        <v>ALTO</v>
      </c>
      <c r="S21" s="30" t="str">
        <f>+'EVALUACION CON CONTROLES'!M18</f>
        <v>No</v>
      </c>
      <c r="T21" s="30" t="str">
        <f>+'EVALUACION CON CONTROLES'!N18</f>
        <v>ALCB (FDLCB, Area Contratación, Area Planeación)</v>
      </c>
      <c r="U21" s="30" t="str">
        <f>+'EVALUACION CON CONTROLES'!O18</f>
        <v>Durante fase de planeación</v>
      </c>
      <c r="V21" s="30" t="str">
        <f>+'EVALUACION CON CONTROLES'!P18</f>
        <v>Finalizando fase de planeación</v>
      </c>
      <c r="W21" s="30" t="str">
        <f>+'EVALUACION CON CONTROLES'!Q18</f>
        <v>Comités y mesas de trabajo, revisiones multiples</v>
      </c>
      <c r="X21" s="32" t="str">
        <f>+'EVALUACION CON CONTROLES'!R18</f>
        <v>Cuando se presente</v>
      </c>
    </row>
    <row r="22" spans="2:24" ht="106.5" customHeight="1" thickBot="1" x14ac:dyDescent="0.3">
      <c r="B22" s="15">
        <v>12</v>
      </c>
      <c r="C22" s="17" t="str">
        <f>+'EVALUACION CON CONTROLES'!C19:F19</f>
        <v>Falta de claridad en la elaboración de los actos administrativos</v>
      </c>
      <c r="D22" s="16" t="str">
        <f>+'EVALUACION CON CONTROLES'!B19</f>
        <v>SELECCIÓN</v>
      </c>
      <c r="E22" s="16" t="str">
        <f>VLOOKUP(C22,'IDENTIFICACION Y ANALISIS'!$B$18:$F$47,3,FALSE)</f>
        <v>General</v>
      </c>
      <c r="F22" s="16" t="str">
        <f>VLOOKUP(C22,'IDENTIFICACION Y ANALISIS'!$B$18:$F$47,4,FALSE)</f>
        <v>Interno</v>
      </c>
      <c r="G22" s="17" t="str">
        <f>+EVALUACION!H20</f>
        <v>Confusión y retrasos en el proceso</v>
      </c>
      <c r="H22" s="17">
        <f>+EVALUACION!I20</f>
        <v>3</v>
      </c>
      <c r="I22" s="17">
        <f>+EVALUACION!J20</f>
        <v>3</v>
      </c>
      <c r="J22" s="17">
        <f>+EVALUACION!K20</f>
        <v>6</v>
      </c>
      <c r="K22" s="16" t="str">
        <f>+EVALUACION!L20</f>
        <v>ALTO</v>
      </c>
      <c r="L22" s="17" t="s">
        <v>109</v>
      </c>
      <c r="M22" s="16"/>
      <c r="N22" s="30" t="str">
        <f>+'EVALUACION CON CONTROLES'!G19</f>
        <v>Analisis y decisiones basadas en revisión de guias, protocolos y normativa al respecto</v>
      </c>
      <c r="O22" s="30">
        <f>+'EVALUACION CON CONTROLES'!I19</f>
        <v>3</v>
      </c>
      <c r="P22" s="30">
        <f>+'EVALUACION CON CONTROLES'!J19</f>
        <v>3</v>
      </c>
      <c r="Q22" s="30">
        <f>+'EVALUACION CON CONTROLES'!K19</f>
        <v>6</v>
      </c>
      <c r="R22" s="16" t="str">
        <f>+'EVALUACION CON CONTROLES'!L19</f>
        <v>ALTO</v>
      </c>
      <c r="S22" s="30" t="str">
        <f>+'EVALUACION CON CONTROLES'!M19</f>
        <v>No</v>
      </c>
      <c r="T22" s="30" t="str">
        <f>+'EVALUACION CON CONTROLES'!N19</f>
        <v>ALCB (FDLCB, Area Contratación, Area Planeación)</v>
      </c>
      <c r="U22" s="30" t="str">
        <f>+'EVALUACION CON CONTROLES'!O19</f>
        <v>Durante fase de planeación</v>
      </c>
      <c r="V22" s="30" t="str">
        <f>+'EVALUACION CON CONTROLES'!P19</f>
        <v>Finalizando fase de planeación</v>
      </c>
      <c r="W22" s="30" t="str">
        <f>+'EVALUACION CON CONTROLES'!Q19</f>
        <v>Comités y mesas de trabajo, revisiones multiples</v>
      </c>
      <c r="X22" s="32" t="str">
        <f>+'EVALUACION CON CONTROLES'!R19</f>
        <v>Cuando se presente</v>
      </c>
    </row>
    <row r="23" spans="2:24" ht="106.5" customHeight="1" thickBot="1" x14ac:dyDescent="0.3">
      <c r="B23" s="15">
        <v>13</v>
      </c>
      <c r="C23" s="17" t="str">
        <f>+'EVALUACION CON CONTROLES'!C20:F20</f>
        <v>Contestación inoportuna a todas las observaciones formuladas a los documentos de la contratación</v>
      </c>
      <c r="D23" s="16" t="str">
        <f>+'EVALUACION CON CONTROLES'!B20</f>
        <v>SELECCIÓN</v>
      </c>
      <c r="E23" s="16" t="str">
        <f>VLOOKUP(C23,'IDENTIFICACION Y ANALISIS'!$B$18:$F$47,3,FALSE)</f>
        <v>General</v>
      </c>
      <c r="F23" s="16" t="str">
        <f>VLOOKUP(C23,'IDENTIFICACION Y ANALISIS'!$B$18:$F$47,4,FALSE)</f>
        <v>Interno</v>
      </c>
      <c r="G23" s="17" t="str">
        <f>+EVALUACION!H21</f>
        <v>Confusión y retrasos en el proceso</v>
      </c>
      <c r="H23" s="17">
        <f>+EVALUACION!I21</f>
        <v>3</v>
      </c>
      <c r="I23" s="17">
        <f>+EVALUACION!J21</f>
        <v>3</v>
      </c>
      <c r="J23" s="17">
        <f>+EVALUACION!K21</f>
        <v>6</v>
      </c>
      <c r="K23" s="16" t="str">
        <f>+EVALUACION!L21</f>
        <v>ALTO</v>
      </c>
      <c r="L23" s="17" t="s">
        <v>109</v>
      </c>
      <c r="M23" s="16"/>
      <c r="N23" s="30" t="str">
        <f>+'EVALUACION CON CONTROLES'!G20</f>
        <v>Analisis y decisiones basadas en revisión de guias, protocolos y normativa al respecto</v>
      </c>
      <c r="O23" s="30">
        <f>+'EVALUACION CON CONTROLES'!I20</f>
        <v>3</v>
      </c>
      <c r="P23" s="30">
        <f>+'EVALUACION CON CONTROLES'!J20</f>
        <v>3</v>
      </c>
      <c r="Q23" s="30">
        <f>+'EVALUACION CON CONTROLES'!K20</f>
        <v>6</v>
      </c>
      <c r="R23" s="16" t="str">
        <f>+'EVALUACION CON CONTROLES'!L20</f>
        <v>ALTO</v>
      </c>
      <c r="S23" s="30" t="str">
        <f>+'EVALUACION CON CONTROLES'!M20</f>
        <v>No</v>
      </c>
      <c r="T23" s="30" t="str">
        <f>+'EVALUACION CON CONTROLES'!N20</f>
        <v>ALCB (FDLCB, Area Contratación, Area Planeación)</v>
      </c>
      <c r="U23" s="30" t="str">
        <f>+'EVALUACION CON CONTROLES'!O20</f>
        <v>Durante fase de planeación</v>
      </c>
      <c r="V23" s="30" t="str">
        <f>+'EVALUACION CON CONTROLES'!P20</f>
        <v>Finalizando fase de planeación</v>
      </c>
      <c r="W23" s="30" t="str">
        <f>+'EVALUACION CON CONTROLES'!Q20</f>
        <v>Comités y mesas de trabajo, revisiones multiples</v>
      </c>
      <c r="X23" s="32" t="str">
        <f>+'EVALUACION CON CONTROLES'!R20</f>
        <v>Cuando se presente</v>
      </c>
    </row>
    <row r="24" spans="2:24" ht="106.5" customHeight="1" thickBot="1" x14ac:dyDescent="0.3">
      <c r="B24" s="15">
        <v>14</v>
      </c>
      <c r="C24" s="17" t="str">
        <f>+'EVALUACION CON CONTROLES'!C21:F21</f>
        <v>No publicación de la documentación del proceso de selección en el SECOP</v>
      </c>
      <c r="D24" s="16" t="str">
        <f>+'EVALUACION CON CONTROLES'!B21</f>
        <v>SELECCIÓN</v>
      </c>
      <c r="E24" s="16" t="str">
        <f>VLOOKUP(C24,'IDENTIFICACION Y ANALISIS'!$B$18:$F$47,3,FALSE)</f>
        <v>General</v>
      </c>
      <c r="F24" s="16" t="str">
        <f>VLOOKUP(C24,'IDENTIFICACION Y ANALISIS'!$B$18:$F$47,4,FALSE)</f>
        <v>Interno</v>
      </c>
      <c r="G24" s="17" t="str">
        <f>+EVALUACION!H22</f>
        <v>Falta de transparencia en el proceso</v>
      </c>
      <c r="H24" s="17">
        <f>+EVALUACION!I22</f>
        <v>4</v>
      </c>
      <c r="I24" s="17">
        <f>+EVALUACION!J22</f>
        <v>4</v>
      </c>
      <c r="J24" s="17">
        <f>+EVALUACION!K22</f>
        <v>8</v>
      </c>
      <c r="K24" s="16" t="str">
        <f>+EVALUACION!L22</f>
        <v>EXTREMO</v>
      </c>
      <c r="L24" s="17" t="s">
        <v>111</v>
      </c>
      <c r="M24" s="16"/>
      <c r="N24" s="30" t="str">
        <f>+'EVALUACION CON CONTROLES'!G21</f>
        <v>Analisis y decisiones basadas en revisión de guias, protocolos y normativa al respecto</v>
      </c>
      <c r="O24" s="30">
        <f>+'EVALUACION CON CONTROLES'!I21</f>
        <v>4</v>
      </c>
      <c r="P24" s="30">
        <f>+'EVALUACION CON CONTROLES'!J21</f>
        <v>4</v>
      </c>
      <c r="Q24" s="30">
        <f>+'EVALUACION CON CONTROLES'!K21</f>
        <v>8</v>
      </c>
      <c r="R24" s="16" t="str">
        <f>+'EVALUACION CON CONTROLES'!L21</f>
        <v>EXTREMO</v>
      </c>
      <c r="S24" s="30" t="str">
        <f>+'EVALUACION CON CONTROLES'!M21</f>
        <v>No</v>
      </c>
      <c r="T24" s="30" t="str">
        <f>+'EVALUACION CON CONTROLES'!N21</f>
        <v>ALCB (FDLCB, Area Contratación, Area Planeación)</v>
      </c>
      <c r="U24" s="30" t="str">
        <f>+'EVALUACION CON CONTROLES'!O21</f>
        <v>Durante fase de planeación</v>
      </c>
      <c r="V24" s="30" t="str">
        <f>+'EVALUACION CON CONTROLES'!P21</f>
        <v>Finalizando fase de planeación</v>
      </c>
      <c r="W24" s="30" t="str">
        <f>+'EVALUACION CON CONTROLES'!Q21</f>
        <v>Comités y mesas de trabajo, revisiones multiples</v>
      </c>
      <c r="X24" s="32" t="str">
        <f>+'EVALUACION CON CONTROLES'!R21</f>
        <v>Cuando se presente</v>
      </c>
    </row>
    <row r="25" spans="2:24" ht="106.5" customHeight="1" thickBot="1" x14ac:dyDescent="0.3">
      <c r="B25" s="15">
        <v>15</v>
      </c>
      <c r="C25" s="17" t="str">
        <f>+'EVALUACION CON CONTROLES'!C22:F22</f>
        <v>Confabulacion de los proponentes (Colusión)</v>
      </c>
      <c r="D25" s="16" t="str">
        <f>+'EVALUACION CON CONTROLES'!B22</f>
        <v>SELECCIÓN</v>
      </c>
      <c r="E25" s="16" t="str">
        <f>VLOOKUP(C25,'IDENTIFICACION Y ANALISIS'!$B$18:$F$47,3,FALSE)</f>
        <v>General</v>
      </c>
      <c r="F25" s="16" t="str">
        <f>VLOOKUP(C25,'IDENTIFICACION Y ANALISIS'!$B$18:$F$47,4,FALSE)</f>
        <v>Interno</v>
      </c>
      <c r="G25" s="17" t="str">
        <f>+EVALUACION!H23</f>
        <v>Falta de transparencia en el proceso</v>
      </c>
      <c r="H25" s="17">
        <f>+EVALUACION!I23</f>
        <v>4</v>
      </c>
      <c r="I25" s="17">
        <f>+EVALUACION!J23</f>
        <v>4</v>
      </c>
      <c r="J25" s="17">
        <f>+EVALUACION!K23</f>
        <v>8</v>
      </c>
      <c r="K25" s="16" t="str">
        <f>+EVALUACION!L23</f>
        <v>EXTREMO</v>
      </c>
      <c r="L25" s="17" t="s">
        <v>110</v>
      </c>
      <c r="M25" s="16"/>
      <c r="N25" s="30" t="str">
        <f>+'EVALUACION CON CONTROLES'!G22</f>
        <v>Analisis y decisiones basadas en revisión de guias, protocolos y normativa al respecto</v>
      </c>
      <c r="O25" s="30">
        <f>+'EVALUACION CON CONTROLES'!I22</f>
        <v>4</v>
      </c>
      <c r="P25" s="30">
        <f>+'EVALUACION CON CONTROLES'!J22</f>
        <v>4</v>
      </c>
      <c r="Q25" s="30">
        <f>+'EVALUACION CON CONTROLES'!K22</f>
        <v>8</v>
      </c>
      <c r="R25" s="16" t="str">
        <f>+'EVALUACION CON CONTROLES'!L22</f>
        <v>EXTREMO</v>
      </c>
      <c r="S25" s="30" t="str">
        <f>+'EVALUACION CON CONTROLES'!M22</f>
        <v>No</v>
      </c>
      <c r="T25" s="30" t="str">
        <f>+'EVALUACION CON CONTROLES'!N22</f>
        <v>ALCB (FDLCB, Area Contratación, Area Planeación)</v>
      </c>
      <c r="U25" s="30" t="str">
        <f>+'EVALUACION CON CONTROLES'!O22</f>
        <v>Durante fase de planeación</v>
      </c>
      <c r="V25" s="30" t="str">
        <f>+'EVALUACION CON CONTROLES'!P22</f>
        <v>Finalizando fase de planeación</v>
      </c>
      <c r="W25" s="30" t="str">
        <f>+'EVALUACION CON CONTROLES'!Q22</f>
        <v>Comités y mesas de trabajo, revisiones multiples</v>
      </c>
      <c r="X25" s="32" t="str">
        <f>+'EVALUACION CON CONTROLES'!R22</f>
        <v>Cuando se presente</v>
      </c>
    </row>
    <row r="26" spans="2:24" ht="106.5" customHeight="1" thickBot="1" x14ac:dyDescent="0.3">
      <c r="B26" s="15">
        <v>16</v>
      </c>
      <c r="C26" s="17" t="str">
        <f>+'EVALUACION CON CONTROLES'!C23:F23</f>
        <v>Selección de ofertas con precios  artificialmente bajos.</v>
      </c>
      <c r="D26" s="16" t="str">
        <f>+'EVALUACION CON CONTROLES'!B23</f>
        <v>SELECCIÓN</v>
      </c>
      <c r="E26" s="16" t="str">
        <f>VLOOKUP(C26,'IDENTIFICACION Y ANALISIS'!$B$18:$F$47,3,FALSE)</f>
        <v>General</v>
      </c>
      <c r="F26" s="16" t="str">
        <f>VLOOKUP(C26,'IDENTIFICACION Y ANALISIS'!$B$18:$F$47,4,FALSE)</f>
        <v>Interno</v>
      </c>
      <c r="G26" s="17" t="str">
        <f>+EVALUACION!H24</f>
        <v xml:space="preserve">Incumplimiento y sobrecostos en ejecución </v>
      </c>
      <c r="H26" s="17">
        <f>+EVALUACION!I24</f>
        <v>4</v>
      </c>
      <c r="I26" s="17">
        <f>+EVALUACION!J24</f>
        <v>4</v>
      </c>
      <c r="J26" s="17">
        <f>+EVALUACION!K24</f>
        <v>8</v>
      </c>
      <c r="K26" s="16" t="str">
        <f>+EVALUACION!L24</f>
        <v>EXTREMO</v>
      </c>
      <c r="L26" s="17" t="s">
        <v>111</v>
      </c>
      <c r="M26" s="16"/>
      <c r="N26" s="30" t="str">
        <f>+'EVALUACION CON CONTROLES'!G23</f>
        <v>Analisis y decisiones basadas en revisión de guias, protocolos y normativa al respecto</v>
      </c>
      <c r="O26" s="30">
        <f>+'EVALUACION CON CONTROLES'!I23</f>
        <v>4</v>
      </c>
      <c r="P26" s="30">
        <f>+'EVALUACION CON CONTROLES'!J23</f>
        <v>4</v>
      </c>
      <c r="Q26" s="30">
        <f>+'EVALUACION CON CONTROLES'!K23</f>
        <v>8</v>
      </c>
      <c r="R26" s="16" t="str">
        <f>+'EVALUACION CON CONTROLES'!L23</f>
        <v>EXTREMO</v>
      </c>
      <c r="S26" s="30" t="str">
        <f>+'EVALUACION CON CONTROLES'!M23</f>
        <v>SI</v>
      </c>
      <c r="T26" s="30" t="str">
        <f>+'EVALUACION CON CONTROLES'!N23</f>
        <v>ALCB (FDLCB, Area Contratación, Area Planeación)</v>
      </c>
      <c r="U26" s="30" t="str">
        <f>+'EVALUACION CON CONTROLES'!O23</f>
        <v>Durante fase de planeación</v>
      </c>
      <c r="V26" s="30" t="str">
        <f>+'EVALUACION CON CONTROLES'!P23</f>
        <v>Finalizando fase de planeación</v>
      </c>
      <c r="W26" s="30" t="str">
        <f>+'EVALUACION CON CONTROLES'!Q23</f>
        <v>Comités y mesas de trabajo, revisiones multiples</v>
      </c>
      <c r="X26" s="32" t="str">
        <f>+'EVALUACION CON CONTROLES'!R23</f>
        <v>Cuando se presente</v>
      </c>
    </row>
    <row r="27" spans="2:24" ht="106.5" customHeight="1" thickBot="1" x14ac:dyDescent="0.3">
      <c r="B27" s="15">
        <v>18</v>
      </c>
      <c r="C27" s="17" t="str">
        <f>+'EVALUACION CON CONTROLES'!C24:F24</f>
        <v>Falta de constitución o constitución tardía de la garantía única. Aceptación de garantías que no se ajustan a lo contemplado en el contrato</v>
      </c>
      <c r="D27" s="16" t="str">
        <f>+'EVALUACION CON CONTROLES'!B24</f>
        <v>CONTRATACIÓN</v>
      </c>
      <c r="E27" s="16" t="str">
        <f>VLOOKUP(C27,'IDENTIFICACION Y ANALISIS'!$B$18:$F$47,3,FALSE)</f>
        <v>General</v>
      </c>
      <c r="F27" s="16" t="str">
        <f>VLOOKUP(C27,'IDENTIFICACION Y ANALISIS'!$B$18:$F$47,4,FALSE)</f>
        <v>Interno</v>
      </c>
      <c r="G27" s="17" t="str">
        <f>+EVALUACION!H25</f>
        <v>Retrasos en el proceso</v>
      </c>
      <c r="H27" s="17">
        <f>+EVALUACION!I25</f>
        <v>3</v>
      </c>
      <c r="I27" s="17">
        <f>+EVALUACION!J25</f>
        <v>3</v>
      </c>
      <c r="J27" s="17">
        <f>+EVALUACION!K25</f>
        <v>6</v>
      </c>
      <c r="K27" s="16" t="str">
        <f>+EVALUACION!L25</f>
        <v>ALTO</v>
      </c>
      <c r="L27" s="17" t="s">
        <v>111</v>
      </c>
      <c r="M27" s="16"/>
      <c r="N27" s="30" t="str">
        <f>+'EVALUACION CON CONTROLES'!G24</f>
        <v>Analisis y decisiones basadas en revisión de guias, protocolos y normativa al respecto</v>
      </c>
      <c r="O27" s="30">
        <f>+'EVALUACION CON CONTROLES'!I24</f>
        <v>3</v>
      </c>
      <c r="P27" s="30">
        <f>+'EVALUACION CON CONTROLES'!J24</f>
        <v>3</v>
      </c>
      <c r="Q27" s="30">
        <f>+'EVALUACION CON CONTROLES'!K24</f>
        <v>6</v>
      </c>
      <c r="R27" s="16" t="str">
        <f>+'EVALUACION CON CONTROLES'!L24</f>
        <v>ALTO</v>
      </c>
      <c r="S27" s="30" t="str">
        <f>+'EVALUACION CON CONTROLES'!M24</f>
        <v>No</v>
      </c>
      <c r="T27" s="30" t="str">
        <f>+'EVALUACION CON CONTROLES'!N24</f>
        <v>ALCB (FDLCB, Area Contratación, Area Planeación)</v>
      </c>
      <c r="U27" s="30" t="str">
        <f>+'EVALUACION CON CONTROLES'!O24</f>
        <v>Durante fase de planeación</v>
      </c>
      <c r="V27" s="30" t="str">
        <f>+'EVALUACION CON CONTROLES'!P24</f>
        <v>Finalizando fase de planeación</v>
      </c>
      <c r="W27" s="30" t="str">
        <f>+'EVALUACION CON CONTROLES'!Q24</f>
        <v>Comités y mesas de trabajo, revisiones multiples</v>
      </c>
      <c r="X27" s="32" t="str">
        <f>+'EVALUACION CON CONTROLES'!R24</f>
        <v>Cuando se presente</v>
      </c>
    </row>
    <row r="28" spans="2:24" ht="106.5" customHeight="1" thickBot="1" x14ac:dyDescent="0.3">
      <c r="B28" s="15">
        <v>19</v>
      </c>
      <c r="C28" s="17" t="str">
        <f>+'EVALUACION CON CONTROLES'!C25:F25</f>
        <v>Falta de solicitud o solicitud tardía del registro  presupuestal</v>
      </c>
      <c r="D28" s="16" t="str">
        <f>+'EVALUACION CON CONTROLES'!B25</f>
        <v>CONTRATACIÓN</v>
      </c>
      <c r="E28" s="16" t="str">
        <f>VLOOKUP(C28,'IDENTIFICACION Y ANALISIS'!$B$18:$F$47,3,FALSE)</f>
        <v>General</v>
      </c>
      <c r="F28" s="16" t="str">
        <f>VLOOKUP(C28,'IDENTIFICACION Y ANALISIS'!$B$18:$F$47,4,FALSE)</f>
        <v>Interno</v>
      </c>
      <c r="G28" s="17" t="str">
        <f>+EVALUACION!H26</f>
        <v>Retrasos en el proceso</v>
      </c>
      <c r="H28" s="17">
        <f>+EVALUACION!I26</f>
        <v>3</v>
      </c>
      <c r="I28" s="17">
        <f>+EVALUACION!J26</f>
        <v>3</v>
      </c>
      <c r="J28" s="17">
        <f>+EVALUACION!K26</f>
        <v>6</v>
      </c>
      <c r="K28" s="16" t="str">
        <f>+EVALUACION!L26</f>
        <v>ALTO</v>
      </c>
      <c r="L28" s="17" t="s">
        <v>109</v>
      </c>
      <c r="M28" s="16"/>
      <c r="N28" s="30" t="str">
        <f>+'EVALUACION CON CONTROLES'!G25</f>
        <v>Analisis y decisiones basadas en revisión de guias, protocolos y normativa al respecto</v>
      </c>
      <c r="O28" s="30">
        <f>+'EVALUACION CON CONTROLES'!I25</f>
        <v>3</v>
      </c>
      <c r="P28" s="30">
        <f>+'EVALUACION CON CONTROLES'!J25</f>
        <v>3</v>
      </c>
      <c r="Q28" s="30">
        <f>+'EVALUACION CON CONTROLES'!K25</f>
        <v>6</v>
      </c>
      <c r="R28" s="16" t="str">
        <f>+'EVALUACION CON CONTROLES'!L25</f>
        <v>ALTO</v>
      </c>
      <c r="S28" s="30" t="str">
        <f>+'EVALUACION CON CONTROLES'!M25</f>
        <v>SI</v>
      </c>
      <c r="T28" s="30" t="str">
        <f>+'EVALUACION CON CONTROLES'!N25</f>
        <v>ALCB (FDLCB, Area Contratación, Area Planeación)</v>
      </c>
      <c r="U28" s="30" t="str">
        <f>+'EVALUACION CON CONTROLES'!O25</f>
        <v>Durante fase de planeación</v>
      </c>
      <c r="V28" s="30" t="str">
        <f>+'EVALUACION CON CONTROLES'!P25</f>
        <v>Finalizando fase de planeación</v>
      </c>
      <c r="W28" s="30" t="str">
        <f>+'EVALUACION CON CONTROLES'!Q25</f>
        <v>Comités y mesas de trabajo, revisiones multiples</v>
      </c>
      <c r="X28" s="32" t="str">
        <f>+'EVALUACION CON CONTROLES'!R25</f>
        <v>Cuando se presente</v>
      </c>
    </row>
    <row r="29" spans="2:24" ht="106.5" customHeight="1" thickBot="1" x14ac:dyDescent="0.3">
      <c r="B29" s="15">
        <v>20</v>
      </c>
      <c r="C29" s="17" t="str">
        <f>+'EVALUACION CON CONTROLES'!C26:F26</f>
        <v>No publicación de la documentación del proceso de selección en el SECOP</v>
      </c>
      <c r="D29" s="16" t="str">
        <f>+'EVALUACION CON CONTROLES'!B26</f>
        <v>CONTRATACIÓN</v>
      </c>
      <c r="E29" s="16" t="str">
        <f>VLOOKUP(C29,'IDENTIFICACION Y ANALISIS'!$B$18:$F$47,3,FALSE)</f>
        <v>General</v>
      </c>
      <c r="F29" s="16" t="str">
        <f>VLOOKUP(C29,'IDENTIFICACION Y ANALISIS'!$B$18:$F$47,4,FALSE)</f>
        <v>Interno</v>
      </c>
      <c r="G29" s="17" t="str">
        <f>+EVALUACION!H27</f>
        <v>Retrasos en el proceso</v>
      </c>
      <c r="H29" s="17">
        <f>+EVALUACION!I27</f>
        <v>3</v>
      </c>
      <c r="I29" s="17">
        <f>+EVALUACION!J27</f>
        <v>3</v>
      </c>
      <c r="J29" s="17">
        <f>+EVALUACION!K27</f>
        <v>6</v>
      </c>
      <c r="K29" s="16" t="str">
        <f>+EVALUACION!L27</f>
        <v>ALTO</v>
      </c>
      <c r="L29" s="33" t="s">
        <v>111</v>
      </c>
      <c r="M29" s="34"/>
      <c r="N29" s="30" t="str">
        <f>+'EVALUACION CON CONTROLES'!G26</f>
        <v>Analisis y decisiones basadas en revisión de guias, protocolos y normativa al respecto</v>
      </c>
      <c r="O29" s="30">
        <f>+'EVALUACION CON CONTROLES'!I26</f>
        <v>3</v>
      </c>
      <c r="P29" s="30">
        <f>+'EVALUACION CON CONTROLES'!J26</f>
        <v>3</v>
      </c>
      <c r="Q29" s="30">
        <f>+'EVALUACION CON CONTROLES'!K26</f>
        <v>6</v>
      </c>
      <c r="R29" s="16" t="str">
        <f>+'EVALUACION CON CONTROLES'!L26</f>
        <v>ALTO</v>
      </c>
      <c r="S29" s="30" t="str">
        <f>+'EVALUACION CON CONTROLES'!M26</f>
        <v>No</v>
      </c>
      <c r="T29" s="30" t="str">
        <f>+'EVALUACION CON CONTROLES'!N26</f>
        <v>ALCB (FDLCB, Area Contratación, Area Planeación)</v>
      </c>
      <c r="U29" s="30" t="str">
        <f>+'EVALUACION CON CONTROLES'!O26</f>
        <v>Durante fase de planeación</v>
      </c>
      <c r="V29" s="30" t="str">
        <f>+'EVALUACION CON CONTROLES'!P26</f>
        <v>Finalizando fase de planeación</v>
      </c>
      <c r="W29" s="30" t="str">
        <f>+'EVALUACION CON CONTROLES'!Q26</f>
        <v>Comités y mesas de trabajo, revisiones multiples</v>
      </c>
      <c r="X29" s="32" t="str">
        <f>+'EVALUACION CON CONTROLES'!R26</f>
        <v>Cuando se presente</v>
      </c>
    </row>
    <row r="30" spans="2:24" ht="106.5" customHeight="1" thickBot="1" x14ac:dyDescent="0.3">
      <c r="B30" s="15">
        <v>21</v>
      </c>
      <c r="C30" s="17" t="str">
        <f>+'EVALUACION CON CONTROLES'!C27:F27</f>
        <v>Presentación de reclamos de terceros sobre la selección del oferente que retrasen el perfeccionamiento del contrato.</v>
      </c>
      <c r="D30" s="16" t="str">
        <f>+'EVALUACION CON CONTROLES'!B27</f>
        <v>CONTRATACIÓN</v>
      </c>
      <c r="E30" s="16" t="str">
        <f>VLOOKUP(C30,'IDENTIFICACION Y ANALISIS'!$B$18:$F$47,3,FALSE)</f>
        <v>General</v>
      </c>
      <c r="F30" s="16" t="str">
        <f>VLOOKUP(C30,'IDENTIFICACION Y ANALISIS'!$B$18:$F$47,4,FALSE)</f>
        <v>Externo</v>
      </c>
      <c r="G30" s="17" t="str">
        <f>+EVALUACION!H28</f>
        <v>Retrasos en el proceso</v>
      </c>
      <c r="H30" s="17">
        <f>+EVALUACION!I28</f>
        <v>3</v>
      </c>
      <c r="I30" s="17">
        <f>+EVALUACION!J28</f>
        <v>3</v>
      </c>
      <c r="J30" s="17">
        <f>+EVALUACION!K28</f>
        <v>6</v>
      </c>
      <c r="K30" s="16" t="str">
        <f>+EVALUACION!L28</f>
        <v>ALTO</v>
      </c>
      <c r="L30" s="33" t="s">
        <v>111</v>
      </c>
      <c r="M30" s="34"/>
      <c r="N30" s="30" t="str">
        <f>+'EVALUACION CON CONTROLES'!G27</f>
        <v>Analisis y decisiones basadas en revisión de guias, protocolos y normativa al respecto</v>
      </c>
      <c r="O30" s="30">
        <f>+'EVALUACION CON CONTROLES'!I27</f>
        <v>3</v>
      </c>
      <c r="P30" s="30">
        <f>+'EVALUACION CON CONTROLES'!J27</f>
        <v>3</v>
      </c>
      <c r="Q30" s="30">
        <f>+'EVALUACION CON CONTROLES'!K27</f>
        <v>6</v>
      </c>
      <c r="R30" s="16" t="str">
        <f>+'EVALUACION CON CONTROLES'!L27</f>
        <v>ALTO</v>
      </c>
      <c r="S30" s="30" t="str">
        <f>+'EVALUACION CON CONTROLES'!M27</f>
        <v>No</v>
      </c>
      <c r="T30" s="30" t="str">
        <f>+'EVALUACION CON CONTROLES'!N27</f>
        <v>ALCB (FDLCB, Area Contratación, Area Planeación)</v>
      </c>
      <c r="U30" s="30" t="str">
        <f>+'EVALUACION CON CONTROLES'!O27</f>
        <v>Durante fase de planeación</v>
      </c>
      <c r="V30" s="30" t="str">
        <f>+'EVALUACION CON CONTROLES'!P27</f>
        <v>Finalizando fase de planeación</v>
      </c>
      <c r="W30" s="30" t="str">
        <f>+'EVALUACION CON CONTROLES'!Q27</f>
        <v>Comités y mesas de trabajo, revisiones multiples</v>
      </c>
      <c r="X30" s="32" t="str">
        <f>+'EVALUACION CON CONTROLES'!R27</f>
        <v>Cuando se presente</v>
      </c>
    </row>
    <row r="31" spans="2:24" ht="106.5" customHeight="1" thickBot="1" x14ac:dyDescent="0.3">
      <c r="B31" s="15">
        <v>22</v>
      </c>
      <c r="C31" s="17" t="str">
        <f>+'EVALUACION CON CONTROLES'!C28:F28</f>
        <v>Factores políticos o macroeconómicos.</v>
      </c>
      <c r="D31" s="16" t="str">
        <f>+'EVALUACION CON CONTROLES'!B28</f>
        <v>EJECUCIÓN</v>
      </c>
      <c r="E31" s="16" t="str">
        <f>VLOOKUP(C31,'IDENTIFICACION Y ANALISIS'!$B$18:$F$47,3,FALSE)</f>
        <v>General</v>
      </c>
      <c r="F31" s="16" t="str">
        <f>VLOOKUP(C31,'IDENTIFICACION Y ANALISIS'!$B$18:$F$47,4,FALSE)</f>
        <v>Externo</v>
      </c>
      <c r="G31" s="17" t="str">
        <f>+EVALUACION!H29</f>
        <v>Retrasos en el proceso</v>
      </c>
      <c r="H31" s="17">
        <f>+EVALUACION!I29</f>
        <v>2</v>
      </c>
      <c r="I31" s="17">
        <f>+EVALUACION!J29</f>
        <v>2</v>
      </c>
      <c r="J31" s="17">
        <f>+EVALUACION!K29</f>
        <v>4</v>
      </c>
      <c r="K31" s="16" t="str">
        <f>+EVALUACION!L29</f>
        <v>BAJO</v>
      </c>
      <c r="L31" s="33" t="s">
        <v>111</v>
      </c>
      <c r="M31" s="34"/>
      <c r="N31" s="30" t="str">
        <f>+'EVALUACION CON CONTROLES'!G28</f>
        <v>Analisis y decisiones basadas en revisión de guias, protocolos y normativa al respecto</v>
      </c>
      <c r="O31" s="30">
        <f>+'EVALUACION CON CONTROLES'!I28</f>
        <v>2</v>
      </c>
      <c r="P31" s="30">
        <f>+'EVALUACION CON CONTROLES'!J28</f>
        <v>2</v>
      </c>
      <c r="Q31" s="30">
        <f>+'EVALUACION CON CONTROLES'!K28</f>
        <v>4</v>
      </c>
      <c r="R31" s="16" t="str">
        <f>+'EVALUACION CON CONTROLES'!L28</f>
        <v>BAJO</v>
      </c>
      <c r="S31" s="30" t="str">
        <f>+'EVALUACION CON CONTROLES'!M28</f>
        <v>No</v>
      </c>
      <c r="T31" s="30" t="str">
        <f>+'EVALUACION CON CONTROLES'!N28</f>
        <v>Supervisor</v>
      </c>
      <c r="U31" s="30" t="str">
        <f>+'EVALUACION CON CONTROLES'!O28</f>
        <v>Durante fase de ejecución</v>
      </c>
      <c r="V31" s="30" t="str">
        <f>+'EVALUACION CON CONTROLES'!P28</f>
        <v>Finalizando fase de ejecución</v>
      </c>
      <c r="W31" s="30" t="str">
        <f>+'EVALUACION CON CONTROLES'!Q28</f>
        <v xml:space="preserve">Informes periodicos </v>
      </c>
      <c r="X31" s="32" t="str">
        <f>+'EVALUACION CON CONTROLES'!R28</f>
        <v>Cuando se presente</v>
      </c>
    </row>
    <row r="32" spans="2:24" ht="106.5" customHeight="1" thickBot="1" x14ac:dyDescent="0.3">
      <c r="B32" s="15">
        <v>23</v>
      </c>
      <c r="C32" s="17" t="str">
        <f>+'EVALUACION CON CONTROLES'!C29:F29</f>
        <v>Incumplimiento de compromisos adquiridos por el contratista seleccionado con sus subcontratistas, suministradores de bienes y servicios.</v>
      </c>
      <c r="D32" s="16" t="str">
        <f>+'EVALUACION CON CONTROLES'!B29</f>
        <v>EJECUCIÓN</v>
      </c>
      <c r="E32" s="16" t="str">
        <f>VLOOKUP(C32,'IDENTIFICACION Y ANALISIS'!$B$18:$F$47,3,FALSE)</f>
        <v>General</v>
      </c>
      <c r="F32" s="16" t="str">
        <f>VLOOKUP(C32,'IDENTIFICACION Y ANALISIS'!$B$18:$F$47,4,FALSE)</f>
        <v>Interno</v>
      </c>
      <c r="G32" s="17" t="str">
        <f>+EVALUACION!H30</f>
        <v>Retrasos en el proceso</v>
      </c>
      <c r="H32" s="17">
        <f>+EVALUACION!I30</f>
        <v>3</v>
      </c>
      <c r="I32" s="17">
        <f>+EVALUACION!J30</f>
        <v>3</v>
      </c>
      <c r="J32" s="17">
        <f>+EVALUACION!K30</f>
        <v>6</v>
      </c>
      <c r="K32" s="16" t="str">
        <f>+EVALUACION!L30</f>
        <v>ALTO</v>
      </c>
      <c r="L32" s="33" t="s">
        <v>110</v>
      </c>
      <c r="M32" s="34"/>
      <c r="N32" s="30" t="str">
        <f>+'EVALUACION CON CONTROLES'!G29</f>
        <v>Supervisión constante y exigencia de garantias para el cumplimiento</v>
      </c>
      <c r="O32" s="30">
        <f>+'EVALUACION CON CONTROLES'!I29</f>
        <v>3</v>
      </c>
      <c r="P32" s="30">
        <f>+'EVALUACION CON CONTROLES'!J29</f>
        <v>3</v>
      </c>
      <c r="Q32" s="30">
        <f>+'EVALUACION CON CONTROLES'!K29</f>
        <v>6</v>
      </c>
      <c r="R32" s="16" t="str">
        <f>+'EVALUACION CON CONTROLES'!L29</f>
        <v>ALTO</v>
      </c>
      <c r="S32" s="30" t="str">
        <f>+'EVALUACION CON CONTROLES'!M29</f>
        <v>No</v>
      </c>
      <c r="T32" s="30" t="str">
        <f>+'EVALUACION CON CONTROLES'!N29</f>
        <v>Supervisor</v>
      </c>
      <c r="U32" s="30" t="str">
        <f>+'EVALUACION CON CONTROLES'!O29</f>
        <v>Durante fase de ejecución</v>
      </c>
      <c r="V32" s="30" t="str">
        <f>+'EVALUACION CON CONTROLES'!P29</f>
        <v>Finalizando fase de ejecución</v>
      </c>
      <c r="W32" s="30" t="str">
        <f>+'EVALUACION CON CONTROLES'!Q29</f>
        <v xml:space="preserve">Informes periodicos </v>
      </c>
      <c r="X32" s="32" t="str">
        <f>+'EVALUACION CON CONTROLES'!R29</f>
        <v>Cuando se presente</v>
      </c>
    </row>
    <row r="33" spans="2:24" ht="106.5" customHeight="1" thickBot="1" x14ac:dyDescent="0.3">
      <c r="B33" s="15">
        <v>24</v>
      </c>
      <c r="C33" s="17" t="str">
        <f>+'EVALUACION CON CONTROLES'!C30:F30</f>
        <v>Incumplimiento de la administración en los pagos.</v>
      </c>
      <c r="D33" s="16" t="str">
        <f>+'EVALUACION CON CONTROLES'!B30</f>
        <v>EJECUCIÓN</v>
      </c>
      <c r="E33" s="16" t="str">
        <f>VLOOKUP(C33,'IDENTIFICACION Y ANALISIS'!$B$18:$F$47,3,FALSE)</f>
        <v>General</v>
      </c>
      <c r="F33" s="16" t="str">
        <f>VLOOKUP(C33,'IDENTIFICACION Y ANALISIS'!$B$18:$F$47,4,FALSE)</f>
        <v>Interno</v>
      </c>
      <c r="G33" s="17" t="str">
        <f>+EVALUACION!H31</f>
        <v>Retrasos en el proceso</v>
      </c>
      <c r="H33" s="17">
        <f>+EVALUACION!I31</f>
        <v>2</v>
      </c>
      <c r="I33" s="17">
        <f>+EVALUACION!J31</f>
        <v>2</v>
      </c>
      <c r="J33" s="17">
        <f>+EVALUACION!K31</f>
        <v>4</v>
      </c>
      <c r="K33" s="16" t="str">
        <f>+EVALUACION!L31</f>
        <v>BAJO</v>
      </c>
      <c r="L33" s="33" t="s">
        <v>111</v>
      </c>
      <c r="M33" s="34"/>
      <c r="N33" s="30" t="str">
        <f>+'EVALUACION CON CONTROLES'!G30</f>
        <v>Supervisión constante y exigencia de garantias para el cumplimiento</v>
      </c>
      <c r="O33" s="30">
        <f>+'EVALUACION CON CONTROLES'!I30</f>
        <v>2</v>
      </c>
      <c r="P33" s="30">
        <f>+'EVALUACION CON CONTROLES'!J30</f>
        <v>2</v>
      </c>
      <c r="Q33" s="30">
        <f>+'EVALUACION CON CONTROLES'!K30</f>
        <v>4</v>
      </c>
      <c r="R33" s="16" t="str">
        <f>+'EVALUACION CON CONTROLES'!L30</f>
        <v>BAJO</v>
      </c>
      <c r="S33" s="30" t="str">
        <f>+'EVALUACION CON CONTROLES'!M30</f>
        <v>No</v>
      </c>
      <c r="T33" s="30" t="str">
        <f>+'EVALUACION CON CONTROLES'!N30</f>
        <v>Supervisor</v>
      </c>
      <c r="U33" s="30" t="str">
        <f>+'EVALUACION CON CONTROLES'!O30</f>
        <v>Durante fase de ejecución</v>
      </c>
      <c r="V33" s="30" t="str">
        <f>+'EVALUACION CON CONTROLES'!P30</f>
        <v>Finalizando fase de ejecución</v>
      </c>
      <c r="W33" s="30" t="str">
        <f>+'EVALUACION CON CONTROLES'!Q30</f>
        <v xml:space="preserve">Informes periodicos </v>
      </c>
      <c r="X33" s="32" t="str">
        <f>+'EVALUACION CON CONTROLES'!R30</f>
        <v>Cuando se presente</v>
      </c>
    </row>
    <row r="34" spans="2:24" ht="106.5" customHeight="1" thickBot="1" x14ac:dyDescent="0.3">
      <c r="B34" s="15">
        <v>25</v>
      </c>
      <c r="C34" s="17" t="str">
        <f>+'EVALUACION CON CONTROLES'!C31:F31</f>
        <v>Imposición de nuevos trámites o permisos</v>
      </c>
      <c r="D34" s="16" t="str">
        <f>+'EVALUACION CON CONTROLES'!B31</f>
        <v>EJECUCIÓN</v>
      </c>
      <c r="E34" s="16" t="str">
        <f>VLOOKUP(C34,'IDENTIFICACION Y ANALISIS'!$B$18:$F$47,3,FALSE)</f>
        <v>General</v>
      </c>
      <c r="F34" s="16" t="str">
        <f>VLOOKUP(C34,'IDENTIFICACION Y ANALISIS'!$B$18:$F$47,4,FALSE)</f>
        <v>Externo</v>
      </c>
      <c r="G34" s="17" t="str">
        <f>+EVALUACION!H32</f>
        <v>Retrasos en el proceso</v>
      </c>
      <c r="H34" s="17">
        <f>+EVALUACION!I32</f>
        <v>3</v>
      </c>
      <c r="I34" s="17">
        <f>+EVALUACION!J32</f>
        <v>3</v>
      </c>
      <c r="J34" s="17">
        <f>+EVALUACION!K32</f>
        <v>6</v>
      </c>
      <c r="K34" s="16" t="str">
        <f>+EVALUACION!L32</f>
        <v>ALTO</v>
      </c>
      <c r="L34" s="33" t="s">
        <v>111</v>
      </c>
      <c r="M34" s="34"/>
      <c r="N34" s="30" t="str">
        <f>+'EVALUACION CON CONTROLES'!G31</f>
        <v>Analisis y decisiones basadas en revisión de guias, protocolos y normativa al respecto</v>
      </c>
      <c r="O34" s="30">
        <f>+'EVALUACION CON CONTROLES'!I31</f>
        <v>3</v>
      </c>
      <c r="P34" s="30">
        <f>+'EVALUACION CON CONTROLES'!J31</f>
        <v>3</v>
      </c>
      <c r="Q34" s="30">
        <f>+'EVALUACION CON CONTROLES'!K31</f>
        <v>6</v>
      </c>
      <c r="R34" s="16" t="str">
        <f>+'EVALUACION CON CONTROLES'!L31</f>
        <v>ALTO</v>
      </c>
      <c r="S34" s="30" t="str">
        <f>+'EVALUACION CON CONTROLES'!M31</f>
        <v>No</v>
      </c>
      <c r="T34" s="30" t="str">
        <f>+'EVALUACION CON CONTROLES'!N31</f>
        <v>Supervisor</v>
      </c>
      <c r="U34" s="30" t="str">
        <f>+'EVALUACION CON CONTROLES'!O31</f>
        <v>Durante fase de ejecución</v>
      </c>
      <c r="V34" s="30" t="str">
        <f>+'EVALUACION CON CONTROLES'!P31</f>
        <v>Finalizando fase de ejecución</v>
      </c>
      <c r="W34" s="30" t="str">
        <f>+'EVALUACION CON CONTROLES'!Q31</f>
        <v xml:space="preserve">Informes periodicos </v>
      </c>
      <c r="X34" s="32" t="str">
        <f>+'EVALUACION CON CONTROLES'!R31</f>
        <v>Cuando se presente</v>
      </c>
    </row>
    <row r="35" spans="2:24" ht="106.5" customHeight="1" thickBot="1" x14ac:dyDescent="0.3">
      <c r="B35" s="15">
        <v>26</v>
      </c>
      <c r="C35" s="17" t="str">
        <f>+'EVALUACION CON CONTROLES'!C32:F32</f>
        <v>Cambios en el marco regulatorio o normatividad aplicable al proyecto.</v>
      </c>
      <c r="D35" s="16" t="str">
        <f>+'EVALUACION CON CONTROLES'!B32</f>
        <v>EJECUCIÓN</v>
      </c>
      <c r="E35" s="16" t="str">
        <f>VLOOKUP(C35,'IDENTIFICACION Y ANALISIS'!$B$18:$F$47,3,FALSE)</f>
        <v>General</v>
      </c>
      <c r="F35" s="16" t="str">
        <f>VLOOKUP(C35,'IDENTIFICACION Y ANALISIS'!$B$18:$F$47,4,FALSE)</f>
        <v>Externo</v>
      </c>
      <c r="G35" s="17" t="str">
        <f>+EVALUACION!H33</f>
        <v>Retrasos en el proceso</v>
      </c>
      <c r="H35" s="17">
        <f>+EVALUACION!I33</f>
        <v>2</v>
      </c>
      <c r="I35" s="17">
        <f>+EVALUACION!J33</f>
        <v>2</v>
      </c>
      <c r="J35" s="17">
        <f>+EVALUACION!K33</f>
        <v>4</v>
      </c>
      <c r="K35" s="16" t="str">
        <f>+EVALUACION!L33</f>
        <v>BAJO</v>
      </c>
      <c r="L35" s="33" t="s">
        <v>111</v>
      </c>
      <c r="M35" s="34"/>
      <c r="N35" s="30" t="str">
        <f>+'EVALUACION CON CONTROLES'!G32</f>
        <v>Analisis y decisiones basadas en revisión de guias, protocolos y normativa al respecto</v>
      </c>
      <c r="O35" s="30">
        <f>+'EVALUACION CON CONTROLES'!I32</f>
        <v>2</v>
      </c>
      <c r="P35" s="30">
        <f>+'EVALUACION CON CONTROLES'!J32</f>
        <v>2</v>
      </c>
      <c r="Q35" s="30">
        <f>+'EVALUACION CON CONTROLES'!K32</f>
        <v>4</v>
      </c>
      <c r="R35" s="16" t="str">
        <f>+'EVALUACION CON CONTROLES'!L32</f>
        <v>BAJO</v>
      </c>
      <c r="S35" s="30" t="str">
        <f>+'EVALUACION CON CONTROLES'!M32</f>
        <v>No</v>
      </c>
      <c r="T35" s="30" t="str">
        <f>+'EVALUACION CON CONTROLES'!N32</f>
        <v>Supervisor</v>
      </c>
      <c r="U35" s="30" t="str">
        <f>+'EVALUACION CON CONTROLES'!O32</f>
        <v>Durante fase de ejecución</v>
      </c>
      <c r="V35" s="30" t="str">
        <f>+'EVALUACION CON CONTROLES'!P32</f>
        <v>Finalizando fase de ejecución</v>
      </c>
      <c r="W35" s="30" t="str">
        <f>+'EVALUACION CON CONTROLES'!Q32</f>
        <v xml:space="preserve">Informes periodicos </v>
      </c>
      <c r="X35" s="32" t="str">
        <f>+'EVALUACION CON CONTROLES'!R32</f>
        <v>Cuando se presente</v>
      </c>
    </row>
    <row r="36" spans="2:24" ht="106.5" customHeight="1" thickBot="1" x14ac:dyDescent="0.3">
      <c r="B36" s="15">
        <v>27</v>
      </c>
      <c r="C36" s="17" t="str">
        <f>+'EVALUACION CON CONTROLES'!C33:F33</f>
        <v>Demora en el inicio previsto para la ejecución del contrato</v>
      </c>
      <c r="D36" s="16" t="str">
        <f>+'EVALUACION CON CONTROLES'!B33</f>
        <v>EJECUCIÓN</v>
      </c>
      <c r="E36" s="16" t="str">
        <f>VLOOKUP(C36,'IDENTIFICACION Y ANALISIS'!$B$18:$F$47,3,FALSE)</f>
        <v>General</v>
      </c>
      <c r="F36" s="16" t="str">
        <f>VLOOKUP(C36,'IDENTIFICACION Y ANALISIS'!$B$18:$F$47,4,FALSE)</f>
        <v>Interno</v>
      </c>
      <c r="G36" s="17" t="str">
        <f>+EVALUACION!H34</f>
        <v>Retrasos en el proceso</v>
      </c>
      <c r="H36" s="17">
        <f>+EVALUACION!I34</f>
        <v>3</v>
      </c>
      <c r="I36" s="17">
        <f>+EVALUACION!J34</f>
        <v>3</v>
      </c>
      <c r="J36" s="17">
        <f>+EVALUACION!K34</f>
        <v>6</v>
      </c>
      <c r="K36" s="16" t="str">
        <f>+EVALUACION!L34</f>
        <v>ALTO</v>
      </c>
      <c r="L36" s="33" t="s">
        <v>111</v>
      </c>
      <c r="M36" s="34"/>
      <c r="N36" s="30" t="str">
        <f>+'EVALUACION CON CONTROLES'!G33</f>
        <v>Supervisión constante y exigencia de garantias para el cumplimiento</v>
      </c>
      <c r="O36" s="30">
        <f>+'EVALUACION CON CONTROLES'!I33</f>
        <v>3</v>
      </c>
      <c r="P36" s="30">
        <f>+'EVALUACION CON CONTROLES'!J33</f>
        <v>3</v>
      </c>
      <c r="Q36" s="30">
        <f>+'EVALUACION CON CONTROLES'!K33</f>
        <v>6</v>
      </c>
      <c r="R36" s="16" t="str">
        <f>+'EVALUACION CON CONTROLES'!L33</f>
        <v>ALTO</v>
      </c>
      <c r="S36" s="30" t="str">
        <f>+'EVALUACION CON CONTROLES'!M33</f>
        <v>No</v>
      </c>
      <c r="T36" s="30" t="str">
        <f>+'EVALUACION CON CONTROLES'!N33</f>
        <v>Supervisor</v>
      </c>
      <c r="U36" s="30" t="str">
        <f>+'EVALUACION CON CONTROLES'!O33</f>
        <v>Durante fase de ejecución</v>
      </c>
      <c r="V36" s="30" t="str">
        <f>+'EVALUACION CON CONTROLES'!P33</f>
        <v>Finalizando fase de ejecución</v>
      </c>
      <c r="W36" s="30" t="str">
        <f>+'EVALUACION CON CONTROLES'!Q33</f>
        <v xml:space="preserve">Informes periodicos </v>
      </c>
      <c r="X36" s="32" t="str">
        <f>+'EVALUACION CON CONTROLES'!R33</f>
        <v>Cuando se presente</v>
      </c>
    </row>
    <row r="37" spans="2:24" ht="106.5" customHeight="1" thickBot="1" x14ac:dyDescent="0.3">
      <c r="B37" s="15">
        <v>28</v>
      </c>
      <c r="C37" s="17" t="str">
        <f>+'EVALUACION CON CONTROLES'!C34:F34</f>
        <v>Factores de orden público</v>
      </c>
      <c r="D37" s="16" t="str">
        <f>+'EVALUACION CON CONTROLES'!B30</f>
        <v>EJECUCIÓN</v>
      </c>
      <c r="E37" s="16" t="str">
        <f>VLOOKUP(C37,'IDENTIFICACION Y ANALISIS'!$B$18:$F$48,3,FALSE)</f>
        <v>General</v>
      </c>
      <c r="F37" s="16" t="str">
        <f>VLOOKUP(C37,'IDENTIFICACION Y ANALISIS'!$B$18:$F$48,4,FALSE)</f>
        <v>Externo</v>
      </c>
      <c r="G37" s="17" t="str">
        <f>+EVALUACION!H35</f>
        <v>Retrasos en el proceso</v>
      </c>
      <c r="H37" s="17">
        <f>+EVALUACION!I35</f>
        <v>2</v>
      </c>
      <c r="I37" s="17">
        <f>+EVALUACION!J35</f>
        <v>2</v>
      </c>
      <c r="J37" s="17">
        <f>+EVALUACION!K35</f>
        <v>4</v>
      </c>
      <c r="K37" s="16" t="str">
        <f>+EVALUACION!L35</f>
        <v>BAJO</v>
      </c>
      <c r="L37" s="33" t="s">
        <v>111</v>
      </c>
      <c r="M37" s="34"/>
      <c r="N37" s="30" t="str">
        <f>+'EVALUACION CON CONTROLES'!G34</f>
        <v>Analisis y decisiones basadas en revisión de guias, protocolos y normativa al respecto</v>
      </c>
      <c r="O37" s="30">
        <f>+'EVALUACION CON CONTROLES'!I34</f>
        <v>2</v>
      </c>
      <c r="P37" s="30">
        <f>+'EVALUACION CON CONTROLES'!J34</f>
        <v>2</v>
      </c>
      <c r="Q37" s="30">
        <f>+'EVALUACION CON CONTROLES'!K34</f>
        <v>4</v>
      </c>
      <c r="R37" s="16" t="str">
        <f>+'EVALUACION CON CONTROLES'!L34</f>
        <v>BAJO</v>
      </c>
      <c r="S37" s="30" t="str">
        <f>+'EVALUACION CON CONTROLES'!M34</f>
        <v>No</v>
      </c>
      <c r="T37" s="30" t="str">
        <f>+'EVALUACION CON CONTROLES'!N34</f>
        <v>Supervisor</v>
      </c>
      <c r="U37" s="30" t="str">
        <f>+'EVALUACION CON CONTROLES'!O34</f>
        <v>Durante fase de ejecución</v>
      </c>
      <c r="V37" s="30" t="str">
        <f>+'EVALUACION CON CONTROLES'!P34</f>
        <v>Finalizando fase de ejecución</v>
      </c>
      <c r="W37" s="30" t="str">
        <f>+'EVALUACION CON CONTROLES'!Q34</f>
        <v xml:space="preserve">Informes periodicos </v>
      </c>
      <c r="X37" s="32" t="str">
        <f>+'EVALUACION CON CONTROLES'!R34</f>
        <v>Cuando se presente</v>
      </c>
    </row>
    <row r="38" spans="2:24" ht="106.5" customHeight="1" thickBot="1" x14ac:dyDescent="0.3">
      <c r="B38" s="15">
        <v>29</v>
      </c>
      <c r="C38" s="17" t="str">
        <f>+'EVALUACION CON CONTROLES'!C35:F35</f>
        <v>Incumplimiento de meta</v>
      </c>
      <c r="D38" s="16" t="str">
        <f>+'EVALUACION CON CONTROLES'!B31</f>
        <v>EJECUCIÓN</v>
      </c>
      <c r="E38" s="16" t="str">
        <f>VLOOKUP(C38,'IDENTIFICACION Y ANALISIS'!$B$18:$F$49,3,FALSE)</f>
        <v>General</v>
      </c>
      <c r="F38" s="16" t="str">
        <f>VLOOKUP(C38,'IDENTIFICACION Y ANALISIS'!$B$18:$F$49,4,FALSE)</f>
        <v>Interno</v>
      </c>
      <c r="G38" s="17" t="str">
        <f>+EVALUACION!H36</f>
        <v>Retrasos en el proceso</v>
      </c>
      <c r="H38" s="17">
        <f>+EVALUACION!I36</f>
        <v>2</v>
      </c>
      <c r="I38" s="17">
        <f>+EVALUACION!J36</f>
        <v>2</v>
      </c>
      <c r="J38" s="17">
        <f>+EVALUACION!K36</f>
        <v>4</v>
      </c>
      <c r="K38" s="16" t="str">
        <f>+EVALUACION!L36</f>
        <v>BAJO</v>
      </c>
      <c r="L38" s="33" t="s">
        <v>110</v>
      </c>
      <c r="M38" s="34"/>
      <c r="N38" s="30" t="str">
        <f>+'EVALUACION CON CONTROLES'!G35</f>
        <v>Supervisión constante y exigencia de garantias para el cumplimiento</v>
      </c>
      <c r="O38" s="30">
        <f>+'EVALUACION CON CONTROLES'!I35</f>
        <v>2</v>
      </c>
      <c r="P38" s="30">
        <f>+'EVALUACION CON CONTROLES'!J35</f>
        <v>2</v>
      </c>
      <c r="Q38" s="30">
        <f>+'EVALUACION CON CONTROLES'!K35</f>
        <v>4</v>
      </c>
      <c r="R38" s="16" t="str">
        <f>+'EVALUACION CON CONTROLES'!L35</f>
        <v>BAJO</v>
      </c>
      <c r="S38" s="30" t="str">
        <f>+'EVALUACION CON CONTROLES'!M35</f>
        <v>No</v>
      </c>
      <c r="T38" s="30" t="str">
        <f>+'EVALUACION CON CONTROLES'!N35</f>
        <v>Supervisor</v>
      </c>
      <c r="U38" s="30" t="str">
        <f>+'EVALUACION CON CONTROLES'!O35</f>
        <v>Durante fase de ejecución</v>
      </c>
      <c r="V38" s="30" t="str">
        <f>+'EVALUACION CON CONTROLES'!P35</f>
        <v>Finalizando fase de ejecución</v>
      </c>
      <c r="W38" s="30" t="str">
        <f>+'EVALUACION CON CONTROLES'!Q35</f>
        <v xml:space="preserve">Informes periodicos </v>
      </c>
      <c r="X38" s="32" t="str">
        <f>+'EVALUACION CON CONTROLES'!R35</f>
        <v>Cuando se presente</v>
      </c>
    </row>
    <row r="39" spans="2:24" ht="106.5" customHeight="1" thickBot="1" x14ac:dyDescent="0.3">
      <c r="B39" s="15">
        <v>30</v>
      </c>
      <c r="C39" s="17" t="str">
        <f>+'EVALUACION CON CONTROLES'!C36:F36</f>
        <v>Violación de la confidencialidad y mal manejo de la información a la que tenga acceso el contratista sobre la población beneficiaria</v>
      </c>
      <c r="D39" s="16" t="str">
        <f>+'EVALUACION CON CONTROLES'!B32</f>
        <v>EJECUCIÓN</v>
      </c>
      <c r="E39" s="16" t="str">
        <f>VLOOKUP(C39,'IDENTIFICACION Y ANALISIS'!$B$18:$F$50,3,FALSE)</f>
        <v>Especifico</v>
      </c>
      <c r="F39" s="16" t="str">
        <f>VLOOKUP(C39,'IDENTIFICACION Y ANALISIS'!$B$18:$F$50,4,FALSE)</f>
        <v>Interno</v>
      </c>
      <c r="G39" s="17" t="str">
        <f>+EVALUACION!H37</f>
        <v>Retrasos en el proceso</v>
      </c>
      <c r="H39" s="17">
        <f>+EVALUACION!I37</f>
        <v>3</v>
      </c>
      <c r="I39" s="17">
        <f>+EVALUACION!J37</f>
        <v>3</v>
      </c>
      <c r="J39" s="17">
        <f>+EVALUACION!K37</f>
        <v>6</v>
      </c>
      <c r="K39" s="16" t="str">
        <f>+EVALUACION!L37</f>
        <v>ALTO</v>
      </c>
      <c r="L39" s="33" t="s">
        <v>110</v>
      </c>
      <c r="M39" s="34"/>
      <c r="N39" s="30" t="str">
        <f>+'EVALUACION CON CONTROLES'!G36</f>
        <v>Analisis y decisiones basadas en revisión de guias, protocolos y normativa al respecto; supervisión constante</v>
      </c>
      <c r="O39" s="33">
        <f>+'EVALUACION CON CONTROLES'!I36</f>
        <v>3</v>
      </c>
      <c r="P39" s="30">
        <f>+'EVALUACION CON CONTROLES'!J36</f>
        <v>3</v>
      </c>
      <c r="Q39" s="30">
        <f>+'EVALUACION CON CONTROLES'!K36</f>
        <v>6</v>
      </c>
      <c r="R39" s="16" t="str">
        <f>+'EVALUACION CON CONTROLES'!L36</f>
        <v>ALTO</v>
      </c>
      <c r="S39" s="30" t="str">
        <f>+'EVALUACION CON CONTROLES'!M36</f>
        <v>No</v>
      </c>
      <c r="T39" s="30" t="str">
        <f>+'EVALUACION CON CONTROLES'!N36</f>
        <v>Supervisor</v>
      </c>
      <c r="U39" s="30" t="str">
        <f>+'EVALUACION CON CONTROLES'!O36</f>
        <v>Durante fase de ejecución</v>
      </c>
      <c r="V39" s="30" t="str">
        <f>+'EVALUACION CON CONTROLES'!P36</f>
        <v>Finalizando fase de ejecución</v>
      </c>
      <c r="W39" s="30" t="str">
        <f>+'EVALUACION CON CONTROLES'!Q36</f>
        <v xml:space="preserve">Informes periodicos </v>
      </c>
      <c r="X39" s="32" t="str">
        <f>+'EVALUACION CON CONTROLES'!R36</f>
        <v>Cuando se presente</v>
      </c>
    </row>
    <row r="40" spans="2:24" ht="13.5" customHeight="1" x14ac:dyDescent="0.25">
      <c r="B40" s="45"/>
      <c r="X40" s="46"/>
    </row>
    <row r="41" spans="2:24" ht="13.5" customHeight="1" x14ac:dyDescent="0.25">
      <c r="B41" s="45"/>
      <c r="E41" s="12"/>
      <c r="F41" s="259" t="s">
        <v>102</v>
      </c>
      <c r="G41" s="259"/>
      <c r="H41" s="12"/>
      <c r="I41" s="12"/>
      <c r="J41" s="260" t="s">
        <v>20</v>
      </c>
      <c r="K41" s="260"/>
      <c r="L41" s="260"/>
      <c r="M41" s="260"/>
      <c r="X41" s="46"/>
    </row>
    <row r="42" spans="2:24" ht="13.5" customHeight="1" x14ac:dyDescent="0.25">
      <c r="B42" s="45"/>
      <c r="E42" s="275" t="s">
        <v>2</v>
      </c>
      <c r="F42" s="41" t="s">
        <v>14</v>
      </c>
      <c r="G42" s="41" t="s">
        <v>13</v>
      </c>
      <c r="H42" s="12"/>
      <c r="I42" s="12"/>
      <c r="J42" s="289" t="s">
        <v>19</v>
      </c>
      <c r="K42" s="290"/>
      <c r="L42" s="289" t="s">
        <v>13</v>
      </c>
      <c r="M42" s="290"/>
      <c r="X42" s="46"/>
    </row>
    <row r="43" spans="2:24" ht="13.5" customHeight="1" x14ac:dyDescent="0.25">
      <c r="B43" s="45"/>
      <c r="E43" s="275"/>
      <c r="F43" s="17" t="s">
        <v>8</v>
      </c>
      <c r="G43" s="17">
        <v>1</v>
      </c>
      <c r="H43" s="12"/>
      <c r="I43" s="12"/>
      <c r="J43" s="263" t="s">
        <v>16</v>
      </c>
      <c r="K43" s="264"/>
      <c r="L43" s="265">
        <v>1</v>
      </c>
      <c r="M43" s="265"/>
      <c r="X43" s="46"/>
    </row>
    <row r="44" spans="2:24" ht="13.5" customHeight="1" x14ac:dyDescent="0.25">
      <c r="B44" s="45"/>
      <c r="E44" s="275"/>
      <c r="F44" s="17" t="s">
        <v>9</v>
      </c>
      <c r="G44" s="17">
        <v>2</v>
      </c>
      <c r="H44" s="12"/>
      <c r="I44" s="12"/>
      <c r="J44" s="263" t="s">
        <v>17</v>
      </c>
      <c r="K44" s="264"/>
      <c r="L44" s="265">
        <v>2</v>
      </c>
      <c r="M44" s="265"/>
      <c r="X44" s="46"/>
    </row>
    <row r="45" spans="2:24" ht="13.5" customHeight="1" x14ac:dyDescent="0.25">
      <c r="B45" s="45"/>
      <c r="E45" s="275"/>
      <c r="F45" s="17" t="s">
        <v>10</v>
      </c>
      <c r="G45" s="17">
        <v>3</v>
      </c>
      <c r="H45" s="12"/>
      <c r="I45" s="12"/>
      <c r="J45" s="263" t="s">
        <v>1</v>
      </c>
      <c r="K45" s="264"/>
      <c r="L45" s="265">
        <v>3</v>
      </c>
      <c r="M45" s="265"/>
      <c r="X45" s="46"/>
    </row>
    <row r="46" spans="2:24" ht="13.5" customHeight="1" x14ac:dyDescent="0.25">
      <c r="B46" s="45"/>
      <c r="E46" s="275"/>
      <c r="F46" s="17" t="s">
        <v>11</v>
      </c>
      <c r="G46" s="17">
        <v>4</v>
      </c>
      <c r="H46" s="12"/>
      <c r="I46" s="12"/>
      <c r="J46" s="263" t="s">
        <v>18</v>
      </c>
      <c r="K46" s="264"/>
      <c r="L46" s="265">
        <v>4</v>
      </c>
      <c r="M46" s="265"/>
      <c r="X46" s="46"/>
    </row>
    <row r="47" spans="2:24" ht="13.5" customHeight="1" x14ac:dyDescent="0.25">
      <c r="B47" s="45"/>
      <c r="E47" s="275"/>
      <c r="F47" s="17" t="s">
        <v>12</v>
      </c>
      <c r="G47" s="17">
        <v>5</v>
      </c>
      <c r="H47" s="12"/>
      <c r="I47" s="12"/>
      <c r="J47" s="263" t="s">
        <v>0</v>
      </c>
      <c r="K47" s="264"/>
      <c r="L47" s="265">
        <v>5</v>
      </c>
      <c r="M47" s="265"/>
      <c r="X47" s="46"/>
    </row>
    <row r="48" spans="2:24" ht="13.5" customHeight="1" x14ac:dyDescent="0.25">
      <c r="B48" s="45"/>
      <c r="D48" s="12"/>
      <c r="E48" s="12"/>
      <c r="F48" s="12"/>
      <c r="G48" s="12"/>
      <c r="H48" s="12"/>
      <c r="I48" s="12"/>
      <c r="J48" s="12"/>
      <c r="K48" s="12"/>
      <c r="L48" s="12"/>
      <c r="M48" s="12"/>
      <c r="X48" s="46"/>
    </row>
    <row r="49" spans="2:24" ht="13.5" customHeight="1" x14ac:dyDescent="0.25">
      <c r="B49" s="45"/>
      <c r="D49" s="260" t="s">
        <v>21</v>
      </c>
      <c r="E49" s="260"/>
      <c r="F49" s="260"/>
      <c r="G49" s="260"/>
      <c r="H49" s="260"/>
      <c r="I49" s="260"/>
      <c r="J49" s="260"/>
      <c r="K49" s="260"/>
      <c r="X49" s="46"/>
    </row>
    <row r="50" spans="2:24" ht="13.5" customHeight="1" x14ac:dyDescent="0.25">
      <c r="B50" s="45"/>
      <c r="D50" s="271" t="s">
        <v>14</v>
      </c>
      <c r="E50" s="271" t="s">
        <v>13</v>
      </c>
      <c r="F50" s="266" t="s">
        <v>16</v>
      </c>
      <c r="G50" s="266"/>
      <c r="H50" s="261" t="s">
        <v>17</v>
      </c>
      <c r="I50" s="262"/>
      <c r="J50" s="42" t="s">
        <v>1</v>
      </c>
      <c r="K50" s="42" t="s">
        <v>18</v>
      </c>
      <c r="L50" s="41" t="s">
        <v>0</v>
      </c>
      <c r="P50" s="260" t="s">
        <v>15</v>
      </c>
      <c r="Q50" s="260"/>
      <c r="R50" s="260"/>
      <c r="S50" s="260"/>
      <c r="T50" s="260"/>
      <c r="X50" s="46"/>
    </row>
    <row r="51" spans="2:24" ht="13.5" customHeight="1" x14ac:dyDescent="0.25">
      <c r="B51" s="45"/>
      <c r="D51" s="271"/>
      <c r="E51" s="271"/>
      <c r="F51" s="274">
        <v>1</v>
      </c>
      <c r="G51" s="274"/>
      <c r="H51" s="272">
        <v>2</v>
      </c>
      <c r="I51" s="273"/>
      <c r="J51" s="43">
        <v>3</v>
      </c>
      <c r="K51" s="43">
        <v>4</v>
      </c>
      <c r="L51" s="43">
        <v>5</v>
      </c>
      <c r="P51" s="266" t="s">
        <v>21</v>
      </c>
      <c r="Q51" s="266"/>
      <c r="R51" s="266"/>
      <c r="S51" s="266" t="s">
        <v>22</v>
      </c>
      <c r="T51" s="266"/>
      <c r="X51" s="46"/>
    </row>
    <row r="52" spans="2:24" ht="13.5" customHeight="1" x14ac:dyDescent="0.25">
      <c r="B52" s="45"/>
      <c r="D52" s="17" t="s">
        <v>8</v>
      </c>
      <c r="E52" s="18">
        <v>1</v>
      </c>
      <c r="F52" s="252">
        <v>2</v>
      </c>
      <c r="G52" s="252"/>
      <c r="H52" s="286">
        <v>3</v>
      </c>
      <c r="I52" s="287"/>
      <c r="J52" s="39">
        <v>4</v>
      </c>
      <c r="K52" s="44">
        <v>5</v>
      </c>
      <c r="L52" s="38">
        <v>6</v>
      </c>
      <c r="P52" s="253" t="s">
        <v>23</v>
      </c>
      <c r="Q52" s="253"/>
      <c r="R52" s="253"/>
      <c r="S52" s="251" t="s">
        <v>24</v>
      </c>
      <c r="T52" s="251"/>
      <c r="X52" s="46"/>
    </row>
    <row r="53" spans="2:24" ht="13.5" customHeight="1" x14ac:dyDescent="0.25">
      <c r="B53" s="45"/>
      <c r="D53" s="17" t="s">
        <v>9</v>
      </c>
      <c r="E53" s="18">
        <v>2</v>
      </c>
      <c r="F53" s="252">
        <v>3</v>
      </c>
      <c r="G53" s="252"/>
      <c r="H53" s="286">
        <v>4</v>
      </c>
      <c r="I53" s="287"/>
      <c r="J53" s="44">
        <v>5</v>
      </c>
      <c r="K53" s="38">
        <v>6</v>
      </c>
      <c r="L53" s="38">
        <v>7</v>
      </c>
      <c r="P53" s="283" t="s">
        <v>25</v>
      </c>
      <c r="Q53" s="283"/>
      <c r="R53" s="283"/>
      <c r="S53" s="251" t="s">
        <v>26</v>
      </c>
      <c r="T53" s="251"/>
      <c r="X53" s="46"/>
    </row>
    <row r="54" spans="2:24" ht="13.5" customHeight="1" x14ac:dyDescent="0.25">
      <c r="B54" s="45"/>
      <c r="D54" s="17" t="s">
        <v>10</v>
      </c>
      <c r="E54" s="18">
        <v>3</v>
      </c>
      <c r="F54" s="252">
        <v>4</v>
      </c>
      <c r="G54" s="252"/>
      <c r="H54" s="267">
        <v>5</v>
      </c>
      <c r="I54" s="268"/>
      <c r="J54" s="38">
        <v>6</v>
      </c>
      <c r="K54" s="38">
        <v>7</v>
      </c>
      <c r="L54" s="40">
        <v>8</v>
      </c>
      <c r="P54" s="288">
        <v>5</v>
      </c>
      <c r="Q54" s="288"/>
      <c r="R54" s="288"/>
      <c r="S54" s="251" t="s">
        <v>27</v>
      </c>
      <c r="T54" s="251"/>
      <c r="X54" s="46"/>
    </row>
    <row r="55" spans="2:24" ht="13.5" customHeight="1" x14ac:dyDescent="0.25">
      <c r="B55" s="45"/>
      <c r="D55" s="17" t="s">
        <v>11</v>
      </c>
      <c r="E55" s="18">
        <v>4</v>
      </c>
      <c r="F55" s="288">
        <v>5</v>
      </c>
      <c r="G55" s="288"/>
      <c r="H55" s="284">
        <v>6</v>
      </c>
      <c r="I55" s="285"/>
      <c r="J55" s="38">
        <v>7</v>
      </c>
      <c r="K55" s="40">
        <v>8</v>
      </c>
      <c r="L55" s="40">
        <v>9</v>
      </c>
      <c r="P55" s="252" t="s">
        <v>28</v>
      </c>
      <c r="Q55" s="252"/>
      <c r="R55" s="252"/>
      <c r="S55" s="251" t="s">
        <v>29</v>
      </c>
      <c r="T55" s="251"/>
      <c r="X55" s="46"/>
    </row>
    <row r="56" spans="2:24" ht="13.5" customHeight="1" x14ac:dyDescent="0.25">
      <c r="B56" s="45"/>
      <c r="D56" s="17" t="s">
        <v>12</v>
      </c>
      <c r="E56" s="18">
        <v>5</v>
      </c>
      <c r="F56" s="283">
        <v>6</v>
      </c>
      <c r="G56" s="283"/>
      <c r="H56" s="284">
        <v>7</v>
      </c>
      <c r="I56" s="285"/>
      <c r="J56" s="40">
        <v>8</v>
      </c>
      <c r="K56" s="40">
        <v>9</v>
      </c>
      <c r="L56" s="40">
        <v>10</v>
      </c>
      <c r="X56" s="46"/>
    </row>
    <row r="57" spans="2:24" ht="13.5" customHeight="1" thickBot="1" x14ac:dyDescent="0.3">
      <c r="B57" s="19"/>
      <c r="C57" s="20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2"/>
    </row>
    <row r="58" spans="2:24" ht="16.5" customHeight="1" x14ac:dyDescent="0.25">
      <c r="D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</row>
    <row r="59" spans="2:24" ht="16.5" customHeight="1" x14ac:dyDescent="0.25">
      <c r="D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</row>
    <row r="60" spans="2:24" ht="12.75" customHeight="1" x14ac:dyDescent="0.25">
      <c r="D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</row>
    <row r="61" spans="2:24" hidden="1" x14ac:dyDescent="0.25">
      <c r="B61" s="14" t="s">
        <v>110</v>
      </c>
      <c r="D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</row>
    <row r="62" spans="2:24" hidden="1" x14ac:dyDescent="0.25">
      <c r="B62" s="14" t="s">
        <v>109</v>
      </c>
      <c r="D62" s="23"/>
      <c r="F62" s="12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</row>
    <row r="63" spans="2:24" hidden="1" x14ac:dyDescent="0.25">
      <c r="B63" s="14" t="s">
        <v>111</v>
      </c>
      <c r="D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</row>
    <row r="64" spans="2:24" x14ac:dyDescent="0.25">
      <c r="D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5" spans="4:18" x14ac:dyDescent="0.25">
      <c r="D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</row>
    <row r="66" spans="4:18" x14ac:dyDescent="0.25">
      <c r="D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</row>
    <row r="67" spans="4:18" ht="12.75" customHeight="1" x14ac:dyDescent="0.25">
      <c r="D67" s="12"/>
    </row>
    <row r="68" spans="4:18" x14ac:dyDescent="0.25">
      <c r="D68" s="12"/>
    </row>
  </sheetData>
  <mergeCells count="49">
    <mergeCell ref="W2:X4"/>
    <mergeCell ref="B7:X8"/>
    <mergeCell ref="F56:G56"/>
    <mergeCell ref="H56:I56"/>
    <mergeCell ref="P51:R51"/>
    <mergeCell ref="H53:I53"/>
    <mergeCell ref="H52:I52"/>
    <mergeCell ref="F54:G54"/>
    <mergeCell ref="F55:G55"/>
    <mergeCell ref="P54:R54"/>
    <mergeCell ref="H55:I55"/>
    <mergeCell ref="P53:R53"/>
    <mergeCell ref="L42:M42"/>
    <mergeCell ref="J42:K42"/>
    <mergeCell ref="J45:K45"/>
    <mergeCell ref="S51:T51"/>
    <mergeCell ref="J46:K46"/>
    <mergeCell ref="P50:T50"/>
    <mergeCell ref="B2:B4"/>
    <mergeCell ref="C2:V4"/>
    <mergeCell ref="E50:E51"/>
    <mergeCell ref="H51:I51"/>
    <mergeCell ref="J47:K47"/>
    <mergeCell ref="L47:M47"/>
    <mergeCell ref="D50:D51"/>
    <mergeCell ref="F51:G51"/>
    <mergeCell ref="E42:E47"/>
    <mergeCell ref="S52:T52"/>
    <mergeCell ref="F52:G52"/>
    <mergeCell ref="S53:T53"/>
    <mergeCell ref="S54:T54"/>
    <mergeCell ref="H54:I54"/>
    <mergeCell ref="F53:G53"/>
    <mergeCell ref="S55:T55"/>
    <mergeCell ref="P55:R55"/>
    <mergeCell ref="P52:R52"/>
    <mergeCell ref="B9:R9"/>
    <mergeCell ref="B6:X6"/>
    <mergeCell ref="F41:G41"/>
    <mergeCell ref="J41:M41"/>
    <mergeCell ref="H50:I50"/>
    <mergeCell ref="J43:K43"/>
    <mergeCell ref="J44:K44"/>
    <mergeCell ref="L45:M45"/>
    <mergeCell ref="L46:M46"/>
    <mergeCell ref="D49:K49"/>
    <mergeCell ref="F50:G50"/>
    <mergeCell ref="L43:M43"/>
    <mergeCell ref="L44:M44"/>
  </mergeCells>
  <phoneticPr fontId="1" type="noConversion"/>
  <conditionalFormatting sqref="K11:K39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39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39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7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Parra</dc:creator>
  <cp:lastModifiedBy>DIEGO MEDINA</cp:lastModifiedBy>
  <cp:lastPrinted>2021-08-05T16:35:29Z</cp:lastPrinted>
  <dcterms:created xsi:type="dcterms:W3CDTF">2007-06-14T01:55:06Z</dcterms:created>
  <dcterms:modified xsi:type="dcterms:W3CDTF">2026-09-16T14:37:47Z</dcterms:modified>
</cp:coreProperties>
</file>