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dymscarpeta/Desktop/Nemocon 2026/3. Procesos/SASI - PAQUETES ADULTO MAYOR/"/>
    </mc:Choice>
  </mc:AlternateContent>
  <xr:revisionPtr revIDLastSave="0" documentId="13_ncr:1_{DCB1BEDE-6D5B-8C48-93B7-EC560FC1FE62}" xr6:coauthVersionLast="47" xr6:coauthVersionMax="47" xr10:uidLastSave="{00000000-0000-0000-0000-000000000000}"/>
  <bookViews>
    <workbookView xWindow="3540" yWindow="620" windowWidth="20540" windowHeight="13360" xr2:uid="{ECDA7A8F-6C2A-45F5-8BFD-0CD1081307EC}"/>
  </bookViews>
  <sheets>
    <sheet name="Estudio de Mercados " sheetId="1" r:id="rId1"/>
    <sheet name="oferta economic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6" i="1" l="1"/>
  <c r="L16" i="1" s="1"/>
  <c r="M16" i="1" s="1"/>
  <c r="F16" i="1"/>
  <c r="G16" i="1" s="1"/>
  <c r="H16" i="1" s="1"/>
  <c r="K15" i="1"/>
  <c r="K12" i="1"/>
  <c r="K9" i="1"/>
  <c r="K8" i="1"/>
  <c r="K7" i="1"/>
  <c r="K6" i="1"/>
  <c r="K4" i="1"/>
  <c r="F9" i="1"/>
  <c r="F8" i="1"/>
  <c r="F7" i="1"/>
  <c r="F6" i="1"/>
  <c r="F4" i="1"/>
  <c r="H16" i="2" l="1"/>
  <c r="L15" i="1"/>
  <c r="M15" i="1" s="1"/>
  <c r="L14" i="1"/>
  <c r="M14" i="1" s="1"/>
  <c r="L13" i="1"/>
  <c r="M13" i="1" s="1"/>
  <c r="L12" i="1"/>
  <c r="M12" i="1" s="1"/>
  <c r="L11" i="1"/>
  <c r="M11" i="1" s="1"/>
  <c r="F12" i="1"/>
  <c r="G12" i="1" s="1"/>
  <c r="H12" i="1" s="1"/>
  <c r="G13" i="1"/>
  <c r="H13" i="1" s="1"/>
  <c r="G14" i="1"/>
  <c r="H14" i="1" s="1"/>
  <c r="F15" i="1"/>
  <c r="G15" i="1" s="1"/>
  <c r="H15" i="1" s="1"/>
  <c r="G11" i="1"/>
  <c r="H11" i="1" s="1"/>
  <c r="G10" i="1"/>
  <c r="H10" i="1" s="1"/>
  <c r="L10" i="1"/>
  <c r="M10" i="1" s="1"/>
  <c r="L9" i="1" l="1"/>
  <c r="M9" i="1" s="1"/>
  <c r="G9" i="1"/>
  <c r="H9" i="1" s="1"/>
  <c r="L8" i="1" l="1"/>
  <c r="M8" i="1" s="1"/>
  <c r="G8" i="1"/>
  <c r="H8" i="1" s="1"/>
  <c r="L7" i="1"/>
  <c r="M7" i="1" s="1"/>
  <c r="G7" i="1"/>
  <c r="H7" i="1" s="1"/>
  <c r="L6" i="1" l="1"/>
  <c r="M6" i="1" s="1"/>
  <c r="G6" i="1"/>
  <c r="H6" i="1" s="1"/>
  <c r="L5" i="1"/>
  <c r="M5" i="1" s="1"/>
  <c r="G5" i="1"/>
  <c r="H5" i="1" s="1"/>
  <c r="L4" i="1"/>
  <c r="M4" i="1" s="1"/>
  <c r="G4" i="1"/>
  <c r="H4" i="1" s="1"/>
  <c r="L3" i="1"/>
  <c r="M3" i="1" s="1"/>
  <c r="M17" i="1" s="1"/>
  <c r="G3" i="1"/>
  <c r="H3" i="1" s="1"/>
  <c r="H17" i="1" l="1"/>
</calcChain>
</file>

<file path=xl/sharedStrings.xml><?xml version="1.0" encoding="utf-8"?>
<sst xmlns="http://schemas.openxmlformats.org/spreadsheetml/2006/main" count="79" uniqueCount="39">
  <si>
    <t>ITEM</t>
  </si>
  <si>
    <t>DESCRIPCION</t>
  </si>
  <si>
    <t>CANTIDAD</t>
  </si>
  <si>
    <t xml:space="preserve"> VALOR UNITARIO </t>
  </si>
  <si>
    <t xml:space="preserve">VALOR + IPOCONSUMO </t>
  </si>
  <si>
    <t xml:space="preserve">VALOR TOTAL </t>
  </si>
  <si>
    <t xml:space="preserve"> % IPOCONSUMO / IVA</t>
  </si>
  <si>
    <t xml:space="preserve"> % IPOCONSUMOO /IVA </t>
  </si>
  <si>
    <t>ARROZ</t>
  </si>
  <si>
    <t>No.</t>
  </si>
  <si>
    <t>SARDINAS LATA GRANDE</t>
  </si>
  <si>
    <t>GELATINA CAJA x 4 UNIDADES</t>
  </si>
  <si>
    <t xml:space="preserve">ACEITE     </t>
  </si>
  <si>
    <t xml:space="preserve">LENTEJA  </t>
  </si>
  <si>
    <t>PASTA SECO</t>
  </si>
  <si>
    <t xml:space="preserve">MAIZ PIRA </t>
  </si>
  <si>
    <t xml:space="preserve">SAL </t>
  </si>
  <si>
    <t>HUEVOS</t>
  </si>
  <si>
    <t xml:space="preserve">GALLETAS SALTIN </t>
  </si>
  <si>
    <t>Huevos frescos de gallina para consumo humano, con cáscara íntegra, sin fisuras ni roturas, sin olores anormales y conservados en condiciones higiénicas adecuadas. Deben transportarse en cubeta limpia que proteja su integridad. Cantidad: 1 cubeta por 30 unidades.</t>
  </si>
  <si>
    <t xml:space="preserve">PANELA  </t>
  </si>
  <si>
    <t xml:space="preserve">CHOCOLATE </t>
  </si>
  <si>
    <t>Sal de calidad alimentaria, apta para consumo humano y conforme a los requisitos sanitarios aplicables. Debe encontrarse seca, limpia, sin materias extrañas y en empaque original sellado, con información del fabricante, lote y fecha de vencimiento. Cantidad: 500 g.</t>
  </si>
  <si>
    <t>Galletas saladas tipo soda o Saltín, aptas para consumo humano, con textura y características propias del producto, libres de humedad excesiva, rancidez y contaminación. Empaque original sellado y rotulado, con contenido neto, lote y fecha de vencimiento. Cantidad: 1 paquete x3 tacos</t>
  </si>
  <si>
    <t xml:space="preserve">BOLSAS </t>
  </si>
  <si>
    <t>CEREAL GRANOLA</t>
  </si>
  <si>
    <t>Arroz blanco para consumo humano, de grano limpio y seco, libre de insectos, plagas, moho, materias extrañas y olores anormales. Debe entregarse en empaque original sellado, resistente y debidamente rotulado, con identificación del fabricante, lote, peso neto y fecha de vencimiento la cual no podrá ser inferior a 3 meses contados a partir de la entrega, con registro sanitario vigente. Cantidad: 1KG</t>
  </si>
  <si>
    <t>Aceite vegetal comestible 100% refinado, apto para consumo humano, con características propias del producto, sin rancidez ni olores extraños. Debe entregarse en envase en botella original, hermético, íntegro y debidamente rotulado, Con registro sanitario Invima vigente, vida útil de mínimo 6 meses, contados a partir de la entrega. Cantidad: 1 envase de 900 ml.</t>
  </si>
  <si>
    <t>Lenteja seca para consumo humano, limpia, de color y tamaño uniforme, de calibre mediano a grande, libre de insectos, moho, infestaciones y materias extrañas, con registro sanitario vigente. Empaque original sellado, con peso neto, lote, fecha de vencimiento no menor a 6 meses y datos del fabricante. Cantidad:  1 kg.</t>
  </si>
  <si>
    <t>Pasta alimenticia seca, larga, elaborada con harina de trigo, sémolade primera calidad, apta para consumo humano, sin presencia de plagas, humedad anormal ni olores extraños. Empaque original sellado y rotulado. Cantidad: 500 g, fortificada con hierro y vitaminas B1, B2, Ácido Fólico. Registro Sanitario INVIMA vigente.</t>
  </si>
  <si>
    <t>Cereal en hojuelas de avena horneadas, mezcladas con frutos secos (como almendras, nueces o maní) y endulzadas con miel o azúcar. Ingredientes: avena, frutos secos, endulzante, aceite vegetal y sal, sin edulcolorantes ni sabores artificiales. Se entrega en bolsa flexible con cierre hermético, bien sellada y sin roturas, con contenido neto de 500 g, cn registro sanitario vigente, con vida útil no inferior a 4 meses contados a partir de la entrega Debe tener olor y sabor agradables, textura crocante, color uniforme, sin humedad, rancidez, hongos ni materias extrañas. Se almacena en lugar fresco y seco, protegido del sol.</t>
  </si>
  <si>
    <t>Granos de maíz aptos para la preparación de crispetas, secos, limpios y libres de insectos, moho, materias extrañas y olores anormales. Empaque original sellado y debidamente rotulado. Cantidad: 500 g, con registro sanitario Invima, y vida útil no inferior a 6 meses.</t>
  </si>
  <si>
    <t>Conserva de sardinas enteras o en trozos, cocidas y envasadas en agua con sal, esterilizadas comercialmente. Ingredientes: sardina, agua y sal. Envasada en lata metálica de cierre hermético, sin abolladuras, hinchamiento ni oxidación, con contenido neto de 425 g. Debe tener olor y sabor propios del pescado, textura firme y color uniforme, sin materias extrañas, con registro sanitario Invima, y vida útil no inferior a 1 año y registro sanitario vigente.</t>
  </si>
  <si>
    <t>Panela en pastillas fraccionada apta para consumo humano, elaborada únicamente con jugo de caña de azúcar, sin colorantes, aditivos ni endulzantes agregados. Debe tener color, olor y sabor característicos, consistencia firme y pastillas de forma y tamaño uniformes, libres de moho, contaminación visible y materias extrañas. Se entrega en empaque higiénico y sellado, que proteja el producto de la humedad y la contaminación, con contenido neto total de 950 g. El rótulo debe incluir fecha de vencimiento, lote, nombre y dirección del productor y registro sanitario INVIMA o notificación sanitaria, según corresponda.</t>
  </si>
  <si>
    <t>Chocolate de mesa en pastilla para preparación de bebidas, elaborado con cacao y demás ingredientes permitidos, con características propias del producto, libre de humedad anormal, contaminación, plagas y olores extraños. Empaque original sellado y rotulado. Cantidad: 1 libra 500 g, registro sanitario vigente</t>
  </si>
  <si>
    <t>Preparado en polvo para gelatina, apto para consumo humano, elaborado con ingredientes y aditivos autorizados. Debe presentarse en empaque original, íntegro, seco y debidamente rotulado. Cantidad: 1 caja que contenga 4 unidades individuales, con registro sanitario Invima, vida útil no inferior a 6 meses contados a partir de la fecha de entrega.</t>
  </si>
  <si>
    <t>Bolsa reutilizable elaborada en lona resistente, con medidas mínimas de 50X50 CM, dotada de agarraderas reforzadas y contramarcada con el logotipo de la entidad. Deberá contar con capacidad suficiente y resistencia estructural para contener y transportar la totalidad de los productos que conforman el paquete alimentario, sin deformaciones, desgarros ni desprendimiento de las agarraderas. Las dimensiones y características deberán permitir acomodar los productos de manera organizada, evitando la compresión de los alimentos frágiles y garantizando condiciones adecuadas de transporte.</t>
  </si>
  <si>
    <t>COT 1 - SOLUCIONES EMPRESARIALES EGOZ SAS</t>
  </si>
  <si>
    <t>COT 2 - PEDMON S.A.S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</si>
</sst>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8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42" fontId="1" fillId="0" borderId="0" xfId="0" applyNumberFormat="1" applyFont="1" applyAlignment="1">
      <alignment horizontal="center" vertical="center"/>
    </xf>
    <xf numFmtId="164" fontId="1" fillId="0" borderId="0" xfId="1" applyNumberFormat="1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2" fontId="2" fillId="0" borderId="1" xfId="0" applyNumberFormat="1" applyFont="1" applyBorder="1" applyAlignment="1">
      <alignment horizontal="center" vertical="center" wrapText="1"/>
    </xf>
    <xf numFmtId="164" fontId="2" fillId="0" borderId="1" xfId="1" applyNumberFormat="1" applyFont="1" applyFill="1" applyBorder="1" applyAlignment="1">
      <alignment horizontal="center" vertical="center" wrapText="1"/>
    </xf>
    <xf numFmtId="42" fontId="3" fillId="0" borderId="1" xfId="0" applyNumberFormat="1" applyFont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center"/>
    </xf>
    <xf numFmtId="164" fontId="1" fillId="0" borderId="1" xfId="1" applyNumberFormat="1" applyFont="1" applyFill="1" applyBorder="1" applyAlignment="1">
      <alignment horizontal="center" vertical="center"/>
    </xf>
    <xf numFmtId="42" fontId="1" fillId="0" borderId="1" xfId="0" applyNumberFormat="1" applyFont="1" applyBorder="1" applyAlignment="1">
      <alignment horizontal="center" vertical="center"/>
    </xf>
    <xf numFmtId="164" fontId="2" fillId="0" borderId="0" xfId="1" applyNumberFormat="1" applyFont="1" applyFill="1" applyAlignment="1">
      <alignment horizontal="center" vertical="center"/>
    </xf>
    <xf numFmtId="6" fontId="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6" fontId="2" fillId="0" borderId="0" xfId="0" applyNumberFormat="1" applyFont="1" applyAlignment="1">
      <alignment horizontal="center" vertical="center"/>
    </xf>
    <xf numFmtId="0" fontId="7" fillId="2" borderId="2" xfId="0" applyFont="1" applyFill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A9432-F6E3-447B-B9E4-F9A8188C90A4}">
  <dimension ref="A1:P17"/>
  <sheetViews>
    <sheetView tabSelected="1" zoomScale="130" zoomScaleNormal="130" workbookViewId="0">
      <pane ySplit="2" topLeftCell="A3" activePane="bottomLeft" state="frozen"/>
      <selection activeCell="A2" sqref="A2"/>
      <selection pane="bottomLeft" activeCell="C3" sqref="C3"/>
    </sheetView>
  </sheetViews>
  <sheetFormatPr baseColWidth="10" defaultColWidth="11.5" defaultRowHeight="11" x14ac:dyDescent="0.2"/>
  <cols>
    <col min="1" max="1" width="6" style="3" bestFit="1" customWidth="1"/>
    <col min="2" max="2" width="12.1640625" style="3" customWidth="1"/>
    <col min="3" max="3" width="45" style="3" customWidth="1"/>
    <col min="4" max="4" width="11.33203125" style="3" bestFit="1" customWidth="1"/>
    <col min="5" max="5" width="9.83203125" style="4" customWidth="1"/>
    <col min="6" max="7" width="12.5" style="4" customWidth="1"/>
    <col min="8" max="8" width="10.6640625" style="5" customWidth="1"/>
    <col min="9" max="9" width="10.6640625" style="3" customWidth="1"/>
    <col min="10" max="10" width="9.83203125" style="4" customWidth="1"/>
    <col min="11" max="11" width="8.5" style="4" customWidth="1"/>
    <col min="12" max="12" width="11.1640625" style="4" customWidth="1"/>
    <col min="13" max="13" width="12" style="5" customWidth="1"/>
    <col min="14" max="16384" width="11.5" style="3"/>
  </cols>
  <sheetData>
    <row r="1" spans="1:16" s="1" customFormat="1" ht="16" x14ac:dyDescent="0.2">
      <c r="A1" s="8"/>
      <c r="B1" s="8"/>
      <c r="C1" s="8"/>
      <c r="D1" s="20" t="s">
        <v>37</v>
      </c>
      <c r="E1" s="20"/>
      <c r="F1" s="20"/>
      <c r="G1" s="20"/>
      <c r="H1" s="20"/>
      <c r="I1" s="20" t="s">
        <v>38</v>
      </c>
      <c r="J1" s="20"/>
      <c r="K1" s="20"/>
      <c r="L1" s="20"/>
      <c r="M1" s="20"/>
    </row>
    <row r="2" spans="1:16" s="2" customFormat="1" ht="18" customHeight="1" x14ac:dyDescent="0.2">
      <c r="A2" s="6" t="s">
        <v>9</v>
      </c>
      <c r="B2" s="6" t="s">
        <v>0</v>
      </c>
      <c r="C2" s="6" t="s">
        <v>1</v>
      </c>
      <c r="D2" s="6" t="s">
        <v>2</v>
      </c>
      <c r="E2" s="9" t="s">
        <v>3</v>
      </c>
      <c r="F2" s="9" t="s">
        <v>7</v>
      </c>
      <c r="G2" s="9" t="s">
        <v>4</v>
      </c>
      <c r="H2" s="10" t="s">
        <v>5</v>
      </c>
      <c r="I2" s="6" t="s">
        <v>2</v>
      </c>
      <c r="J2" s="9" t="s">
        <v>3</v>
      </c>
      <c r="K2" s="9" t="s">
        <v>6</v>
      </c>
      <c r="L2" s="9" t="s">
        <v>4</v>
      </c>
      <c r="M2" s="10" t="s">
        <v>5</v>
      </c>
    </row>
    <row r="3" spans="1:16" ht="73" thickBot="1" x14ac:dyDescent="0.25">
      <c r="A3" s="7">
        <v>1</v>
      </c>
      <c r="B3" s="7" t="s">
        <v>8</v>
      </c>
      <c r="C3" s="19" t="s">
        <v>26</v>
      </c>
      <c r="D3" s="7">
        <v>450</v>
      </c>
      <c r="E3" s="16">
        <v>7200</v>
      </c>
      <c r="F3" s="11">
        <v>0</v>
      </c>
      <c r="G3" s="11">
        <f>F3+E3</f>
        <v>7200</v>
      </c>
      <c r="H3" s="12">
        <f>G3*D3</f>
        <v>3240000</v>
      </c>
      <c r="I3" s="7">
        <v>450</v>
      </c>
      <c r="J3" s="16">
        <v>7800</v>
      </c>
      <c r="K3" s="11">
        <v>0</v>
      </c>
      <c r="L3" s="11">
        <f>K3+J3</f>
        <v>7800</v>
      </c>
      <c r="M3" s="12">
        <f>L3*I3</f>
        <v>3510000</v>
      </c>
      <c r="O3" s="17"/>
      <c r="P3" s="18"/>
    </row>
    <row r="4" spans="1:16" ht="61" thickBot="1" x14ac:dyDescent="0.25">
      <c r="A4" s="7">
        <v>2</v>
      </c>
      <c r="B4" s="6" t="s">
        <v>12</v>
      </c>
      <c r="C4" s="19" t="s">
        <v>27</v>
      </c>
      <c r="D4" s="7">
        <v>450</v>
      </c>
      <c r="E4" s="16">
        <v>15500</v>
      </c>
      <c r="F4" s="11">
        <f>+E4*19%</f>
        <v>2945</v>
      </c>
      <c r="G4" s="11">
        <f t="shared" ref="G4:G6" si="0">F4+E4</f>
        <v>18445</v>
      </c>
      <c r="H4" s="12">
        <f t="shared" ref="H4:H6" si="1">G4*D4</f>
        <v>8300250</v>
      </c>
      <c r="I4" s="7">
        <v>450</v>
      </c>
      <c r="J4" s="16">
        <v>16800</v>
      </c>
      <c r="K4" s="11">
        <f>+J4*19%</f>
        <v>3192</v>
      </c>
      <c r="L4" s="11">
        <f t="shared" ref="L4:L6" si="2">K4+J4</f>
        <v>19992</v>
      </c>
      <c r="M4" s="12">
        <f t="shared" ref="M4:M6" si="3">L4*I4</f>
        <v>8996400</v>
      </c>
      <c r="O4" s="17"/>
      <c r="P4" s="18"/>
    </row>
    <row r="5" spans="1:16" ht="75.75" customHeight="1" thickBot="1" x14ac:dyDescent="0.25">
      <c r="A5" s="7">
        <v>3</v>
      </c>
      <c r="B5" s="6" t="s">
        <v>13</v>
      </c>
      <c r="C5" s="19" t="s">
        <v>28</v>
      </c>
      <c r="D5" s="7">
        <v>450</v>
      </c>
      <c r="E5" s="16">
        <v>8500</v>
      </c>
      <c r="F5" s="11">
        <v>0</v>
      </c>
      <c r="G5" s="11">
        <f t="shared" si="0"/>
        <v>8500</v>
      </c>
      <c r="H5" s="12">
        <f t="shared" si="1"/>
        <v>3825000</v>
      </c>
      <c r="I5" s="7">
        <v>450</v>
      </c>
      <c r="J5" s="16">
        <v>10120</v>
      </c>
      <c r="K5" s="11">
        <v>0</v>
      </c>
      <c r="L5" s="11">
        <f t="shared" si="2"/>
        <v>10120</v>
      </c>
      <c r="M5" s="12">
        <f t="shared" si="3"/>
        <v>4554000</v>
      </c>
      <c r="O5" s="17"/>
      <c r="P5" s="18"/>
    </row>
    <row r="6" spans="1:16" ht="61" thickBot="1" x14ac:dyDescent="0.25">
      <c r="A6" s="7">
        <v>4</v>
      </c>
      <c r="B6" s="6" t="s">
        <v>14</v>
      </c>
      <c r="C6" s="19" t="s">
        <v>29</v>
      </c>
      <c r="D6" s="7">
        <v>450</v>
      </c>
      <c r="E6" s="16">
        <v>9100</v>
      </c>
      <c r="F6" s="11">
        <f>+E6*5%</f>
        <v>455</v>
      </c>
      <c r="G6" s="11">
        <f t="shared" si="0"/>
        <v>9555</v>
      </c>
      <c r="H6" s="12">
        <f t="shared" si="1"/>
        <v>4299750</v>
      </c>
      <c r="I6" s="7">
        <v>450</v>
      </c>
      <c r="J6" s="16">
        <v>10010</v>
      </c>
      <c r="K6" s="11">
        <f>+J6*5%</f>
        <v>500.5</v>
      </c>
      <c r="L6" s="11">
        <f t="shared" si="2"/>
        <v>10510.5</v>
      </c>
      <c r="M6" s="12">
        <f t="shared" si="3"/>
        <v>4729725</v>
      </c>
      <c r="O6" s="17"/>
      <c r="P6" s="18"/>
    </row>
    <row r="7" spans="1:16" ht="109" thickBot="1" x14ac:dyDescent="0.25">
      <c r="A7" s="7">
        <v>5</v>
      </c>
      <c r="B7" s="6" t="s">
        <v>25</v>
      </c>
      <c r="C7" s="19" t="s">
        <v>30</v>
      </c>
      <c r="D7" s="7">
        <v>450</v>
      </c>
      <c r="E7" s="16">
        <v>9100</v>
      </c>
      <c r="F7" s="14">
        <f>+E7*5%</f>
        <v>455</v>
      </c>
      <c r="G7" s="14">
        <f>F7+E7</f>
        <v>9555</v>
      </c>
      <c r="H7" s="13">
        <f>G7*D7</f>
        <v>4299750</v>
      </c>
      <c r="I7" s="7">
        <v>450</v>
      </c>
      <c r="J7" s="16">
        <v>10010</v>
      </c>
      <c r="K7" s="14">
        <f>+J7*5%</f>
        <v>500.5</v>
      </c>
      <c r="L7" s="14">
        <f>K7+J7</f>
        <v>10510.5</v>
      </c>
      <c r="M7" s="13">
        <f>L7*I7</f>
        <v>4729725</v>
      </c>
      <c r="O7" s="17"/>
      <c r="P7" s="18"/>
    </row>
    <row r="8" spans="1:16" ht="49" thickBot="1" x14ac:dyDescent="0.25">
      <c r="A8" s="7">
        <v>6</v>
      </c>
      <c r="B8" s="6" t="s">
        <v>15</v>
      </c>
      <c r="C8" s="19" t="s">
        <v>31</v>
      </c>
      <c r="D8" s="7">
        <v>450</v>
      </c>
      <c r="E8" s="16">
        <v>6050</v>
      </c>
      <c r="F8" s="14">
        <f>+E8*0%</f>
        <v>0</v>
      </c>
      <c r="G8" s="14">
        <f>F8+E8</f>
        <v>6050</v>
      </c>
      <c r="H8" s="13">
        <f>G8*D8</f>
        <v>2722500</v>
      </c>
      <c r="I8" s="7">
        <v>450</v>
      </c>
      <c r="J8" s="16">
        <v>6655</v>
      </c>
      <c r="K8" s="14">
        <f>+J8*0%</f>
        <v>0</v>
      </c>
      <c r="L8" s="14">
        <f>K8+J8</f>
        <v>6655</v>
      </c>
      <c r="M8" s="13">
        <f>L8*I8</f>
        <v>2994750</v>
      </c>
      <c r="O8" s="17"/>
      <c r="P8" s="18"/>
    </row>
    <row r="9" spans="1:16" ht="73" thickBot="1" x14ac:dyDescent="0.25">
      <c r="A9" s="7">
        <v>7</v>
      </c>
      <c r="B9" s="6" t="s">
        <v>10</v>
      </c>
      <c r="C9" s="19" t="s">
        <v>32</v>
      </c>
      <c r="D9" s="7">
        <v>450</v>
      </c>
      <c r="E9" s="16">
        <v>13200</v>
      </c>
      <c r="F9" s="14">
        <f>+E9*19%</f>
        <v>2508</v>
      </c>
      <c r="G9" s="14">
        <f>F9+E9</f>
        <v>15708</v>
      </c>
      <c r="H9" s="13">
        <f>G9*D9</f>
        <v>7068600</v>
      </c>
      <c r="I9" s="7">
        <v>450</v>
      </c>
      <c r="J9" s="16">
        <v>14520</v>
      </c>
      <c r="K9" s="14">
        <f>+J9*19%</f>
        <v>2758.8</v>
      </c>
      <c r="L9" s="14">
        <f>K9+J9</f>
        <v>17278.8</v>
      </c>
      <c r="M9" s="13">
        <f>L9*I9</f>
        <v>7775460</v>
      </c>
      <c r="O9" s="17"/>
      <c r="P9" s="18"/>
    </row>
    <row r="10" spans="1:16" ht="109" thickBot="1" x14ac:dyDescent="0.25">
      <c r="A10" s="7">
        <v>8</v>
      </c>
      <c r="B10" s="6" t="s">
        <v>20</v>
      </c>
      <c r="C10" s="19" t="s">
        <v>33</v>
      </c>
      <c r="D10" s="7">
        <v>900</v>
      </c>
      <c r="E10" s="16">
        <v>8250</v>
      </c>
      <c r="F10" s="14">
        <v>0</v>
      </c>
      <c r="G10" s="14">
        <f>F10+E10</f>
        <v>8250</v>
      </c>
      <c r="H10" s="13">
        <f>G10*D10</f>
        <v>7425000</v>
      </c>
      <c r="I10" s="7">
        <v>900</v>
      </c>
      <c r="J10" s="16">
        <v>9075</v>
      </c>
      <c r="K10" s="14">
        <v>0</v>
      </c>
      <c r="L10" s="14">
        <f>K10+J10</f>
        <v>9075</v>
      </c>
      <c r="M10" s="13">
        <f>L10*I10</f>
        <v>8167500</v>
      </c>
      <c r="O10" s="17"/>
      <c r="P10" s="18"/>
    </row>
    <row r="11" spans="1:16" ht="61" thickBot="1" x14ac:dyDescent="0.25">
      <c r="A11" s="7">
        <v>9</v>
      </c>
      <c r="B11" s="6" t="s">
        <v>21</v>
      </c>
      <c r="C11" s="19" t="s">
        <v>34</v>
      </c>
      <c r="D11" s="7">
        <v>450</v>
      </c>
      <c r="E11" s="16">
        <v>13100</v>
      </c>
      <c r="F11" s="14">
        <v>0</v>
      </c>
      <c r="G11" s="14">
        <f>F11+E11</f>
        <v>13100</v>
      </c>
      <c r="H11" s="13">
        <f>G11*D11</f>
        <v>5895000</v>
      </c>
      <c r="I11" s="7">
        <v>450</v>
      </c>
      <c r="J11" s="16">
        <v>14410</v>
      </c>
      <c r="K11" s="14">
        <v>0</v>
      </c>
      <c r="L11" s="14">
        <f t="shared" ref="L11:L16" si="4">K11+J11</f>
        <v>14410</v>
      </c>
      <c r="M11" s="13">
        <f t="shared" ref="M11:M16" si="5">L11*I11</f>
        <v>6484500</v>
      </c>
      <c r="O11" s="17"/>
      <c r="P11" s="18"/>
    </row>
    <row r="12" spans="1:16" ht="45" customHeight="1" thickBot="1" x14ac:dyDescent="0.25">
      <c r="A12" s="7">
        <v>10</v>
      </c>
      <c r="B12" s="6" t="s">
        <v>11</v>
      </c>
      <c r="C12" s="19" t="s">
        <v>35</v>
      </c>
      <c r="D12" s="7">
        <v>450</v>
      </c>
      <c r="E12" s="16">
        <v>6800</v>
      </c>
      <c r="F12" s="14">
        <f t="shared" ref="F12:F15" si="6">+E12*19%</f>
        <v>1292</v>
      </c>
      <c r="G12" s="14">
        <f t="shared" ref="G12:G15" si="7">F12+E12</f>
        <v>8092</v>
      </c>
      <c r="H12" s="13">
        <f t="shared" ref="H12:H15" si="8">G12*D12</f>
        <v>3641400</v>
      </c>
      <c r="I12" s="7">
        <v>450</v>
      </c>
      <c r="J12" s="16">
        <v>7480</v>
      </c>
      <c r="K12" s="14">
        <f t="shared" ref="K12:K16" si="9">+J12*19%</f>
        <v>1421.2</v>
      </c>
      <c r="L12" s="14">
        <f t="shared" si="4"/>
        <v>8901.2000000000007</v>
      </c>
      <c r="M12" s="13">
        <f t="shared" si="5"/>
        <v>4005540.0000000005</v>
      </c>
      <c r="O12" s="17"/>
      <c r="P12" s="18"/>
    </row>
    <row r="13" spans="1:16" ht="49" thickBot="1" x14ac:dyDescent="0.25">
      <c r="A13" s="7">
        <v>11</v>
      </c>
      <c r="B13" s="6" t="s">
        <v>16</v>
      </c>
      <c r="C13" s="19" t="s">
        <v>22</v>
      </c>
      <c r="D13" s="7">
        <v>450</v>
      </c>
      <c r="E13" s="16">
        <v>6200</v>
      </c>
      <c r="F13" s="14">
        <v>0</v>
      </c>
      <c r="G13" s="14">
        <f t="shared" si="7"/>
        <v>6200</v>
      </c>
      <c r="H13" s="13">
        <f t="shared" si="8"/>
        <v>2790000</v>
      </c>
      <c r="I13" s="7">
        <v>450</v>
      </c>
      <c r="J13" s="16">
        <v>6820</v>
      </c>
      <c r="K13" s="14">
        <v>0</v>
      </c>
      <c r="L13" s="14">
        <f t="shared" si="4"/>
        <v>6820</v>
      </c>
      <c r="M13" s="13">
        <f t="shared" si="5"/>
        <v>3069000</v>
      </c>
      <c r="O13" s="17"/>
      <c r="P13" s="18"/>
    </row>
    <row r="14" spans="1:16" ht="49" thickBot="1" x14ac:dyDescent="0.25">
      <c r="A14" s="7">
        <v>12</v>
      </c>
      <c r="B14" s="6" t="s">
        <v>17</v>
      </c>
      <c r="C14" s="19" t="s">
        <v>19</v>
      </c>
      <c r="D14" s="7">
        <v>450</v>
      </c>
      <c r="E14" s="16">
        <v>21250</v>
      </c>
      <c r="F14" s="14">
        <v>0</v>
      </c>
      <c r="G14" s="14">
        <f t="shared" si="7"/>
        <v>21250</v>
      </c>
      <c r="H14" s="13">
        <f t="shared" si="8"/>
        <v>9562500</v>
      </c>
      <c r="I14" s="7">
        <v>450</v>
      </c>
      <c r="J14" s="16">
        <v>23375</v>
      </c>
      <c r="K14" s="14">
        <v>0</v>
      </c>
      <c r="L14" s="14">
        <f t="shared" si="4"/>
        <v>23375</v>
      </c>
      <c r="M14" s="13">
        <f t="shared" si="5"/>
        <v>10518750</v>
      </c>
      <c r="O14" s="17"/>
      <c r="P14" s="18"/>
    </row>
    <row r="15" spans="1:16" ht="49" thickBot="1" x14ac:dyDescent="0.25">
      <c r="A15" s="7">
        <v>13</v>
      </c>
      <c r="B15" s="6" t="s">
        <v>18</v>
      </c>
      <c r="C15" s="19" t="s">
        <v>23</v>
      </c>
      <c r="D15" s="7">
        <v>450</v>
      </c>
      <c r="E15" s="16">
        <v>9600</v>
      </c>
      <c r="F15" s="14">
        <f t="shared" si="6"/>
        <v>1824</v>
      </c>
      <c r="G15" s="14">
        <f t="shared" si="7"/>
        <v>11424</v>
      </c>
      <c r="H15" s="13">
        <f t="shared" si="8"/>
        <v>5140800</v>
      </c>
      <c r="I15" s="7">
        <v>450</v>
      </c>
      <c r="J15" s="16">
        <v>10890</v>
      </c>
      <c r="K15" s="14">
        <f t="shared" si="9"/>
        <v>2069.1</v>
      </c>
      <c r="L15" s="14">
        <f t="shared" si="4"/>
        <v>12959.1</v>
      </c>
      <c r="M15" s="13">
        <f t="shared" si="5"/>
        <v>5831595</v>
      </c>
      <c r="O15" s="17"/>
      <c r="P15" s="18"/>
    </row>
    <row r="16" spans="1:16" ht="109" thickBot="1" x14ac:dyDescent="0.25">
      <c r="A16" s="7">
        <v>14</v>
      </c>
      <c r="B16" s="6" t="s">
        <v>24</v>
      </c>
      <c r="C16" s="19" t="s">
        <v>36</v>
      </c>
      <c r="D16" s="7">
        <v>450</v>
      </c>
      <c r="E16" s="16">
        <v>3300</v>
      </c>
      <c r="F16" s="14">
        <f t="shared" ref="F16" si="10">+E16*19%</f>
        <v>627</v>
      </c>
      <c r="G16" s="14">
        <f t="shared" ref="G16" si="11">F16+E16</f>
        <v>3927</v>
      </c>
      <c r="H16" s="13">
        <f t="shared" ref="H16" si="12">G16*D16</f>
        <v>1767150</v>
      </c>
      <c r="I16" s="7">
        <v>450</v>
      </c>
      <c r="J16" s="16">
        <v>4000</v>
      </c>
      <c r="K16" s="14">
        <f t="shared" si="9"/>
        <v>760</v>
      </c>
      <c r="L16" s="14">
        <f t="shared" si="4"/>
        <v>4760</v>
      </c>
      <c r="M16" s="13">
        <f t="shared" si="5"/>
        <v>2142000</v>
      </c>
      <c r="O16" s="17"/>
      <c r="P16" s="18"/>
    </row>
    <row r="17" spans="8:13" x14ac:dyDescent="0.2">
      <c r="H17" s="15">
        <f>SUM(H3:H16)</f>
        <v>69977700</v>
      </c>
      <c r="M17" s="15">
        <f>SUM(M3:M16)</f>
        <v>77508945</v>
      </c>
    </row>
  </sheetData>
  <mergeCells count="2">
    <mergeCell ref="D1:H1"/>
    <mergeCell ref="I1:M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2CBED-6E80-884F-A68C-D50D6CD9645B}">
  <dimension ref="A1:H16"/>
  <sheetViews>
    <sheetView topLeftCell="A13" workbookViewId="0">
      <selection activeCell="C15" sqref="C15"/>
    </sheetView>
  </sheetViews>
  <sheetFormatPr baseColWidth="10" defaultRowHeight="15" x14ac:dyDescent="0.2"/>
  <cols>
    <col min="1" max="1" width="2.6640625" bestFit="1" customWidth="1"/>
  </cols>
  <sheetData>
    <row r="1" spans="1:8" ht="36" x14ac:dyDescent="0.2">
      <c r="A1" s="6" t="s">
        <v>9</v>
      </c>
      <c r="B1" s="6" t="s">
        <v>0</v>
      </c>
      <c r="C1" s="6" t="s">
        <v>1</v>
      </c>
      <c r="D1" s="6" t="s">
        <v>2</v>
      </c>
      <c r="E1" s="9" t="s">
        <v>3</v>
      </c>
      <c r="F1" s="9" t="s">
        <v>7</v>
      </c>
      <c r="G1" s="9" t="s">
        <v>4</v>
      </c>
      <c r="H1" s="10" t="s">
        <v>5</v>
      </c>
    </row>
    <row r="2" spans="1:8" ht="318" thickBot="1" x14ac:dyDescent="0.25">
      <c r="A2" s="7">
        <v>1</v>
      </c>
      <c r="B2" s="7" t="s">
        <v>8</v>
      </c>
      <c r="C2" s="19" t="s">
        <v>26</v>
      </c>
      <c r="D2" s="7">
        <v>450</v>
      </c>
      <c r="E2" s="16"/>
      <c r="F2" s="11"/>
      <c r="G2" s="11"/>
      <c r="H2" s="12"/>
    </row>
    <row r="3" spans="1:8" ht="307" thickBot="1" x14ac:dyDescent="0.25">
      <c r="A3" s="7">
        <v>2</v>
      </c>
      <c r="B3" s="6" t="s">
        <v>12</v>
      </c>
      <c r="C3" s="19" t="s">
        <v>27</v>
      </c>
      <c r="D3" s="7">
        <v>450</v>
      </c>
      <c r="E3" s="16"/>
      <c r="F3" s="11"/>
      <c r="G3" s="11"/>
      <c r="H3" s="12"/>
    </row>
    <row r="4" spans="1:8" ht="252" thickBot="1" x14ac:dyDescent="0.25">
      <c r="A4" s="7">
        <v>3</v>
      </c>
      <c r="B4" s="6" t="s">
        <v>13</v>
      </c>
      <c r="C4" s="19" t="s">
        <v>28</v>
      </c>
      <c r="D4" s="7">
        <v>450</v>
      </c>
      <c r="E4" s="16"/>
      <c r="F4" s="11"/>
      <c r="G4" s="11"/>
      <c r="H4" s="12"/>
    </row>
    <row r="5" spans="1:8" ht="285" thickBot="1" x14ac:dyDescent="0.25">
      <c r="A5" s="7">
        <v>4</v>
      </c>
      <c r="B5" s="6" t="s">
        <v>14</v>
      </c>
      <c r="C5" s="19" t="s">
        <v>29</v>
      </c>
      <c r="D5" s="7">
        <v>450</v>
      </c>
      <c r="E5" s="16"/>
      <c r="F5" s="11"/>
      <c r="G5" s="11"/>
      <c r="H5" s="12"/>
    </row>
    <row r="6" spans="1:8" ht="409.6" thickBot="1" x14ac:dyDescent="0.25">
      <c r="A6" s="7">
        <v>5</v>
      </c>
      <c r="B6" s="6" t="s">
        <v>25</v>
      </c>
      <c r="C6" s="19" t="s">
        <v>30</v>
      </c>
      <c r="D6" s="7">
        <v>450</v>
      </c>
      <c r="E6" s="16"/>
      <c r="F6" s="14"/>
      <c r="G6" s="14"/>
      <c r="H6" s="13"/>
    </row>
    <row r="7" spans="1:8" ht="229" thickBot="1" x14ac:dyDescent="0.25">
      <c r="A7" s="7">
        <v>6</v>
      </c>
      <c r="B7" s="6" t="s">
        <v>15</v>
      </c>
      <c r="C7" s="19" t="s">
        <v>31</v>
      </c>
      <c r="D7" s="7">
        <v>450</v>
      </c>
      <c r="E7" s="16"/>
      <c r="F7" s="14"/>
      <c r="G7" s="14"/>
      <c r="H7" s="13"/>
    </row>
    <row r="8" spans="1:8" ht="351" thickBot="1" x14ac:dyDescent="0.25">
      <c r="A8" s="7">
        <v>7</v>
      </c>
      <c r="B8" s="6" t="s">
        <v>10</v>
      </c>
      <c r="C8" s="19" t="s">
        <v>32</v>
      </c>
      <c r="D8" s="7">
        <v>450</v>
      </c>
      <c r="E8" s="16"/>
      <c r="F8" s="14"/>
      <c r="G8" s="14"/>
      <c r="H8" s="13"/>
    </row>
    <row r="9" spans="1:8" ht="409.6" thickBot="1" x14ac:dyDescent="0.25">
      <c r="A9" s="7">
        <v>8</v>
      </c>
      <c r="B9" s="6" t="s">
        <v>20</v>
      </c>
      <c r="C9" s="19" t="s">
        <v>33</v>
      </c>
      <c r="D9" s="7">
        <v>900</v>
      </c>
      <c r="E9" s="16"/>
      <c r="F9" s="14"/>
      <c r="G9" s="14"/>
      <c r="H9" s="13"/>
    </row>
    <row r="10" spans="1:8" ht="263" thickBot="1" x14ac:dyDescent="0.25">
      <c r="A10" s="7">
        <v>9</v>
      </c>
      <c r="B10" s="6" t="s">
        <v>21</v>
      </c>
      <c r="C10" s="19" t="s">
        <v>34</v>
      </c>
      <c r="D10" s="7">
        <v>450</v>
      </c>
      <c r="E10" s="16"/>
      <c r="F10" s="14"/>
      <c r="G10" s="14"/>
      <c r="H10" s="13"/>
    </row>
    <row r="11" spans="1:8" ht="296" thickBot="1" x14ac:dyDescent="0.25">
      <c r="A11" s="7">
        <v>10</v>
      </c>
      <c r="B11" s="6" t="s">
        <v>11</v>
      </c>
      <c r="C11" s="19" t="s">
        <v>35</v>
      </c>
      <c r="D11" s="7">
        <v>450</v>
      </c>
      <c r="E11" s="16"/>
      <c r="F11" s="14"/>
      <c r="G11" s="14"/>
      <c r="H11" s="13"/>
    </row>
    <row r="12" spans="1:8" ht="229" thickBot="1" x14ac:dyDescent="0.25">
      <c r="A12" s="7">
        <v>11</v>
      </c>
      <c r="B12" s="6" t="s">
        <v>16</v>
      </c>
      <c r="C12" s="19" t="s">
        <v>22</v>
      </c>
      <c r="D12" s="7">
        <v>450</v>
      </c>
      <c r="E12" s="16"/>
      <c r="F12" s="14"/>
      <c r="G12" s="14"/>
      <c r="H12" s="13"/>
    </row>
    <row r="13" spans="1:8" ht="241" thickBot="1" x14ac:dyDescent="0.25">
      <c r="A13" s="7">
        <v>12</v>
      </c>
      <c r="B13" s="6" t="s">
        <v>17</v>
      </c>
      <c r="C13" s="19" t="s">
        <v>19</v>
      </c>
      <c r="D13" s="7">
        <v>450</v>
      </c>
      <c r="E13" s="16"/>
      <c r="F13" s="14"/>
      <c r="G13" s="14"/>
      <c r="H13" s="13"/>
    </row>
    <row r="14" spans="1:8" ht="252" thickBot="1" x14ac:dyDescent="0.25">
      <c r="A14" s="7">
        <v>13</v>
      </c>
      <c r="B14" s="6" t="s">
        <v>18</v>
      </c>
      <c r="C14" s="19" t="s">
        <v>23</v>
      </c>
      <c r="D14" s="7">
        <v>450</v>
      </c>
      <c r="E14" s="16"/>
      <c r="F14" s="14"/>
      <c r="G14" s="14"/>
      <c r="H14" s="13"/>
    </row>
    <row r="15" spans="1:8" ht="409.6" thickBot="1" x14ac:dyDescent="0.25">
      <c r="A15" s="7">
        <v>14</v>
      </c>
      <c r="B15" s="6" t="s">
        <v>24</v>
      </c>
      <c r="C15" s="19" t="s">
        <v>36</v>
      </c>
      <c r="D15" s="7">
        <v>450</v>
      </c>
      <c r="E15" s="16"/>
      <c r="F15" s="14"/>
      <c r="G15" s="14"/>
      <c r="H15" s="13"/>
    </row>
    <row r="16" spans="1:8" x14ac:dyDescent="0.2">
      <c r="A16" s="3"/>
      <c r="B16" s="3"/>
      <c r="C16" s="3"/>
      <c r="D16" s="3"/>
      <c r="E16" s="4"/>
      <c r="F16" s="4"/>
      <c r="G16" s="4"/>
      <c r="H16" s="15">
        <f>SUM(H2:H15)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Estudio de Mercados </vt:lpstr>
      <vt:lpstr>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onecorporationsas@hotmail.com</dc:creator>
  <cp:lastModifiedBy>Yuli Scarpeta Scarpeta</cp:lastModifiedBy>
  <dcterms:created xsi:type="dcterms:W3CDTF">2025-02-11T14:03:43Z</dcterms:created>
  <dcterms:modified xsi:type="dcterms:W3CDTF">2026-10-15T20:03:39Z</dcterms:modified>
</cp:coreProperties>
</file>