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SUS\OneDrive\Escritorio\GOBERNACION 2025\SUBASTA RADIOS POLICIA\"/>
    </mc:Choice>
  </mc:AlternateContent>
  <xr:revisionPtr revIDLastSave="0" documentId="8_{664B5AEA-1A69-4FD2-BB81-D074DC2A4EDA}" xr6:coauthVersionLast="47" xr6:coauthVersionMax="47" xr10:uidLastSave="{00000000-0000-0000-0000-000000000000}"/>
  <bookViews>
    <workbookView xWindow="-110" yWindow="-110" windowWidth="19420" windowHeight="10300" xr2:uid="{00000000-000D-0000-FFFF-FFFF00000000}"/>
  </bookViews>
  <sheets>
    <sheet name="Detallado (2)" sheetId="1" r:id="rId1"/>
    <sheet name="GENERAL" sheetId="3" r:id="rId2"/>
  </sheets>
  <definedNames>
    <definedName name="_xlnm.Print_Area" localSheetId="0">'Detallado (2)'!$B$1:$O$20</definedName>
    <definedName name="_xlnm.Print_Area" localSheetId="1">GENERAL!$A$1:$E$20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7" i="1" l="1"/>
  <c r="N7" i="1" s="1"/>
  <c r="M8" i="1"/>
  <c r="N8" i="1" s="1"/>
  <c r="M9" i="1"/>
  <c r="N9" i="1" s="1"/>
  <c r="M10" i="1"/>
  <c r="N10" i="1" s="1"/>
  <c r="M6" i="1"/>
  <c r="I7" i="1"/>
  <c r="J7" i="1" s="1"/>
  <c r="I8" i="1"/>
  <c r="J8" i="1" s="1"/>
  <c r="I9" i="1"/>
  <c r="J9" i="1" s="1"/>
  <c r="I10" i="1"/>
  <c r="J10" i="1" s="1"/>
  <c r="I6" i="1"/>
  <c r="J6" i="1" s="1"/>
  <c r="K6" i="1"/>
  <c r="K7" i="1"/>
  <c r="L7" i="1" s="1"/>
  <c r="K8" i="1"/>
  <c r="L8" i="1" s="1"/>
  <c r="K9" i="1"/>
  <c r="L9" i="1" s="1"/>
  <c r="K10" i="1"/>
  <c r="L10" i="1" s="1"/>
  <c r="E10" i="3"/>
  <c r="D10" i="3"/>
  <c r="E9" i="3"/>
  <c r="D9" i="3"/>
  <c r="E8" i="3"/>
  <c r="D8" i="3"/>
  <c r="G10" i="1"/>
  <c r="G9" i="1"/>
  <c r="G8" i="1"/>
  <c r="G7" i="1"/>
  <c r="K11" i="1" l="1"/>
  <c r="J11" i="1"/>
  <c r="M11" i="1"/>
  <c r="L6" i="1"/>
  <c r="L11" i="1" s="1"/>
  <c r="N6" i="1"/>
  <c r="N11" i="1" s="1"/>
  <c r="G11" i="1"/>
  <c r="I11" i="1"/>
  <c r="N14"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tc={4A293E58-1B6B-4423-91F9-CE073D3B41C5}</author>
  </authors>
  <commentList>
    <comment ref="C9" authorId="0" shapeId="0" xr:uid="{4A293E58-1B6B-4423-91F9-CE073D3B41C5}">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Definir si el perfil es profesional o tecnico </t>
        </r>
      </text>
    </comment>
  </commentList>
</comments>
</file>

<file path=xl/sharedStrings.xml><?xml version="1.0" encoding="utf-8"?>
<sst xmlns="http://schemas.openxmlformats.org/spreadsheetml/2006/main" count="50" uniqueCount="42">
  <si>
    <t>COMPONENTES DETALLADOS DEL PRESUPUESTO DEL PROGRAMA DE FORMACION- 2026.</t>
  </si>
  <si>
    <t>Item</t>
  </si>
  <si>
    <t>Descripcion</t>
  </si>
  <si>
    <t>Unidad</t>
  </si>
  <si>
    <t>Cantidad</t>
  </si>
  <si>
    <t>Valor Unitario</t>
  </si>
  <si>
    <t>Valor Total</t>
  </si>
  <si>
    <t>unidad</t>
  </si>
  <si>
    <t>Total …...........................................................................................................................................</t>
  </si>
  <si>
    <t>Atentamente,</t>
  </si>
  <si>
    <t>LUIS FERNANDO PALACIOS ALOMIA</t>
  </si>
  <si>
    <t>Secretario de Gobierno Departamental</t>
  </si>
  <si>
    <t>Elaboró:</t>
  </si>
  <si>
    <t>Mirian Carvajal Rosero</t>
  </si>
  <si>
    <t>Secretaría de Gobierno Departamental</t>
  </si>
  <si>
    <t>Profesional Apoyo</t>
  </si>
  <si>
    <t>Revisó:</t>
  </si>
  <si>
    <t>María Camila Rojas</t>
  </si>
  <si>
    <t>PRESUPUESTO GENERAL VIGENCIA 2026</t>
  </si>
  <si>
    <t>PERFIL DEL PROYECTO:Fortalecimiento de la red de radios del Departamento de Policía Putumayo a través de la adquisición radios radios portátiles de radiocomunicación para el mejor desarrollo y efectividad del servicio de Policía en el Putumayo.</t>
  </si>
  <si>
    <t>OBJETIVO GENERAL</t>
  </si>
  <si>
    <t>Objetivo especifico</t>
  </si>
  <si>
    <t xml:space="preserve">Producto </t>
  </si>
  <si>
    <t>Actividad Entregable</t>
  </si>
  <si>
    <t>Valor /Unitario</t>
  </si>
  <si>
    <t>Valor/Total</t>
  </si>
  <si>
    <t>Incrementar la disponibilidad y cobertura de equipos de radiocomunicación</t>
  </si>
  <si>
    <t xml:space="preserve">Servicio de apoyo financiero para proyectos de convivencia y seguridad ciudadana     (Producto principal del proyecto)  </t>
  </si>
  <si>
    <t xml:space="preserve">(A) Adquirir y suministrar 56 radios portátiles radios portátiles de radiocomunicación para el fortalecimiento de las comunicaciones operativas del servicio de Policía en el municipio de Mocoa, departamento del Putumayo, contribuyendo a mejorar la coordinación, capacidad de respuesta y efectividad en materia de seguridad y convivencia ciudadana </t>
  </si>
  <si>
    <t>(A) Realizar capacitación técnica y operativa para el manejo, configuración, uso adecuado y mantenimiento básico de los 56 radios portátiles radios portátiles de radiocomunicación, dirigida al personal policial encargado de su operación en el municipio de Mocoa.</t>
  </si>
  <si>
    <t>Total Producto</t>
  </si>
  <si>
    <t>Total Objetivo</t>
  </si>
  <si>
    <t>Total Proyecto</t>
  </si>
  <si>
    <t>Fortalecimiento  de la red de comunicaciones para mejorar el desarrollo y la efectividad del servicio de Policía en el departamento de   Putumayo</t>
  </si>
  <si>
    <t>NOMBRE DEL PROYECTO: Fortalecimiento  de la red de comunicaciones para mejorar el desarrollo y la efectividad del servicio de Policía en el departamento de   Putumayo</t>
  </si>
  <si>
    <r>
      <t>DIRECTOR DEL PROYECTO. 
• Formación academica: Profesional Ingeniero electrónico y/o comunicaciones. 
• Magister</t>
    </r>
    <r>
      <rPr>
        <sz val="6"/>
        <rFont val="Arial"/>
        <family val="2"/>
      </rPr>
      <t xml:space="preserve"> en gerencia de sistemas de información y proyectos tecnológicos. 
</t>
    </r>
    <r>
      <rPr>
        <sz val="6"/>
        <color theme="1"/>
        <rFont val="Arial"/>
        <family val="2"/>
      </rPr>
      <t xml:space="preserve">•  Experiencia General: No menor a diez (10) años contados a partir de la fecha de expedición de su matrícula profesional.
• Experiencia Especifica: Mínimo dos (2) contratos donde se haya desempeñado en el cargo de director y/o coordinador y/o consultor de SISTEMA INTEGRADO DE COMUNICACIONES </t>
    </r>
    <r>
      <rPr>
        <sz val="6"/>
        <rFont val="Arial"/>
        <family val="2"/>
      </rPr>
      <t>y/o</t>
    </r>
    <r>
      <rPr>
        <b/>
        <u/>
        <sz val="6"/>
        <rFont val="Arial"/>
        <family val="2"/>
      </rPr>
      <t xml:space="preserve"> </t>
    </r>
    <r>
      <rPr>
        <sz val="6"/>
        <color theme="1"/>
        <rFont val="Arial"/>
        <family val="2"/>
      </rPr>
      <t>SUBSISTEMAS SIES.</t>
    </r>
  </si>
  <si>
    <r>
      <t xml:space="preserve">ASESOR ESPECIALISTA EN SEGURIDAD CIUDADANA, 
• Formación Académica: Ingeniero de sistemas y/o electrónico 
</t>
    </r>
    <r>
      <rPr>
        <sz val="6"/>
        <rFont val="Arial"/>
        <family val="2"/>
      </rPr>
      <t>•Magister</t>
    </r>
    <r>
      <rPr>
        <sz val="6"/>
        <color theme="1"/>
        <rFont val="Arial"/>
        <family val="2"/>
      </rPr>
      <t xml:space="preserve"> en Gerencia de proyectos de telecomunicaciones. 
•Magister en seguridad y defensa nacional.</t>
    </r>
    <r>
      <rPr>
        <sz val="6"/>
        <color rgb="FF00B0F0"/>
        <rFont val="Arial"/>
        <family val="2"/>
      </rPr>
      <t xml:space="preserve"> 
</t>
    </r>
    <r>
      <rPr>
        <sz val="6"/>
        <color theme="1"/>
        <rFont val="Arial"/>
        <family val="2"/>
      </rPr>
      <t>• Acreditación por la superintendencia de vigilancia y seguridad privada como asesor en seguridad privada, para lo cual deberá aportar resolución vigente
•	Experiencia General: Deberá contar con una experiencia no menor a diez (10) años contados a partir de la fecha de expedición de su matrícula profesional.
•	Experiencia Especifica: Un (01) contrato como asesor o  haber participado en proyectos de SISTEMA INTEGRADO DE COMUNICACIONES</t>
    </r>
    <r>
      <rPr>
        <sz val="6"/>
        <color rgb="FF00B050"/>
        <rFont val="Arial"/>
        <family val="2"/>
      </rPr>
      <t xml:space="preserve"> </t>
    </r>
    <r>
      <rPr>
        <sz val="6"/>
        <color theme="1"/>
        <rFont val="Arial"/>
        <family val="2"/>
      </rPr>
      <t>y/o SUBSISTEMAS SIES.</t>
    </r>
  </si>
  <si>
    <r>
      <t xml:space="preserve">INGENIERO OPERATIVO
•Formación Académica: Ingeniero de sistemas y/o electrónico 
•Especialista en gerencia de proyecto de telecomunicaciones y/o afines.
•Experiencia General: experiencia minima de un (1) año contados a partir de la fecha de expedición de su matrícula profesional.
•Experiencia Especifica: Un (1) contrato cuyo objeto corresponda a proyectos de SISTEMA INTEGRADO DE COMUNICACIONES </t>
    </r>
    <r>
      <rPr>
        <sz val="6"/>
        <rFont val="Arial"/>
        <family val="2"/>
      </rPr>
      <t>y/o</t>
    </r>
    <r>
      <rPr>
        <sz val="6"/>
        <color theme="1"/>
        <rFont val="Arial"/>
        <family val="2"/>
      </rPr>
      <t xml:space="preserve"> SUBSISTEMAS SIES.</t>
    </r>
  </si>
  <si>
    <r>
      <rPr>
        <sz val="6"/>
        <rFont val="Arial"/>
        <family val="2"/>
      </rPr>
      <t xml:space="preserve">INGENIERO OPERATIVO; </t>
    </r>
    <r>
      <rPr>
        <sz val="6"/>
        <color theme="1"/>
        <rFont val="Arial"/>
        <family val="2"/>
      </rPr>
      <t xml:space="preserve">
•Formación Académica</t>
    </r>
    <r>
      <rPr>
        <sz val="6"/>
        <rFont val="Arial"/>
        <family val="2"/>
      </rPr>
      <t>: Ingeniero  de sistemas y/o electrónico y/o telecomunicaciones,</t>
    </r>
    <r>
      <rPr>
        <sz val="6"/>
        <color theme="1"/>
        <rFont val="Arial"/>
        <family val="2"/>
      </rPr>
      <t xml:space="preserve"> 
•Experiencia General: experiencia minima de un (1) año contados a partir de la fecha de expedición de su matrícula profesional
•Experiencia Especifica: Un contrato com</t>
    </r>
    <r>
      <rPr>
        <sz val="6"/>
        <rFont val="Arial"/>
        <family val="2"/>
      </rPr>
      <t>o ingeniero</t>
    </r>
    <r>
      <rPr>
        <sz val="6"/>
        <color theme="1"/>
        <rFont val="Arial"/>
        <family val="2"/>
      </rPr>
      <t>, cuyo objeto haya consistido en el suministro, instalación y puesta en marcha de SISTEMA INTEGRADO DE COMUNICACIONES y/o SUBSISTEMAS SIES.</t>
    </r>
  </si>
  <si>
    <t>Radios portátiles para sistema convencional, color negro, compatibles con el estándar P25 y con la infraestructura y los terminales de comunicación de voz utilizados por la Policía Nacional. Deben contar con bandas de frecuencia activadas y licenciadas entre 450 MHz y 470 MHz para operación convencional digital, con capacidad de activación mediante licencia de software para las bandas de 806 MHz a 870 MHz, compatibles con el modo de operación troncalizado de la Policía Nacional, y de 136 MHz a 174 MHz para VHF. Deben soportar multiplexación FDMA, modulación C4FM, rango de frecuencia de 380 MHz a 470 MHz, capacidad de operación troncalizada entre 851 MHz y 870 MHz, espaciamiento de canal de 12,5 kHz en todas las bandas, estabilidad de frecuencia de ±1,0 ppm, sensibilidad digital de 0,158 µV o mejor para una tasa de error de bit (BER) del 5 % o inferior, selectividad de 74 dB a 80 dB o mejor para canales de 12,5 kHz, rechazo espurio de 98 dB o mejor y distorsión de audio de 0,9 % o inferior. Los equipos deben contar con el algoritmo de encriptación DVP-XL activado y licenciado, así como capacidad de activación mediante licencia de software de los algoritmos DES-OFB, ADP, DVP-XL y AES-256, con soporte simultáneo de dichos algoritmos, administración de mínimo 128 claves de encriptación y licenciamiento para el envío remoto de claves. Deben ser compatibles con la infraestructura y los terminales de comunicación de voz que soporten tecnología OTAR utilizados por la Policía Nacional, cumplir con los estándares FIPS 140-2 Nivel 3 y FIPS 197, y ser compatibles con los cargadores de claves de encriptación KVL actualmente utilizados por la institución y sus nuevas versiones liberadas por el fabricante; los cables, adaptadores y demás accesorios adicionales requeridos para garantizar dicha compatibilidad deberán incluirse sin costo adicional para la Policía Nacional. En cuanto a sus características de operación y funcionamiento, deben incorporar Bluetooth de misión crítica versión 2.1, con encriptación de 96 bits para el emparejamiento y de 128 bits para voz; pantalla LCD superior monocromática de mapa de bits completo, con una línea de texto de ocho caracteres y retroiluminación multicolor; perilla superior de encendido y control de volumen, botón naranja de emergencia, perilla giratoria de 16 posiciones para selección de canales, interruptor concéntrico de dos posiciones, interruptor programable de mínimo tres posiciones, botón lateral PTT y tres botones programables. Deben disponer de una capacidad mínima de 1.200 canales, espaciamiento de canal de 12,5 kHz, supresión adaptativa de ruido, rango de temperatura de operación entre -30 °C y +60 °C y peso máximo de 520 gramos con batería estándar. El sistema de geoposicionamiento GPS debe estar integrado y activado en la unidad, sin necesidad de antenas adicionales, ser compatible con las constelaciones GPS y GLONASS, operar en modo autónomo no asistido, ofrecer una precisión inferior a cinco metros con un nivel de confianza del 95 % o mejor y sensibilidad de -164 dBm o mejor. Cada radio debe incluir dos baterías estándar originales de la marca del equipo, con capacidad mínima de 3.400 mAh, protección IP68 y compatibilidad con los cargadores existentes de la institución; un cargador de baterías de la misma marca con su respectiva fuente de alimentación; un monófono alámbrico original de la misma marca, con gancho de sujeción; una antena de color negro, con GPS, sin acoples y compatible con las bandas de operación requeridas; y un sistema de sujeción tipo belt clip o porta radio compatible con el cinturón multipropósito utilizado por la institución. Asimismo, se deberá suministrar el manual de usuario con instrucciones claras sobre el funcionamiento del equipo, garantizar que el año de fabricación no sea anterior al año de suscripción del contrato y otorgar una garantía mínima de 36 meses para los radios, 24 meses para las baterías IMPRES-2 y 12 meses para los demás accesorios, que cubra la reparación o sustitución de equipos, componentes y piezas que presenten fallas, deterioro o defectos de fabricación.</t>
  </si>
  <si>
    <t>La presente se expide en Mocoa - Putumayo a los 13 días del mes de septiembe del año 2026.</t>
  </si>
  <si>
    <t>ANEXO 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</si>
</sst>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8" formatCode="&quot;$&quot;\ #,##0.00;[Red]\-&quot;$&quot;\ #,##0.00"/>
    <numFmt numFmtId="44" formatCode="_-&quot;$&quot;\ * #,##0.00_-;\-&quot;$&quot;\ * #,##0.00_-;_-&quot;$&quot;\ * &quot;-&quot;??_-;_-@_-"/>
    <numFmt numFmtId="43" formatCode="_-* #,##0.00_-;\-* #,##0.00_-;_-* &quot;-&quot;??_-;_-@_-"/>
    <numFmt numFmtId="164" formatCode="_-&quot;$&quot;* #,##0.00_-;\-&quot;$&quot;* #,##0.00_-;_-&quot;$&quot;* &quot;-&quot;??_-;_-@_-"/>
  </numFmts>
  <fonts count="24" x14ac:knownFonts="1">
    <font>
      <sz val="11"/>
      <color theme="1"/>
      <name val="Calibri"/>
      <family val="2"/>
      <scheme val="minor"/>
    </font>
    <font>
      <b/>
      <sz val="11"/>
      <color theme="1"/>
      <name val="Calibri"/>
      <family val="2"/>
      <scheme val="minor"/>
    </font>
    <font>
      <sz val="11"/>
      <color theme="1"/>
      <name val="Calibri"/>
      <family val="2"/>
      <scheme val="minor"/>
    </font>
    <font>
      <b/>
      <sz val="12"/>
      <color theme="1"/>
      <name val="Calibri"/>
      <family val="2"/>
      <scheme val="minor"/>
    </font>
    <font>
      <b/>
      <sz val="6"/>
      <color theme="1"/>
      <name val="Arial"/>
      <family val="2"/>
    </font>
    <font>
      <sz val="6"/>
      <color theme="1"/>
      <name val="Arial"/>
      <family val="2"/>
    </font>
    <font>
      <sz val="6"/>
      <color theme="1"/>
      <name val="Arial Narrow"/>
      <family val="2"/>
    </font>
    <font>
      <sz val="8"/>
      <color theme="1"/>
      <name val="Calibri"/>
      <family val="2"/>
      <scheme val="minor"/>
    </font>
    <font>
      <b/>
      <sz val="8"/>
      <color theme="1"/>
      <name val="Calibri"/>
      <family val="2"/>
      <scheme val="minor"/>
    </font>
    <font>
      <sz val="10"/>
      <name val="Arial"/>
      <family val="2"/>
    </font>
    <font>
      <sz val="11"/>
      <name val="Calibri"/>
      <family val="2"/>
      <scheme val="minor"/>
    </font>
    <font>
      <sz val="9"/>
      <color theme="1"/>
      <name val="Calibri"/>
      <family val="2"/>
      <scheme val="minor"/>
    </font>
    <font>
      <sz val="12"/>
      <color theme="1"/>
      <name val="Arial"/>
      <family val="2"/>
    </font>
    <font>
      <sz val="12"/>
      <color rgb="FF555555"/>
      <name val="Arial"/>
      <family val="2"/>
    </font>
    <font>
      <b/>
      <sz val="12"/>
      <color rgb="FF555555"/>
      <name val="Arial"/>
      <family val="2"/>
    </font>
    <font>
      <sz val="12"/>
      <color theme="1"/>
      <name val="Calibri"/>
      <family val="2"/>
      <scheme val="minor"/>
    </font>
    <font>
      <sz val="10"/>
      <color theme="1"/>
      <name val="Calibri"/>
      <family val="2"/>
      <scheme val="minor"/>
    </font>
    <font>
      <b/>
      <sz val="10"/>
      <color theme="1"/>
      <name val="Calibri"/>
      <family val="2"/>
      <scheme val="minor"/>
    </font>
    <font>
      <b/>
      <i/>
      <sz val="10"/>
      <color theme="1"/>
      <name val="Arial"/>
      <family val="2"/>
    </font>
    <font>
      <b/>
      <sz val="8"/>
      <color theme="1"/>
      <name val="Arial"/>
      <family val="2"/>
    </font>
    <font>
      <sz val="6"/>
      <color rgb="FF00B050"/>
      <name val="Arial"/>
      <family val="2"/>
    </font>
    <font>
      <b/>
      <u/>
      <sz val="6"/>
      <name val="Arial"/>
      <family val="2"/>
    </font>
    <font>
      <sz val="6"/>
      <color rgb="FF00B0F0"/>
      <name val="Arial"/>
      <family val="2"/>
    </font>
    <font>
      <sz val="6"/>
      <name val="Arial"/>
      <family val="2"/>
    </font>
  </fonts>
  <fills count="6">
    <fill>
      <patternFill patternType="none"/>
    </fill>
    <fill>
      <patternFill patternType="gray125"/>
    </fill>
    <fill>
      <patternFill patternType="solid">
        <fgColor theme="9" tint="0.79998168889431442"/>
        <bgColor indexed="64"/>
      </patternFill>
    </fill>
    <fill>
      <patternFill patternType="solid">
        <fgColor rgb="FFFFFF00"/>
        <bgColor indexed="64"/>
      </patternFill>
    </fill>
    <fill>
      <patternFill patternType="solid">
        <fgColor rgb="FF00B050"/>
        <bgColor indexed="64"/>
      </patternFill>
    </fill>
    <fill>
      <patternFill patternType="solid">
        <fgColor theme="5" tint="0.399975585192419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diagonal/>
    </border>
    <border>
      <left style="thin">
        <color indexed="64"/>
      </left>
      <right/>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s>
  <cellStyleXfs count="12">
    <xf numFmtId="0" fontId="0" fillId="0" borderId="0"/>
    <xf numFmtId="44" fontId="2" fillId="0" borderId="0"/>
    <xf numFmtId="44" fontId="2" fillId="0" borderId="0"/>
    <xf numFmtId="164" fontId="2" fillId="0" borderId="0"/>
    <xf numFmtId="43" fontId="2" fillId="0" borderId="0"/>
    <xf numFmtId="43" fontId="2" fillId="0" borderId="0"/>
    <xf numFmtId="0" fontId="9" fillId="0" borderId="0"/>
    <xf numFmtId="44" fontId="2" fillId="0" borderId="0"/>
    <xf numFmtId="44" fontId="2" fillId="0" borderId="0"/>
    <xf numFmtId="43" fontId="2" fillId="0" borderId="0"/>
    <xf numFmtId="43" fontId="2" fillId="0" borderId="0"/>
    <xf numFmtId="43" fontId="2" fillId="0" borderId="0"/>
  </cellStyleXfs>
  <cellXfs count="76">
    <xf numFmtId="0" fontId="0" fillId="0" borderId="0" xfId="0"/>
    <xf numFmtId="0" fontId="0" fillId="0" borderId="0" xfId="0" applyAlignment="1">
      <alignment vertical="top"/>
    </xf>
    <xf numFmtId="0" fontId="4" fillId="0" borderId="6"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1" xfId="0" applyFont="1" applyBorder="1" applyAlignment="1">
      <alignment vertical="top"/>
    </xf>
    <xf numFmtId="0" fontId="0" fillId="0" borderId="0" xfId="0" applyAlignment="1">
      <alignment wrapText="1"/>
    </xf>
    <xf numFmtId="0" fontId="7" fillId="0" borderId="1" xfId="0" applyFont="1" applyBorder="1"/>
    <xf numFmtId="6" fontId="0" fillId="0" borderId="0" xfId="0" applyNumberFormat="1" applyAlignment="1">
      <alignment vertical="top"/>
    </xf>
    <xf numFmtId="0" fontId="5" fillId="0" borderId="1" xfId="0" applyFont="1" applyBorder="1" applyAlignment="1">
      <alignment horizontal="left" vertical="top" wrapText="1"/>
    </xf>
    <xf numFmtId="44" fontId="5" fillId="0" borderId="1" xfId="1" applyFont="1" applyBorder="1" applyAlignment="1">
      <alignment horizontal="center" vertical="center" wrapText="1"/>
    </xf>
    <xf numFmtId="44" fontId="5" fillId="0" borderId="1" xfId="1" applyFont="1" applyBorder="1" applyAlignment="1">
      <alignment horizontal="right" vertical="center" wrapText="1"/>
    </xf>
    <xf numFmtId="0" fontId="10" fillId="3" borderId="0" xfId="6" applyFont="1" applyFill="1" applyAlignment="1">
      <alignment horizontal="left" vertical="center" wrapText="1"/>
    </xf>
    <xf numFmtId="6" fontId="0" fillId="0" borderId="0" xfId="0" applyNumberFormat="1"/>
    <xf numFmtId="6" fontId="10" fillId="3" borderId="0" xfId="6" applyNumberFormat="1" applyFont="1" applyFill="1" applyAlignment="1">
      <alignment horizontal="left" vertical="center" wrapText="1"/>
    </xf>
    <xf numFmtId="44" fontId="0" fillId="0" borderId="0" xfId="1" applyFont="1"/>
    <xf numFmtId="0" fontId="11" fillId="0" borderId="1" xfId="0" applyFont="1" applyBorder="1"/>
    <xf numFmtId="0" fontId="11" fillId="0" borderId="1" xfId="0" applyFont="1" applyBorder="1" applyAlignment="1">
      <alignment horizontal="left" wrapText="1"/>
    </xf>
    <xf numFmtId="0" fontId="3" fillId="2" borderId="6" xfId="0" applyFont="1" applyFill="1" applyBorder="1" applyAlignment="1">
      <alignment horizontal="center" wrapText="1"/>
    </xf>
    <xf numFmtId="0" fontId="3" fillId="2" borderId="1" xfId="0" applyFont="1" applyFill="1" applyBorder="1" applyAlignment="1">
      <alignment wrapText="1"/>
    </xf>
    <xf numFmtId="0" fontId="3" fillId="2" borderId="1" xfId="0" applyFont="1" applyFill="1" applyBorder="1"/>
    <xf numFmtId="0" fontId="13" fillId="0" borderId="1" xfId="0" applyFont="1" applyBorder="1" applyAlignment="1">
      <alignment horizontal="left" vertical="top" wrapText="1"/>
    </xf>
    <xf numFmtId="8" fontId="14" fillId="0" borderId="1" xfId="0" applyNumberFormat="1" applyFont="1" applyBorder="1" applyAlignment="1">
      <alignment horizontal="right" vertical="top" wrapText="1"/>
    </xf>
    <xf numFmtId="0" fontId="15" fillId="0" borderId="0" xfId="0" applyFont="1"/>
    <xf numFmtId="8" fontId="13" fillId="0" borderId="1" xfId="0" applyNumberFormat="1" applyFont="1" applyBorder="1" applyAlignment="1">
      <alignment horizontal="center" vertical="center" wrapText="1"/>
    </xf>
    <xf numFmtId="43" fontId="5" fillId="0" borderId="2" xfId="11" applyFont="1" applyBorder="1" applyAlignment="1">
      <alignment horizontal="right" vertical="center" wrapText="1"/>
    </xf>
    <xf numFmtId="43" fontId="5" fillId="0" borderId="2" xfId="11" applyFont="1" applyBorder="1" applyAlignment="1">
      <alignment horizontal="right" vertical="center"/>
    </xf>
    <xf numFmtId="0" fontId="19" fillId="0" borderId="1" xfId="0" applyFont="1" applyBorder="1" applyAlignment="1">
      <alignment horizontal="center" vertical="top" wrapText="1"/>
    </xf>
    <xf numFmtId="0" fontId="0" fillId="0" borderId="0" xfId="0"/>
    <xf numFmtId="0" fontId="4" fillId="0" borderId="1" xfId="0" applyFont="1" applyBorder="1" applyAlignment="1">
      <alignment horizontal="center" vertical="center" wrapText="1"/>
    </xf>
    <xf numFmtId="43" fontId="5" fillId="0" borderId="1" xfId="11" applyFont="1" applyBorder="1" applyAlignment="1">
      <alignment horizontal="right" vertical="center" wrapText="1"/>
    </xf>
    <xf numFmtId="43" fontId="4" fillId="2" borderId="1" xfId="11" applyFont="1" applyFill="1" applyBorder="1" applyAlignment="1">
      <alignment vertical="center"/>
    </xf>
    <xf numFmtId="44" fontId="2" fillId="0" borderId="0" xfId="1"/>
    <xf numFmtId="44" fontId="0" fillId="0" borderId="0" xfId="0" applyNumberFormat="1"/>
    <xf numFmtId="44" fontId="10" fillId="3" borderId="0" xfId="1" applyNumberFormat="1" applyFont="1" applyFill="1" applyAlignment="1">
      <alignment horizontal="left" vertical="center" wrapText="1"/>
    </xf>
    <xf numFmtId="44" fontId="10" fillId="4" borderId="0" xfId="6" applyNumberFormat="1" applyFont="1" applyFill="1" applyAlignment="1">
      <alignment horizontal="center" vertical="center" wrapText="1"/>
    </xf>
    <xf numFmtId="44" fontId="0" fillId="4" borderId="0" xfId="0" applyNumberFormat="1" applyFill="1"/>
    <xf numFmtId="44" fontId="0" fillId="5" borderId="0" xfId="0" applyNumberFormat="1" applyFill="1"/>
    <xf numFmtId="0" fontId="5" fillId="0" borderId="1" xfId="0" applyFont="1" applyFill="1" applyBorder="1" applyAlignment="1">
      <alignment horizontal="left" vertical="top" wrapText="1"/>
    </xf>
    <xf numFmtId="0" fontId="5" fillId="0" borderId="1" xfId="0" applyFont="1" applyFill="1" applyBorder="1" applyAlignment="1">
      <alignment horizontal="left" vertical="center" wrapText="1"/>
    </xf>
    <xf numFmtId="0" fontId="0" fillId="0" borderId="3" xfId="0" applyBorder="1"/>
    <xf numFmtId="0" fontId="6" fillId="0" borderId="1" xfId="0" applyFont="1" applyBorder="1" applyAlignment="1">
      <alignment horizontal="center" vertical="top"/>
    </xf>
    <xf numFmtId="0" fontId="0" fillId="0" borderId="3" xfId="0" applyBorder="1"/>
    <xf numFmtId="0" fontId="18" fillId="2" borderId="15" xfId="0" applyFont="1" applyFill="1" applyBorder="1" applyAlignment="1">
      <alignment horizontal="center" vertical="center" wrapText="1"/>
    </xf>
    <xf numFmtId="0" fontId="0" fillId="0" borderId="5" xfId="0" applyBorder="1"/>
    <xf numFmtId="0" fontId="0" fillId="0" borderId="1" xfId="0" applyBorder="1" applyAlignment="1">
      <alignment horizontal="center" vertical="top"/>
    </xf>
    <xf numFmtId="0" fontId="0" fillId="0" borderId="0" xfId="0" applyAlignment="1">
      <alignment horizontal="center" vertical="top" wrapText="1"/>
    </xf>
    <xf numFmtId="0" fontId="0" fillId="0" borderId="0" xfId="0" applyAlignment="1">
      <alignment vertical="top"/>
    </xf>
    <xf numFmtId="0" fontId="17" fillId="0" borderId="1" xfId="0" applyFont="1" applyBorder="1" applyAlignment="1">
      <alignment horizontal="center" vertical="top"/>
    </xf>
    <xf numFmtId="0" fontId="17" fillId="0" borderId="0" xfId="0" applyFont="1" applyAlignment="1">
      <alignment horizontal="center" vertical="top" wrapText="1"/>
    </xf>
    <xf numFmtId="0" fontId="16" fillId="2" borderId="4" xfId="0" applyFont="1" applyFill="1" applyBorder="1" applyAlignment="1">
      <alignment horizontal="center" vertical="top" wrapText="1"/>
    </xf>
    <xf numFmtId="0" fontId="0" fillId="0" borderId="4" xfId="0" applyBorder="1"/>
    <xf numFmtId="0" fontId="16" fillId="0" borderId="0" xfId="0" applyFont="1" applyAlignment="1">
      <alignment horizontal="left" vertical="top"/>
    </xf>
    <xf numFmtId="0" fontId="4" fillId="2" borderId="9" xfId="0" applyFont="1" applyFill="1" applyBorder="1" applyAlignment="1">
      <alignment horizontal="center" vertical="center"/>
    </xf>
    <xf numFmtId="0" fontId="0" fillId="0" borderId="7" xfId="0" applyBorder="1"/>
    <xf numFmtId="0" fontId="0" fillId="0" borderId="8" xfId="0" applyBorder="1"/>
    <xf numFmtId="0" fontId="16" fillId="0" borderId="0" xfId="0" applyFont="1" applyAlignment="1">
      <alignment horizontal="center" vertical="top" wrapText="1"/>
    </xf>
    <xf numFmtId="0" fontId="8" fillId="0" borderId="0" xfId="0" applyFont="1" applyAlignment="1">
      <alignment horizontal="center" vertical="top"/>
    </xf>
    <xf numFmtId="0" fontId="14" fillId="0" borderId="9" xfId="0" applyFont="1" applyBorder="1" applyAlignment="1">
      <alignment horizontal="left" vertical="top" wrapText="1"/>
    </xf>
    <xf numFmtId="8" fontId="14" fillId="0" borderId="1" xfId="0" applyNumberFormat="1" applyFont="1" applyBorder="1" applyAlignment="1">
      <alignment horizontal="center" vertical="top" wrapText="1"/>
    </xf>
    <xf numFmtId="0" fontId="1" fillId="0" borderId="0" xfId="0" applyFont="1" applyAlignment="1">
      <alignment horizontal="center"/>
    </xf>
    <xf numFmtId="0" fontId="0" fillId="0" borderId="0" xfId="0"/>
    <xf numFmtId="0" fontId="14" fillId="0" borderId="6" xfId="0" applyFont="1" applyBorder="1" applyAlignment="1">
      <alignment horizontal="left" vertical="top" wrapText="1"/>
    </xf>
    <xf numFmtId="0" fontId="0" fillId="0" borderId="0" xfId="0" applyAlignment="1">
      <alignment horizontal="center"/>
    </xf>
    <xf numFmtId="0" fontId="3" fillId="2" borderId="10" xfId="0" applyFont="1" applyFill="1" applyBorder="1" applyAlignment="1">
      <alignment horizontal="center"/>
    </xf>
    <xf numFmtId="0" fontId="13" fillId="0" borderId="1" xfId="0" applyFont="1" applyBorder="1" applyAlignment="1">
      <alignment horizontal="left" vertical="center" wrapText="1"/>
    </xf>
    <xf numFmtId="0" fontId="0" fillId="0" borderId="14" xfId="0" applyBorder="1"/>
    <xf numFmtId="0" fontId="13" fillId="0" borderId="6" xfId="0" applyFont="1" applyBorder="1" applyAlignment="1">
      <alignment horizontal="left" vertical="center" wrapText="1"/>
    </xf>
    <xf numFmtId="0" fontId="0" fillId="0" borderId="13" xfId="0" applyBorder="1"/>
    <xf numFmtId="0" fontId="0" fillId="0" borderId="12" xfId="0" applyBorder="1"/>
    <xf numFmtId="0" fontId="3" fillId="2" borderId="12" xfId="0" applyFont="1" applyFill="1" applyBorder="1" applyAlignment="1">
      <alignment horizontal="center" vertical="center" wrapText="1"/>
    </xf>
    <xf numFmtId="0" fontId="3" fillId="2" borderId="1" xfId="0" applyFont="1" applyFill="1" applyBorder="1" applyAlignment="1">
      <alignment horizontal="center" wrapText="1"/>
    </xf>
    <xf numFmtId="0" fontId="12" fillId="2" borderId="11" xfId="0" applyFont="1" applyFill="1" applyBorder="1" applyAlignment="1">
      <alignment horizontal="center" wrapText="1"/>
    </xf>
    <xf numFmtId="0" fontId="0" fillId="0" borderId="11" xfId="0" applyBorder="1"/>
    <xf numFmtId="0" fontId="14" fillId="0" borderId="1" xfId="0" applyFont="1" applyBorder="1" applyAlignment="1">
      <alignment horizontal="left" vertical="top" wrapText="1"/>
    </xf>
    <xf numFmtId="8" fontId="14" fillId="0" borderId="1" xfId="0" applyNumberFormat="1" applyFont="1" applyBorder="1" applyAlignment="1">
      <alignment horizontal="center" vertical="center" wrapText="1"/>
    </xf>
  </cellXfs>
  <cellStyles count="12">
    <cellStyle name="Millares" xfId="11" builtinId="3"/>
    <cellStyle name="Millares 2" xfId="4" xr:uid="{00000000-0005-0000-0000-000004000000}"/>
    <cellStyle name="Millares 2 2" xfId="9" xr:uid="{00000000-0005-0000-0000-000009000000}"/>
    <cellStyle name="Millares 3" xfId="5" xr:uid="{00000000-0005-0000-0000-000005000000}"/>
    <cellStyle name="Millares 3 2" xfId="10" xr:uid="{00000000-0005-0000-0000-00000A000000}"/>
    <cellStyle name="Moneda" xfId="1" builtinId="4"/>
    <cellStyle name="Moneda 2" xfId="3" xr:uid="{00000000-0005-0000-0000-000003000000}"/>
    <cellStyle name="Moneda 3" xfId="2" xr:uid="{00000000-0005-0000-0000-000002000000}"/>
    <cellStyle name="Moneda 3 2" xfId="8" xr:uid="{00000000-0005-0000-0000-000008000000}"/>
    <cellStyle name="Moneda 4" xfId="7" xr:uid="{00000000-0005-0000-0000-000007000000}"/>
    <cellStyle name="Normal" xfId="0" builtinId="0"/>
    <cellStyle name="Normal 5"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242985</xdr:colOff>
      <xdr:row>13</xdr:row>
      <xdr:rowOff>58317</xdr:rowOff>
    </xdr:from>
    <xdr:to>
      <xdr:col>1</xdr:col>
      <xdr:colOff>924167</xdr:colOff>
      <xdr:row>14</xdr:row>
      <xdr:rowOff>153566</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242985" y="8086531"/>
          <a:ext cx="1968596" cy="289638"/>
        </a:xfrm>
        <a:prstGeom prst="rect">
          <a:avLst/>
        </a:prstGeom>
        <a:ln>
          <a:prstDash val="solid"/>
        </a:ln>
      </xdr:spPr>
    </xdr:pic>
    <xdr:clientData/>
  </xdr:twoCellAnchor>
  <xdr:twoCellAnchor editAs="oneCell">
    <xdr:from>
      <xdr:col>4</xdr:col>
      <xdr:colOff>38878</xdr:colOff>
      <xdr:row>18</xdr:row>
      <xdr:rowOff>15253</xdr:rowOff>
    </xdr:from>
    <xdr:to>
      <xdr:col>4</xdr:col>
      <xdr:colOff>1428751</xdr:colOff>
      <xdr:row>19</xdr:row>
      <xdr:rowOff>28576</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stretch>
          <a:fillRect/>
        </a:stretch>
      </xdr:blipFill>
      <xdr:spPr>
        <a:xfrm>
          <a:off x="9048750" y="8976529"/>
          <a:ext cx="1389873" cy="295185"/>
        </a:xfrm>
        <a:prstGeom prst="rect">
          <a:avLst/>
        </a:prstGeom>
        <a:ln>
          <a:prstDash val="solid"/>
        </a:ln>
      </xdr:spPr>
    </xdr:pic>
    <xdr:clientData/>
  </xdr:twoCellAnchor>
  <xdr:twoCellAnchor editAs="oneCell">
    <xdr:from>
      <xdr:col>4</xdr:col>
      <xdr:colOff>77755</xdr:colOff>
      <xdr:row>19</xdr:row>
      <xdr:rowOff>29255</xdr:rowOff>
    </xdr:from>
    <xdr:to>
      <xdr:col>7</xdr:col>
      <xdr:colOff>38877</xdr:colOff>
      <xdr:row>20</xdr:row>
      <xdr:rowOff>9525</xdr:rowOff>
    </xdr:to>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3"/>
        <a:stretch>
          <a:fillRect/>
        </a:stretch>
      </xdr:blipFill>
      <xdr:spPr>
        <a:xfrm>
          <a:off x="9087627" y="9272393"/>
          <a:ext cx="1438470" cy="252413"/>
        </a:xfrm>
        <a:prstGeom prst="rect">
          <a:avLst/>
        </a:prstGeom>
        <a:ln>
          <a:prstDash val="solid"/>
        </a:ln>
      </xdr:spPr>
    </xdr:pic>
    <xdr:clientData/>
  </xdr:twoCellAnchor>
</xdr:wsDr>
</file>

<file path=xl/persons/person.xml><?xml version="1.0" encoding="utf-8"?>
<personList xmlns="http://schemas.microsoft.com/office/spreadsheetml/2018/threadedcomments" xmlns:x="http://schemas.openxmlformats.org/spreadsheetml/2006/main">
  <person displayName="USER" id="{A2AF4F88-7AC2-4D00-8B6A-39717804A4C4}" userId="USER" providerId="Non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C7" dT="2026-10-01T19:49:40.13" personId="{A2AF4F88-7AC2-4D00-8B6A-39717804A4C4}" id="{030F9ACF-14EA-4595-B912-D3A6D7BC358F}">
    <text>Porque el Director del Proy no tiene posgrados y el asesor tiene un perfil mucho mas robusto?</text>
  </threadedComment>
  <threadedComment ref="C9" dT="2026-10-01T19:55:04.83" personId="{A2AF4F88-7AC2-4D00-8B6A-39717804A4C4}" id="{4A293E58-1B6B-4423-91F9-CE073D3B41C5}">
    <text xml:space="preserve">Definir si el perfil es profesional o tecnico </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S22"/>
  <sheetViews>
    <sheetView tabSelected="1" view="pageBreakPreview" zoomScale="93" zoomScaleNormal="130" zoomScaleSheetLayoutView="93" workbookViewId="0">
      <selection activeCell="C7" sqref="C7"/>
    </sheetView>
  </sheetViews>
  <sheetFormatPr baseColWidth="10" defaultColWidth="11.453125" defaultRowHeight="14.5" x14ac:dyDescent="0.35"/>
  <cols>
    <col min="1" max="1" width="3.1796875" customWidth="1"/>
    <col min="2" max="2" width="3.81640625" style="1" customWidth="1"/>
    <col min="3" max="3" width="74" style="1" customWidth="1"/>
    <col min="4" max="4" width="5.81640625" style="1" customWidth="1"/>
    <col min="5" max="5" width="6.54296875" style="1" customWidth="1"/>
    <col min="6" max="6" width="9.81640625" style="1" customWidth="1"/>
    <col min="7" max="7" width="17.26953125" style="1" customWidth="1"/>
    <col min="8" max="8" width="15.1796875" hidden="1" customWidth="1"/>
    <col min="9" max="9" width="18.1796875" hidden="1" customWidth="1"/>
    <col min="10" max="10" width="19.453125" hidden="1" customWidth="1"/>
    <col min="11" max="11" width="16.453125" hidden="1" customWidth="1"/>
    <col min="12" max="12" width="19.453125" hidden="1" customWidth="1"/>
    <col min="13" max="13" width="16.54296875" hidden="1" customWidth="1"/>
    <col min="14" max="14" width="20" style="28" hidden="1" customWidth="1"/>
    <col min="15" max="16" width="0" hidden="1" customWidth="1"/>
    <col min="17" max="17" width="20" hidden="1" customWidth="1"/>
  </cols>
  <sheetData>
    <row r="1" spans="2:16" ht="12" customHeight="1" x14ac:dyDescent="0.35">
      <c r="B1" s="48" t="s">
        <v>41</v>
      </c>
      <c r="C1" s="44"/>
      <c r="D1" s="44"/>
      <c r="E1" s="44"/>
      <c r="F1" s="44"/>
      <c r="G1" s="42"/>
    </row>
    <row r="2" spans="2:16" ht="12.75" customHeight="1" x14ac:dyDescent="0.35">
      <c r="B2" s="50" t="s">
        <v>34</v>
      </c>
      <c r="C2" s="47"/>
      <c r="D2" s="47"/>
      <c r="E2" s="47"/>
      <c r="F2" s="47"/>
      <c r="G2" s="47"/>
    </row>
    <row r="3" spans="2:16" ht="15.65" customHeight="1" x14ac:dyDescent="0.35">
      <c r="B3" s="51"/>
      <c r="C3" s="51"/>
      <c r="D3" s="51"/>
      <c r="E3" s="51"/>
      <c r="F3" s="51"/>
      <c r="G3" s="51"/>
    </row>
    <row r="4" spans="2:16" ht="15.65" customHeight="1" x14ac:dyDescent="0.35">
      <c r="B4" s="43" t="s">
        <v>0</v>
      </c>
      <c r="C4" s="44"/>
      <c r="D4" s="44"/>
      <c r="E4" s="44"/>
      <c r="F4" s="44"/>
      <c r="G4" s="42"/>
    </row>
    <row r="5" spans="2:16" ht="21.65" customHeight="1" x14ac:dyDescent="0.35">
      <c r="B5" s="27" t="s">
        <v>1</v>
      </c>
      <c r="C5" s="27" t="s">
        <v>2</v>
      </c>
      <c r="D5" s="27" t="s">
        <v>3</v>
      </c>
      <c r="E5" s="27" t="s">
        <v>4</v>
      </c>
      <c r="F5" s="27" t="s">
        <v>5</v>
      </c>
      <c r="G5" s="27" t="s">
        <v>6</v>
      </c>
      <c r="I5" s="32">
        <v>100000</v>
      </c>
      <c r="O5" t="s">
        <v>5</v>
      </c>
      <c r="P5" t="s">
        <v>6</v>
      </c>
    </row>
    <row r="6" spans="2:16" ht="257.25" customHeight="1" x14ac:dyDescent="0.35">
      <c r="B6" s="29">
        <v>1</v>
      </c>
      <c r="C6" s="9" t="s">
        <v>39</v>
      </c>
      <c r="D6" s="3" t="s">
        <v>3</v>
      </c>
      <c r="E6" s="3">
        <v>56</v>
      </c>
      <c r="F6" s="10"/>
      <c r="G6" s="30"/>
      <c r="H6" s="13"/>
      <c r="I6" s="32">
        <f>F6+100000</f>
        <v>100000</v>
      </c>
      <c r="J6" s="33">
        <f>I6*E6</f>
        <v>5600000</v>
      </c>
      <c r="K6" s="33">
        <f>F6-60000</f>
        <v>-60000</v>
      </c>
      <c r="L6" s="33">
        <f>K6*E6</f>
        <v>-3360000</v>
      </c>
      <c r="M6" s="33">
        <f>F6-40000</f>
        <v>-40000</v>
      </c>
      <c r="N6" s="33">
        <f>M6*E6</f>
        <v>-2240000</v>
      </c>
      <c r="O6">
        <v>900000</v>
      </c>
      <c r="P6">
        <v>900000</v>
      </c>
    </row>
    <row r="7" spans="2:16" ht="56.15" customHeight="1" x14ac:dyDescent="0.35">
      <c r="B7" s="2">
        <v>2</v>
      </c>
      <c r="C7" s="38" t="s">
        <v>35</v>
      </c>
      <c r="D7" s="3" t="s">
        <v>3</v>
      </c>
      <c r="E7" s="4">
        <v>1</v>
      </c>
      <c r="F7" s="11"/>
      <c r="G7" s="25">
        <f>E7*F7</f>
        <v>0</v>
      </c>
      <c r="I7" s="32">
        <f t="shared" ref="I7:I10" si="0">F7+100000</f>
        <v>100000</v>
      </c>
      <c r="J7" s="33">
        <f t="shared" ref="J7:J10" si="1">I7*E7</f>
        <v>100000</v>
      </c>
      <c r="K7" s="33">
        <f t="shared" ref="K7:K10" si="2">F7-60000</f>
        <v>-60000</v>
      </c>
      <c r="L7" s="33">
        <f t="shared" ref="L7:L10" si="3">K7*E7</f>
        <v>-60000</v>
      </c>
      <c r="M7" s="33">
        <f t="shared" ref="M7:M10" si="4">F7-40000</f>
        <v>-40000</v>
      </c>
      <c r="N7" s="33">
        <f t="shared" ref="N7:N10" si="5">M7*E7</f>
        <v>-40000</v>
      </c>
      <c r="O7">
        <v>16500</v>
      </c>
      <c r="P7">
        <v>577500</v>
      </c>
    </row>
    <row r="8" spans="2:16" ht="111" customHeight="1" x14ac:dyDescent="0.35">
      <c r="B8" s="2">
        <v>3</v>
      </c>
      <c r="C8" s="39" t="s">
        <v>36</v>
      </c>
      <c r="D8" s="3" t="s">
        <v>7</v>
      </c>
      <c r="E8" s="3">
        <v>1</v>
      </c>
      <c r="F8" s="11"/>
      <c r="G8" s="26">
        <f>E8*F8</f>
        <v>0</v>
      </c>
      <c r="I8" s="32">
        <f t="shared" si="0"/>
        <v>100000</v>
      </c>
      <c r="J8" s="33">
        <f t="shared" si="1"/>
        <v>100000</v>
      </c>
      <c r="K8" s="33">
        <f t="shared" si="2"/>
        <v>-60000</v>
      </c>
      <c r="L8" s="33">
        <f t="shared" si="3"/>
        <v>-60000</v>
      </c>
      <c r="M8" s="33">
        <f t="shared" si="4"/>
        <v>-40000</v>
      </c>
      <c r="N8" s="33">
        <f t="shared" si="5"/>
        <v>-40000</v>
      </c>
      <c r="O8">
        <v>30000</v>
      </c>
      <c r="P8">
        <v>1050000</v>
      </c>
    </row>
    <row r="9" spans="2:16" ht="62.15" customHeight="1" x14ac:dyDescent="0.35">
      <c r="B9" s="2">
        <v>4</v>
      </c>
      <c r="C9" s="38" t="s">
        <v>38</v>
      </c>
      <c r="D9" s="3" t="s">
        <v>3</v>
      </c>
      <c r="E9" s="4">
        <v>2</v>
      </c>
      <c r="F9" s="11"/>
      <c r="G9" s="25">
        <f>E9*F9</f>
        <v>0</v>
      </c>
      <c r="I9" s="32">
        <f t="shared" si="0"/>
        <v>100000</v>
      </c>
      <c r="J9" s="33">
        <f t="shared" si="1"/>
        <v>200000</v>
      </c>
      <c r="K9" s="33">
        <f t="shared" si="2"/>
        <v>-60000</v>
      </c>
      <c r="L9" s="33">
        <f t="shared" si="3"/>
        <v>-120000</v>
      </c>
      <c r="M9" s="33">
        <f t="shared" si="4"/>
        <v>-40000</v>
      </c>
      <c r="N9" s="33">
        <f t="shared" si="5"/>
        <v>-80000</v>
      </c>
      <c r="O9">
        <v>16500</v>
      </c>
      <c r="P9">
        <v>577500</v>
      </c>
    </row>
    <row r="10" spans="2:16" ht="73.5" customHeight="1" x14ac:dyDescent="0.35">
      <c r="B10" s="2">
        <v>5</v>
      </c>
      <c r="C10" s="38" t="s">
        <v>37</v>
      </c>
      <c r="D10" s="3" t="s">
        <v>3</v>
      </c>
      <c r="E10" s="3">
        <v>2</v>
      </c>
      <c r="F10" s="11"/>
      <c r="G10" s="26">
        <f>E10*F10</f>
        <v>0</v>
      </c>
      <c r="I10" s="32">
        <f t="shared" si="0"/>
        <v>100000</v>
      </c>
      <c r="J10" s="33">
        <f t="shared" si="1"/>
        <v>200000</v>
      </c>
      <c r="K10" s="33">
        <f t="shared" si="2"/>
        <v>-60000</v>
      </c>
      <c r="L10" s="33">
        <f t="shared" si="3"/>
        <v>-120000</v>
      </c>
      <c r="M10" s="33">
        <f t="shared" si="4"/>
        <v>-40000</v>
      </c>
      <c r="N10" s="33">
        <f t="shared" si="5"/>
        <v>-80000</v>
      </c>
      <c r="O10">
        <v>28000</v>
      </c>
      <c r="P10">
        <v>980000</v>
      </c>
    </row>
    <row r="11" spans="2:16" ht="15" thickBot="1" x14ac:dyDescent="0.4">
      <c r="B11" s="53" t="s">
        <v>8</v>
      </c>
      <c r="C11" s="54"/>
      <c r="D11" s="54"/>
      <c r="E11" s="54"/>
      <c r="F11" s="55"/>
      <c r="G11" s="31">
        <f>SUM(G6:G10)</f>
        <v>0</v>
      </c>
      <c r="H11" s="14"/>
      <c r="I11" s="34">
        <f>SUM(I5:I10)</f>
        <v>600000</v>
      </c>
      <c r="J11" s="35">
        <f>SUM(J6:J10)</f>
        <v>6200000</v>
      </c>
      <c r="K11" s="33">
        <f>SUM(K6:K10)</f>
        <v>-300000</v>
      </c>
      <c r="L11" s="36">
        <f>SUM(L6:L10)</f>
        <v>-3720000</v>
      </c>
      <c r="M11" s="33">
        <f>SUM(M6:M10)</f>
        <v>-200000</v>
      </c>
      <c r="N11" s="36">
        <f>SUM(N6:N10)</f>
        <v>-2480000</v>
      </c>
    </row>
    <row r="12" spans="2:16" ht="0.75" customHeight="1" x14ac:dyDescent="0.35">
      <c r="H12" s="12"/>
      <c r="I12" s="15"/>
    </row>
    <row r="13" spans="2:16" ht="16.5" customHeight="1" x14ac:dyDescent="0.35">
      <c r="B13" s="52"/>
      <c r="C13" s="47"/>
      <c r="D13" s="47"/>
      <c r="E13" s="47"/>
      <c r="F13" s="47"/>
      <c r="G13" s="47"/>
      <c r="I13" s="15"/>
    </row>
    <row r="14" spans="2:16" ht="14.15" customHeight="1" x14ac:dyDescent="0.35">
      <c r="B14" s="52"/>
      <c r="C14" s="47"/>
      <c r="D14" s="47"/>
      <c r="E14" s="47"/>
      <c r="F14" s="47"/>
      <c r="G14" s="47"/>
      <c r="I14" s="15"/>
      <c r="N14" s="37">
        <f>(J11+L11+N11)/3</f>
        <v>0</v>
      </c>
    </row>
    <row r="15" spans="2:16" ht="13.5" customHeight="1" x14ac:dyDescent="0.35">
      <c r="B15" s="46"/>
      <c r="C15" s="47"/>
      <c r="D15" s="47"/>
      <c r="E15" s="47"/>
      <c r="F15" s="47"/>
      <c r="G15" s="47"/>
    </row>
    <row r="16" spans="2:16" ht="12" customHeight="1" x14ac:dyDescent="0.35">
      <c r="B16" s="49"/>
      <c r="C16" s="47"/>
      <c r="D16" s="47"/>
      <c r="E16" s="47"/>
      <c r="F16" s="47"/>
      <c r="G16" s="47"/>
    </row>
    <row r="17" spans="2:7" ht="11.25" customHeight="1" x14ac:dyDescent="0.35">
      <c r="B17" s="56"/>
      <c r="C17" s="47"/>
      <c r="D17" s="47"/>
      <c r="E17" s="47"/>
      <c r="F17" s="47"/>
      <c r="G17" s="47"/>
    </row>
    <row r="18" spans="2:7" ht="1.5" customHeight="1" x14ac:dyDescent="0.35">
      <c r="B18" s="57"/>
      <c r="C18" s="47"/>
      <c r="D18" s="47"/>
      <c r="E18" s="47"/>
      <c r="F18" s="47"/>
      <c r="G18" s="47"/>
    </row>
    <row r="19" spans="2:7" ht="16.5" customHeight="1" x14ac:dyDescent="0.35">
      <c r="B19" s="5"/>
      <c r="C19" s="5"/>
      <c r="D19" s="41"/>
      <c r="E19" s="40"/>
      <c r="F19" s="45"/>
      <c r="G19" s="42"/>
    </row>
    <row r="20" spans="2:7" ht="17.149999999999999" customHeight="1" x14ac:dyDescent="0.35">
      <c r="B20" s="5"/>
      <c r="C20" s="5"/>
      <c r="D20" s="41"/>
      <c r="E20" s="40"/>
      <c r="F20" s="45"/>
      <c r="G20" s="42"/>
    </row>
    <row r="22" spans="2:7" x14ac:dyDescent="0.35">
      <c r="G22" s="8"/>
    </row>
  </sheetData>
  <mergeCells count="12">
    <mergeCell ref="B1:G1"/>
    <mergeCell ref="B16:G16"/>
    <mergeCell ref="F19:G19"/>
    <mergeCell ref="B2:G3"/>
    <mergeCell ref="B13:G13"/>
    <mergeCell ref="B14:G14"/>
    <mergeCell ref="B11:F11"/>
    <mergeCell ref="B17:G17"/>
    <mergeCell ref="B18:G18"/>
    <mergeCell ref="B4:G4"/>
    <mergeCell ref="F20:G20"/>
    <mergeCell ref="B15:G15"/>
  </mergeCells>
  <printOptions horizontalCentered="1" verticalCentered="1"/>
  <pageMargins left="0.23622047244094491" right="0.23622047244094491" top="0.74803149606299213" bottom="0.74803149606299213" header="0.31496062992125984" footer="0.31496062992125984"/>
  <pageSetup scale="65"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0"/>
  <sheetViews>
    <sheetView view="pageBreakPreview" topLeftCell="A7" zoomScale="96" zoomScaleNormal="100" zoomScaleSheetLayoutView="96" workbookViewId="0">
      <selection activeCell="B19" sqref="B19"/>
    </sheetView>
  </sheetViews>
  <sheetFormatPr baseColWidth="10" defaultRowHeight="14.5" x14ac:dyDescent="0.35"/>
  <cols>
    <col min="1" max="1" width="19.1796875" customWidth="1"/>
    <col min="2" max="2" width="20.1796875" customWidth="1"/>
    <col min="3" max="3" width="70.81640625" customWidth="1"/>
    <col min="4" max="4" width="20.453125" customWidth="1"/>
    <col min="5" max="5" width="22.1796875" customWidth="1"/>
    <col min="6" max="6" width="1" hidden="1" customWidth="1"/>
    <col min="7" max="7" width="6.1796875" hidden="1" customWidth="1"/>
    <col min="8" max="8" width="42" customWidth="1"/>
  </cols>
  <sheetData>
    <row r="1" spans="1:8" ht="18" customHeight="1" x14ac:dyDescent="0.35">
      <c r="A1" s="64" t="s">
        <v>18</v>
      </c>
      <c r="B1" s="61"/>
      <c r="C1" s="61"/>
      <c r="D1" s="61"/>
      <c r="E1" s="61"/>
      <c r="F1" s="61"/>
      <c r="G1" s="61"/>
    </row>
    <row r="2" spans="1:8" ht="30" customHeight="1" x14ac:dyDescent="0.35">
      <c r="A2" s="71" t="s">
        <v>19</v>
      </c>
      <c r="B2" s="44"/>
      <c r="C2" s="44"/>
      <c r="D2" s="44"/>
      <c r="E2" s="44"/>
      <c r="F2" s="44"/>
      <c r="G2" s="42"/>
    </row>
    <row r="3" spans="1:8" ht="18.75" customHeight="1" x14ac:dyDescent="0.35">
      <c r="A3" s="70" t="s">
        <v>20</v>
      </c>
      <c r="B3" s="72" t="s">
        <v>33</v>
      </c>
      <c r="C3" s="61"/>
      <c r="D3" s="61"/>
      <c r="E3" s="61"/>
      <c r="F3" s="61"/>
      <c r="G3" s="61"/>
      <c r="H3" s="6"/>
    </row>
    <row r="4" spans="1:8" ht="38.25" customHeight="1" x14ac:dyDescent="0.35">
      <c r="A4" s="69"/>
      <c r="B4" s="73"/>
      <c r="C4" s="61"/>
      <c r="D4" s="61"/>
      <c r="E4" s="61"/>
      <c r="F4" s="61"/>
      <c r="G4" s="61"/>
      <c r="H4" s="6"/>
    </row>
    <row r="5" spans="1:8" ht="36.75" customHeight="1" x14ac:dyDescent="0.35">
      <c r="A5" s="18" t="s">
        <v>21</v>
      </c>
      <c r="B5" s="19" t="s">
        <v>22</v>
      </c>
      <c r="C5" s="20" t="s">
        <v>23</v>
      </c>
      <c r="D5" s="20" t="s">
        <v>24</v>
      </c>
      <c r="E5" s="71" t="s">
        <v>25</v>
      </c>
      <c r="F5" s="42"/>
      <c r="G5" s="19"/>
    </row>
    <row r="6" spans="1:8" ht="102.75" customHeight="1" x14ac:dyDescent="0.35">
      <c r="A6" s="67" t="s">
        <v>26</v>
      </c>
      <c r="B6" s="65" t="s">
        <v>27</v>
      </c>
      <c r="C6" s="21" t="s">
        <v>28</v>
      </c>
      <c r="D6" s="24">
        <v>1052240000</v>
      </c>
      <c r="E6" s="75">
        <v>1052240000</v>
      </c>
      <c r="F6" s="44"/>
      <c r="G6" s="42"/>
    </row>
    <row r="7" spans="1:8" ht="81" customHeight="1" x14ac:dyDescent="0.35">
      <c r="A7" s="68"/>
      <c r="B7" s="66"/>
      <c r="C7" s="21" t="s">
        <v>29</v>
      </c>
      <c r="D7" s="24">
        <v>40679000</v>
      </c>
      <c r="E7" s="75">
        <v>40679000</v>
      </c>
      <c r="F7" s="44"/>
      <c r="G7" s="42"/>
    </row>
    <row r="8" spans="1:8" ht="15.65" customHeight="1" x14ac:dyDescent="0.35">
      <c r="A8" s="69"/>
      <c r="B8" s="74" t="s">
        <v>30</v>
      </c>
      <c r="C8" s="42"/>
      <c r="D8" s="22">
        <f>D6+D7</f>
        <v>1092919000</v>
      </c>
      <c r="E8" s="59">
        <f>E6+E7</f>
        <v>1092919000</v>
      </c>
      <c r="F8" s="44"/>
      <c r="G8" s="42"/>
    </row>
    <row r="9" spans="1:8" ht="15.65" customHeight="1" x14ac:dyDescent="0.35">
      <c r="A9" s="62" t="s">
        <v>31</v>
      </c>
      <c r="B9" s="44"/>
      <c r="C9" s="42"/>
      <c r="D9" s="22">
        <f>D6+D7</f>
        <v>1092919000</v>
      </c>
      <c r="E9" s="59">
        <f>E6+E7</f>
        <v>1092919000</v>
      </c>
      <c r="F9" s="44"/>
      <c r="G9" s="42"/>
    </row>
    <row r="10" spans="1:8" ht="16" customHeight="1" thickBot="1" x14ac:dyDescent="0.4">
      <c r="A10" s="58" t="s">
        <v>32</v>
      </c>
      <c r="B10" s="54"/>
      <c r="C10" s="55"/>
      <c r="D10" s="22">
        <f>D6+D7</f>
        <v>1092919000</v>
      </c>
      <c r="E10" s="59">
        <f>E6+E7</f>
        <v>1092919000</v>
      </c>
      <c r="F10" s="44"/>
      <c r="G10" s="42"/>
    </row>
    <row r="11" spans="1:8" ht="15.65" customHeight="1" x14ac:dyDescent="0.35">
      <c r="A11" s="23"/>
      <c r="B11" s="23"/>
      <c r="C11" s="23"/>
      <c r="D11" s="23"/>
      <c r="E11" s="23"/>
    </row>
    <row r="12" spans="1:8" ht="15.65" customHeight="1" x14ac:dyDescent="0.35">
      <c r="A12" s="23" t="s">
        <v>40</v>
      </c>
      <c r="B12" s="23"/>
      <c r="C12" s="23"/>
      <c r="D12" s="23"/>
      <c r="E12" s="23"/>
    </row>
    <row r="13" spans="1:8" ht="15.65" customHeight="1" x14ac:dyDescent="0.35">
      <c r="A13" s="23" t="s">
        <v>9</v>
      </c>
      <c r="B13" s="23"/>
      <c r="C13" s="23"/>
      <c r="D13" s="23"/>
      <c r="E13" s="23"/>
    </row>
    <row r="14" spans="1:8" x14ac:dyDescent="0.35">
      <c r="A14" s="63"/>
      <c r="B14" s="61"/>
    </row>
    <row r="15" spans="1:8" x14ac:dyDescent="0.35">
      <c r="A15" s="61"/>
      <c r="B15" s="61"/>
    </row>
    <row r="16" spans="1:8" x14ac:dyDescent="0.35">
      <c r="A16" s="60" t="s">
        <v>10</v>
      </c>
      <c r="B16" s="61"/>
    </row>
    <row r="17" spans="1:5" x14ac:dyDescent="0.35">
      <c r="A17" t="s">
        <v>11</v>
      </c>
    </row>
    <row r="18" spans="1:5" ht="12" customHeight="1" x14ac:dyDescent="0.35"/>
    <row r="19" spans="1:5" ht="22.5" customHeight="1" x14ac:dyDescent="0.35">
      <c r="A19" s="16" t="s">
        <v>12</v>
      </c>
      <c r="B19" s="16" t="s">
        <v>13</v>
      </c>
      <c r="C19" s="17" t="s">
        <v>14</v>
      </c>
      <c r="D19" s="16" t="s">
        <v>15</v>
      </c>
      <c r="E19" s="7"/>
    </row>
    <row r="20" spans="1:5" ht="21.75" customHeight="1" x14ac:dyDescent="0.35">
      <c r="A20" s="16" t="s">
        <v>16</v>
      </c>
      <c r="B20" s="16" t="s">
        <v>17</v>
      </c>
      <c r="C20" s="17" t="s">
        <v>14</v>
      </c>
      <c r="D20" s="16" t="s">
        <v>15</v>
      </c>
      <c r="E20" s="7"/>
    </row>
  </sheetData>
  <mergeCells count="17">
    <mergeCell ref="A1:G1"/>
    <mergeCell ref="B6:B7"/>
    <mergeCell ref="A6:A8"/>
    <mergeCell ref="A3:A4"/>
    <mergeCell ref="E8:G8"/>
    <mergeCell ref="E5:F5"/>
    <mergeCell ref="A2:G2"/>
    <mergeCell ref="B3:G4"/>
    <mergeCell ref="B8:C8"/>
    <mergeCell ref="E7:G7"/>
    <mergeCell ref="E6:G6"/>
    <mergeCell ref="A10:C10"/>
    <mergeCell ref="E10:G10"/>
    <mergeCell ref="A16:B16"/>
    <mergeCell ref="A9:C9"/>
    <mergeCell ref="E9:G9"/>
    <mergeCell ref="A14:B15"/>
  </mergeCells>
  <pageMargins left="0.70866141732283472" right="0.70866141732283472" top="0.74803149606299213" bottom="0.74803149606299213" header="0.31496062992125978" footer="0.31496062992125978"/>
  <pageSetup scale="6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Detallado (2)</vt:lpstr>
      <vt:lpstr>GENERAL</vt:lpstr>
      <vt:lpstr>'Detallado (2)'!Área_de_impresión</vt:lpstr>
      <vt:lpstr>GENERAL!Área_de_impresión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jhency carvajal</dc:creator>
  <cp:lastModifiedBy>paula coy</cp:lastModifiedBy>
  <cp:lastPrinted>2026-10-13T21:54:04Z</cp:lastPrinted>
  <dcterms:created xsi:type="dcterms:W3CDTF">2015-06-05T18:19:34Z</dcterms:created>
  <dcterms:modified xsi:type="dcterms:W3CDTF">2026-10-15T16:49:48Z</dcterms:modified>
</cp:coreProperties>
</file>