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Matriz de riesgos" sheetId="1" state="visible" r:id="rId1"/>
    <sheet xmlns:r="http://schemas.openxmlformats.org/officeDocument/2006/relationships" name="Escalas" sheetId="2" state="visible" r:id="rId2"/>
    <sheet xmlns:r="http://schemas.openxmlformats.org/officeDocument/2006/relationships" name="Resumen" sheetId="3" state="visible" r:id="rId3"/>
  </sheets>
  <definedNames>
    <definedName name="_xlnm.Print_Titles" localSheetId="0">'Matriz de riesgos'!$4:$5</definedName>
  </definedNames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12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i val="1"/>
      <sz val="8"/>
    </font>
    <font>
      <name val="Arial"/>
      <charset val="1"/>
      <family val="0"/>
      <b val="1"/>
      <color rgb="FFFFFFFF"/>
      <sz val="8"/>
    </font>
    <font>
      <name val="Arial"/>
      <charset val="1"/>
      <family val="0"/>
      <sz val="8"/>
    </font>
    <font>
      <name val="Arial"/>
      <charset val="1"/>
      <family val="0"/>
      <sz val="9"/>
    </font>
    <font>
      <name val="Arial"/>
      <charset val="1"/>
      <family val="0"/>
      <b val="1"/>
      <sz val="10"/>
    </font>
    <font>
      <name val="Arial"/>
      <charset val="1"/>
      <family val="0"/>
      <b val="1"/>
      <sz val="9"/>
    </font>
    <font>
      <name val="Arial"/>
      <charset val="1"/>
      <family val="0"/>
      <b val="1"/>
      <color rgb="FFFFFFFF"/>
      <sz val="9"/>
    </font>
  </fonts>
  <fills count="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DDEBF7"/>
        <bgColor rgb="FFE2EFDA"/>
      </patternFill>
    </fill>
  </fills>
  <borders count="9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32">
    <xf numFmtId="0" fontId="0" fillId="0" borderId="0" applyAlignment="1" pivotButton="0" quotePrefix="0" xfId="0">
      <alignment horizontal="general" vertical="bottom"/>
    </xf>
    <xf numFmtId="0" fontId="4" fillId="2" borderId="0" applyAlignment="1" pivotButton="0" quotePrefix="0" xfId="0">
      <alignment horizontal="center" vertical="center" wrapText="1"/>
    </xf>
    <xf numFmtId="0" fontId="5" fillId="0" borderId="0" applyAlignment="1" pivotButton="0" quotePrefix="0" xfId="0">
      <alignment horizontal="general" vertical="center" wrapText="1"/>
    </xf>
    <xf numFmtId="0" fontId="6" fillId="2" borderId="1" applyAlignment="1" pivotButton="0" quotePrefix="0" xfId="0">
      <alignment horizontal="center" vertical="center" wrapText="1"/>
    </xf>
    <xf numFmtId="0" fontId="7" fillId="0" borderId="1" applyAlignment="1" pivotButton="0" quotePrefix="0" xfId="0">
      <alignment horizontal="center" vertical="top" wrapText="1"/>
    </xf>
    <xf numFmtId="0" fontId="7" fillId="0" borderId="1" applyAlignment="1" pivotButton="0" quotePrefix="0" xfId="0">
      <alignment horizontal="left" vertical="top" wrapText="1"/>
    </xf>
    <xf numFmtId="0" fontId="5" fillId="0" borderId="0" applyAlignment="1" pivotButton="0" quotePrefix="0" xfId="0">
      <alignment horizontal="general" vertical="top" wrapText="1"/>
    </xf>
    <xf numFmtId="0" fontId="8" fillId="0" borderId="0" applyAlignment="1" pivotButton="0" quotePrefix="0" xfId="0">
      <alignment horizontal="general" vertical="bottom"/>
    </xf>
    <xf numFmtId="0" fontId="9" fillId="0" borderId="0" applyAlignment="1" pivotButton="0" quotePrefix="0" xfId="0">
      <alignment horizontal="general" vertical="bottom"/>
    </xf>
    <xf numFmtId="0" fontId="10" fillId="3" borderId="1" applyAlignment="1" pivotButton="0" quotePrefix="0" xfId="0">
      <alignment horizontal="general" vertical="center" wrapText="1"/>
    </xf>
    <xf numFmtId="0" fontId="8" fillId="0" borderId="1" applyAlignment="1" pivotButton="0" quotePrefix="0" xfId="0">
      <alignment horizontal="general" vertical="center" wrapText="1"/>
    </xf>
    <xf numFmtId="0" fontId="11" fillId="2" borderId="1" applyAlignment="1" pivotButton="0" quotePrefix="0" xfId="0">
      <alignment horizontal="center" vertical="bottom" wrapText="1"/>
    </xf>
    <xf numFmtId="0" fontId="8" fillId="0" borderId="1" applyAlignment="1" pivotButton="0" quotePrefix="0" xfId="0">
      <alignment horizontal="general" vertical="bottom"/>
    </xf>
    <xf numFmtId="0" fontId="10" fillId="0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0" applyAlignment="1" pivotButton="0" quotePrefix="0" xfId="0">
      <alignment horizontal="center" vertical="center" wrapText="1"/>
    </xf>
    <xf numFmtId="0" fontId="5" fillId="0" borderId="0" applyAlignment="1" pivotButton="0" quotePrefix="0" xfId="0">
      <alignment horizontal="general" vertical="center" wrapText="1"/>
    </xf>
    <xf numFmtId="0" fontId="6" fillId="2" borderId="1" applyAlignment="1" pivotButton="0" quotePrefix="0" xfId="0">
      <alignment horizontal="center" vertical="center" wrapText="1"/>
    </xf>
    <xf numFmtId="0" fontId="0" fillId="0" borderId="7" pivotButton="0" quotePrefix="0" xfId="0"/>
    <xf numFmtId="0" fontId="0" fillId="0" borderId="8" pivotButton="0" quotePrefix="0" xfId="0"/>
    <xf numFmtId="0" fontId="0" fillId="0" borderId="4" pivotButton="0" quotePrefix="0" xfId="0"/>
    <xf numFmtId="0" fontId="7" fillId="0" borderId="1" applyAlignment="1" pivotButton="0" quotePrefix="0" xfId="0">
      <alignment horizontal="center" vertical="top" wrapText="1"/>
    </xf>
    <xf numFmtId="0" fontId="7" fillId="0" borderId="1" applyAlignment="1" pivotButton="0" quotePrefix="0" xfId="0">
      <alignment horizontal="left" vertical="top" wrapText="1"/>
    </xf>
    <xf numFmtId="0" fontId="5" fillId="0" borderId="0" applyAlignment="1" pivotButton="0" quotePrefix="0" xfId="0">
      <alignment horizontal="general" vertical="top" wrapText="1"/>
    </xf>
    <xf numFmtId="0" fontId="8" fillId="0" borderId="0" applyAlignment="1" pivotButton="0" quotePrefix="0" xfId="0">
      <alignment horizontal="general" vertical="bottom"/>
    </xf>
    <xf numFmtId="0" fontId="9" fillId="0" borderId="0" applyAlignment="1" pivotButton="0" quotePrefix="0" xfId="0">
      <alignment horizontal="general" vertical="bottom"/>
    </xf>
    <xf numFmtId="0" fontId="10" fillId="3" borderId="1" applyAlignment="1" pivotButton="0" quotePrefix="0" xfId="0">
      <alignment horizontal="general" vertical="center" wrapText="1"/>
    </xf>
    <xf numFmtId="0" fontId="8" fillId="0" borderId="1" applyAlignment="1" pivotButton="0" quotePrefix="0" xfId="0">
      <alignment horizontal="general" vertical="center" wrapText="1"/>
    </xf>
    <xf numFmtId="0" fontId="11" fillId="2" borderId="1" applyAlignment="1" pivotButton="0" quotePrefix="0" xfId="0">
      <alignment horizontal="center" vertical="bottom" wrapText="1"/>
    </xf>
    <xf numFmtId="0" fontId="8" fillId="0" borderId="1" applyAlignment="1" pivotButton="0" quotePrefix="0" xfId="0">
      <alignment horizontal="general" vertical="bottom"/>
    </xf>
    <xf numFmtId="0" fontId="10" fillId="0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4">
    <dxf>
      <fill>
        <patternFill>
          <bgColor rgb="FFF4B6B6"/>
        </patternFill>
      </fill>
    </dxf>
    <dxf>
      <fill>
        <patternFill>
          <bgColor rgb="FFF8CBAD"/>
        </patternFill>
      </fill>
    </dxf>
    <dxf>
      <fill>
        <patternFill>
          <bgColor rgb="FFFFF2CC"/>
        </patternFill>
      </fill>
    </dxf>
    <dxf>
      <fill>
        <patternFill>
          <bgColor rgb="FFE2EFDA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DD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4B6B6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1"/>
  </sheetPr>
  <dimension ref="A1:W30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baseColWidth="8" defaultColWidth="8.66796875" defaultRowHeight="14.25" zeroHeight="0" outlineLevelRow="0"/>
  <cols>
    <col width="5" customWidth="1" style="14" min="1" max="1"/>
    <col width="10" customWidth="1" style="14" min="2" max="2"/>
    <col width="9" customWidth="1" style="14" min="3" max="3"/>
    <col width="11" customWidth="1" style="14" min="4" max="4"/>
    <col width="12" customWidth="1" style="14" min="5" max="5"/>
    <col width="40" customWidth="1" style="14" min="6" max="6"/>
    <col width="30" customWidth="1" style="14" min="7" max="7"/>
    <col width="9" customWidth="1" style="14" min="8" max="8"/>
    <col width="8" customWidth="1" style="14" min="9" max="9"/>
    <col width="9" customWidth="1" style="14" min="10" max="10"/>
    <col width="11" customWidth="1" style="14" min="11" max="11"/>
    <col width="22" customWidth="1" style="14" min="12" max="12"/>
    <col width="48" customWidth="1" style="14" min="13" max="13"/>
    <col width="9" customWidth="1" style="14" min="14" max="14"/>
    <col width="8" customWidth="1" style="14" min="15" max="15"/>
    <col width="9" customWidth="1" style="14" min="16" max="16"/>
    <col width="11" customWidth="1" style="14" min="17" max="17"/>
    <col width="10" customWidth="1" style="14" min="18" max="18"/>
    <col width="22" customWidth="1" style="14" min="19" max="19"/>
    <col width="18" customWidth="1" style="14" min="20" max="20"/>
    <col width="20" customWidth="1" style="14" min="21" max="21"/>
    <col width="30" customWidth="1" style="14" min="22" max="22"/>
    <col width="16" customWidth="1" style="14" min="23" max="23"/>
  </cols>
  <sheetData>
    <row r="1" ht="30" customHeight="1" s="15">
      <c r="A1" s="16" t="inlineStr">
        <is>
          <t>ANEXO 1 – MATRIZ DE RIESGOS DEL CONTRATO DE SUMINISTRO A MONTO AGOTABLE DE MOBILIARIO Y ENSERES PARA LA ESCUELA DE TURISMO Y GASTRONOMÍA Y PARA LA ESTRATEGIA DE CAFETERÍAS COMO AMBIENTES DE FORMACIÓN – CENTRO DE COMERCIO Y TURISMO – SENA REGIONAL QUINDÍO</t>
        </is>
      </c>
    </row>
    <row r="2" ht="43.5" customHeight="1" s="15">
      <c r="A2" s="17" t="inlineStr">
        <is>
          <t>Estudio Previo No. ____ de 2026 – Adquisición, a monto agotable y a precios unitarios fijos, de mobiliario y enseres (35 ítems: 31 de mobiliario en acero inoxidable y 4 de sillas, mesas y comedor exterior), incluidos transporte, entrega e instalación. Modalidad: selección abreviada de menor cuantía. Presupuesto oficial: $234.220.000 IVA incluido (CDP No. 9326 de 2026: $200.000.000 recurso 10 y $34.220.000 recurso 27). Plazo: hasta el 15 de diciembre de 2026 o hasta agotar el valor. Metodología: Manual para la Identificación y Cobertura del Riesgo en los Procesos de Contratación de Colombia Compra Eficiente (artículo 4 de la Ley 1150 de 2007; artículo 2.2.1.1.1.6.3 del Decreto 1082 de 2015).</t>
        </is>
      </c>
    </row>
    <row r="4" ht="30" customHeight="1" s="15">
      <c r="A4" s="18" t="inlineStr">
        <is>
          <t>N.°</t>
        </is>
      </c>
      <c r="B4" s="18" t="inlineStr">
        <is>
          <t>Clase</t>
        </is>
      </c>
      <c r="C4" s="18" t="inlineStr">
        <is>
          <t>Fuente</t>
        </is>
      </c>
      <c r="D4" s="18" t="inlineStr">
        <is>
          <t>Etapa</t>
        </is>
      </c>
      <c r="E4" s="18" t="inlineStr">
        <is>
          <t>Tipo</t>
        </is>
      </c>
      <c r="F4" s="18" t="inlineStr">
        <is>
          <t>Descripción (qué puede pasar y cómo)</t>
        </is>
      </c>
      <c r="G4" s="18" t="inlineStr">
        <is>
          <t>Consecuencia de la ocurrencia del evento</t>
        </is>
      </c>
      <c r="H4" s="18" t="inlineStr">
        <is>
          <t>Valoración inicial</t>
        </is>
      </c>
      <c r="I4" s="19" t="n"/>
      <c r="J4" s="19" t="n"/>
      <c r="K4" s="20" t="n"/>
      <c r="L4" s="18" t="inlineStr">
        <is>
          <t>¿A quién se le asigna?</t>
        </is>
      </c>
      <c r="M4" s="18" t="inlineStr">
        <is>
          <t>Tratamiento / controles a implementar</t>
        </is>
      </c>
      <c r="N4" s="18" t="inlineStr">
        <is>
          <t>Valoración después del tratamiento</t>
        </is>
      </c>
      <c r="O4" s="19" t="n"/>
      <c r="P4" s="19" t="n"/>
      <c r="Q4" s="20" t="n"/>
      <c r="R4" s="18" t="inlineStr">
        <is>
          <t>¿Afecta la ejecución del contrato?</t>
        </is>
      </c>
      <c r="S4" s="18" t="inlineStr">
        <is>
          <t>Persona responsable por implementar el tratamiento</t>
        </is>
      </c>
      <c r="T4" s="18" t="inlineStr">
        <is>
          <t>Fecha estimada de inicio del tratamiento</t>
        </is>
      </c>
      <c r="U4" s="18" t="inlineStr">
        <is>
          <t>Fecha estimada de terminación del tratamiento</t>
        </is>
      </c>
      <c r="V4" s="18" t="inlineStr">
        <is>
          <t>Monitoreo y revisión</t>
        </is>
      </c>
      <c r="W4" s="20" t="n"/>
    </row>
    <row r="5" ht="30" customHeight="1" s="15">
      <c r="A5" s="21" t="n"/>
      <c r="B5" s="21" t="n"/>
      <c r="C5" s="21" t="n"/>
      <c r="D5" s="21" t="n"/>
      <c r="E5" s="21" t="n"/>
      <c r="F5" s="21" t="n"/>
      <c r="G5" s="21" t="n"/>
      <c r="H5" s="18" t="inlineStr">
        <is>
          <t>Probabilidad</t>
        </is>
      </c>
      <c r="I5" s="18" t="inlineStr">
        <is>
          <t>Impacto</t>
        </is>
      </c>
      <c r="J5" s="18" t="inlineStr">
        <is>
          <t>Valoración</t>
        </is>
      </c>
      <c r="K5" s="18" t="inlineStr">
        <is>
          <t>Categoría</t>
        </is>
      </c>
      <c r="L5" s="21" t="n"/>
      <c r="M5" s="21" t="n"/>
      <c r="N5" s="18" t="inlineStr">
        <is>
          <t>Probabilidad</t>
        </is>
      </c>
      <c r="O5" s="18" t="inlineStr">
        <is>
          <t>Impacto</t>
        </is>
      </c>
      <c r="P5" s="18" t="inlineStr">
        <is>
          <t>Valoración</t>
        </is>
      </c>
      <c r="Q5" s="18" t="inlineStr">
        <is>
          <t>Categoría</t>
        </is>
      </c>
      <c r="R5" s="21" t="n"/>
      <c r="S5" s="21" t="n"/>
      <c r="T5" s="21" t="n"/>
      <c r="U5" s="21" t="n"/>
      <c r="V5" s="18" t="inlineStr">
        <is>
          <t>¿Cómo se realiza el monitoreo?</t>
        </is>
      </c>
      <c r="W5" s="18" t="inlineStr">
        <is>
          <t>Periodicidad</t>
        </is>
      </c>
    </row>
    <row r="6" ht="75.75" customHeight="1" s="15">
      <c r="A6" s="22" t="n">
        <v>1</v>
      </c>
      <c r="B6" s="22" t="inlineStr">
        <is>
          <t>General</t>
        </is>
      </c>
      <c r="C6" s="22" t="inlineStr">
        <is>
          <t>Externo</t>
        </is>
      </c>
      <c r="D6" s="22" t="inlineStr">
        <is>
          <t>Ejecución</t>
        </is>
      </c>
      <c r="E6" s="22" t="inlineStr">
        <is>
          <t>Regulatorio</t>
        </is>
      </c>
      <c r="F6" s="23" t="inlineStr">
        <is>
          <t>Cambios en la normativa tributaria o en las cargas legales aplicables al contratista (IVA, retenciones, impuesto de timbre) durante la ejecución.</t>
        </is>
      </c>
      <c r="G6" s="23" t="inlineStr">
        <is>
          <t>Variación de los costos del contratista sin modificación de los precios unitarios del contrato.</t>
        </is>
      </c>
      <c r="H6" s="22" t="n">
        <v>2</v>
      </c>
      <c r="I6" s="22" t="n">
        <v>2</v>
      </c>
      <c r="J6" s="22">
        <f>H6+I6</f>
        <v/>
      </c>
      <c r="K6" s="22">
        <f>IF(J6&gt;=9,"Riesgo extremo",IF(J6&gt;=7,"Riesgo alto",IF(J6&gt;=5,"Riesgo medio","Riesgo bajo")))</f>
        <v/>
      </c>
      <c r="L6" s="23" t="inlineStr">
        <is>
          <t>Contratista</t>
        </is>
      </c>
      <c r="M6" s="23" t="inlineStr">
        <is>
          <t>Los precios unitarios son fijos y comprenden el IVA, los tributos y las cargas legales a cargo del contratista (EP, numerales 2.7 y 4); las retenciones se aplican conforme a la ley vigente en la fecha de cada pago.</t>
        </is>
      </c>
      <c r="N6" s="22" t="n">
        <v>1</v>
      </c>
      <c r="O6" s="22" t="n">
        <v>2</v>
      </c>
      <c r="P6" s="22">
        <f>N6+O6</f>
        <v/>
      </c>
      <c r="Q6" s="22">
        <f>IF(P6&gt;=9,"Riesgo extremo",IF(P6&gt;=7,"Riesgo alto",IF(P6&gt;=5,"Riesgo medio","Riesgo bajo")))</f>
        <v/>
      </c>
      <c r="R6" s="22" t="inlineStr">
        <is>
          <t>No</t>
        </is>
      </c>
      <c r="S6" s="23" t="inlineStr">
        <is>
          <t>Supervisor del contrato</t>
        </is>
      </c>
      <c r="T6" s="23" t="inlineStr">
        <is>
          <t>Publicación del aviso de convocatoria y del proyecto de pliego de condiciones</t>
        </is>
      </c>
      <c r="U6" s="23" t="inlineStr">
        <is>
          <t>Liquidación del contrato</t>
        </is>
      </c>
      <c r="V6" s="23" t="inlineStr">
        <is>
          <t>Revisión de la liquidación de cada pago frente al régimen tributario vigente.</t>
        </is>
      </c>
      <c r="W6" s="23" t="inlineStr">
        <is>
          <t>En cada pago</t>
        </is>
      </c>
    </row>
    <row r="7" ht="105.75" customHeight="1" s="15">
      <c r="A7" s="22" t="n">
        <v>2</v>
      </c>
      <c r="B7" s="22" t="inlineStr">
        <is>
          <t>Específico</t>
        </is>
      </c>
      <c r="C7" s="22" t="inlineStr">
        <is>
          <t>Interno</t>
        </is>
      </c>
      <c r="D7" s="22" t="inlineStr">
        <is>
          <t>Selección</t>
        </is>
      </c>
      <c r="E7" s="22" t="inlineStr">
        <is>
          <t>Operacional</t>
        </is>
      </c>
      <c r="F7" s="23" t="inlineStr">
        <is>
          <t>Ofertas que omitan ítems, que superen el valor unitario de referencia en algún ítem, que no acrediten las especificaciones técnicas mínimas o que presenten errores aritméticos en el formato de oferta económica.</t>
        </is>
      </c>
      <c r="G7" s="23" t="inlineStr">
        <is>
          <t>Rechazo de ofertas y eventual declaratoria de desierto; desplazamiento del cronograma frente al cierre de la vigencia 2026.</t>
        </is>
      </c>
      <c r="H7" s="22" t="n">
        <v>3</v>
      </c>
      <c r="I7" s="22" t="n">
        <v>4</v>
      </c>
      <c r="J7" s="22">
        <f>H7+I7</f>
        <v/>
      </c>
      <c r="K7" s="22">
        <f>IF(J7&gt;=9,"Riesgo extremo",IF(J7&gt;=7,"Riesgo alto",IF(J7&gt;=5,"Riesgo medio","Riesgo bajo")))</f>
        <v/>
      </c>
      <c r="L7" s="23" t="inlineStr">
        <is>
          <t>Entidad</t>
        </is>
      </c>
      <c r="M7" s="23" t="inlineStr">
        <is>
          <t>Publicidad del proyecto de pliego y del pliego definitivo en el SECOP II con los plazos legales; respuesta a observaciones; anexo técnico detallado por ítem; formato de oferta económica con los 35 ítems y sus valores de referencia; reglas claras de corrección aritmética y de rechazo (EP, numerales 2.6, 4 y 5.3.1).</t>
        </is>
      </c>
      <c r="N7" s="22" t="n">
        <v>2</v>
      </c>
      <c r="O7" s="22" t="n">
        <v>3</v>
      </c>
      <c r="P7" s="22">
        <f>N7+O7</f>
        <v/>
      </c>
      <c r="Q7" s="22">
        <f>IF(P7&gt;=9,"Riesgo extremo",IF(P7&gt;=7,"Riesgo alto",IF(P7&gt;=5,"Riesgo medio","Riesgo bajo")))</f>
        <v/>
      </c>
      <c r="R7" s="22" t="inlineStr">
        <is>
          <t>No</t>
        </is>
      </c>
      <c r="S7" s="23" t="inlineStr">
        <is>
          <t>Comité evaluador y componente jurídico</t>
        </is>
      </c>
      <c r="T7" s="23" t="inlineStr">
        <is>
          <t>Publicación del aviso de convocatoria y del proyecto de pliego de condiciones</t>
        </is>
      </c>
      <c r="U7" s="23" t="inlineStr">
        <is>
          <t>Adjudicación</t>
        </is>
      </c>
      <c r="V7" s="23" t="inlineStr">
        <is>
          <t>Revisión de completitud, consistencia aritmética y cumplimiento técnico de las ofertas frente al anexo técnico y al formato económico.</t>
        </is>
      </c>
      <c r="W7" s="23" t="inlineStr">
        <is>
          <t>En la evaluación</t>
        </is>
      </c>
    </row>
    <row r="8" ht="156" customHeight="1" s="15">
      <c r="A8" s="22" t="n">
        <v>3</v>
      </c>
      <c r="B8" s="22" t="inlineStr">
        <is>
          <t>Específico</t>
        </is>
      </c>
      <c r="C8" s="22" t="inlineStr">
        <is>
          <t>Interno</t>
        </is>
      </c>
      <c r="D8" s="22" t="inlineStr">
        <is>
          <t>Selección</t>
        </is>
      </c>
      <c r="E8" s="22" t="inlineStr">
        <is>
          <t>Regulatorio</t>
        </is>
      </c>
      <c r="F8" s="23" t="inlineStr">
        <is>
          <t>Observaciones o reclamaciones de interesados o de órganos de control sobre la decisión de no adquirir por el Acuerdo Marco de Precios Dotaciones Escolares III (CCE-SNG-AMP-001-2024) o sobre la modalidad escogida (menor cuantía frente a subasta inversa).</t>
        </is>
      </c>
      <c r="G8" s="23" t="inlineStr">
        <is>
          <t>Suspensión o revocatoria del proceso; reinicio con pérdida de tiempo frente al cierre de la vigencia; eventuales reproches por desconocimiento del deber de acudir a los acuerdos marco.</t>
        </is>
      </c>
      <c r="H8" s="22" t="n">
        <v>3</v>
      </c>
      <c r="I8" s="22" t="n">
        <v>4</v>
      </c>
      <c r="J8" s="22">
        <f>H8+I8</f>
        <v/>
      </c>
      <c r="K8" s="22">
        <f>IF(J8&gt;=9,"Riesgo extremo",IF(J8&gt;=7,"Riesgo alto",IF(J8&gt;=5,"Riesgo medio","Riesgo bajo")))</f>
        <v/>
      </c>
      <c r="L8" s="23" t="inlineStr">
        <is>
          <t>Entidad</t>
        </is>
      </c>
      <c r="M8" s="23" t="inlineStr">
        <is>
          <t>Justificación expresa y motivada en el estudio previo (EP, numeral 3.1) y en el análisis del sector (numeral 7): alcance del acuerdo marco (dotación escolar con fichas normalizadas), fabricación a la medida de 31 de los 35 ítems, servicios de medición e instalación y plazos de la operación secundaria; constancia de la consulta de la Tienda Virtual y revisión ítem por ítem del catálogo vigente (versión 5 del 24/04/2026), cuyo archivo obra en el expediente (Anexo 7); nueva verificación en la fecha de publicación; respuesta motivada a las observaciones.</t>
        </is>
      </c>
      <c r="N8" s="22" t="n">
        <v>2</v>
      </c>
      <c r="O8" s="22" t="n">
        <v>3</v>
      </c>
      <c r="P8" s="22">
        <f>N8+O8</f>
        <v/>
      </c>
      <c r="Q8" s="22">
        <f>IF(P8&gt;=9,"Riesgo extremo",IF(P8&gt;=7,"Riesgo alto",IF(P8&gt;=5,"Riesgo medio","Riesgo bajo")))</f>
        <v/>
      </c>
      <c r="R8" s="22" t="inlineStr">
        <is>
          <t>No</t>
        </is>
      </c>
      <c r="S8" s="23" t="inlineStr">
        <is>
          <t>Ordenador del gasto y componente jurídico</t>
        </is>
      </c>
      <c r="T8" s="23" t="inlineStr">
        <is>
          <t>Elaboración de los estudios previos</t>
        </is>
      </c>
      <c r="U8" s="23" t="inlineStr">
        <is>
          <t>Adjudicación</t>
        </is>
      </c>
      <c r="V8" s="23" t="inlineStr">
        <is>
          <t>Verificación previa a la publicación de la coherencia entre PAA, estudios previos, constancia de la Tienda Virtual y pliego.</t>
        </is>
      </c>
      <c r="W8" s="23" t="inlineStr">
        <is>
          <t>Antes de la publicación y en cada observación</t>
        </is>
      </c>
    </row>
    <row r="9" ht="113.25" customHeight="1" s="15">
      <c r="A9" s="22" t="n">
        <v>4</v>
      </c>
      <c r="B9" s="22" t="inlineStr">
        <is>
          <t>Específico</t>
        </is>
      </c>
      <c r="C9" s="22" t="inlineStr">
        <is>
          <t>Externo</t>
        </is>
      </c>
      <c r="D9" s="22" t="inlineStr">
        <is>
          <t>Selección</t>
        </is>
      </c>
      <c r="E9" s="22" t="inlineStr">
        <is>
          <t>Económico</t>
        </is>
      </c>
      <c r="F9" s="23" t="inlineStr">
        <is>
          <t>Ofertas con precios unitarios desequilibrados: como las ofertas se comparan por la sumatoria de una unidad de cada ítem, el proponente puede ofrecer precios bajos en los ítems que prevé de poca demanda y precios altos en los que prevé de mayor demanda (sillas, mesas plegables).</t>
        </is>
      </c>
      <c r="G9" s="23" t="inlineStr">
        <is>
          <t>Adjudicación a una oferta que resulte más costosa en la ejecución real; menor cantidad de bienes con el mismo monto.</t>
        </is>
      </c>
      <c r="H9" s="22" t="n">
        <v>3</v>
      </c>
      <c r="I9" s="22" t="n">
        <v>3</v>
      </c>
      <c r="J9" s="22">
        <f>H9+I9</f>
        <v/>
      </c>
      <c r="K9" s="22">
        <f>IF(J9&gt;=9,"Riesgo extremo",IF(J9&gt;=7,"Riesgo alto",IF(J9&gt;=5,"Riesgo medio","Riesgo bajo")))</f>
        <v/>
      </c>
      <c r="L9" s="23" t="inlineStr">
        <is>
          <t>Entidad</t>
        </is>
      </c>
      <c r="M9" s="23" t="inlineStr">
        <is>
          <t>El valor unitario de referencia del estudio de mercado es el tope de cada ítem y su superación es causal de rechazo (EP, numerales 2.6 y 4); análisis de precio artificialmente bajo por ítem cuando haya indicios; definición por el supervisor del cuadro de cantidades estimadas antes de la publicación; pedidos sustentados en la necesidad real.</t>
        </is>
      </c>
      <c r="N9" s="22" t="n">
        <v>2</v>
      </c>
      <c r="O9" s="22" t="n">
        <v>2</v>
      </c>
      <c r="P9" s="22">
        <f>N9+O9</f>
        <v/>
      </c>
      <c r="Q9" s="22">
        <f>IF(P9&gt;=9,"Riesgo extremo",IF(P9&gt;=7,"Riesgo alto",IF(P9&gt;=5,"Riesgo medio","Riesgo bajo")))</f>
        <v/>
      </c>
      <c r="R9" s="22" t="inlineStr">
        <is>
          <t>No</t>
        </is>
      </c>
      <c r="S9" s="23" t="inlineStr">
        <is>
          <t>Comité evaluador y supervisor</t>
        </is>
      </c>
      <c r="T9" s="23" t="inlineStr">
        <is>
          <t>Publicación del aviso de convocatoria y del proyecto de pliego de condiciones</t>
        </is>
      </c>
      <c r="U9" s="23" t="inlineStr">
        <is>
          <t>Adjudicación</t>
        </is>
      </c>
      <c r="V9" s="23" t="inlineStr">
        <is>
          <t>Comparación de cada precio unitario ofertado con el valor de referencia y con las demás ofertas.</t>
        </is>
      </c>
      <c r="W9" s="23" t="inlineStr">
        <is>
          <t>En la evaluación</t>
        </is>
      </c>
    </row>
    <row r="10" ht="99.75" customHeight="1" s="15">
      <c r="A10" s="22" t="n">
        <v>5</v>
      </c>
      <c r="B10" s="22" t="inlineStr">
        <is>
          <t>Específico</t>
        </is>
      </c>
      <c r="C10" s="22" t="inlineStr">
        <is>
          <t>Interno</t>
        </is>
      </c>
      <c r="D10" s="22" t="inlineStr">
        <is>
          <t>Contratación</t>
        </is>
      </c>
      <c r="E10" s="22" t="inlineStr">
        <is>
          <t>Operacional</t>
        </is>
      </c>
      <c r="F10" s="23" t="inlineStr">
        <is>
          <t>Demora en la adjudicación, en la legalización del contrato (constitución y aprobación de las garantías, registro presupuestal) o en la designación del supervisor.</t>
        </is>
      </c>
      <c r="G10" s="23" t="inlineStr">
        <is>
          <t>Menor tiempo para medir, fabricar e instalar el mobiliario; riesgo de no ejecutar los recursos en la vigencia 2026.</t>
        </is>
      </c>
      <c r="H10" s="22" t="n">
        <v>4</v>
      </c>
      <c r="I10" s="22" t="n">
        <v>4</v>
      </c>
      <c r="J10" s="22">
        <f>H10+I10</f>
        <v/>
      </c>
      <c r="K10" s="22">
        <f>IF(J10&gt;=9,"Riesgo extremo",IF(J10&gt;=7,"Riesgo alto",IF(J10&gt;=5,"Riesgo medio","Riesgo bajo")))</f>
        <v/>
      </c>
      <c r="L10" s="23" t="inlineStr">
        <is>
          <t>Compartido: Entidad (trámites internos) y contratista (garantías)</t>
        </is>
      </c>
      <c r="M10" s="23" t="inlineStr">
        <is>
          <t>Cronograma inverso desde el 15/12/2026 elaborado por la unidad de contratación; publicación en octubre de 2026; garantías dentro de los tres (3) días hábiles siguientes a la suscripción (obligación general 3); designación del supervisor a más tardar en la adjudicación; acta de inicio inmediata.</t>
        </is>
      </c>
      <c r="N10" s="22" t="n">
        <v>3</v>
      </c>
      <c r="O10" s="22" t="n">
        <v>3</v>
      </c>
      <c r="P10" s="22">
        <f>N10+O10</f>
        <v/>
      </c>
      <c r="Q10" s="22">
        <f>IF(P10&gt;=9,"Riesgo extremo",IF(P10&gt;=7,"Riesgo alto",IF(P10&gt;=5,"Riesgo medio","Riesgo bajo")))</f>
        <v/>
      </c>
      <c r="R10" s="22" t="inlineStr">
        <is>
          <t>Sí</t>
        </is>
      </c>
      <c r="S10" s="23" t="inlineStr">
        <is>
          <t>Ordenador del gasto, unidad de contratación y supervisor</t>
        </is>
      </c>
      <c r="T10" s="23" t="inlineStr">
        <is>
          <t>Adjudicación</t>
        </is>
      </c>
      <c r="U10" s="23" t="inlineStr">
        <is>
          <t>Cumplimiento de los requisitos de ejecución (acta de inicio)</t>
        </is>
      </c>
      <c r="V10" s="23" t="inlineStr">
        <is>
          <t>Seguimiento semanal del cronograma del proceso y de la legalización.</t>
        </is>
      </c>
      <c r="W10" s="23" t="inlineStr">
        <is>
          <t>Semanal hasta el acta de inicio</t>
        </is>
      </c>
    </row>
    <row r="11" ht="143.25" customHeight="1" s="15">
      <c r="A11" s="22" t="n">
        <v>6</v>
      </c>
      <c r="B11" s="22" t="inlineStr">
        <is>
          <t>Específico</t>
        </is>
      </c>
      <c r="C11" s="22" t="inlineStr">
        <is>
          <t>Externo</t>
        </is>
      </c>
      <c r="D11" s="22" t="inlineStr">
        <is>
          <t>Ejecución</t>
        </is>
      </c>
      <c r="E11" s="22" t="inlineStr">
        <is>
          <t>Operacional</t>
        </is>
      </c>
      <c r="F11" s="23" t="inlineStr">
        <is>
          <t>Tiempo insuficiente del contratista para fabricar a la medida, entregar e instalar el mobiliario en acero inoxidable antes del 15/12/2026, por capacidad de planta, disponibilidad de lámina o acumulación de pedidos de fin de año.</t>
        </is>
      </c>
      <c r="G11" s="23" t="inlineStr">
        <is>
          <t>Pedidos no recibidos dentro del plazo; imposibilidad de pagar en 2026; ambientes renovados sin mobiliario.</t>
        </is>
      </c>
      <c r="H11" s="22" t="n">
        <v>4</v>
      </c>
      <c r="I11" s="22" t="n">
        <v>4</v>
      </c>
      <c r="J11" s="22">
        <f>H11+I11</f>
        <v/>
      </c>
      <c r="K11" s="22">
        <f>IF(J11&gt;=9,"Riesgo extremo",IF(J11&gt;=7,"Riesgo alto",IF(J11&gt;=5,"Riesgo medio","Riesgo bajo")))</f>
        <v/>
      </c>
      <c r="L11" s="23" t="inlineStr">
        <is>
          <t>Contratista</t>
        </is>
      </c>
      <c r="M11" s="23" t="inlineStr">
        <is>
          <t>Visita de medición dentro de los tres (3) días hábiles siguientes al acta de inicio y planos dentro de los tres (3) días siguientes (obligación específica 1); plazo máximo de veinte (20) días calendario por pedido y cronograma aprobado (obligación 2); compromiso de capacidad de fabricación como requisito habilitante (EP, numeral 5.2.2); primer pedido inmediato con el mobiliario de las cocinas; multas y cláusula penal; amparo de cumplimiento.</t>
        </is>
      </c>
      <c r="N11" s="22" t="n">
        <v>3</v>
      </c>
      <c r="O11" s="22" t="n">
        <v>3</v>
      </c>
      <c r="P11" s="22">
        <f>N11+O11</f>
        <v/>
      </c>
      <c r="Q11" s="22">
        <f>IF(P11&gt;=9,"Riesgo extremo",IF(P11&gt;=7,"Riesgo alto",IF(P11&gt;=5,"Riesgo medio","Riesgo bajo")))</f>
        <v/>
      </c>
      <c r="R11" s="22" t="inlineStr">
        <is>
          <t>Sí</t>
        </is>
      </c>
      <c r="S11" s="23" t="inlineStr">
        <is>
          <t>Supervisor del contrato</t>
        </is>
      </c>
      <c r="T11" s="23" t="inlineStr">
        <is>
          <t>Cumplimiento de los requisitos de ejecución (acta de inicio)</t>
        </is>
      </c>
      <c r="U11" s="23" t="inlineStr">
        <is>
          <t>Recibo a satisfacción del último pedido, a más tardar el 15/12/2026</t>
        </is>
      </c>
      <c r="V11" s="23" t="inlineStr">
        <is>
          <t>Seguimiento semanal del cronograma de fabricación y entrega; requerimientos escritos ante atrasos.</t>
        </is>
      </c>
      <c r="W11" s="23" t="inlineStr">
        <is>
          <t>Semanal</t>
        </is>
      </c>
    </row>
    <row r="12" ht="112.5" customHeight="1" s="15">
      <c r="A12" s="22" t="n">
        <v>7</v>
      </c>
      <c r="B12" s="22" t="inlineStr">
        <is>
          <t>Específico</t>
        </is>
      </c>
      <c r="C12" s="22" t="inlineStr">
        <is>
          <t>Interno</t>
        </is>
      </c>
      <c r="D12" s="22" t="inlineStr">
        <is>
          <t>Ejecución</t>
        </is>
      </c>
      <c r="E12" s="22" t="inlineStr">
        <is>
          <t>Operacional</t>
        </is>
      </c>
      <c r="F12" s="23" t="inlineStr">
        <is>
          <t>Falta de disponibilidad de los ambientes para la medición o la instalación: avance de la obra de renovación de la Escuela, puntos hidráulicos y de desagüe no terminados, distribución de las cocinas sin definir o muros y pisos sin acabar.</t>
        </is>
      </c>
      <c r="G12" s="23" t="inlineStr">
        <is>
          <t>Imposibilidad de medir, fabricar o instalar dentro del plazo; mobiliario almacenado sin instalar; necesidad de modificar el plazo o los sitios de entrega.</t>
        </is>
      </c>
      <c r="H12" s="22" t="n">
        <v>4</v>
      </c>
      <c r="I12" s="22" t="n">
        <v>4</v>
      </c>
      <c r="J12" s="22">
        <f>H12+I12</f>
        <v/>
      </c>
      <c r="K12" s="22">
        <f>IF(J12&gt;=9,"Riesgo extremo",IF(J12&gt;=7,"Riesgo alto",IF(J12&gt;=5,"Riesgo medio","Riesgo bajo")))</f>
        <v/>
      </c>
      <c r="L12" s="23" t="inlineStr">
        <is>
          <t>Entidad</t>
        </is>
      </c>
      <c r="M12" s="23" t="inlineStr">
        <is>
          <t>Coordinación del supervisor con el contratista y la interventoría de la obra para la visita de medición; entrega al contratista de los planos de distribución de los ambientes; priorización de los pedidos de los ambientes terminados; facultad del supervisor de definir los sitios de instalación en cada pedido (EP, numerales 2.8.5 y 2.10).</t>
        </is>
      </c>
      <c r="N12" s="22" t="n">
        <v>3</v>
      </c>
      <c r="O12" s="22" t="n">
        <v>3</v>
      </c>
      <c r="P12" s="22">
        <f>N12+O12</f>
        <v/>
      </c>
      <c r="Q12" s="22">
        <f>IF(P12&gt;=9,"Riesgo extremo",IF(P12&gt;=7,"Riesgo alto",IF(P12&gt;=5,"Riesgo medio","Riesgo bajo")))</f>
        <v/>
      </c>
      <c r="R12" s="22" t="inlineStr">
        <is>
          <t>Sí</t>
        </is>
      </c>
      <c r="S12" s="23" t="inlineStr">
        <is>
          <t>Supervisor del contrato, componente técnico y supervisión de la obra de la Escuela</t>
        </is>
      </c>
      <c r="T12" s="23" t="inlineStr">
        <is>
          <t>Cumplimiento de los requisitos de ejecución (acta de inicio)</t>
        </is>
      </c>
      <c r="U12" s="23" t="inlineStr">
        <is>
          <t>Recibo a satisfacción del último pedido, a más tardar el 15/12/2026</t>
        </is>
      </c>
      <c r="V12" s="23" t="inlineStr">
        <is>
          <t>Verificación del avance de los ambientes frente a la fecha programada de cada pedido.</t>
        </is>
      </c>
      <c r="W12" s="23" t="inlineStr">
        <is>
          <t>Semanal</t>
        </is>
      </c>
    </row>
    <row r="13" ht="121.5" customHeight="1" s="15">
      <c r="A13" s="22" t="n">
        <v>8</v>
      </c>
      <c r="B13" s="22" t="inlineStr">
        <is>
          <t>Específico</t>
        </is>
      </c>
      <c r="C13" s="22" t="inlineStr">
        <is>
          <t>Externo</t>
        </is>
      </c>
      <c r="D13" s="22" t="inlineStr">
        <is>
          <t>Ejecución</t>
        </is>
      </c>
      <c r="E13" s="22" t="inlineStr">
        <is>
          <t>Operacional</t>
        </is>
      </c>
      <c r="F13" s="23" t="inlineStr">
        <is>
          <t>Errores de medición o de fabricación: muebles que no ajustan al espacio, a los puntos hidráulicos o a la huella de los equipos que deben soportar (ítems 6, 7 y 18), en especial si los equipos se adquieren en un proceso que se adelanta en paralelo y sus referencias aún no se conocen.</t>
        </is>
      </c>
      <c r="G13" s="23" t="inlineStr">
        <is>
          <t>Rechazo de las entregas y reprocesos de fabricación; muebles inutilizables; atraso de la instalación.</t>
        </is>
      </c>
      <c r="H13" s="22" t="n">
        <v>3</v>
      </c>
      <c r="I13" s="22" t="n">
        <v>4</v>
      </c>
      <c r="J13" s="22">
        <f>H13+I13</f>
        <v/>
      </c>
      <c r="K13" s="22">
        <f>IF(J13&gt;=9,"Riesgo extremo",IF(J13&gt;=7,"Riesgo alto",IF(J13&gt;=5,"Riesgo medio","Riesgo bajo")))</f>
        <v/>
      </c>
      <c r="L13" s="23" t="inlineStr">
        <is>
          <t>Compartido: Entidad (información de los equipos y de los ambientes) y contratista (medición y fabricación)</t>
        </is>
      </c>
      <c r="M13" s="23" t="inlineStr">
        <is>
          <t>Acta de medición y planos de fabricación aprobados por el supervisor antes de fabricar (obligación específica 1); pedido de las bases y mesas soporte solo cuando la Entidad conozca las referencias y dimensiones de los equipos; ajuste de hasta el 5 % del frente sin cambio de precio (EP, numeral 2.6); reposición a costa del contratista de lo que no ajuste por error suyo.</t>
        </is>
      </c>
      <c r="N13" s="22" t="n">
        <v>2</v>
      </c>
      <c r="O13" s="22" t="n">
        <v>3</v>
      </c>
      <c r="P13" s="22">
        <f>N13+O13</f>
        <v/>
      </c>
      <c r="Q13" s="22">
        <f>IF(P13&gt;=9,"Riesgo extremo",IF(P13&gt;=7,"Riesgo alto",IF(P13&gt;=5,"Riesgo medio","Riesgo bajo")))</f>
        <v/>
      </c>
      <c r="R13" s="22" t="inlineStr">
        <is>
          <t>Sí</t>
        </is>
      </c>
      <c r="S13" s="23" t="inlineStr">
        <is>
          <t>Supervisor del contrato y componente técnico</t>
        </is>
      </c>
      <c r="T13" s="23" t="inlineStr">
        <is>
          <t>Cumplimiento de los requisitos de ejecución (acta de inicio)</t>
        </is>
      </c>
      <c r="U13" s="23" t="inlineStr">
        <is>
          <t>Recibo a satisfacción del último pedido, a más tardar el 15/12/2026</t>
        </is>
      </c>
      <c r="V13" s="23" t="inlineStr">
        <is>
          <t>Verificación de los planos frente a las medidas del sitio y a las fichas de los equipos antes de aprobarlos.</t>
        </is>
      </c>
      <c r="W13" s="23" t="inlineStr">
        <is>
          <t>Antes de cada pedido de fabricación</t>
        </is>
      </c>
    </row>
    <row r="14" ht="123.75" customHeight="1" s="15">
      <c r="A14" s="22" t="n">
        <v>9</v>
      </c>
      <c r="B14" s="22" t="inlineStr">
        <is>
          <t>Específico</t>
        </is>
      </c>
      <c r="C14" s="22" t="inlineStr">
        <is>
          <t>Externo</t>
        </is>
      </c>
      <c r="D14" s="22" t="inlineStr">
        <is>
          <t>Ejecución</t>
        </is>
      </c>
      <c r="E14" s="22" t="inlineStr">
        <is>
          <t>Operacional</t>
        </is>
      </c>
      <c r="F14" s="23" t="inlineStr">
        <is>
          <t>Entrega de mobiliario que no corresponde a las especificaciones o a la oferta: acero de grado distinto del AISI 304, calibres inferiores, soldaduras o acabados deficientes, dimensiones, tapizados o maderas distintos de lo exigido.</t>
        </is>
      </c>
      <c r="G14" s="23" t="inlineStr">
        <is>
          <t>Rechazo de las entregas y reprocesos; mobiliario de menor durabilidad o no apto para áreas de alimentos; incumplimiento del contratista.</t>
        </is>
      </c>
      <c r="H14" s="22" t="n">
        <v>3</v>
      </c>
      <c r="I14" s="22" t="n">
        <v>4</v>
      </c>
      <c r="J14" s="22">
        <f>H14+I14</f>
        <v/>
      </c>
      <c r="K14" s="22">
        <f>IF(J14&gt;=9,"Riesgo extremo",IF(J14&gt;=7,"Riesgo alto",IF(J14&gt;=5,"Riesgo medio","Riesgo bajo")))</f>
        <v/>
      </c>
      <c r="L14" s="23" t="inlineStr">
        <is>
          <t>Contratista</t>
        </is>
      </c>
      <c r="M14" s="23" t="inlineStr">
        <is>
          <t>Anexo técnico por ítem y condiciones comunes (EP, numeral 2.6); anexo de cumplimiento de especificaciones como requisito habilitante; certificado de calidad del acero inoxidable con cada pedido; verificación de calibres, dimensiones y acabados en el recibo; reposición dentro de los diez (10) días hábiles (obligación específica 6); amparo de calidad y correcto funcionamiento.</t>
        </is>
      </c>
      <c r="N14" s="22" t="n">
        <v>2</v>
      </c>
      <c r="O14" s="22" t="n">
        <v>3</v>
      </c>
      <c r="P14" s="22">
        <f>N14+O14</f>
        <v/>
      </c>
      <c r="Q14" s="22">
        <f>IF(P14&gt;=9,"Riesgo extremo",IF(P14&gt;=7,"Riesgo alto",IF(P14&gt;=5,"Riesgo medio","Riesgo bajo")))</f>
        <v/>
      </c>
      <c r="R14" s="22" t="inlineStr">
        <is>
          <t>Sí</t>
        </is>
      </c>
      <c r="S14" s="23" t="inlineStr">
        <is>
          <t>Supervisor del contrato</t>
        </is>
      </c>
      <c r="T14" s="23" t="inlineStr">
        <is>
          <t>Cumplimiento de los requisitos de ejecución (acta de inicio)</t>
        </is>
      </c>
      <c r="U14" s="23" t="inlineStr">
        <is>
          <t>Vencimiento de la garantía de calidad y correcto funcionamiento de los bienes</t>
        </is>
      </c>
      <c r="V14" s="23" t="inlineStr">
        <is>
          <t>Verificación de cada pedido frente al anexo técnico, los planos aprobados y la oferta; actas de recibo.</t>
        </is>
      </c>
      <c r="W14" s="23" t="inlineStr">
        <is>
          <t>En cada entrega</t>
        </is>
      </c>
    </row>
    <row r="15" ht="72.75" customHeight="1" s="15">
      <c r="A15" s="22" t="n">
        <v>10</v>
      </c>
      <c r="B15" s="22" t="inlineStr">
        <is>
          <t>Específico</t>
        </is>
      </c>
      <c r="C15" s="22" t="inlineStr">
        <is>
          <t>Externo</t>
        </is>
      </c>
      <c r="D15" s="22" t="inlineStr">
        <is>
          <t>Ejecución</t>
        </is>
      </c>
      <c r="E15" s="22" t="inlineStr">
        <is>
          <t>Operacional</t>
        </is>
      </c>
      <c r="F15" s="23" t="inlineStr">
        <is>
          <t>Daños, pérdida o deterioro del mobiliario durante el transporte, el cargue, el descargue, el almacenamiento temporal o la instalación, antes del recibo a satisfacción.</t>
        </is>
      </c>
      <c r="G15" s="23" t="inlineStr">
        <is>
          <t>Entregas incompletas o con bienes averiados; reprocesos y demoras.</t>
        </is>
      </c>
      <c r="H15" s="22" t="n">
        <v>3</v>
      </c>
      <c r="I15" s="22" t="n">
        <v>3</v>
      </c>
      <c r="J15" s="22">
        <f>H15+I15</f>
        <v/>
      </c>
      <c r="K15" s="22">
        <f>IF(J15&gt;=9,"Riesgo extremo",IF(J15&gt;=7,"Riesgo alto",IF(J15&gt;=5,"Riesgo medio","Riesgo bajo")))</f>
        <v/>
      </c>
      <c r="L15" s="23" t="inlineStr">
        <is>
          <t>Contratista</t>
        </is>
      </c>
      <c r="M15" s="23" t="inlineStr">
        <is>
          <t>Transporte, seguros, cargue, descargue e instalación por cuenta y riesgo del contratista hasta el recibo a satisfacción (obligaciones específicas 4 y 9); empaque de protección; verificación en el recibo.</t>
        </is>
      </c>
      <c r="N15" s="22" t="n">
        <v>2</v>
      </c>
      <c r="O15" s="22" t="n">
        <v>2</v>
      </c>
      <c r="P15" s="22">
        <f>N15+O15</f>
        <v/>
      </c>
      <c r="Q15" s="22">
        <f>IF(P15&gt;=9,"Riesgo extremo",IF(P15&gt;=7,"Riesgo alto",IF(P15&gt;=5,"Riesgo medio","Riesgo bajo")))</f>
        <v/>
      </c>
      <c r="R15" s="22" t="inlineStr">
        <is>
          <t>No</t>
        </is>
      </c>
      <c r="S15" s="23" t="inlineStr">
        <is>
          <t>Supervisor del contrato</t>
        </is>
      </c>
      <c r="T15" s="23" t="inlineStr">
        <is>
          <t>Cumplimiento de los requisitos de ejecución (acta de inicio)</t>
        </is>
      </c>
      <c r="U15" s="23" t="inlineStr">
        <is>
          <t>Recibo a satisfacción del último pedido, a más tardar el 15/12/2026</t>
        </is>
      </c>
      <c r="V15" s="23" t="inlineStr">
        <is>
          <t>Revisión física de cada entrega y registro de novedades en la remisión o el acta.</t>
        </is>
      </c>
      <c r="W15" s="23" t="inlineStr">
        <is>
          <t>En cada entrega</t>
        </is>
      </c>
    </row>
    <row r="16" ht="108" customHeight="1" s="15">
      <c r="A16" s="22" t="n">
        <v>11</v>
      </c>
      <c r="B16" s="22" t="inlineStr">
        <is>
          <t>Específico</t>
        </is>
      </c>
      <c r="C16" s="22" t="inlineStr">
        <is>
          <t>Interno</t>
        </is>
      </c>
      <c r="D16" s="22" t="inlineStr">
        <is>
          <t>Ejecución</t>
        </is>
      </c>
      <c r="E16" s="22" t="inlineStr">
        <is>
          <t>Financiero</t>
        </is>
      </c>
      <c r="F16" s="23" t="inlineStr">
        <is>
          <t>Descontrol del monto agotable: pedidos verbales o sin soporte, pedidos que superen el saldo del contrato o de la fuente de recursos de cada grupo, o entregas no pedidas.</t>
        </is>
      </c>
      <c r="G16" s="23" t="inlineStr">
        <is>
          <t>Hechos cumplidos; obligaciones sin respaldo presupuestal; controversias sobre el valor ejecutado.</t>
        </is>
      </c>
      <c r="H16" s="22" t="n">
        <v>3</v>
      </c>
      <c r="I16" s="22" t="n">
        <v>4</v>
      </c>
      <c r="J16" s="22">
        <f>H16+I16</f>
        <v/>
      </c>
      <c r="K16" s="22">
        <f>IF(J16&gt;=9,"Riesgo extremo",IF(J16&gt;=7,"Riesgo alto",IF(J16&gt;=5,"Riesgo medio","Riesgo bajo")))</f>
        <v/>
      </c>
      <c r="L16" s="23" t="inlineStr">
        <is>
          <t>Entidad</t>
        </is>
      </c>
      <c r="M16" s="23" t="inlineStr">
        <is>
          <t>Pedidos únicamente por escrito del supervisor, numerados, con ítems, cantidades y valor; cuadro de control del saldo del contrato y de cada fuente actualizado con cada pedido; obligación del contratista de no atender pedidos verbales o que superen los saldos (obligación específica 11); pagos solo por lo pedido y recibido.</t>
        </is>
      </c>
      <c r="N16" s="22" t="n">
        <v>1</v>
      </c>
      <c r="O16" s="22" t="n">
        <v>3</v>
      </c>
      <c r="P16" s="22">
        <f>N16+O16</f>
        <v/>
      </c>
      <c r="Q16" s="22">
        <f>IF(P16&gt;=9,"Riesgo extremo",IF(P16&gt;=7,"Riesgo alto",IF(P16&gt;=5,"Riesgo medio","Riesgo bajo")))</f>
        <v/>
      </c>
      <c r="R16" s="22" t="inlineStr">
        <is>
          <t>Sí</t>
        </is>
      </c>
      <c r="S16" s="23" t="inlineStr">
        <is>
          <t>Supervisor del contrato y componente financiero</t>
        </is>
      </c>
      <c r="T16" s="23" t="inlineStr">
        <is>
          <t>Cumplimiento de los requisitos de ejecución (acta de inicio)</t>
        </is>
      </c>
      <c r="U16" s="23" t="inlineStr">
        <is>
          <t>Liquidación del contrato</t>
        </is>
      </c>
      <c r="V16" s="23" t="inlineStr">
        <is>
          <t>Conciliación del cuadro de pedidos, recibos y facturas frente al registro presupuestal.</t>
        </is>
      </c>
      <c r="W16" s="23" t="inlineStr">
        <is>
          <t>Con cada pedido y cada pago</t>
        </is>
      </c>
    </row>
    <row r="17" ht="99.75" customHeight="1" s="15">
      <c r="A17" s="22" t="n">
        <v>12</v>
      </c>
      <c r="B17" s="22" t="inlineStr">
        <is>
          <t>Específico</t>
        </is>
      </c>
      <c r="C17" s="22" t="inlineStr">
        <is>
          <t>Interno</t>
        </is>
      </c>
      <c r="D17" s="22" t="inlineStr">
        <is>
          <t>Ejecución</t>
        </is>
      </c>
      <c r="E17" s="22" t="inlineStr">
        <is>
          <t>Operacional</t>
        </is>
      </c>
      <c r="F17" s="23" t="inlineStr">
        <is>
          <t>Subejecución del monto agotable por falta de definición oportuna de las cantidades de cada ítem o por pedidos tardíos que no alcancen a fabricarse dentro del plazo.</t>
        </is>
      </c>
      <c r="G17" s="23" t="inlineStr">
        <is>
          <t>Recursos sin ejecutar al cierre de la vigencia 2026; necesidad de la Escuela parcialmente atendida.</t>
        </is>
      </c>
      <c r="H17" s="22" t="n">
        <v>3</v>
      </c>
      <c r="I17" s="22" t="n">
        <v>3</v>
      </c>
      <c r="J17" s="22">
        <f>H17+I17</f>
        <v/>
      </c>
      <c r="K17" s="22">
        <f>IF(J17&gt;=9,"Riesgo extremo",IF(J17&gt;=7,"Riesgo alto",IF(J17&gt;=5,"Riesgo medio","Riesgo bajo")))</f>
        <v/>
      </c>
      <c r="L17" s="23" t="inlineStr">
        <is>
          <t>Entidad</t>
        </is>
      </c>
      <c r="M17" s="23" t="inlineStr">
        <is>
          <t>Definición por la coordinación de la Escuela del cuadro de cantidades antes del acta de inicio; primer pedido dentro de los tres (3) días hábiles siguientes a la aprobación de los planos; fecha límite para el último pedido fijada por el supervisor de acuerdo con el plazo máximo de fabricación.</t>
        </is>
      </c>
      <c r="N17" s="22" t="n">
        <v>2</v>
      </c>
      <c r="O17" s="22" t="n">
        <v>3</v>
      </c>
      <c r="P17" s="22">
        <f>N17+O17</f>
        <v/>
      </c>
      <c r="Q17" s="22">
        <f>IF(P17&gt;=9,"Riesgo extremo",IF(P17&gt;=7,"Riesgo alto",IF(P17&gt;=5,"Riesgo medio","Riesgo bajo")))</f>
        <v/>
      </c>
      <c r="R17" s="22" t="inlineStr">
        <is>
          <t>No</t>
        </is>
      </c>
      <c r="S17" s="23" t="inlineStr">
        <is>
          <t>Supervisor del contrato y coordinación de la Escuela</t>
        </is>
      </c>
      <c r="T17" s="23" t="inlineStr">
        <is>
          <t>Elaboración de los estudios previos</t>
        </is>
      </c>
      <c r="U17" s="23" t="inlineStr">
        <is>
          <t>Recibo a satisfacción del último pedido, a más tardar el 15/12/2026</t>
        </is>
      </c>
      <c r="V17" s="23" t="inlineStr">
        <is>
          <t>Seguimiento del valor pedido frente al valor del contrato.</t>
        </is>
      </c>
      <c r="W17" s="23" t="inlineStr">
        <is>
          <t>Quincenal</t>
        </is>
      </c>
    </row>
    <row r="18" ht="101.25" customHeight="1" s="15">
      <c r="A18" s="22" t="n">
        <v>13</v>
      </c>
      <c r="B18" s="22" t="inlineStr">
        <is>
          <t>Específico</t>
        </is>
      </c>
      <c r="C18" s="22" t="inlineStr">
        <is>
          <t>Externo</t>
        </is>
      </c>
      <c r="D18" s="22" t="inlineStr">
        <is>
          <t>Ejecución</t>
        </is>
      </c>
      <c r="E18" s="22" t="inlineStr">
        <is>
          <t>Operacional</t>
        </is>
      </c>
      <c r="F18" s="23" t="inlineStr">
        <is>
          <t>Defectos de fabricación que se manifiestan con el uso posterior al recibo: oxidación o manchas del acero, soldaduras abiertas, deformación de mesones, niveladores o ruedas defectuosos, desprendimiento de pintura, deterioro de tapizados o de la madera.</t>
        </is>
      </c>
      <c r="G18" s="23" t="inlineStr">
        <is>
          <t>Mobiliario fuera de servicio; costos de reparación para la Entidad; afectación de la formación.</t>
        </is>
      </c>
      <c r="H18" s="22" t="n">
        <v>3</v>
      </c>
      <c r="I18" s="22" t="n">
        <v>3</v>
      </c>
      <c r="J18" s="22">
        <f>H18+I18</f>
        <v/>
      </c>
      <c r="K18" s="22">
        <f>IF(J18&gt;=9,"Riesgo extremo",IF(J18&gt;=7,"Riesgo alto",IF(J18&gt;=5,"Riesgo medio","Riesgo bajo")))</f>
        <v/>
      </c>
      <c r="L18" s="23" t="inlineStr">
        <is>
          <t>Contratista</t>
        </is>
      </c>
      <c r="M18" s="23" t="inlineStr">
        <is>
          <t>Garantía mínima de doce (12) meses con atención en sitio dentro de las setenta y dos (72) horas hábiles (EP, numeral 2.6); garantía adicional, menor tiempo de respuesta y mantenimiento preventivo como factores de calidad; amparo de calidad y correcto funcionamiento por el plazo y doce (12) meses más.</t>
        </is>
      </c>
      <c r="N18" s="22" t="n">
        <v>2</v>
      </c>
      <c r="O18" s="22" t="n">
        <v>2</v>
      </c>
      <c r="P18" s="22">
        <f>N18+O18</f>
        <v/>
      </c>
      <c r="Q18" s="22">
        <f>IF(P18&gt;=9,"Riesgo extremo",IF(P18&gt;=7,"Riesgo alto",IF(P18&gt;=5,"Riesgo medio","Riesgo bajo")))</f>
        <v/>
      </c>
      <c r="R18" s="22" t="inlineStr">
        <is>
          <t>Sí</t>
        </is>
      </c>
      <c r="S18" s="23" t="inlineStr">
        <is>
          <t>Supervisor del contrato y coordinación de la Escuela</t>
        </is>
      </c>
      <c r="T18" s="23" t="inlineStr">
        <is>
          <t>Cumplimiento de los requisitos de ejecución (acta de inicio)</t>
        </is>
      </c>
      <c r="U18" s="23" t="inlineStr">
        <is>
          <t>Vencimiento de la garantía de calidad y correcto funcionamiento de los bienes</t>
        </is>
      </c>
      <c r="V18" s="23" t="inlineStr">
        <is>
          <t>Registro de las reclamaciones en garantía y de su atención.</t>
        </is>
      </c>
      <c r="W18" s="23" t="inlineStr">
        <is>
          <t>Cuando ocurra el evento y al cierre de la garantía</t>
        </is>
      </c>
    </row>
    <row r="19" ht="106.5" customHeight="1" s="15">
      <c r="A19" s="22" t="n">
        <v>14</v>
      </c>
      <c r="B19" s="22" t="inlineStr">
        <is>
          <t>Específico</t>
        </is>
      </c>
      <c r="C19" s="22" t="inlineStr">
        <is>
          <t>Externo</t>
        </is>
      </c>
      <c r="D19" s="22" t="inlineStr">
        <is>
          <t>Ejecución</t>
        </is>
      </c>
      <c r="E19" s="22" t="inlineStr">
        <is>
          <t>Operacional</t>
        </is>
      </c>
      <c r="F19" s="23" t="inlineStr">
        <is>
          <t>Accidentes de trabajo o daños a personas o bienes durante el descargue, la manipulación de muebles pesados, el anclaje y la instalación en ambientes de formación en operación o en obra.</t>
        </is>
      </c>
      <c r="G19" s="23" t="inlineStr">
        <is>
          <t>Lesiones al personal del contratista, aprendices o servidores; daños a instalaciones; responsabilidad civil y administrativa.</t>
        </is>
      </c>
      <c r="H19" s="22" t="n">
        <v>3</v>
      </c>
      <c r="I19" s="22" t="n">
        <v>4</v>
      </c>
      <c r="J19" s="22">
        <f>H19+I19</f>
        <v/>
      </c>
      <c r="K19" s="22">
        <f>IF(J19&gt;=9,"Riesgo extremo",IF(J19&gt;=7,"Riesgo alto",IF(J19&gt;=5,"Riesgo medio","Riesgo bajo")))</f>
        <v/>
      </c>
      <c r="L19" s="23" t="inlineStr">
        <is>
          <t>Contratista</t>
        </is>
      </c>
      <c r="M19" s="23" t="inlineStr">
        <is>
          <t>Personal afiliado a la seguridad social con nivel de riesgo acorde, dotado de elementos de protección personal; ayudas mecánicas; cortes y soldaduras en planta y no en sede; horarios y áreas concertados, señalización y delimitación (obligaciones de SST); requisitos del SG-SST como habilitantes; cláusula de indemnidad.</t>
        </is>
      </c>
      <c r="N19" s="22" t="n">
        <v>2</v>
      </c>
      <c r="O19" s="22" t="n">
        <v>3</v>
      </c>
      <c r="P19" s="22">
        <f>N19+O19</f>
        <v/>
      </c>
      <c r="Q19" s="22">
        <f>IF(P19&gt;=9,"Riesgo extremo",IF(P19&gt;=7,"Riesgo alto",IF(P19&gt;=5,"Riesgo medio","Riesgo bajo")))</f>
        <v/>
      </c>
      <c r="R19" s="22" t="inlineStr">
        <is>
          <t>No</t>
        </is>
      </c>
      <c r="S19" s="23" t="inlineStr">
        <is>
          <t>Supervisor del contrato y responsable de SST del Centro</t>
        </is>
      </c>
      <c r="T19" s="23" t="inlineStr">
        <is>
          <t>Cumplimiento de los requisitos de ejecución (acta de inicio)</t>
        </is>
      </c>
      <c r="U19" s="23" t="inlineStr">
        <is>
          <t>Recibo a satisfacción del último pedido, a más tardar el 15/12/2026</t>
        </is>
      </c>
      <c r="V19" s="23" t="inlineStr">
        <is>
          <t>Verificación documental del personal antes de la primera entrega y observación durante las instalaciones; reporte inmediato de incidentes.</t>
        </is>
      </c>
      <c r="W19" s="23" t="inlineStr">
        <is>
          <t>Antes de la primera entrega y en cada instalación</t>
        </is>
      </c>
    </row>
    <row r="20" ht="90" customHeight="1" s="15">
      <c r="A20" s="22" t="n">
        <v>15</v>
      </c>
      <c r="B20" s="22" t="inlineStr">
        <is>
          <t>Específico</t>
        </is>
      </c>
      <c r="C20" s="22" t="inlineStr">
        <is>
          <t>Externo</t>
        </is>
      </c>
      <c r="D20" s="22" t="inlineStr">
        <is>
          <t>Ejecución</t>
        </is>
      </c>
      <c r="E20" s="22" t="inlineStr">
        <is>
          <t>Ambiental</t>
        </is>
      </c>
      <c r="F20" s="23" t="inlineStr">
        <is>
          <t>Gestión inadecuada de los empaques, embalajes y residuos de la instalación; madera del comedor exterior de procedencia no acreditada; materiales no aptos para el contacto con alimentos.</t>
        </is>
      </c>
      <c r="G20" s="23" t="inlineStr">
        <is>
          <t>Residuos abandonados en la sede; incumplimiento de los lineamientos ambientales del SENA (GCCON-AN-001) y de la normativa sanitaria y forestal.</t>
        </is>
      </c>
      <c r="H20" s="22" t="n">
        <v>2</v>
      </c>
      <c r="I20" s="22" t="n">
        <v>3</v>
      </c>
      <c r="J20" s="22">
        <f>H20+I20</f>
        <v/>
      </c>
      <c r="K20" s="22">
        <f>IF(J20&gt;=9,"Riesgo extremo",IF(J20&gt;=7,"Riesgo alto",IF(J20&gt;=5,"Riesgo medio","Riesgo bajo")))</f>
        <v/>
      </c>
      <c r="L20" s="23" t="inlineStr">
        <is>
          <t>Contratista</t>
        </is>
      </c>
      <c r="M20" s="23" t="inlineStr">
        <is>
          <t>Obligaciones ambientales del contrato: retiro de empaques y residuos, declaración de procedencia legal de la madera, certificado de aptitud del acero para contacto con alimentos (EP, numerales 2.8.4 y 5.2.2); verificación por el componente ambiental del Centro.</t>
        </is>
      </c>
      <c r="N20" s="22" t="n">
        <v>1</v>
      </c>
      <c r="O20" s="22" t="n">
        <v>2</v>
      </c>
      <c r="P20" s="22">
        <f>N20+O20</f>
        <v/>
      </c>
      <c r="Q20" s="22">
        <f>IF(P20&gt;=9,"Riesgo extremo",IF(P20&gt;=7,"Riesgo alto",IF(P20&gt;=5,"Riesgo medio","Riesgo bajo")))</f>
        <v/>
      </c>
      <c r="R20" s="22" t="inlineStr">
        <is>
          <t>No</t>
        </is>
      </c>
      <c r="S20" s="23" t="inlineStr">
        <is>
          <t>Supervisor del contrato y responsable ambiental del Centro</t>
        </is>
      </c>
      <c r="T20" s="23" t="inlineStr">
        <is>
          <t>Cumplimiento de los requisitos de ejecución (acta de inicio)</t>
        </is>
      </c>
      <c r="U20" s="23" t="inlineStr">
        <is>
          <t>Liquidación del contrato</t>
        </is>
      </c>
      <c r="V20" s="23" t="inlineStr">
        <is>
          <t>Verificación del retiro de empaques al finalizar cada entrega y de los soportes con el pedido correspondiente.</t>
        </is>
      </c>
      <c r="W20" s="23" t="inlineStr">
        <is>
          <t>En cada entrega</t>
        </is>
      </c>
    </row>
    <row r="21" ht="77.25" customHeight="1" s="15">
      <c r="A21" s="22" t="n">
        <v>16</v>
      </c>
      <c r="B21" s="22" t="inlineStr">
        <is>
          <t>Específico</t>
        </is>
      </c>
      <c r="C21" s="22" t="inlineStr">
        <is>
          <t>Externo</t>
        </is>
      </c>
      <c r="D21" s="22" t="inlineStr">
        <is>
          <t>Ejecución</t>
        </is>
      </c>
      <c r="E21" s="22" t="inlineStr">
        <is>
          <t>Financiero</t>
        </is>
      </c>
      <c r="F21" s="23" t="inlineStr">
        <is>
          <t>Incumplimiento de las obligaciones laborales y de seguridad social del contratista con el personal empleado en la fabricación, el transporte y la instalación.</t>
        </is>
      </c>
      <c r="G21" s="23" t="inlineStr">
        <is>
          <t>Reclamaciones laborales contra la Entidad; suspensión de los pagos.</t>
        </is>
      </c>
      <c r="H21" s="22" t="n">
        <v>2</v>
      </c>
      <c r="I21" s="22" t="n">
        <v>3</v>
      </c>
      <c r="J21" s="22">
        <f>H21+I21</f>
        <v/>
      </c>
      <c r="K21" s="22">
        <f>IF(J21&gt;=9,"Riesgo extremo",IF(J21&gt;=7,"Riesgo alto",IF(J21&gt;=5,"Riesgo medio","Riesgo bajo")))</f>
        <v/>
      </c>
      <c r="L21" s="23" t="inlineStr">
        <is>
          <t>Contratista</t>
        </is>
      </c>
      <c r="M21" s="23" t="inlineStr">
        <is>
          <t>Certificación de pago de aportes como requisito de cada pago; relación del personal con planillas antes de la primera intervención en sede; amparo de pago de salarios, prestaciones sociales e indemnizaciones laborales.</t>
        </is>
      </c>
      <c r="N21" s="22" t="n">
        <v>1</v>
      </c>
      <c r="O21" s="22" t="n">
        <v>2</v>
      </c>
      <c r="P21" s="22">
        <f>N21+O21</f>
        <v/>
      </c>
      <c r="Q21" s="22">
        <f>IF(P21&gt;=9,"Riesgo extremo",IF(P21&gt;=7,"Riesgo alto",IF(P21&gt;=5,"Riesgo medio","Riesgo bajo")))</f>
        <v/>
      </c>
      <c r="R21" s="22" t="inlineStr">
        <is>
          <t>No</t>
        </is>
      </c>
      <c r="S21" s="23" t="inlineStr">
        <is>
          <t>Supervisor del contrato</t>
        </is>
      </c>
      <c r="T21" s="23" t="inlineStr">
        <is>
          <t>Cumplimiento de los requisitos de ejecución (acta de inicio)</t>
        </is>
      </c>
      <c r="U21" s="23" t="inlineStr">
        <is>
          <t>Liquidación del contrato</t>
        </is>
      </c>
      <c r="V21" s="23" t="inlineStr">
        <is>
          <t>Verificación de la certificación de aportes con cada pago.</t>
        </is>
      </c>
      <c r="W21" s="23" t="inlineStr">
        <is>
          <t>En cada pago</t>
        </is>
      </c>
    </row>
    <row r="22" ht="91.5" customHeight="1" s="15">
      <c r="A22" s="22" t="n">
        <v>17</v>
      </c>
      <c r="B22" s="22" t="inlineStr">
        <is>
          <t>Específico</t>
        </is>
      </c>
      <c r="C22" s="22" t="inlineStr">
        <is>
          <t>Interno</t>
        </is>
      </c>
      <c r="D22" s="22" t="inlineStr">
        <is>
          <t>Ejecución</t>
        </is>
      </c>
      <c r="E22" s="22" t="inlineStr">
        <is>
          <t>Financiero</t>
        </is>
      </c>
      <c r="F22" s="23" t="inlineStr">
        <is>
          <t>Retraso en los pagos por trámites presupuestales de la Entidad, disponibilidad de PAC o entrega incompleta de los soportes por el contratista; pedidos recibidos en diciembre sin tiempo para tramitar el pago en la vigencia.</t>
        </is>
      </c>
      <c r="G22" s="23" t="inlineStr">
        <is>
          <t>Afectación del flujo de caja del contratista; reclamaciones; constitución de cuentas por pagar o pérdida de apropiación.</t>
        </is>
      </c>
      <c r="H22" s="22" t="n">
        <v>3</v>
      </c>
      <c r="I22" s="22" t="n">
        <v>3</v>
      </c>
      <c r="J22" s="22">
        <f>H22+I22</f>
        <v/>
      </c>
      <c r="K22" s="22">
        <f>IF(J22&gt;=9,"Riesgo extremo",IF(J22&gt;=7,"Riesgo alto",IF(J22&gt;=5,"Riesgo medio","Riesgo bajo")))</f>
        <v/>
      </c>
      <c r="L22" s="23" t="inlineStr">
        <is>
          <t>Compartido: Entidad (trámite y PAC) y contratista (soportes)</t>
        </is>
      </c>
      <c r="M22" s="23" t="inlineStr">
        <is>
          <t>Registro presupuestal previo; hasta tres (3) pagos parciales contra pedidos recibidos a satisfacción con lista de chequeo de soportes (EP, numeral 2.12); programación de los pedidos para que la última factura se radique dentro de la vigencia 2026.</t>
        </is>
      </c>
      <c r="N22" s="22" t="n">
        <v>2</v>
      </c>
      <c r="O22" s="22" t="n">
        <v>2</v>
      </c>
      <c r="P22" s="22">
        <f>N22+O22</f>
        <v/>
      </c>
      <c r="Q22" s="22">
        <f>IF(P22&gt;=9,"Riesgo extremo",IF(P22&gt;=7,"Riesgo alto",IF(P22&gt;=5,"Riesgo medio","Riesgo bajo")))</f>
        <v/>
      </c>
      <c r="R22" s="22" t="inlineStr">
        <is>
          <t>No</t>
        </is>
      </c>
      <c r="S22" s="23" t="inlineStr">
        <is>
          <t>Supervisor del contrato y componente financiero</t>
        </is>
      </c>
      <c r="T22" s="23" t="inlineStr">
        <is>
          <t>Cumplimiento de los requisitos de ejecución (acta de inicio)</t>
        </is>
      </c>
      <c r="U22" s="23" t="inlineStr">
        <is>
          <t>Liquidación del contrato</t>
        </is>
      </c>
      <c r="V22" s="23" t="inlineStr">
        <is>
          <t>Control del tiempo entre la radicación de cada factura y el pago; seguimiento del cierre de vigencia.</t>
        </is>
      </c>
      <c r="W22" s="23" t="inlineStr">
        <is>
          <t>En cada pago</t>
        </is>
      </c>
    </row>
    <row r="23" ht="78.75" customHeight="1" s="15">
      <c r="A23" s="22" t="n">
        <v>18</v>
      </c>
      <c r="B23" s="22" t="inlineStr">
        <is>
          <t>Específico</t>
        </is>
      </c>
      <c r="C23" s="22" t="inlineStr">
        <is>
          <t>Externo</t>
        </is>
      </c>
      <c r="D23" s="22" t="inlineStr">
        <is>
          <t>Ejecución</t>
        </is>
      </c>
      <c r="E23" s="22" t="inlineStr">
        <is>
          <t>Económico</t>
        </is>
      </c>
      <c r="F23" s="23" t="inlineStr">
        <is>
          <t>Variación de los precios del acero inoxidable, de los fletes o de la tasa de cambio durante la ejecución.</t>
        </is>
      </c>
      <c r="G23" s="23" t="inlineStr">
        <is>
          <t>Menor utilidad del contratista; presión por reajustes no previstos o por sustitución de materiales o calibres.</t>
        </is>
      </c>
      <c r="H23" s="22" t="n">
        <v>3</v>
      </c>
      <c r="I23" s="22" t="n">
        <v>3</v>
      </c>
      <c r="J23" s="22">
        <f>H23+I23</f>
        <v/>
      </c>
      <c r="K23" s="22">
        <f>IF(J23&gt;=9,"Riesgo extremo",IF(J23&gt;=7,"Riesgo alto",IF(J23&gt;=5,"Riesgo medio","Riesgo bajo")))</f>
        <v/>
      </c>
      <c r="L23" s="23" t="inlineStr">
        <is>
          <t>Contratista</t>
        </is>
      </c>
      <c r="M23" s="23" t="inlineStr">
        <is>
          <t>Precios unitarios fijos sin fórmula de reajuste durante toda la ejecución (EP, numeral 4 y obligación general 4), con plazo corto; prohibición de sustituir materiales o calibres sin autorización (obligación específica 10).</t>
        </is>
      </c>
      <c r="N23" s="22" t="n">
        <v>2</v>
      </c>
      <c r="O23" s="22" t="n">
        <v>2</v>
      </c>
      <c r="P23" s="22">
        <f>N23+O23</f>
        <v/>
      </c>
      <c r="Q23" s="22">
        <f>IF(P23&gt;=9,"Riesgo extremo",IF(P23&gt;=7,"Riesgo alto",IF(P23&gt;=5,"Riesgo medio","Riesgo bajo")))</f>
        <v/>
      </c>
      <c r="R23" s="22" t="inlineStr">
        <is>
          <t>No</t>
        </is>
      </c>
      <c r="S23" s="23" t="inlineStr">
        <is>
          <t>Contratista</t>
        </is>
      </c>
      <c r="T23" s="23" t="inlineStr">
        <is>
          <t>Publicación del aviso de convocatoria y del proyecto de pliego de condiciones</t>
        </is>
      </c>
      <c r="U23" s="23" t="inlineStr">
        <is>
          <t>Liquidación del contrato</t>
        </is>
      </c>
      <c r="V23" s="23" t="inlineStr">
        <is>
          <t>No requiere monitoreo adicional; cualquier reclamación se atiende conforme al contrato.</t>
        </is>
      </c>
      <c r="W23" s="23" t="inlineStr">
        <is>
          <t>Cuando ocurra el evento</t>
        </is>
      </c>
    </row>
    <row r="24" ht="99" customHeight="1" s="15">
      <c r="A24" s="22" t="n">
        <v>19</v>
      </c>
      <c r="B24" s="22" t="inlineStr">
        <is>
          <t>General</t>
        </is>
      </c>
      <c r="C24" s="22" t="inlineStr">
        <is>
          <t>Externo</t>
        </is>
      </c>
      <c r="D24" s="22" t="inlineStr">
        <is>
          <t>Ejecución</t>
        </is>
      </c>
      <c r="E24" s="22" t="inlineStr">
        <is>
          <t>Naturaleza</t>
        </is>
      </c>
      <c r="F24" s="23" t="inlineStr">
        <is>
          <t>Eventos sísmicos u otros fenómenos naturales, o alteraciones de orden público, que afecten las sedes del Centro (la sede Galán fue afectada por el sismo del 10 de agosto de 2026), las vías de acceso o el transporte del mobiliario hasta Armenia.</t>
        </is>
      </c>
      <c r="G24" s="23" t="inlineStr">
        <is>
          <t>Suspensión de las entregas o instalaciones; cambio de los sitios de instalación; reprogramación dentro del plazo.</t>
        </is>
      </c>
      <c r="H24" s="22" t="n">
        <v>2</v>
      </c>
      <c r="I24" s="22" t="n">
        <v>4</v>
      </c>
      <c r="J24" s="22">
        <f>H24+I24</f>
        <v/>
      </c>
      <c r="K24" s="22">
        <f>IF(J24&gt;=9,"Riesgo extremo",IF(J24&gt;=7,"Riesgo alto",IF(J24&gt;=5,"Riesgo medio","Riesgo bajo")))</f>
        <v/>
      </c>
      <c r="L24" s="23" t="inlineStr">
        <is>
          <t>Compartido: Entidad (condiciones de la sede) y contratista (transporte y protocolos de seguridad de su personal)</t>
        </is>
      </c>
      <c r="M24" s="23" t="inlineStr">
        <is>
          <t>Suspensión total o parcial formalizada mediante acta cuando el evento lo justifique; facultad del supervisor de redefinir los sitios de entrega e instalación dentro de las sedes del Centro; reprogramación dentro del límite del 15/12/2026.</t>
        </is>
      </c>
      <c r="N24" s="22" t="n">
        <v>2</v>
      </c>
      <c r="O24" s="22" t="n">
        <v>3</v>
      </c>
      <c r="P24" s="22">
        <f>N24+O24</f>
        <v/>
      </c>
      <c r="Q24" s="22">
        <f>IF(P24&gt;=9,"Riesgo extremo",IF(P24&gt;=7,"Riesgo alto",IF(P24&gt;=5,"Riesgo medio","Riesgo bajo")))</f>
        <v/>
      </c>
      <c r="R24" s="22" t="inlineStr">
        <is>
          <t>Sí</t>
        </is>
      </c>
      <c r="S24" s="23" t="inlineStr">
        <is>
          <t>Supervisor del contrato y componente técnico del Centro</t>
        </is>
      </c>
      <c r="T24" s="23" t="inlineStr">
        <is>
          <t>Cumplimiento de los requisitos de ejecución (acta de inicio)</t>
        </is>
      </c>
      <c r="U24" s="23" t="inlineStr">
        <is>
          <t>Recibo a satisfacción del último pedido, a más tardar el 15/12/2026</t>
        </is>
      </c>
      <c r="V24" s="23" t="inlineStr">
        <is>
          <t>Registro en los informes del supervisor y en las actas de suspensión y reinicio.</t>
        </is>
      </c>
      <c r="W24" s="23" t="inlineStr">
        <is>
          <t>Cuando ocurra el evento</t>
        </is>
      </c>
    </row>
    <row r="25" ht="97.5" customHeight="1" s="15">
      <c r="A25" s="22" t="n">
        <v>20</v>
      </c>
      <c r="B25" s="22" t="inlineStr">
        <is>
          <t>Específico</t>
        </is>
      </c>
      <c r="C25" s="22" t="inlineStr">
        <is>
          <t>Interno</t>
        </is>
      </c>
      <c r="D25" s="22" t="inlineStr">
        <is>
          <t>Liquidación</t>
        </is>
      </c>
      <c r="E25" s="22" t="inlineStr">
        <is>
          <t>Operacional</t>
        </is>
      </c>
      <c r="F25" s="23" t="inlineStr">
        <is>
          <t>Entrega incompleta o tardía por el contratista de las fichas técnicas, planos, certificados de garantía o informe final; diferencias entre lo pedido, lo recibido, lo ingresado al almacén y lo facturado; saldo no ejecutado sin liberar.</t>
        </is>
      </c>
      <c r="G25" s="23" t="inlineStr">
        <is>
          <t>Pagos no causados en 2026; retraso en la liquidación; controversias sobre el valor final ejecutado; apropiación inmovilizada.</t>
        </is>
      </c>
      <c r="H25" s="22" t="n">
        <v>2</v>
      </c>
      <c r="I25" s="22" t="n">
        <v>3</v>
      </c>
      <c r="J25" s="22">
        <f>H25+I25</f>
        <v/>
      </c>
      <c r="K25" s="22">
        <f>IF(J25&gt;=9,"Riesgo extremo",IF(J25&gt;=7,"Riesgo alto",IF(J25&gt;=5,"Riesgo medio","Riesgo bajo")))</f>
        <v/>
      </c>
      <c r="L25" s="23" t="inlineStr">
        <is>
          <t>Compartido: contratista (entregables) y Entidad (balance y liberación del saldo)</t>
        </is>
      </c>
      <c r="M25" s="23" t="inlineStr">
        <is>
          <t>Entregables definidos por pedido (EP, numeral 2.6) e informe final con el balance del valor ejecutado como requisito del último pago (obligación específica 19); conciliación de pedidos, recibos, ingresos al almacén y facturas; liberación del saldo no ejecutado en el acta de liquidación.</t>
        </is>
      </c>
      <c r="N25" s="22" t="n">
        <v>1</v>
      </c>
      <c r="O25" s="22" t="n">
        <v>2</v>
      </c>
      <c r="P25" s="22">
        <f>N25+O25</f>
        <v/>
      </c>
      <c r="Q25" s="22">
        <f>IF(P25&gt;=9,"Riesgo extremo",IF(P25&gt;=7,"Riesgo alto",IF(P25&gt;=5,"Riesgo medio","Riesgo bajo")))</f>
        <v/>
      </c>
      <c r="R25" s="22" t="inlineStr">
        <is>
          <t>Sí</t>
        </is>
      </c>
      <c r="S25" s="23" t="inlineStr">
        <is>
          <t>Supervisor del contrato y almacén del Centro</t>
        </is>
      </c>
      <c r="T25" s="23" t="inlineStr">
        <is>
          <t>Cumplimiento de los requisitos de ejecución (acta de inicio)</t>
        </is>
      </c>
      <c r="U25" s="23" t="inlineStr">
        <is>
          <t>Liquidación del contrato</t>
        </is>
      </c>
      <c r="V25" s="23" t="inlineStr">
        <is>
          <t>Conciliación de bienes pedidos, recibidos, ingresados al almacén y facturados en cada pago y al cierre.</t>
        </is>
      </c>
      <c r="W25" s="23" t="inlineStr">
        <is>
          <t>En cada pago y al cierre</t>
        </is>
      </c>
    </row>
    <row r="27" ht="48" customHeight="1" s="15">
      <c r="A27" s="24" t="inlineStr">
        <is>
          <t>Convenciones: probabilidad e impacto de 1 a 5 según la escala de la hoja "Escalas"; valoración = probabilidad + impacto; categoría: 2 a 4 riesgo bajo, 5 a 6 riesgo medio, 7 a 8 riesgo alto, 9 a 10 riesgo extremo. Los riesgos asignados al contratista se entienden incluidos en los precios unitarios ofertados; los asignados a la Entidad o compartidos se tratan con los mecanismos indicados. La matriz se publica con el proyecto de pliego de condiciones y puede ser objeto de observaciones de los interesados; en la audiencia de asignación de riesgos (si se realiza) o mediante la respuesta a las observaciones y las adendas se incorporan los ajustes que resulten procedentes (artículo 2.2.1.2.1.1.2 del Decreto 1082 de 2015, aplicable por analogía).</t>
        </is>
      </c>
    </row>
    <row r="29" ht="14.25" customHeight="1" s="15">
      <c r="A29" s="25" t="inlineStr">
        <is>
          <t>Elaboró – componente jurídico: ______________________________</t>
        </is>
      </c>
      <c r="H29" s="25" t="inlineStr">
        <is>
          <t>Revisó – componente técnico: ______________________________</t>
        </is>
      </c>
      <c r="N29" s="25" t="inlineStr">
        <is>
          <t>Aprobó: César Augusto Ospina Puertas, Subdirector del Centro de Comercio y Turismo</t>
        </is>
      </c>
    </row>
    <row r="30" ht="14.25" customHeight="1" s="15">
      <c r="A30" s="25" t="inlineStr">
        <is>
          <t>Firma: ____________________  Fecha: __________</t>
        </is>
      </c>
      <c r="H30" s="25" t="inlineStr">
        <is>
          <t>Firma: ____________________  Fecha: __________</t>
        </is>
      </c>
      <c r="N30" s="25" t="inlineStr">
        <is>
          <t>Firma: ____________________  Fecha: __________</t>
        </is>
      </c>
    </row>
  </sheetData>
  <mergeCells count="19">
    <mergeCell ref="R4:R5"/>
    <mergeCell ref="C4:C5"/>
    <mergeCell ref="T4:T5"/>
    <mergeCell ref="E4:E5"/>
    <mergeCell ref="V4:W4"/>
    <mergeCell ref="A1:W1"/>
    <mergeCell ref="D4:D5"/>
    <mergeCell ref="L4:L5"/>
    <mergeCell ref="N4:Q4"/>
    <mergeCell ref="H4:K4"/>
    <mergeCell ref="A27:W27"/>
    <mergeCell ref="A4:A5"/>
    <mergeCell ref="G4:G5"/>
    <mergeCell ref="S4:S5"/>
    <mergeCell ref="U4:U5"/>
    <mergeCell ref="A2:W2"/>
    <mergeCell ref="M4:M5"/>
    <mergeCell ref="B4:B5"/>
    <mergeCell ref="F4:F5"/>
  </mergeCells>
  <conditionalFormatting sqref="K6:K25">
    <cfRule type="cellIs" rank="0" priority="2" equalAverage="0" operator="equal" aboveAverage="0" dxfId="0" text="" percent="0" bottom="0">
      <formula>"Riesgo extremo"</formula>
    </cfRule>
    <cfRule type="cellIs" rank="0" priority="3" equalAverage="0" operator="equal" aboveAverage="0" dxfId="1" text="" percent="0" bottom="0">
      <formula>"Riesgo alto"</formula>
    </cfRule>
    <cfRule type="cellIs" rank="0" priority="4" equalAverage="0" operator="equal" aboveAverage="0" dxfId="2" text="" percent="0" bottom="0">
      <formula>"Riesgo medio"</formula>
    </cfRule>
    <cfRule type="cellIs" rank="0" priority="5" equalAverage="0" operator="equal" aboveAverage="0" dxfId="3" text="" percent="0" bottom="0">
      <formula>"Riesgo bajo"</formula>
    </cfRule>
  </conditionalFormatting>
  <conditionalFormatting sqref="Q6:Q25">
    <cfRule type="cellIs" rank="0" priority="6" equalAverage="0" operator="equal" aboveAverage="0" dxfId="0" text="" percent="0" bottom="0">
      <formula>"Riesgo extremo"</formula>
    </cfRule>
    <cfRule type="cellIs" rank="0" priority="7" equalAverage="0" operator="equal" aboveAverage="0" dxfId="1" text="" percent="0" bottom="0">
      <formula>"Riesgo alto"</formula>
    </cfRule>
    <cfRule type="cellIs" rank="0" priority="8" equalAverage="0" operator="equal" aboveAverage="0" dxfId="2" text="" percent="0" bottom="0">
      <formula>"Riesgo medio"</formula>
    </cfRule>
    <cfRule type="cellIs" rank="0" priority="9" equalAverage="0" operator="equal" aboveAverage="0" dxfId="3" text="" percent="0" bottom="0">
      <formula>"Riesgo bajo"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landscape" paperSize="1" scale="100" fitToHeight="0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C21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6796875" defaultRowHeight="14.25" zeroHeight="0" outlineLevelRow="0"/>
  <cols>
    <col width="18" customWidth="1" style="14" min="1" max="1"/>
    <col width="12" customWidth="1" style="14" min="2" max="2"/>
    <col width="90" customWidth="1" style="14" min="3" max="3"/>
  </cols>
  <sheetData>
    <row r="1" ht="14.25" customHeight="1" s="15">
      <c r="A1" s="26" t="inlineStr">
        <is>
          <t>Escalas de valoración (Manual para la Identificación y Cobertura del Riesgo, Colombia Compra Eficiente)</t>
        </is>
      </c>
    </row>
    <row r="3" ht="14.25" customHeight="1" s="15">
      <c r="A3" s="27" t="inlineStr">
        <is>
          <t>Probabilidad</t>
        </is>
      </c>
      <c r="B3" s="27" t="inlineStr">
        <is>
          <t>Nivel</t>
        </is>
      </c>
      <c r="C3" s="27" t="inlineStr">
        <is>
          <t>Descripción</t>
        </is>
      </c>
    </row>
    <row r="4" ht="14.25" customHeight="1" s="15">
      <c r="A4" s="28" t="inlineStr">
        <is>
          <t>Raro</t>
        </is>
      </c>
      <c r="B4" s="28" t="n">
        <v>1</v>
      </c>
      <c r="C4" s="28" t="inlineStr">
        <is>
          <t>Puede ocurrir excepcionalmente</t>
        </is>
      </c>
    </row>
    <row r="5" ht="14.25" customHeight="1" s="15">
      <c r="A5" s="28" t="inlineStr">
        <is>
          <t>Improbable</t>
        </is>
      </c>
      <c r="B5" s="28" t="n">
        <v>2</v>
      </c>
      <c r="C5" s="28" t="inlineStr">
        <is>
          <t>Puede ocurrir ocasionalmente</t>
        </is>
      </c>
    </row>
    <row r="6" ht="14.25" customHeight="1" s="15">
      <c r="A6" s="28" t="inlineStr">
        <is>
          <t>Posible</t>
        </is>
      </c>
      <c r="B6" s="28" t="n">
        <v>3</v>
      </c>
      <c r="C6" s="28" t="inlineStr">
        <is>
          <t>Puede ocurrir en cualquier momento futuro</t>
        </is>
      </c>
    </row>
    <row r="7" ht="14.25" customHeight="1" s="15">
      <c r="A7" s="28" t="inlineStr">
        <is>
          <t>Probable</t>
        </is>
      </c>
      <c r="B7" s="28" t="n">
        <v>4</v>
      </c>
      <c r="C7" s="28" t="inlineStr">
        <is>
          <t>Probablemente va a ocurrir</t>
        </is>
      </c>
    </row>
    <row r="8" ht="14.25" customHeight="1" s="15">
      <c r="A8" s="28" t="inlineStr">
        <is>
          <t>Casi cierto</t>
        </is>
      </c>
      <c r="B8" s="28" t="n">
        <v>5</v>
      </c>
      <c r="C8" s="28" t="inlineStr">
        <is>
          <t>Ocurre en la mayoría de circunstancias</t>
        </is>
      </c>
    </row>
    <row r="10" ht="14.25" customHeight="1" s="15">
      <c r="A10" s="27" t="inlineStr">
        <is>
          <t>Impacto</t>
        </is>
      </c>
      <c r="B10" s="27" t="inlineStr">
        <is>
          <t>Nivel</t>
        </is>
      </c>
      <c r="C10" s="27" t="inlineStr">
        <is>
          <t>Descripción</t>
        </is>
      </c>
    </row>
    <row r="11" ht="14.25" customHeight="1" s="15">
      <c r="A11" s="28" t="inlineStr">
        <is>
          <t>Insignificante</t>
        </is>
      </c>
      <c r="B11" s="28" t="n">
        <v>1</v>
      </c>
      <c r="C11" s="28" t="inlineStr">
        <is>
          <t>Obstruye la ejecución de manera intrascendente; pérdidas o sobrecostos inferiores al 1 % del valor del contrato</t>
        </is>
      </c>
    </row>
    <row r="12" ht="14.25" customHeight="1" s="15">
      <c r="A12" s="28" t="inlineStr">
        <is>
          <t>Menor</t>
        </is>
      </c>
      <c r="B12" s="28" t="n">
        <v>2</v>
      </c>
      <c r="C12" s="28" t="inlineStr">
        <is>
          <t>Dificulta la ejecución de manera baja; sobrecostos entre el 1 % y el 5 %</t>
        </is>
      </c>
    </row>
    <row r="13" ht="14.25" customHeight="1" s="15">
      <c r="A13" s="28" t="inlineStr">
        <is>
          <t>Moderado</t>
        </is>
      </c>
      <c r="B13" s="28" t="n">
        <v>3</v>
      </c>
      <c r="C13" s="28" t="inlineStr">
        <is>
          <t>Afecta la ejecución sin alterar el beneficio para las partes; sobrecostos entre el 5 % y el 15 %</t>
        </is>
      </c>
    </row>
    <row r="14" ht="14.25" customHeight="1" s="15">
      <c r="A14" s="28" t="inlineStr">
        <is>
          <t>Mayor</t>
        </is>
      </c>
      <c r="B14" s="28" t="n">
        <v>4</v>
      </c>
      <c r="C14" s="28" t="inlineStr">
        <is>
          <t>Obstruye la ejecución sustancialmente pero aún permite cumplir el objeto; sobrecostos entre el 15 % y el 30 %</t>
        </is>
      </c>
    </row>
    <row r="15" ht="14.25" customHeight="1" s="15">
      <c r="A15" s="28" t="inlineStr">
        <is>
          <t>Catastrófico</t>
        </is>
      </c>
      <c r="B15" s="28" t="n">
        <v>5</v>
      </c>
      <c r="C15" s="28" t="inlineStr">
        <is>
          <t>Perturba la ejecución de manera grave e impide cumplir el objeto; sobrecostos superiores al 30 %</t>
        </is>
      </c>
    </row>
    <row r="17" ht="14.25" customHeight="1" s="15">
      <c r="A17" s="27" t="inlineStr">
        <is>
          <t>Categoría</t>
        </is>
      </c>
      <c r="B17" s="27" t="inlineStr">
        <is>
          <t>Valoración</t>
        </is>
      </c>
      <c r="C17" s="27" t="inlineStr">
        <is>
          <t>Tratamiento</t>
        </is>
      </c>
    </row>
    <row r="18" ht="14.25" customHeight="1" s="15">
      <c r="A18" s="28" t="inlineStr">
        <is>
          <t>Riesgo bajo</t>
        </is>
      </c>
      <c r="B18" s="28" t="inlineStr">
        <is>
          <t>2 a 4</t>
        </is>
      </c>
      <c r="C18" s="28" t="inlineStr">
        <is>
          <t>Se acepta y se monitorea</t>
        </is>
      </c>
    </row>
    <row r="19" ht="14.25" customHeight="1" s="15">
      <c r="A19" s="28" t="inlineStr">
        <is>
          <t>Riesgo medio</t>
        </is>
      </c>
      <c r="B19" s="28" t="inlineStr">
        <is>
          <t>5 a 6</t>
        </is>
      </c>
      <c r="C19" s="28" t="inlineStr">
        <is>
          <t>Se trata con controles y se monitorea</t>
        </is>
      </c>
    </row>
    <row r="20" ht="14.25" customHeight="1" s="15">
      <c r="A20" s="28" t="inlineStr">
        <is>
          <t>Riesgo alto</t>
        </is>
      </c>
      <c r="B20" s="28" t="inlineStr">
        <is>
          <t>7 a 8</t>
        </is>
      </c>
      <c r="C20" s="28" t="inlineStr">
        <is>
          <t>Requiere tratamiento prioritario y seguimiento del supervisor</t>
        </is>
      </c>
    </row>
    <row r="21" ht="14.25" customHeight="1" s="15">
      <c r="A21" s="28" t="inlineStr">
        <is>
          <t>Riesgo extremo</t>
        </is>
      </c>
      <c r="B21" s="28" t="inlineStr">
        <is>
          <t>9 a 10</t>
        </is>
      </c>
      <c r="C21" s="28" t="inlineStr">
        <is>
          <t>Requiere tratamiento inmediato y decisión del ordenador del gasto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6796875" defaultRowHeight="14.25" zeroHeight="0" outlineLevelRow="0"/>
  <cols>
    <col width="30" customWidth="1" style="14" min="1" max="1"/>
    <col width="16" customWidth="1" style="14" min="2" max="3"/>
  </cols>
  <sheetData>
    <row r="1" ht="14.25" customHeight="1" s="15">
      <c r="A1" s="26" t="inlineStr">
        <is>
          <t>Resumen de la valoración de riesgos</t>
        </is>
      </c>
    </row>
    <row r="3" ht="30" customHeight="1" s="15">
      <c r="A3" s="29" t="inlineStr">
        <is>
          <t>Categoría</t>
        </is>
      </c>
      <c r="B3" s="29" t="inlineStr">
        <is>
          <t>Valoración inicial (N.° riesgos)</t>
        </is>
      </c>
      <c r="C3" s="29" t="inlineStr">
        <is>
          <t>Después del tratamiento (N.° riesgos)</t>
        </is>
      </c>
    </row>
    <row r="4" ht="14.25" customHeight="1" s="15">
      <c r="A4" s="30" t="inlineStr">
        <is>
          <t>Riesgo extremo</t>
        </is>
      </c>
      <c r="B4" s="30">
        <f>COUNTIF('Matriz de riesgos'!K6:K25,A4)</f>
        <v/>
      </c>
      <c r="C4" s="30">
        <f>COUNTIF('Matriz de riesgos'!Q6:Q25,A4)</f>
        <v/>
      </c>
    </row>
    <row r="5" ht="14.25" customHeight="1" s="15">
      <c r="A5" s="30" t="inlineStr">
        <is>
          <t>Riesgo alto</t>
        </is>
      </c>
      <c r="B5" s="30">
        <f>COUNTIF('Matriz de riesgos'!K6:K25,A5)</f>
        <v/>
      </c>
      <c r="C5" s="30">
        <f>COUNTIF('Matriz de riesgos'!Q6:Q25,A5)</f>
        <v/>
      </c>
    </row>
    <row r="6" ht="14.25" customHeight="1" s="15">
      <c r="A6" s="30" t="inlineStr">
        <is>
          <t>Riesgo medio</t>
        </is>
      </c>
      <c r="B6" s="30">
        <f>COUNTIF('Matriz de riesgos'!K6:K25,A6)</f>
        <v/>
      </c>
      <c r="C6" s="30">
        <f>COUNTIF('Matriz de riesgos'!Q6:Q25,A6)</f>
        <v/>
      </c>
    </row>
    <row r="7" ht="14.25" customHeight="1" s="15">
      <c r="A7" s="30" t="inlineStr">
        <is>
          <t>Riesgo bajo</t>
        </is>
      </c>
      <c r="B7" s="30">
        <f>COUNTIF('Matriz de riesgos'!K6:K25,A7)</f>
        <v/>
      </c>
      <c r="C7" s="30">
        <f>COUNTIF('Matriz de riesgos'!Q6:Q25,A7)</f>
        <v/>
      </c>
    </row>
    <row r="8" ht="14.25" customHeight="1" s="15">
      <c r="A8" s="31" t="inlineStr">
        <is>
          <t>Total de riesgos</t>
        </is>
      </c>
      <c r="B8" s="31">
        <f>SUM(B4:B7)</f>
        <v/>
      </c>
      <c r="C8" s="31">
        <f>SUM(C4:C7)</f>
        <v/>
      </c>
    </row>
    <row r="10" ht="14.25" customHeight="1" s="15">
      <c r="A10" s="25" t="inlineStr">
        <is>
          <t>Riesgos asignados al contratista</t>
        </is>
      </c>
      <c r="B10" s="25">
        <f>COUNTIF('Matriz de riesgos'!L6:L25,"Contratista")</f>
        <v/>
      </c>
    </row>
    <row r="11" ht="14.25" customHeight="1" s="15">
      <c r="A11" s="25" t="inlineStr">
        <is>
          <t>Riesgos asignados a la Entidad</t>
        </is>
      </c>
      <c r="B11" s="25">
        <f>COUNTIF('Matriz de riesgos'!L6:L25,"Entidad")</f>
        <v/>
      </c>
    </row>
    <row r="12" ht="14.25" customHeight="1" s="15">
      <c r="A12" s="25" t="inlineStr">
        <is>
          <t>Riesgos compartidos</t>
        </is>
      </c>
      <c r="B12" s="25">
        <f>COUNTIF('Matriz de riesgos'!L6:L25,"Compartido*")</f>
        <v/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2026-10-01T03:07:23Z</dcterms:created>
  <dcterms:modified xmlns:dcterms="http://purl.org/dc/terms/" xmlns:xsi="http://www.w3.org/2001/XMLSchema-instance" xsi:type="dcterms:W3CDTF">2026-10-01T16:14:08Z</dcterms:modified>
  <cp:lastModifiedBy>Cesar Augusto Ospina Puertas</cp:lastModifiedBy>
  <cp:revision>0</cp:revision>
</cp:coreProperties>
</file>