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upo Contratos\240-Grupo de Contratos\14031-Grupo de Contratos 2021\14031-13 CONTRATOS\14031-13 Modalidades de Selección\2.Febrero\MC 007-024-2021 BIENESTAR\"/>
    </mc:Choice>
  </mc:AlternateContent>
  <bookViews>
    <workbookView xWindow="120" yWindow="30" windowWidth="23715" windowHeight="10050"/>
  </bookViews>
  <sheets>
    <sheet name="Hoja1" sheetId="1" r:id="rId1"/>
    <sheet name="Evaluación Economica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P20" i="1" l="1"/>
  <c r="N13" i="1" l="1"/>
  <c r="N14" i="1"/>
  <c r="N15" i="1"/>
  <c r="N16" i="1"/>
  <c r="N17" i="1"/>
  <c r="N18" i="1"/>
  <c r="N19" i="1"/>
  <c r="N20" i="1"/>
  <c r="N21" i="1"/>
  <c r="N22" i="1"/>
  <c r="N23" i="1"/>
  <c r="N24" i="1"/>
  <c r="N12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L18" i="1" l="1"/>
  <c r="L24" i="1"/>
  <c r="L17" i="1" l="1"/>
  <c r="M17" i="1" s="1"/>
  <c r="L16" i="1"/>
  <c r="M16" i="1" s="1"/>
  <c r="F17" i="1" l="1"/>
  <c r="G17" i="1" s="1"/>
  <c r="F16" i="1"/>
  <c r="G16" i="1" s="1"/>
  <c r="F14" i="1"/>
  <c r="I13" i="1" l="1"/>
  <c r="J13" i="1" s="1"/>
  <c r="I14" i="1"/>
  <c r="J14" i="1" s="1"/>
  <c r="I15" i="1"/>
  <c r="J15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12" i="1"/>
  <c r="J12" i="1" s="1"/>
  <c r="J25" i="1" l="1"/>
  <c r="L13" i="1"/>
  <c r="M13" i="1" s="1"/>
  <c r="L14" i="1"/>
  <c r="M14" i="1" s="1"/>
  <c r="L15" i="1"/>
  <c r="M15" i="1" s="1"/>
  <c r="M18" i="1"/>
  <c r="L19" i="1"/>
  <c r="M19" i="1" s="1"/>
  <c r="L21" i="1"/>
  <c r="M21" i="1" s="1"/>
  <c r="M22" i="1"/>
  <c r="M23" i="1"/>
  <c r="M24" i="1"/>
  <c r="L12" i="1"/>
  <c r="M12" i="1" s="1"/>
  <c r="F13" i="1"/>
  <c r="G13" i="1" s="1"/>
  <c r="G14" i="1"/>
  <c r="F15" i="1"/>
  <c r="G15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12" i="1"/>
  <c r="G12" i="1" s="1"/>
  <c r="M25" i="1" l="1"/>
  <c r="G25" i="1"/>
  <c r="N25" i="1" l="1"/>
</calcChain>
</file>

<file path=xl/sharedStrings.xml><?xml version="1.0" encoding="utf-8"?>
<sst xmlns="http://schemas.openxmlformats.org/spreadsheetml/2006/main" count="133" uniqueCount="66">
  <si>
    <t>ÍTEM</t>
  </si>
  <si>
    <t xml:space="preserve">ESTUDIO DE MERCADO </t>
  </si>
  <si>
    <t xml:space="preserve">Objeto del Proceso </t>
  </si>
  <si>
    <t>N° de Cotizaciones Solicitadas</t>
  </si>
  <si>
    <t>N° de Cotizaciones Recibidas</t>
  </si>
  <si>
    <t>Breve justificación en caso de que sean menos de tres cotizaciones</t>
  </si>
  <si>
    <t>ESTUDIO DE MERCADO</t>
  </si>
  <si>
    <t xml:space="preserve">BIEN O SERVICIO A CONTRATAR </t>
  </si>
  <si>
    <t>CANTIDAD</t>
  </si>
  <si>
    <t>Valor sin Iva</t>
  </si>
  <si>
    <t>Valor Iva</t>
  </si>
  <si>
    <t>Valor Unitario Iva Incluido</t>
  </si>
  <si>
    <t>Valor Minimo</t>
  </si>
  <si>
    <t>Valor Ponderado o Promedio</t>
  </si>
  <si>
    <t>ADN EVENTOS</t>
  </si>
  <si>
    <t>CUMPLE</t>
  </si>
  <si>
    <t>NO CUMPLE</t>
  </si>
  <si>
    <t>Certificado entrega documento de vehiculos</t>
  </si>
  <si>
    <t>Certificación de convenio o alianza estrategica en el Área Metropolitana</t>
  </si>
  <si>
    <t>Certificacdo de manipulación de alimentos</t>
  </si>
  <si>
    <t>Experiencia</t>
  </si>
  <si>
    <t>LOGISTICA Y EVENTOS</t>
  </si>
  <si>
    <t>FUNDACIÓN SONRIE</t>
  </si>
  <si>
    <t>SUBSANAR</t>
  </si>
  <si>
    <t>CAJA PANDORA EVENTOS</t>
  </si>
  <si>
    <t>Especificaciones tecnicas</t>
  </si>
  <si>
    <t>Visita técnica lugar prestación servicio ITEM N°3</t>
  </si>
  <si>
    <t>ACTIVIDADES A DESARROLLAR</t>
  </si>
  <si>
    <t>DESCRIPCIÓN</t>
  </si>
  <si>
    <t>DÍA DE LA MUJER</t>
  </si>
  <si>
    <t>Caja chocolates bombon x 12 und</t>
  </si>
  <si>
    <t>DÍA DEL HOMBRE</t>
  </si>
  <si>
    <t>DÍA DE LA MADRE</t>
  </si>
  <si>
    <t>DÍA DEL PADRE</t>
  </si>
  <si>
    <t>OLIMPIADAS VIRTUALES</t>
  </si>
  <si>
    <t>DIA DEL NIÑO</t>
  </si>
  <si>
    <t>INCENTIVO PARA LA FAMILIA</t>
  </si>
  <si>
    <t>NAVIDAD INFANTIL</t>
  </si>
  <si>
    <t>NOVENA AGUINALDO</t>
  </si>
  <si>
    <t>DÍA DE LA ALFM</t>
  </si>
  <si>
    <t>OTROS (CUMPLEAÑOS)</t>
  </si>
  <si>
    <t>Mugs personalizado</t>
  </si>
  <si>
    <t xml:space="preserve">Ancheta que contenga:
Splash x 236 ml
Chocolates x 6 und
mugs personalizados
</t>
  </si>
  <si>
    <t xml:space="preserve">Termo personalizado aluminio </t>
  </si>
  <si>
    <t>Premios ganadores:
1. Spa 2 horas para 2 personas.</t>
  </si>
  <si>
    <t>2. bono cine para 2 personas, incuye crispetas y bebida personal, para cada una.</t>
  </si>
  <si>
    <t xml:space="preserve">
3. Kit deportivo: vicera, termo y riñonera.</t>
  </si>
  <si>
    <t>Rompecabezas de 100 piezas, cartón reforzado plastificado.</t>
  </si>
  <si>
    <t>Bono (canasta familiar)
por valor de $200.000.
NOTA: indicar valor de la comisión.</t>
  </si>
  <si>
    <t>Tridomino juego de mesa</t>
  </si>
  <si>
    <t>Refrigerio: tamal santandereano con chocolate y porcion de queso</t>
  </si>
  <si>
    <t>Almuerzo de compañeros (ASADO):
carne de res, filete de pollo, chorizo de ternera, morcilla; cada porción de mínimo 100 gm), con los siguientes acompañantes (arepa, guacamole, papa criolla, yuca y gaseosa de 600 ml) por funcionario.</t>
  </si>
  <si>
    <t>Paquete bombas metalizadas R9 X 50
Paquete serpentinas
Letrero cumpleaños banderin blanco con plateado.</t>
  </si>
  <si>
    <t>Contratar la prestación de servicio logístico, todo incluido, para el desarrollo de las actividades del plan de bienestar y estímulos vigencia 2021 para los funcionarios de planta de la Agencia Logística de las Fuerzas Militares Regional Antioquia-Chocó.</t>
  </si>
  <si>
    <t>Se solicitó cotizaciones por el Secop II, de las cualen  se recibió una, se realizó solicitud de cotizaciones via correo electronico a 4 empresas de las cuales solo se recibieron dos.</t>
  </si>
  <si>
    <t>QUACK DE COLOMBIA SAS</t>
  </si>
  <si>
    <r>
      <t xml:space="preserve">Conclusión Verificación Financiera:     </t>
    </r>
    <r>
      <rPr>
        <sz val="11"/>
        <rFont val="Arial"/>
        <family val="2"/>
      </rPr>
      <t>De acuerdo a la informaciòn suministrada por los oferentes para el presente estudio de mercado,  y luego de realizar las operaciones aritmeticas se puede concluir el total del valor minimo de $ 812,580 y el total del  valor ponderado es $923,685</t>
    </r>
  </si>
  <si>
    <t>Valor Unitario Sin Iva</t>
  </si>
  <si>
    <t xml:space="preserve">Valor IVA u Otros Gravamen </t>
  </si>
  <si>
    <t>TOTAL</t>
  </si>
  <si>
    <t>Valor Total IVA u Otros Gravamen Incluido</t>
  </si>
  <si>
    <t>Valor Neto del Bono 
(1)</t>
  </si>
  <si>
    <t xml:space="preserve"> Valor Gravamen 
(si aplica)
(2)</t>
  </si>
  <si>
    <t>Porcentaje de Comisión 
(3)</t>
  </si>
  <si>
    <t>Valor  de Comisión (4)</t>
  </si>
  <si>
    <t>Valor total costo Bono (1+2+4)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</si>
</sst>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7"/>
      <color rgb="FF000000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12"/>
      <color theme="1"/>
      <name val="Times New Roman"/>
      <family val="1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5" fillId="7" borderId="0" xfId="0" applyFont="1" applyFill="1"/>
    <xf numFmtId="0" fontId="5" fillId="0" borderId="0" xfId="0" applyFont="1"/>
    <xf numFmtId="0" fontId="5" fillId="7" borderId="0" xfId="0" applyFont="1" applyFill="1" applyAlignment="1"/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5" fillId="7" borderId="0" xfId="1" applyNumberFormat="1" applyFont="1" applyFill="1"/>
    <xf numFmtId="164" fontId="5" fillId="0" borderId="0" xfId="1" applyNumberFormat="1" applyFont="1"/>
    <xf numFmtId="0" fontId="6" fillId="0" borderId="1" xfId="0" applyFont="1" applyBorder="1" applyAlignment="1">
      <alignment vertical="center" wrapText="1"/>
    </xf>
    <xf numFmtId="0" fontId="5" fillId="7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7" borderId="0" xfId="0" applyFont="1" applyFill="1" applyBorder="1"/>
    <xf numFmtId="0" fontId="6" fillId="0" borderId="14" xfId="0" applyFont="1" applyBorder="1" applyAlignment="1">
      <alignment horizontal="center" vertical="center" wrapText="1"/>
    </xf>
    <xf numFmtId="164" fontId="6" fillId="0" borderId="21" xfId="1" applyNumberFormat="1" applyFont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12" fillId="6" borderId="1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6" fillId="0" borderId="1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/>
    </xf>
    <xf numFmtId="0" fontId="14" fillId="0" borderId="26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164" fontId="5" fillId="7" borderId="0" xfId="0" applyNumberFormat="1" applyFont="1" applyFill="1" applyAlignment="1"/>
    <xf numFmtId="0" fontId="6" fillId="0" borderId="1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164" fontId="6" fillId="0" borderId="10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Alignment="1"/>
    <xf numFmtId="0" fontId="5" fillId="0" borderId="0" xfId="0" applyFont="1" applyFill="1" applyAlignment="1"/>
    <xf numFmtId="0" fontId="6" fillId="0" borderId="14" xfId="0" applyFont="1" applyFill="1" applyBorder="1" applyAlignment="1">
      <alignment horizontal="center" vertical="center" wrapText="1"/>
    </xf>
    <xf numFmtId="3" fontId="13" fillId="0" borderId="0" xfId="0" applyNumberFormat="1" applyFont="1"/>
    <xf numFmtId="3" fontId="13" fillId="0" borderId="0" xfId="0" applyNumberFormat="1" applyFont="1" applyAlignment="1">
      <alignment horizontal="justify" vertical="center"/>
    </xf>
    <xf numFmtId="0" fontId="9" fillId="5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164" fontId="9" fillId="5" borderId="1" xfId="1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/>
    </xf>
    <xf numFmtId="0" fontId="13" fillId="0" borderId="1" xfId="0" applyFont="1" applyBorder="1" applyAlignment="1">
      <alignment vertical="center" wrapText="1"/>
    </xf>
    <xf numFmtId="164" fontId="9" fillId="5" borderId="28" xfId="1" applyNumberFormat="1" applyFont="1" applyFill="1" applyBorder="1" applyAlignment="1">
      <alignment horizontal="center" vertical="center"/>
    </xf>
    <xf numFmtId="164" fontId="9" fillId="5" borderId="5" xfId="1" applyNumberFormat="1" applyFont="1" applyFill="1" applyBorder="1" applyAlignment="1">
      <alignment horizontal="center" vertical="center"/>
    </xf>
    <xf numFmtId="164" fontId="9" fillId="5" borderId="6" xfId="1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6" fillId="7" borderId="0" xfId="0" applyFont="1" applyFill="1"/>
    <xf numFmtId="0" fontId="16" fillId="0" borderId="0" xfId="0" applyFont="1"/>
    <xf numFmtId="164" fontId="14" fillId="0" borderId="1" xfId="1" applyNumberFormat="1" applyFont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16" fillId="7" borderId="0" xfId="0" applyFont="1" applyFill="1" applyAlignment="1"/>
    <xf numFmtId="0" fontId="16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0" xfId="0" applyFont="1" applyFill="1" applyAlignment="1"/>
    <xf numFmtId="0" fontId="10" fillId="8" borderId="1" xfId="0" applyFont="1" applyFill="1" applyBorder="1" applyAlignment="1">
      <alignment horizontal="center" vertical="center" wrapText="1"/>
    </xf>
    <xf numFmtId="0" fontId="16" fillId="0" borderId="1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3"/>
  <sheetViews>
    <sheetView tabSelected="1" topLeftCell="A16" workbookViewId="0">
      <selection activeCell="P24" sqref="P24"/>
    </sheetView>
  </sheetViews>
  <sheetFormatPr baseColWidth="10" defaultRowHeight="12.75" x14ac:dyDescent="0.2"/>
  <cols>
    <col min="1" max="1" width="4.7109375" style="2" customWidth="1"/>
    <col min="2" max="2" width="29" style="2" customWidth="1"/>
    <col min="3" max="3" width="20.7109375" style="2" customWidth="1"/>
    <col min="4" max="4" width="9.42578125" style="2" customWidth="1"/>
    <col min="5" max="5" width="9.42578125" style="9" customWidth="1"/>
    <col min="6" max="6" width="8.85546875" style="9" customWidth="1"/>
    <col min="7" max="10" width="10.28515625" style="9" customWidth="1"/>
    <col min="11" max="11" width="9.42578125" style="9" customWidth="1"/>
    <col min="12" max="12" width="9.28515625" style="9" customWidth="1"/>
    <col min="13" max="13" width="9.85546875" style="9" customWidth="1"/>
    <col min="14" max="14" width="11.42578125" style="9" customWidth="1"/>
    <col min="15" max="15" width="12" style="13" customWidth="1"/>
    <col min="16" max="16" width="12.28515625" style="1" bestFit="1" customWidth="1"/>
    <col min="17" max="44" width="11.42578125" style="1"/>
    <col min="45" max="16384" width="11.42578125" style="2"/>
  </cols>
  <sheetData>
    <row r="1" spans="1:44" ht="15" customHeight="1" x14ac:dyDescent="0.2">
      <c r="A1" s="41" t="s">
        <v>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3"/>
    </row>
    <row r="2" spans="1:44" ht="13.5" thickBot="1" x14ac:dyDescent="0.2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6"/>
    </row>
    <row r="3" spans="1:44" ht="51" customHeight="1" x14ac:dyDescent="0.2">
      <c r="A3" s="57" t="s">
        <v>2</v>
      </c>
      <c r="B3" s="58"/>
      <c r="C3" s="47" t="s">
        <v>53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8"/>
    </row>
    <row r="4" spans="1:44" x14ac:dyDescent="0.2">
      <c r="A4" s="53" t="s">
        <v>3</v>
      </c>
      <c r="B4" s="54"/>
      <c r="C4" s="49">
        <v>6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</row>
    <row r="5" spans="1:44" x14ac:dyDescent="0.2">
      <c r="A5" s="53" t="s">
        <v>4</v>
      </c>
      <c r="B5" s="54"/>
      <c r="C5" s="49">
        <v>3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</row>
    <row r="6" spans="1:44" ht="42.75" customHeight="1" thickBot="1" x14ac:dyDescent="0.25">
      <c r="A6" s="55" t="s">
        <v>5</v>
      </c>
      <c r="B6" s="56"/>
      <c r="C6" s="51" t="s">
        <v>54</v>
      </c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2"/>
    </row>
    <row r="7" spans="1:44" ht="7.5" customHeight="1" x14ac:dyDescent="0.2">
      <c r="A7" s="62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4"/>
    </row>
    <row r="8" spans="1:44" ht="24" customHeight="1" x14ac:dyDescent="0.2">
      <c r="A8" s="65" t="s">
        <v>6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7"/>
    </row>
    <row r="9" spans="1:44" ht="15" customHeight="1" x14ac:dyDescent="0.2">
      <c r="A9" s="72" t="s">
        <v>0</v>
      </c>
      <c r="B9" s="73" t="s">
        <v>27</v>
      </c>
      <c r="C9" s="74" t="s">
        <v>28</v>
      </c>
      <c r="D9" s="75" t="s">
        <v>8</v>
      </c>
      <c r="E9" s="77"/>
      <c r="F9" s="77"/>
      <c r="G9" s="77"/>
      <c r="H9" s="77"/>
      <c r="I9" s="77"/>
      <c r="J9" s="77"/>
      <c r="K9" s="77"/>
      <c r="L9" s="77"/>
      <c r="M9" s="77"/>
      <c r="N9" s="73" t="s">
        <v>12</v>
      </c>
      <c r="O9" s="68" t="s">
        <v>13</v>
      </c>
    </row>
    <row r="10" spans="1:44" s="4" customFormat="1" ht="32.25" customHeight="1" x14ac:dyDescent="0.2">
      <c r="A10" s="72"/>
      <c r="B10" s="73"/>
      <c r="C10" s="74"/>
      <c r="D10" s="74"/>
      <c r="E10" s="76" t="s">
        <v>55</v>
      </c>
      <c r="F10" s="76"/>
      <c r="G10" s="76"/>
      <c r="H10" s="79" t="s">
        <v>14</v>
      </c>
      <c r="I10" s="80"/>
      <c r="J10" s="81"/>
      <c r="K10" s="76" t="s">
        <v>24</v>
      </c>
      <c r="L10" s="76"/>
      <c r="M10" s="76"/>
      <c r="N10" s="73"/>
      <c r="O10" s="68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s="4" customFormat="1" ht="49.5" customHeight="1" x14ac:dyDescent="0.2">
      <c r="A11" s="72"/>
      <c r="B11" s="73"/>
      <c r="C11" s="74"/>
      <c r="D11" s="74"/>
      <c r="E11" s="16" t="s">
        <v>9</v>
      </c>
      <c r="F11" s="16" t="s">
        <v>10</v>
      </c>
      <c r="G11" s="16" t="s">
        <v>11</v>
      </c>
      <c r="H11" s="16" t="s">
        <v>9</v>
      </c>
      <c r="I11" s="16" t="s">
        <v>10</v>
      </c>
      <c r="J11" s="16" t="s">
        <v>11</v>
      </c>
      <c r="K11" s="16" t="s">
        <v>9</v>
      </c>
      <c r="L11" s="16" t="s">
        <v>10</v>
      </c>
      <c r="M11" s="16" t="s">
        <v>11</v>
      </c>
      <c r="N11" s="73"/>
      <c r="O11" s="6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s="4" customFormat="1" ht="24" x14ac:dyDescent="0.2">
      <c r="A12" s="14">
        <v>1</v>
      </c>
      <c r="B12" s="25" t="s">
        <v>29</v>
      </c>
      <c r="C12" s="24" t="s">
        <v>30</v>
      </c>
      <c r="D12" s="24">
        <v>1</v>
      </c>
      <c r="E12" s="6">
        <v>25000</v>
      </c>
      <c r="F12" s="34">
        <f t="shared" ref="F12:F24" si="0">+E12*19%</f>
        <v>4750</v>
      </c>
      <c r="G12" s="34">
        <f t="shared" ref="G12:G24" si="1">+E12+F12</f>
        <v>29750</v>
      </c>
      <c r="H12" s="34">
        <v>11000</v>
      </c>
      <c r="I12" s="34">
        <f>H12*19%</f>
        <v>2090</v>
      </c>
      <c r="J12" s="34">
        <f>H12+I12</f>
        <v>13090</v>
      </c>
      <c r="K12" s="34">
        <v>24000</v>
      </c>
      <c r="L12" s="34">
        <f t="shared" ref="L12:L21" si="2">+K12*19%</f>
        <v>4560</v>
      </c>
      <c r="M12" s="34">
        <f t="shared" ref="M12:M24" si="3">+K12+L12</f>
        <v>28560</v>
      </c>
      <c r="N12" s="6">
        <f>MIN(G12,J12,M12)</f>
        <v>13090</v>
      </c>
      <c r="O12" s="15">
        <f>AVERAGE(G12,J12,M12)</f>
        <v>23800</v>
      </c>
      <c r="P12" s="29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s="4" customFormat="1" ht="14.25" x14ac:dyDescent="0.2">
      <c r="A13" s="5">
        <v>2</v>
      </c>
      <c r="B13" s="25" t="s">
        <v>31</v>
      </c>
      <c r="C13" s="24" t="s">
        <v>41</v>
      </c>
      <c r="D13" s="24">
        <v>1</v>
      </c>
      <c r="E13" s="6">
        <v>9500</v>
      </c>
      <c r="F13" s="34">
        <f t="shared" si="0"/>
        <v>1805</v>
      </c>
      <c r="G13" s="34">
        <f t="shared" si="1"/>
        <v>11305</v>
      </c>
      <c r="H13" s="34">
        <v>7900</v>
      </c>
      <c r="I13" s="34">
        <f t="shared" ref="I13:I24" si="4">H13*19%</f>
        <v>1501</v>
      </c>
      <c r="J13" s="34">
        <f t="shared" ref="J13:J24" si="5">H13+I13</f>
        <v>9401</v>
      </c>
      <c r="K13" s="34">
        <v>8000</v>
      </c>
      <c r="L13" s="34">
        <f t="shared" si="2"/>
        <v>1520</v>
      </c>
      <c r="M13" s="34">
        <f t="shared" si="3"/>
        <v>9520</v>
      </c>
      <c r="N13" s="6">
        <f t="shared" ref="N13:N24" si="6">MIN(G13,J13,M13)</f>
        <v>9401</v>
      </c>
      <c r="O13" s="15">
        <f t="shared" ref="O13:O25" si="7">AVERAGE(G13,J13,M13)</f>
        <v>10075.333333333334</v>
      </c>
      <c r="P13" s="29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s="4" customFormat="1" ht="72" x14ac:dyDescent="0.2">
      <c r="A14" s="5">
        <v>3</v>
      </c>
      <c r="B14" s="25" t="s">
        <v>32</v>
      </c>
      <c r="C14" s="24" t="s">
        <v>42</v>
      </c>
      <c r="D14" s="24">
        <v>1</v>
      </c>
      <c r="E14" s="6">
        <v>50000</v>
      </c>
      <c r="F14" s="34">
        <f t="shared" si="0"/>
        <v>9500</v>
      </c>
      <c r="G14" s="34">
        <f t="shared" si="1"/>
        <v>59500</v>
      </c>
      <c r="H14" s="34">
        <v>62000</v>
      </c>
      <c r="I14" s="34">
        <f t="shared" si="4"/>
        <v>11780</v>
      </c>
      <c r="J14" s="34">
        <f t="shared" si="5"/>
        <v>73780</v>
      </c>
      <c r="K14" s="34">
        <v>30000</v>
      </c>
      <c r="L14" s="34">
        <f t="shared" si="2"/>
        <v>5700</v>
      </c>
      <c r="M14" s="34">
        <f t="shared" si="3"/>
        <v>35700</v>
      </c>
      <c r="N14" s="6">
        <f t="shared" si="6"/>
        <v>35700</v>
      </c>
      <c r="O14" s="15">
        <f t="shared" si="7"/>
        <v>56326.666666666664</v>
      </c>
      <c r="P14" s="29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s="4" customFormat="1" ht="24" x14ac:dyDescent="0.2">
      <c r="A15" s="5">
        <v>4</v>
      </c>
      <c r="B15" s="25" t="s">
        <v>33</v>
      </c>
      <c r="C15" s="24" t="s">
        <v>43</v>
      </c>
      <c r="D15" s="24">
        <v>1</v>
      </c>
      <c r="E15" s="6">
        <v>12000</v>
      </c>
      <c r="F15" s="34">
        <f t="shared" si="0"/>
        <v>2280</v>
      </c>
      <c r="G15" s="34">
        <f t="shared" si="1"/>
        <v>14280</v>
      </c>
      <c r="H15" s="34">
        <v>16000</v>
      </c>
      <c r="I15" s="34">
        <f t="shared" si="4"/>
        <v>3040</v>
      </c>
      <c r="J15" s="34">
        <f t="shared" si="5"/>
        <v>19040</v>
      </c>
      <c r="K15" s="34">
        <v>20000</v>
      </c>
      <c r="L15" s="34">
        <f t="shared" si="2"/>
        <v>3800</v>
      </c>
      <c r="M15" s="34">
        <f t="shared" si="3"/>
        <v>23800</v>
      </c>
      <c r="N15" s="6">
        <f t="shared" si="6"/>
        <v>14280</v>
      </c>
      <c r="O15" s="15">
        <f t="shared" si="7"/>
        <v>19040</v>
      </c>
      <c r="P15" s="29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s="4" customFormat="1" ht="42.75" customHeight="1" x14ac:dyDescent="0.2">
      <c r="A16" s="82">
        <v>5</v>
      </c>
      <c r="B16" s="78" t="s">
        <v>34</v>
      </c>
      <c r="C16" s="24" t="s">
        <v>44</v>
      </c>
      <c r="D16" s="24">
        <v>1</v>
      </c>
      <c r="E16" s="6">
        <v>230000</v>
      </c>
      <c r="F16" s="34">
        <f t="shared" si="0"/>
        <v>43700</v>
      </c>
      <c r="G16" s="34">
        <f t="shared" si="1"/>
        <v>273700</v>
      </c>
      <c r="H16" s="34">
        <v>230000</v>
      </c>
      <c r="I16" s="34">
        <v>0</v>
      </c>
      <c r="J16" s="34">
        <v>230000</v>
      </c>
      <c r="K16" s="34">
        <v>100000</v>
      </c>
      <c r="L16" s="34">
        <f t="shared" si="2"/>
        <v>19000</v>
      </c>
      <c r="M16" s="34">
        <f t="shared" si="3"/>
        <v>119000</v>
      </c>
      <c r="N16" s="6">
        <f t="shared" si="6"/>
        <v>119000</v>
      </c>
      <c r="O16" s="15">
        <f t="shared" si="7"/>
        <v>207566.66666666666</v>
      </c>
      <c r="P16" s="29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4" customFormat="1" ht="55.5" customHeight="1" x14ac:dyDescent="0.2">
      <c r="A17" s="83"/>
      <c r="B17" s="78"/>
      <c r="C17" s="24" t="s">
        <v>45</v>
      </c>
      <c r="D17" s="24">
        <v>1</v>
      </c>
      <c r="E17" s="6">
        <v>71500</v>
      </c>
      <c r="F17" s="34">
        <f t="shared" si="0"/>
        <v>13585</v>
      </c>
      <c r="G17" s="34">
        <f t="shared" si="1"/>
        <v>85085</v>
      </c>
      <c r="H17" s="34">
        <v>84500</v>
      </c>
      <c r="I17" s="34">
        <f t="shared" si="4"/>
        <v>16055</v>
      </c>
      <c r="J17" s="34">
        <f t="shared" si="5"/>
        <v>100555</v>
      </c>
      <c r="K17" s="34">
        <v>100000</v>
      </c>
      <c r="L17" s="34">
        <f t="shared" si="2"/>
        <v>19000</v>
      </c>
      <c r="M17" s="34">
        <f t="shared" si="3"/>
        <v>119000</v>
      </c>
      <c r="N17" s="6">
        <f t="shared" si="6"/>
        <v>85085</v>
      </c>
      <c r="O17" s="15">
        <f t="shared" si="7"/>
        <v>101546.66666666667</v>
      </c>
      <c r="P17" s="29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4" customFormat="1" ht="51" customHeight="1" x14ac:dyDescent="0.2">
      <c r="A18" s="84"/>
      <c r="B18" s="78"/>
      <c r="C18" s="24" t="s">
        <v>46</v>
      </c>
      <c r="D18" s="24">
        <v>1</v>
      </c>
      <c r="E18" s="6">
        <v>33000</v>
      </c>
      <c r="F18" s="34">
        <f t="shared" si="0"/>
        <v>6270</v>
      </c>
      <c r="G18" s="34">
        <f t="shared" si="1"/>
        <v>39270</v>
      </c>
      <c r="H18" s="34">
        <v>39000</v>
      </c>
      <c r="I18" s="34">
        <f t="shared" si="4"/>
        <v>7410</v>
      </c>
      <c r="J18" s="34">
        <f t="shared" si="5"/>
        <v>46410</v>
      </c>
      <c r="K18" s="34">
        <v>60000</v>
      </c>
      <c r="L18" s="34">
        <f>+K18*19%</f>
        <v>11400</v>
      </c>
      <c r="M18" s="34">
        <f t="shared" si="3"/>
        <v>71400</v>
      </c>
      <c r="N18" s="6">
        <f t="shared" si="6"/>
        <v>39270</v>
      </c>
      <c r="O18" s="15">
        <f t="shared" si="7"/>
        <v>52360</v>
      </c>
      <c r="P18" s="29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4" customFormat="1" ht="42.75" customHeight="1" x14ac:dyDescent="0.2">
      <c r="A19" s="5">
        <v>6</v>
      </c>
      <c r="B19" s="25" t="s">
        <v>35</v>
      </c>
      <c r="C19" s="24" t="s">
        <v>47</v>
      </c>
      <c r="D19" s="24">
        <v>1</v>
      </c>
      <c r="E19" s="6">
        <v>44000</v>
      </c>
      <c r="F19" s="34">
        <f t="shared" si="0"/>
        <v>8360</v>
      </c>
      <c r="G19" s="34">
        <f t="shared" si="1"/>
        <v>52360</v>
      </c>
      <c r="H19" s="34">
        <v>50000</v>
      </c>
      <c r="I19" s="34">
        <f t="shared" si="4"/>
        <v>9500</v>
      </c>
      <c r="J19" s="34">
        <f t="shared" si="5"/>
        <v>59500</v>
      </c>
      <c r="K19" s="34">
        <v>60000</v>
      </c>
      <c r="L19" s="34">
        <f t="shared" si="2"/>
        <v>11400</v>
      </c>
      <c r="M19" s="34">
        <f t="shared" si="3"/>
        <v>71400</v>
      </c>
      <c r="N19" s="6">
        <f t="shared" si="6"/>
        <v>52360</v>
      </c>
      <c r="O19" s="15">
        <f t="shared" si="7"/>
        <v>61086.666666666664</v>
      </c>
      <c r="P19" s="29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36" customFormat="1" ht="49.5" customHeight="1" x14ac:dyDescent="0.2">
      <c r="A20" s="30">
        <v>7</v>
      </c>
      <c r="B20" s="31" t="s">
        <v>36</v>
      </c>
      <c r="C20" s="32" t="s">
        <v>48</v>
      </c>
      <c r="D20" s="32">
        <v>1</v>
      </c>
      <c r="E20" s="33">
        <v>215000</v>
      </c>
      <c r="F20" s="33">
        <f t="shared" si="0"/>
        <v>40850</v>
      </c>
      <c r="G20" s="33">
        <f t="shared" si="1"/>
        <v>255850</v>
      </c>
      <c r="H20" s="33">
        <v>215000</v>
      </c>
      <c r="I20" s="34">
        <f t="shared" si="4"/>
        <v>40850</v>
      </c>
      <c r="J20" s="34">
        <f t="shared" si="5"/>
        <v>255850</v>
      </c>
      <c r="K20" s="33">
        <v>200000</v>
      </c>
      <c r="L20" s="33">
        <v>12000</v>
      </c>
      <c r="M20" s="33">
        <v>212000</v>
      </c>
      <c r="N20" s="6">
        <f t="shared" si="6"/>
        <v>212000</v>
      </c>
      <c r="O20" s="15">
        <f t="shared" si="7"/>
        <v>241233.33333333334</v>
      </c>
      <c r="P20" s="35">
        <f>+O20*101</f>
        <v>24364566.666666668</v>
      </c>
      <c r="Q20" s="36">
        <v>24364566.666666668</v>
      </c>
    </row>
    <row r="21" spans="1:44" s="4" customFormat="1" ht="24" x14ac:dyDescent="0.2">
      <c r="A21" s="14">
        <v>8</v>
      </c>
      <c r="B21" s="25" t="s">
        <v>37</v>
      </c>
      <c r="C21" s="24" t="s">
        <v>49</v>
      </c>
      <c r="D21" s="24">
        <v>1</v>
      </c>
      <c r="E21" s="6">
        <v>57200</v>
      </c>
      <c r="F21" s="34">
        <f t="shared" si="0"/>
        <v>10868</v>
      </c>
      <c r="G21" s="34">
        <f t="shared" si="1"/>
        <v>68068</v>
      </c>
      <c r="H21" s="34">
        <v>52000</v>
      </c>
      <c r="I21" s="34">
        <f t="shared" si="4"/>
        <v>9880</v>
      </c>
      <c r="J21" s="34">
        <f t="shared" si="5"/>
        <v>61880</v>
      </c>
      <c r="K21" s="34">
        <v>60000</v>
      </c>
      <c r="L21" s="34">
        <f t="shared" si="2"/>
        <v>11400</v>
      </c>
      <c r="M21" s="34">
        <f t="shared" si="3"/>
        <v>71400</v>
      </c>
      <c r="N21" s="6">
        <f t="shared" si="6"/>
        <v>61880</v>
      </c>
      <c r="O21" s="15">
        <f t="shared" si="7"/>
        <v>67116</v>
      </c>
      <c r="P21" s="29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4" customFormat="1" ht="48" x14ac:dyDescent="0.2">
      <c r="A22" s="23">
        <v>9</v>
      </c>
      <c r="B22" s="25" t="s">
        <v>38</v>
      </c>
      <c r="C22" s="24" t="s">
        <v>50</v>
      </c>
      <c r="D22" s="24">
        <v>1</v>
      </c>
      <c r="E22" s="6">
        <v>12900</v>
      </c>
      <c r="F22" s="34">
        <f t="shared" si="0"/>
        <v>2451</v>
      </c>
      <c r="G22" s="34">
        <f t="shared" si="1"/>
        <v>15351</v>
      </c>
      <c r="H22" s="34">
        <v>13500</v>
      </c>
      <c r="I22" s="34">
        <f t="shared" si="4"/>
        <v>2565</v>
      </c>
      <c r="J22" s="34">
        <f t="shared" si="5"/>
        <v>16065</v>
      </c>
      <c r="K22" s="34">
        <v>9000</v>
      </c>
      <c r="L22" s="34">
        <v>0</v>
      </c>
      <c r="M22" s="34">
        <f t="shared" si="3"/>
        <v>9000</v>
      </c>
      <c r="N22" s="6">
        <f t="shared" si="6"/>
        <v>9000</v>
      </c>
      <c r="O22" s="15">
        <f t="shared" si="7"/>
        <v>13472</v>
      </c>
      <c r="P22" s="29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36" customFormat="1" ht="132" x14ac:dyDescent="0.2">
      <c r="A23" s="37">
        <v>10</v>
      </c>
      <c r="B23" s="31" t="s">
        <v>39</v>
      </c>
      <c r="C23" s="32" t="s">
        <v>51</v>
      </c>
      <c r="D23" s="32">
        <v>1</v>
      </c>
      <c r="E23" s="34">
        <v>26500</v>
      </c>
      <c r="F23" s="34">
        <f t="shared" si="0"/>
        <v>5035</v>
      </c>
      <c r="G23" s="34">
        <f t="shared" si="1"/>
        <v>31535</v>
      </c>
      <c r="H23" s="34">
        <v>42000</v>
      </c>
      <c r="I23" s="34">
        <f t="shared" si="4"/>
        <v>7980</v>
      </c>
      <c r="J23" s="34">
        <f t="shared" si="5"/>
        <v>49980</v>
      </c>
      <c r="K23" s="34">
        <v>18000</v>
      </c>
      <c r="L23" s="34">
        <v>0</v>
      </c>
      <c r="M23" s="34">
        <f t="shared" si="3"/>
        <v>18000</v>
      </c>
      <c r="N23" s="6">
        <f t="shared" si="6"/>
        <v>18000</v>
      </c>
      <c r="O23" s="15">
        <f t="shared" si="7"/>
        <v>33171.666666666664</v>
      </c>
      <c r="P23" s="35"/>
    </row>
    <row r="24" spans="1:44" s="4" customFormat="1" ht="87.75" customHeight="1" thickBot="1" x14ac:dyDescent="0.25">
      <c r="A24" s="23">
        <v>11</v>
      </c>
      <c r="B24" s="26" t="s">
        <v>40</v>
      </c>
      <c r="C24" s="27" t="s">
        <v>52</v>
      </c>
      <c r="D24" s="28">
        <v>1</v>
      </c>
      <c r="E24" s="6">
        <v>38000</v>
      </c>
      <c r="F24" s="34">
        <f t="shared" si="0"/>
        <v>7220</v>
      </c>
      <c r="G24" s="34">
        <f t="shared" si="1"/>
        <v>45220</v>
      </c>
      <c r="H24" s="34">
        <v>35000</v>
      </c>
      <c r="I24" s="34">
        <f t="shared" si="4"/>
        <v>6650</v>
      </c>
      <c r="J24" s="34">
        <f t="shared" si="5"/>
        <v>41650</v>
      </c>
      <c r="K24" s="34">
        <v>20000</v>
      </c>
      <c r="L24" s="34">
        <f>+K24*19%</f>
        <v>3800</v>
      </c>
      <c r="M24" s="34">
        <f t="shared" si="3"/>
        <v>23800</v>
      </c>
      <c r="N24" s="6">
        <f t="shared" si="6"/>
        <v>23800</v>
      </c>
      <c r="O24" s="15">
        <f t="shared" si="7"/>
        <v>36890</v>
      </c>
      <c r="P24" s="29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ht="18.75" customHeight="1" x14ac:dyDescent="0.2">
      <c r="A25" s="14"/>
      <c r="B25" s="5"/>
      <c r="C25" s="5"/>
      <c r="D25" s="5"/>
      <c r="E25" s="7"/>
      <c r="F25" s="7"/>
      <c r="G25" s="6">
        <f>SUM(G12:G24)</f>
        <v>981274</v>
      </c>
      <c r="H25" s="6"/>
      <c r="I25" s="6"/>
      <c r="J25" s="6">
        <f>SUM(J12:J24)</f>
        <v>977201</v>
      </c>
      <c r="K25" s="6"/>
      <c r="L25" s="6"/>
      <c r="M25" s="6">
        <f>SUM(M12:M24)</f>
        <v>812580</v>
      </c>
      <c r="N25" s="7">
        <f t="shared" ref="N25" si="8">MIN(G25,J25,M25)</f>
        <v>812580</v>
      </c>
      <c r="O25" s="15">
        <f t="shared" si="7"/>
        <v>923685</v>
      </c>
    </row>
    <row r="26" spans="1:44" ht="14.25" x14ac:dyDescent="0.2">
      <c r="A26" s="69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1"/>
      <c r="R26" s="38">
        <v>26135433</v>
      </c>
    </row>
    <row r="27" spans="1:44" s="12" customFormat="1" ht="69" customHeight="1" thickBot="1" x14ac:dyDescent="0.25">
      <c r="A27" s="59" t="s">
        <v>56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1"/>
      <c r="P27" s="11"/>
      <c r="Q27" s="11"/>
      <c r="R27" s="39">
        <v>24364567</v>
      </c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</row>
    <row r="28" spans="1:44" s="1" customFormat="1" x14ac:dyDescent="0.2">
      <c r="E28" s="8"/>
      <c r="F28" s="8"/>
      <c r="G28" s="8"/>
      <c r="H28" s="8"/>
      <c r="I28" s="8"/>
      <c r="J28" s="8"/>
      <c r="K28" s="8"/>
      <c r="L28" s="8"/>
      <c r="M28" s="8"/>
      <c r="N28" s="8"/>
      <c r="O28" s="13"/>
    </row>
    <row r="29" spans="1:44" s="1" customFormat="1" x14ac:dyDescent="0.2">
      <c r="E29" s="8"/>
      <c r="F29" s="8"/>
      <c r="G29" s="8"/>
      <c r="H29" s="8"/>
      <c r="I29" s="8"/>
      <c r="J29" s="8"/>
      <c r="K29" s="8"/>
      <c r="L29" s="8"/>
      <c r="M29" s="8"/>
      <c r="N29" s="8"/>
      <c r="O29" s="13"/>
    </row>
    <row r="30" spans="1:44" s="1" customFormat="1" x14ac:dyDescent="0.2">
      <c r="E30" s="8"/>
      <c r="F30" s="8"/>
      <c r="G30" s="8"/>
      <c r="H30" s="8"/>
      <c r="I30" s="8"/>
      <c r="J30" s="8"/>
      <c r="K30" s="8"/>
      <c r="L30" s="8"/>
      <c r="M30" s="8"/>
      <c r="N30" s="8"/>
      <c r="O30" s="13"/>
    </row>
    <row r="31" spans="1:44" s="1" customFormat="1" x14ac:dyDescent="0.2">
      <c r="E31" s="8"/>
      <c r="F31" s="8"/>
      <c r="G31" s="8"/>
      <c r="H31" s="8"/>
      <c r="I31" s="8"/>
      <c r="J31" s="8"/>
      <c r="K31" s="8"/>
      <c r="L31" s="8"/>
      <c r="M31" s="8"/>
      <c r="N31" s="8"/>
      <c r="O31" s="13"/>
    </row>
    <row r="32" spans="1:44" s="1" customFormat="1" x14ac:dyDescent="0.2">
      <c r="E32" s="8"/>
      <c r="F32" s="8"/>
      <c r="G32" s="8"/>
      <c r="H32" s="8"/>
      <c r="I32" s="8"/>
      <c r="J32" s="8"/>
      <c r="K32" s="8"/>
      <c r="L32" s="8"/>
      <c r="M32" s="8"/>
      <c r="N32" s="8"/>
      <c r="O32" s="13"/>
    </row>
    <row r="33" spans="5:15" s="1" customFormat="1" x14ac:dyDescent="0.2">
      <c r="E33" s="8"/>
      <c r="F33" s="8"/>
      <c r="G33" s="8"/>
      <c r="H33" s="8"/>
      <c r="I33" s="8"/>
      <c r="J33" s="8"/>
      <c r="K33" s="8"/>
      <c r="L33" s="8"/>
      <c r="M33" s="8"/>
      <c r="N33" s="8"/>
      <c r="O33" s="13"/>
    </row>
    <row r="34" spans="5:15" s="1" customFormat="1" x14ac:dyDescent="0.2">
      <c r="E34" s="8"/>
      <c r="F34" s="8"/>
      <c r="G34" s="8"/>
      <c r="H34" s="8"/>
      <c r="I34" s="8"/>
      <c r="J34" s="8"/>
      <c r="K34" s="8"/>
      <c r="L34" s="8"/>
      <c r="M34" s="8"/>
      <c r="N34" s="8"/>
      <c r="O34" s="13"/>
    </row>
    <row r="35" spans="5:15" s="1" customFormat="1" x14ac:dyDescent="0.2">
      <c r="E35" s="8"/>
      <c r="F35" s="8"/>
      <c r="G35" s="8"/>
      <c r="H35" s="8"/>
      <c r="I35" s="8"/>
      <c r="J35" s="8"/>
      <c r="K35" s="8"/>
      <c r="L35" s="8"/>
      <c r="M35" s="8"/>
      <c r="N35" s="8"/>
      <c r="O35" s="13"/>
    </row>
    <row r="36" spans="5:15" s="1" customFormat="1" x14ac:dyDescent="0.2">
      <c r="E36" s="8"/>
      <c r="F36" s="8"/>
      <c r="G36" s="8"/>
      <c r="H36" s="8"/>
      <c r="I36" s="8"/>
      <c r="J36" s="8"/>
      <c r="K36" s="8"/>
      <c r="L36" s="8"/>
      <c r="M36" s="8"/>
      <c r="N36" s="8"/>
      <c r="O36" s="13"/>
    </row>
    <row r="37" spans="5:15" s="1" customFormat="1" x14ac:dyDescent="0.2">
      <c r="E37" s="8"/>
      <c r="F37" s="8"/>
      <c r="G37" s="8"/>
      <c r="H37" s="8"/>
      <c r="I37" s="8"/>
      <c r="J37" s="8"/>
      <c r="K37" s="8"/>
      <c r="L37" s="8"/>
      <c r="M37" s="8"/>
      <c r="N37" s="8"/>
      <c r="O37" s="13"/>
    </row>
    <row r="38" spans="5:15" s="1" customFormat="1" x14ac:dyDescent="0.2">
      <c r="E38" s="8"/>
      <c r="F38" s="8"/>
      <c r="G38" s="8"/>
      <c r="H38" s="8"/>
      <c r="I38" s="8"/>
      <c r="J38" s="8"/>
      <c r="K38" s="8"/>
      <c r="L38" s="8"/>
      <c r="M38" s="8"/>
      <c r="N38" s="8"/>
      <c r="O38" s="13"/>
    </row>
    <row r="39" spans="5:15" s="1" customFormat="1" x14ac:dyDescent="0.2">
      <c r="E39" s="8"/>
      <c r="F39" s="8"/>
      <c r="G39" s="8"/>
      <c r="H39" s="8"/>
      <c r="I39" s="8"/>
      <c r="J39" s="8"/>
      <c r="K39" s="8"/>
      <c r="L39" s="8"/>
      <c r="M39" s="8"/>
      <c r="N39" s="8"/>
      <c r="O39" s="13"/>
    </row>
    <row r="40" spans="5:15" s="1" customFormat="1" x14ac:dyDescent="0.2">
      <c r="E40" s="8"/>
      <c r="F40" s="8"/>
      <c r="G40" s="8"/>
      <c r="H40" s="8"/>
      <c r="I40" s="8"/>
      <c r="J40" s="8"/>
      <c r="K40" s="8"/>
      <c r="L40" s="8"/>
      <c r="M40" s="8"/>
      <c r="N40" s="8"/>
      <c r="O40" s="13"/>
    </row>
    <row r="41" spans="5:15" s="1" customFormat="1" x14ac:dyDescent="0.2">
      <c r="E41" s="8"/>
      <c r="F41" s="8"/>
      <c r="G41" s="8"/>
      <c r="H41" s="8"/>
      <c r="I41" s="8"/>
      <c r="J41" s="8"/>
      <c r="K41" s="8"/>
      <c r="L41" s="8"/>
      <c r="M41" s="8"/>
      <c r="N41" s="8"/>
      <c r="O41" s="13"/>
    </row>
    <row r="42" spans="5:15" s="1" customFormat="1" x14ac:dyDescent="0.2">
      <c r="E42" s="8"/>
      <c r="F42" s="8"/>
      <c r="G42" s="8"/>
      <c r="H42" s="8"/>
      <c r="I42" s="8"/>
      <c r="J42" s="8"/>
      <c r="K42" s="8"/>
      <c r="L42" s="8"/>
      <c r="M42" s="8"/>
      <c r="N42" s="8"/>
      <c r="O42" s="13"/>
    </row>
    <row r="43" spans="5:15" s="1" customFormat="1" x14ac:dyDescent="0.2">
      <c r="E43" s="8"/>
      <c r="F43" s="8"/>
      <c r="G43" s="8"/>
      <c r="H43" s="8"/>
      <c r="I43" s="8"/>
      <c r="J43" s="8"/>
      <c r="K43" s="8"/>
      <c r="L43" s="8"/>
      <c r="M43" s="8"/>
      <c r="N43" s="8"/>
      <c r="O43" s="13"/>
    </row>
    <row r="44" spans="5:15" s="1" customFormat="1" x14ac:dyDescent="0.2">
      <c r="E44" s="8"/>
      <c r="F44" s="8"/>
      <c r="G44" s="8"/>
      <c r="H44" s="8"/>
      <c r="I44" s="8"/>
      <c r="J44" s="8"/>
      <c r="K44" s="8"/>
      <c r="L44" s="8"/>
      <c r="M44" s="8"/>
      <c r="N44" s="8"/>
      <c r="O44" s="13"/>
    </row>
    <row r="45" spans="5:15" s="1" customFormat="1" x14ac:dyDescent="0.2">
      <c r="E45" s="8"/>
      <c r="F45" s="8"/>
      <c r="G45" s="8"/>
      <c r="H45" s="8"/>
      <c r="I45" s="8"/>
      <c r="J45" s="8"/>
      <c r="K45" s="8"/>
      <c r="L45" s="8"/>
      <c r="M45" s="8"/>
      <c r="N45" s="8"/>
      <c r="O45" s="13"/>
    </row>
    <row r="46" spans="5:15" s="1" customFormat="1" x14ac:dyDescent="0.2">
      <c r="E46" s="8"/>
      <c r="F46" s="8"/>
      <c r="G46" s="8"/>
      <c r="H46" s="8"/>
      <c r="I46" s="8"/>
      <c r="J46" s="8"/>
      <c r="K46" s="8"/>
      <c r="L46" s="8"/>
      <c r="M46" s="8"/>
      <c r="N46" s="8"/>
      <c r="O46" s="13"/>
    </row>
    <row r="47" spans="5:15" s="1" customFormat="1" x14ac:dyDescent="0.2">
      <c r="E47" s="8"/>
      <c r="F47" s="8"/>
      <c r="G47" s="8"/>
      <c r="H47" s="8"/>
      <c r="I47" s="8"/>
      <c r="J47" s="8"/>
      <c r="K47" s="8"/>
      <c r="L47" s="8"/>
      <c r="M47" s="8"/>
      <c r="N47" s="8"/>
      <c r="O47" s="13"/>
    </row>
    <row r="48" spans="5:15" s="1" customFormat="1" x14ac:dyDescent="0.2">
      <c r="E48" s="8"/>
      <c r="F48" s="8"/>
      <c r="G48" s="8"/>
      <c r="H48" s="8"/>
      <c r="I48" s="8"/>
      <c r="J48" s="8"/>
      <c r="K48" s="8"/>
      <c r="L48" s="8"/>
      <c r="M48" s="8"/>
      <c r="N48" s="8"/>
      <c r="O48" s="13"/>
    </row>
    <row r="49" spans="5:15" s="1" customFormat="1" x14ac:dyDescent="0.2">
      <c r="E49" s="8"/>
      <c r="F49" s="8"/>
      <c r="G49" s="8"/>
      <c r="H49" s="8"/>
      <c r="I49" s="8"/>
      <c r="J49" s="8"/>
      <c r="K49" s="8"/>
      <c r="L49" s="8"/>
      <c r="M49" s="8"/>
      <c r="N49" s="8"/>
      <c r="O49" s="13"/>
    </row>
    <row r="50" spans="5:15" s="1" customFormat="1" x14ac:dyDescent="0.2">
      <c r="E50" s="8"/>
      <c r="F50" s="8"/>
      <c r="G50" s="8"/>
      <c r="H50" s="8"/>
      <c r="I50" s="8"/>
      <c r="J50" s="8"/>
      <c r="K50" s="8"/>
      <c r="L50" s="8"/>
      <c r="M50" s="8"/>
      <c r="N50" s="8"/>
      <c r="O50" s="13"/>
    </row>
    <row r="51" spans="5:15" s="1" customFormat="1" x14ac:dyDescent="0.2">
      <c r="E51" s="8"/>
      <c r="F51" s="8"/>
      <c r="G51" s="8"/>
      <c r="H51" s="8"/>
      <c r="I51" s="8"/>
      <c r="J51" s="8"/>
      <c r="K51" s="8"/>
      <c r="L51" s="8"/>
      <c r="M51" s="8"/>
      <c r="N51" s="8"/>
      <c r="O51" s="13"/>
    </row>
    <row r="52" spans="5:15" s="1" customFormat="1" x14ac:dyDescent="0.2">
      <c r="E52" s="8"/>
      <c r="F52" s="8"/>
      <c r="G52" s="8"/>
      <c r="H52" s="8"/>
      <c r="I52" s="8"/>
      <c r="J52" s="8"/>
      <c r="K52" s="8"/>
      <c r="L52" s="8"/>
      <c r="M52" s="8"/>
      <c r="N52" s="8"/>
      <c r="O52" s="13"/>
    </row>
    <row r="53" spans="5:15" s="1" customFormat="1" x14ac:dyDescent="0.2">
      <c r="E53" s="8"/>
      <c r="F53" s="8"/>
      <c r="G53" s="8"/>
      <c r="H53" s="8"/>
      <c r="I53" s="8"/>
      <c r="J53" s="8"/>
      <c r="K53" s="8"/>
      <c r="L53" s="8"/>
      <c r="M53" s="8"/>
      <c r="N53" s="8"/>
      <c r="O53" s="13"/>
    </row>
    <row r="54" spans="5:15" s="1" customFormat="1" x14ac:dyDescent="0.2">
      <c r="E54" s="8"/>
      <c r="F54" s="8"/>
      <c r="G54" s="8"/>
      <c r="H54" s="8"/>
      <c r="I54" s="8"/>
      <c r="J54" s="8"/>
      <c r="K54" s="8"/>
      <c r="L54" s="8"/>
      <c r="M54" s="8"/>
      <c r="N54" s="8"/>
      <c r="O54" s="13"/>
    </row>
    <row r="55" spans="5:15" s="1" customFormat="1" x14ac:dyDescent="0.2">
      <c r="E55" s="8"/>
      <c r="F55" s="8"/>
      <c r="G55" s="8"/>
      <c r="H55" s="8"/>
      <c r="I55" s="8"/>
      <c r="J55" s="8"/>
      <c r="K55" s="8"/>
      <c r="L55" s="8"/>
      <c r="M55" s="8"/>
      <c r="N55" s="8"/>
      <c r="O55" s="13"/>
    </row>
    <row r="56" spans="5:15" s="1" customFormat="1" x14ac:dyDescent="0.2">
      <c r="E56" s="8"/>
      <c r="F56" s="8"/>
      <c r="G56" s="8"/>
      <c r="H56" s="8"/>
      <c r="I56" s="8"/>
      <c r="J56" s="8"/>
      <c r="K56" s="8"/>
      <c r="L56" s="8"/>
      <c r="M56" s="8"/>
      <c r="N56" s="8"/>
      <c r="O56" s="13"/>
    </row>
    <row r="57" spans="5:15" s="1" customFormat="1" x14ac:dyDescent="0.2">
      <c r="E57" s="8"/>
      <c r="F57" s="8"/>
      <c r="G57" s="8"/>
      <c r="H57" s="8"/>
      <c r="I57" s="8"/>
      <c r="J57" s="8"/>
      <c r="K57" s="8"/>
      <c r="L57" s="8"/>
      <c r="M57" s="8"/>
      <c r="N57" s="8"/>
      <c r="O57" s="13"/>
    </row>
    <row r="58" spans="5:15" s="1" customFormat="1" x14ac:dyDescent="0.2">
      <c r="E58" s="8"/>
      <c r="F58" s="8"/>
      <c r="G58" s="8"/>
      <c r="H58" s="8"/>
      <c r="I58" s="8"/>
      <c r="J58" s="8"/>
      <c r="K58" s="8"/>
      <c r="L58" s="8"/>
      <c r="M58" s="8"/>
      <c r="N58" s="8"/>
      <c r="O58" s="13"/>
    </row>
    <row r="59" spans="5:15" s="1" customFormat="1" x14ac:dyDescent="0.2">
      <c r="E59" s="8"/>
      <c r="F59" s="8"/>
      <c r="G59" s="8"/>
      <c r="H59" s="8"/>
      <c r="I59" s="8"/>
      <c r="J59" s="8"/>
      <c r="K59" s="8"/>
      <c r="L59" s="8"/>
      <c r="M59" s="8"/>
      <c r="N59" s="8"/>
      <c r="O59" s="13"/>
    </row>
    <row r="60" spans="5:15" s="1" customFormat="1" x14ac:dyDescent="0.2">
      <c r="E60" s="8"/>
      <c r="F60" s="8"/>
      <c r="G60" s="8"/>
      <c r="H60" s="8"/>
      <c r="I60" s="8"/>
      <c r="J60" s="8"/>
      <c r="K60" s="8"/>
      <c r="L60" s="8"/>
      <c r="M60" s="8"/>
      <c r="N60" s="8"/>
      <c r="O60" s="13"/>
    </row>
    <row r="61" spans="5:15" s="1" customFormat="1" x14ac:dyDescent="0.2">
      <c r="E61" s="8"/>
      <c r="F61" s="8"/>
      <c r="G61" s="8"/>
      <c r="H61" s="8"/>
      <c r="I61" s="8"/>
      <c r="J61" s="8"/>
      <c r="K61" s="8"/>
      <c r="L61" s="8"/>
      <c r="M61" s="8"/>
      <c r="N61" s="8"/>
      <c r="O61" s="13"/>
    </row>
    <row r="62" spans="5:15" s="1" customFormat="1" x14ac:dyDescent="0.2">
      <c r="E62" s="8"/>
      <c r="F62" s="8"/>
      <c r="G62" s="8"/>
      <c r="H62" s="8"/>
      <c r="I62" s="8"/>
      <c r="J62" s="8"/>
      <c r="K62" s="8"/>
      <c r="L62" s="8"/>
      <c r="M62" s="8"/>
      <c r="N62" s="8"/>
      <c r="O62" s="13"/>
    </row>
    <row r="63" spans="5:15" s="1" customFormat="1" x14ac:dyDescent="0.2">
      <c r="E63" s="8"/>
      <c r="F63" s="8"/>
      <c r="G63" s="8"/>
      <c r="H63" s="8"/>
      <c r="I63" s="8"/>
      <c r="J63" s="8"/>
      <c r="K63" s="8"/>
      <c r="L63" s="8"/>
      <c r="M63" s="8"/>
      <c r="N63" s="8"/>
      <c r="O63" s="13"/>
    </row>
    <row r="64" spans="5:15" s="1" customFormat="1" x14ac:dyDescent="0.2">
      <c r="E64" s="8"/>
      <c r="F64" s="8"/>
      <c r="G64" s="8"/>
      <c r="H64" s="8"/>
      <c r="I64" s="8"/>
      <c r="J64" s="8"/>
      <c r="K64" s="8"/>
      <c r="L64" s="8"/>
      <c r="M64" s="8"/>
      <c r="N64" s="8"/>
      <c r="O64" s="13"/>
    </row>
    <row r="65" spans="5:15" s="1" customFormat="1" x14ac:dyDescent="0.2">
      <c r="E65" s="8"/>
      <c r="F65" s="8"/>
      <c r="G65" s="8"/>
      <c r="H65" s="8"/>
      <c r="I65" s="8"/>
      <c r="J65" s="8"/>
      <c r="K65" s="8"/>
      <c r="L65" s="8"/>
      <c r="M65" s="8"/>
      <c r="N65" s="8"/>
      <c r="O65" s="13"/>
    </row>
    <row r="66" spans="5:15" s="1" customFormat="1" x14ac:dyDescent="0.2">
      <c r="E66" s="8"/>
      <c r="F66" s="8"/>
      <c r="G66" s="8"/>
      <c r="H66" s="8"/>
      <c r="I66" s="8"/>
      <c r="J66" s="8"/>
      <c r="K66" s="8"/>
      <c r="L66" s="8"/>
      <c r="M66" s="8"/>
      <c r="N66" s="8"/>
      <c r="O66" s="13"/>
    </row>
    <row r="67" spans="5:15" s="1" customFormat="1" x14ac:dyDescent="0.2">
      <c r="E67" s="8"/>
      <c r="F67" s="8"/>
      <c r="G67" s="8"/>
      <c r="H67" s="8"/>
      <c r="I67" s="8"/>
      <c r="J67" s="8"/>
      <c r="K67" s="8"/>
      <c r="L67" s="8"/>
      <c r="M67" s="8"/>
      <c r="N67" s="8"/>
      <c r="O67" s="13"/>
    </row>
    <row r="68" spans="5:15" s="1" customFormat="1" x14ac:dyDescent="0.2">
      <c r="E68" s="8"/>
      <c r="F68" s="8"/>
      <c r="G68" s="8"/>
      <c r="H68" s="8"/>
      <c r="I68" s="8"/>
      <c r="J68" s="8"/>
      <c r="K68" s="8"/>
      <c r="L68" s="8"/>
      <c r="M68" s="8"/>
      <c r="N68" s="8"/>
      <c r="O68" s="13"/>
    </row>
    <row r="69" spans="5:15" s="1" customFormat="1" x14ac:dyDescent="0.2">
      <c r="E69" s="8"/>
      <c r="F69" s="8"/>
      <c r="G69" s="8"/>
      <c r="H69" s="8"/>
      <c r="I69" s="8"/>
      <c r="J69" s="8"/>
      <c r="K69" s="8"/>
      <c r="L69" s="8"/>
      <c r="M69" s="8"/>
      <c r="N69" s="8"/>
      <c r="O69" s="13"/>
    </row>
    <row r="70" spans="5:15" s="1" customFormat="1" x14ac:dyDescent="0.2">
      <c r="E70" s="8"/>
      <c r="F70" s="8"/>
      <c r="G70" s="8"/>
      <c r="H70" s="8"/>
      <c r="I70" s="8"/>
      <c r="J70" s="8"/>
      <c r="K70" s="8"/>
      <c r="L70" s="8"/>
      <c r="M70" s="8"/>
      <c r="N70" s="8"/>
      <c r="O70" s="13"/>
    </row>
    <row r="71" spans="5:15" s="1" customFormat="1" x14ac:dyDescent="0.2">
      <c r="E71" s="8"/>
      <c r="F71" s="8"/>
      <c r="G71" s="8"/>
      <c r="H71" s="8"/>
      <c r="I71" s="8"/>
      <c r="J71" s="8"/>
      <c r="K71" s="8"/>
      <c r="L71" s="8"/>
      <c r="M71" s="8"/>
      <c r="N71" s="8"/>
      <c r="O71" s="13"/>
    </row>
    <row r="72" spans="5:15" s="1" customFormat="1" x14ac:dyDescent="0.2">
      <c r="E72" s="8"/>
      <c r="F72" s="8"/>
      <c r="G72" s="8"/>
      <c r="H72" s="8"/>
      <c r="I72" s="8"/>
      <c r="J72" s="8"/>
      <c r="K72" s="8"/>
      <c r="L72" s="8"/>
      <c r="M72" s="8"/>
      <c r="N72" s="8"/>
      <c r="O72" s="13"/>
    </row>
    <row r="73" spans="5:15" s="1" customFormat="1" x14ac:dyDescent="0.2">
      <c r="E73" s="8"/>
      <c r="F73" s="8"/>
      <c r="G73" s="8"/>
      <c r="H73" s="8"/>
      <c r="I73" s="8"/>
      <c r="J73" s="8"/>
      <c r="K73" s="8"/>
      <c r="L73" s="8"/>
      <c r="M73" s="8"/>
      <c r="N73" s="8"/>
      <c r="O73" s="13"/>
    </row>
    <row r="74" spans="5:15" s="1" customFormat="1" x14ac:dyDescent="0.2">
      <c r="E74" s="8"/>
      <c r="F74" s="8"/>
      <c r="G74" s="8"/>
      <c r="H74" s="8"/>
      <c r="I74" s="8"/>
      <c r="J74" s="8"/>
      <c r="K74" s="8"/>
      <c r="L74" s="8"/>
      <c r="M74" s="8"/>
      <c r="N74" s="8"/>
      <c r="O74" s="13"/>
    </row>
    <row r="75" spans="5:15" s="1" customFormat="1" x14ac:dyDescent="0.2">
      <c r="E75" s="8"/>
      <c r="F75" s="8"/>
      <c r="G75" s="8"/>
      <c r="H75" s="8"/>
      <c r="I75" s="8"/>
      <c r="J75" s="8"/>
      <c r="K75" s="8"/>
      <c r="L75" s="8"/>
      <c r="M75" s="8"/>
      <c r="N75" s="8"/>
      <c r="O75" s="13"/>
    </row>
    <row r="76" spans="5:15" s="1" customFormat="1" x14ac:dyDescent="0.2">
      <c r="E76" s="8"/>
      <c r="F76" s="8"/>
      <c r="G76" s="8"/>
      <c r="H76" s="8"/>
      <c r="I76" s="8"/>
      <c r="J76" s="8"/>
      <c r="K76" s="8"/>
      <c r="L76" s="8"/>
      <c r="M76" s="8"/>
      <c r="N76" s="8"/>
      <c r="O76" s="13"/>
    </row>
    <row r="77" spans="5:15" s="1" customFormat="1" x14ac:dyDescent="0.2">
      <c r="E77" s="8"/>
      <c r="F77" s="8"/>
      <c r="G77" s="8"/>
      <c r="H77" s="8"/>
      <c r="I77" s="8"/>
      <c r="J77" s="8"/>
      <c r="K77" s="8"/>
      <c r="L77" s="8"/>
      <c r="M77" s="8"/>
      <c r="N77" s="8"/>
      <c r="O77" s="13"/>
    </row>
    <row r="78" spans="5:15" s="1" customFormat="1" x14ac:dyDescent="0.2">
      <c r="E78" s="8"/>
      <c r="F78" s="8"/>
      <c r="G78" s="8"/>
      <c r="H78" s="8"/>
      <c r="I78" s="8"/>
      <c r="J78" s="8"/>
      <c r="K78" s="8"/>
      <c r="L78" s="8"/>
      <c r="M78" s="8"/>
      <c r="N78" s="8"/>
      <c r="O78" s="13"/>
    </row>
    <row r="79" spans="5:15" s="1" customFormat="1" x14ac:dyDescent="0.2">
      <c r="E79" s="8"/>
      <c r="F79" s="8"/>
      <c r="G79" s="8"/>
      <c r="H79" s="8"/>
      <c r="I79" s="8"/>
      <c r="J79" s="8"/>
      <c r="K79" s="8"/>
      <c r="L79" s="8"/>
      <c r="M79" s="8"/>
      <c r="N79" s="8"/>
      <c r="O79" s="13"/>
    </row>
    <row r="80" spans="5:15" s="1" customFormat="1" x14ac:dyDescent="0.2">
      <c r="E80" s="8"/>
      <c r="F80" s="8"/>
      <c r="G80" s="8"/>
      <c r="H80" s="8"/>
      <c r="I80" s="8"/>
      <c r="J80" s="8"/>
      <c r="K80" s="8"/>
      <c r="L80" s="8"/>
      <c r="M80" s="8"/>
      <c r="N80" s="8"/>
      <c r="O80" s="13"/>
    </row>
    <row r="81" spans="5:15" s="1" customFormat="1" x14ac:dyDescent="0.2">
      <c r="E81" s="8"/>
      <c r="F81" s="8"/>
      <c r="G81" s="8"/>
      <c r="H81" s="8"/>
      <c r="I81" s="8"/>
      <c r="J81" s="8"/>
      <c r="K81" s="8"/>
      <c r="L81" s="8"/>
      <c r="M81" s="8"/>
      <c r="N81" s="8"/>
      <c r="O81" s="13"/>
    </row>
    <row r="82" spans="5:15" s="1" customFormat="1" x14ac:dyDescent="0.2">
      <c r="E82" s="8"/>
      <c r="F82" s="8"/>
      <c r="G82" s="8"/>
      <c r="H82" s="8"/>
      <c r="I82" s="8"/>
      <c r="J82" s="8"/>
      <c r="K82" s="8"/>
      <c r="L82" s="8"/>
      <c r="M82" s="8"/>
      <c r="N82" s="8"/>
      <c r="O82" s="13"/>
    </row>
    <row r="83" spans="5:15" s="1" customFormat="1" x14ac:dyDescent="0.2">
      <c r="E83" s="8"/>
      <c r="F83" s="8"/>
      <c r="G83" s="8"/>
      <c r="H83" s="8"/>
      <c r="I83" s="8"/>
      <c r="J83" s="8"/>
      <c r="K83" s="8"/>
      <c r="L83" s="8"/>
      <c r="M83" s="8"/>
      <c r="N83" s="8"/>
      <c r="O83" s="13"/>
    </row>
    <row r="84" spans="5:15" s="1" customFormat="1" x14ac:dyDescent="0.2">
      <c r="E84" s="8"/>
      <c r="F84" s="8"/>
      <c r="G84" s="8"/>
      <c r="H84" s="8"/>
      <c r="I84" s="8"/>
      <c r="J84" s="8"/>
      <c r="K84" s="8"/>
      <c r="L84" s="8"/>
      <c r="M84" s="8"/>
      <c r="N84" s="8"/>
      <c r="O84" s="13"/>
    </row>
    <row r="85" spans="5:15" s="1" customFormat="1" x14ac:dyDescent="0.2">
      <c r="E85" s="8"/>
      <c r="F85" s="8"/>
      <c r="G85" s="8"/>
      <c r="H85" s="8"/>
      <c r="I85" s="8"/>
      <c r="J85" s="8"/>
      <c r="K85" s="8"/>
      <c r="L85" s="8"/>
      <c r="M85" s="8"/>
      <c r="N85" s="8"/>
      <c r="O85" s="13"/>
    </row>
    <row r="86" spans="5:15" s="1" customFormat="1" x14ac:dyDescent="0.2">
      <c r="E86" s="8"/>
      <c r="F86" s="8"/>
      <c r="G86" s="8"/>
      <c r="H86" s="8"/>
      <c r="I86" s="8"/>
      <c r="J86" s="8"/>
      <c r="K86" s="8"/>
      <c r="L86" s="8"/>
      <c r="M86" s="8"/>
      <c r="N86" s="8"/>
      <c r="O86" s="13"/>
    </row>
    <row r="87" spans="5:15" s="1" customFormat="1" x14ac:dyDescent="0.2">
      <c r="E87" s="8"/>
      <c r="F87" s="8"/>
      <c r="G87" s="8"/>
      <c r="H87" s="8"/>
      <c r="I87" s="8"/>
      <c r="J87" s="8"/>
      <c r="K87" s="8"/>
      <c r="L87" s="8"/>
      <c r="M87" s="8"/>
      <c r="N87" s="8"/>
      <c r="O87" s="13"/>
    </row>
    <row r="88" spans="5:15" s="1" customFormat="1" x14ac:dyDescent="0.2">
      <c r="E88" s="8"/>
      <c r="F88" s="8"/>
      <c r="G88" s="8"/>
      <c r="H88" s="8"/>
      <c r="I88" s="8"/>
      <c r="J88" s="8"/>
      <c r="K88" s="8"/>
      <c r="L88" s="8"/>
      <c r="M88" s="8"/>
      <c r="N88" s="8"/>
      <c r="O88" s="13"/>
    </row>
    <row r="89" spans="5:15" s="1" customFormat="1" x14ac:dyDescent="0.2">
      <c r="E89" s="8"/>
      <c r="F89" s="8"/>
      <c r="G89" s="8"/>
      <c r="H89" s="8"/>
      <c r="I89" s="8"/>
      <c r="J89" s="8"/>
      <c r="K89" s="8"/>
      <c r="L89" s="8"/>
      <c r="M89" s="8"/>
      <c r="N89" s="8"/>
      <c r="O89" s="13"/>
    </row>
    <row r="90" spans="5:15" s="1" customFormat="1" x14ac:dyDescent="0.2">
      <c r="E90" s="8"/>
      <c r="F90" s="8"/>
      <c r="G90" s="8"/>
      <c r="H90" s="8"/>
      <c r="I90" s="8"/>
      <c r="J90" s="8"/>
      <c r="K90" s="8"/>
      <c r="L90" s="8"/>
      <c r="M90" s="8"/>
      <c r="N90" s="8"/>
      <c r="O90" s="13"/>
    </row>
    <row r="91" spans="5:15" s="1" customFormat="1" x14ac:dyDescent="0.2">
      <c r="E91" s="8"/>
      <c r="F91" s="8"/>
      <c r="G91" s="8"/>
      <c r="H91" s="8"/>
      <c r="I91" s="8"/>
      <c r="J91" s="8"/>
      <c r="K91" s="8"/>
      <c r="L91" s="8"/>
      <c r="M91" s="8"/>
      <c r="N91" s="8"/>
      <c r="O91" s="13"/>
    </row>
    <row r="92" spans="5:15" s="1" customFormat="1" x14ac:dyDescent="0.2">
      <c r="E92" s="8"/>
      <c r="F92" s="8"/>
      <c r="G92" s="8"/>
      <c r="H92" s="8"/>
      <c r="I92" s="8"/>
      <c r="J92" s="8"/>
      <c r="K92" s="8"/>
      <c r="L92" s="8"/>
      <c r="M92" s="8"/>
      <c r="N92" s="8"/>
      <c r="O92" s="13"/>
    </row>
    <row r="93" spans="5:15" s="1" customFormat="1" x14ac:dyDescent="0.2">
      <c r="E93" s="8"/>
      <c r="F93" s="8"/>
      <c r="G93" s="8"/>
      <c r="H93" s="8"/>
      <c r="I93" s="8"/>
      <c r="J93" s="8"/>
      <c r="K93" s="8"/>
      <c r="L93" s="8"/>
      <c r="M93" s="8"/>
      <c r="N93" s="8"/>
      <c r="O93" s="13"/>
    </row>
    <row r="94" spans="5:15" s="1" customFormat="1" x14ac:dyDescent="0.2">
      <c r="E94" s="8"/>
      <c r="F94" s="8"/>
      <c r="G94" s="8"/>
      <c r="H94" s="8"/>
      <c r="I94" s="8"/>
      <c r="J94" s="8"/>
      <c r="K94" s="8"/>
      <c r="L94" s="8"/>
      <c r="M94" s="8"/>
      <c r="N94" s="8"/>
      <c r="O94" s="13"/>
    </row>
    <row r="95" spans="5:15" s="1" customFormat="1" x14ac:dyDescent="0.2">
      <c r="E95" s="8"/>
      <c r="F95" s="8"/>
      <c r="G95" s="8"/>
      <c r="H95" s="8"/>
      <c r="I95" s="8"/>
      <c r="J95" s="8"/>
      <c r="K95" s="8"/>
      <c r="L95" s="8"/>
      <c r="M95" s="8"/>
      <c r="N95" s="8"/>
      <c r="O95" s="13"/>
    </row>
    <row r="96" spans="5:15" s="1" customFormat="1" x14ac:dyDescent="0.2">
      <c r="E96" s="8"/>
      <c r="F96" s="8"/>
      <c r="G96" s="8"/>
      <c r="H96" s="8"/>
      <c r="I96" s="8"/>
      <c r="J96" s="8"/>
      <c r="K96" s="8"/>
      <c r="L96" s="8"/>
      <c r="M96" s="8"/>
      <c r="N96" s="8"/>
      <c r="O96" s="13"/>
    </row>
    <row r="97" spans="5:15" s="1" customFormat="1" x14ac:dyDescent="0.2">
      <c r="E97" s="8"/>
      <c r="F97" s="8"/>
      <c r="G97" s="8"/>
      <c r="H97" s="8"/>
      <c r="I97" s="8"/>
      <c r="J97" s="8"/>
      <c r="K97" s="8"/>
      <c r="L97" s="8"/>
      <c r="M97" s="8"/>
      <c r="N97" s="8"/>
      <c r="O97" s="13"/>
    </row>
    <row r="98" spans="5:15" s="1" customFormat="1" x14ac:dyDescent="0.2">
      <c r="E98" s="8"/>
      <c r="F98" s="8"/>
      <c r="G98" s="8"/>
      <c r="H98" s="8"/>
      <c r="I98" s="8"/>
      <c r="J98" s="8"/>
      <c r="K98" s="8"/>
      <c r="L98" s="8"/>
      <c r="M98" s="8"/>
      <c r="N98" s="8"/>
      <c r="O98" s="13"/>
    </row>
    <row r="99" spans="5:15" s="1" customFormat="1" x14ac:dyDescent="0.2">
      <c r="E99" s="8"/>
      <c r="F99" s="8"/>
      <c r="G99" s="8"/>
      <c r="H99" s="8"/>
      <c r="I99" s="8"/>
      <c r="J99" s="8"/>
      <c r="K99" s="8"/>
      <c r="L99" s="8"/>
      <c r="M99" s="8"/>
      <c r="N99" s="8"/>
      <c r="O99" s="13"/>
    </row>
    <row r="100" spans="5:15" s="1" customForma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3"/>
    </row>
    <row r="101" spans="5:15" s="1" customFormat="1" x14ac:dyDescent="0.2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3"/>
    </row>
    <row r="102" spans="5:15" s="1" customFormat="1" x14ac:dyDescent="0.2"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3"/>
    </row>
    <row r="103" spans="5:15" s="1" customFormat="1" x14ac:dyDescent="0.2"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3"/>
    </row>
    <row r="104" spans="5:15" s="1" customFormat="1" x14ac:dyDescent="0.2"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3"/>
    </row>
    <row r="105" spans="5:15" s="1" customFormat="1" x14ac:dyDescent="0.2"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3"/>
    </row>
    <row r="106" spans="5:15" s="1" customFormat="1" x14ac:dyDescent="0.2"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3"/>
    </row>
    <row r="107" spans="5:15" s="1" customFormat="1" x14ac:dyDescent="0.2"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3"/>
    </row>
    <row r="108" spans="5:15" s="1" customFormat="1" x14ac:dyDescent="0.2"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3"/>
    </row>
    <row r="109" spans="5:15" s="1" customFormat="1" x14ac:dyDescent="0.2"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3"/>
    </row>
    <row r="110" spans="5:15" s="1" customFormat="1" x14ac:dyDescent="0.2"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3"/>
    </row>
    <row r="111" spans="5:15" s="1" customFormat="1" x14ac:dyDescent="0.2"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3"/>
    </row>
    <row r="112" spans="5:15" s="1" customFormat="1" x14ac:dyDescent="0.2"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3"/>
    </row>
    <row r="113" spans="5:15" s="1" customFormat="1" x14ac:dyDescent="0.2"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3"/>
    </row>
    <row r="114" spans="5:15" s="1" customFormat="1" x14ac:dyDescent="0.2"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3"/>
    </row>
    <row r="115" spans="5:15" s="1" customFormat="1" x14ac:dyDescent="0.2"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3"/>
    </row>
    <row r="116" spans="5:15" s="1" customFormat="1" x14ac:dyDescent="0.2"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3"/>
    </row>
    <row r="117" spans="5:15" s="1" customFormat="1" x14ac:dyDescent="0.2"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3"/>
    </row>
    <row r="118" spans="5:15" s="1" customFormat="1" x14ac:dyDescent="0.2"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3"/>
    </row>
    <row r="119" spans="5:15" s="1" customFormat="1" x14ac:dyDescent="0.2"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3"/>
    </row>
    <row r="120" spans="5:15" s="1" customFormat="1" x14ac:dyDescent="0.2"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3"/>
    </row>
    <row r="121" spans="5:15" s="1" customFormat="1" x14ac:dyDescent="0.2"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3"/>
    </row>
    <row r="122" spans="5:15" s="1" customFormat="1" x14ac:dyDescent="0.2"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3"/>
    </row>
    <row r="123" spans="5:15" s="1" customFormat="1" x14ac:dyDescent="0.2"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3"/>
    </row>
    <row r="124" spans="5:15" s="1" customFormat="1" x14ac:dyDescent="0.2"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3"/>
    </row>
    <row r="125" spans="5:15" s="1" customFormat="1" x14ac:dyDescent="0.2"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3"/>
    </row>
    <row r="126" spans="5:15" s="1" customFormat="1" x14ac:dyDescent="0.2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3"/>
    </row>
    <row r="127" spans="5:15" s="1" customFormat="1" x14ac:dyDescent="0.2"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3"/>
    </row>
    <row r="128" spans="5:15" s="1" customFormat="1" x14ac:dyDescent="0.2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3"/>
    </row>
    <row r="129" spans="5:15" s="1" customFormat="1" x14ac:dyDescent="0.2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3"/>
    </row>
    <row r="130" spans="5:15" s="1" customFormat="1" x14ac:dyDescent="0.2"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3"/>
    </row>
    <row r="131" spans="5:15" s="1" customFormat="1" x14ac:dyDescent="0.2"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3"/>
    </row>
    <row r="132" spans="5:15" s="1" customFormat="1" x14ac:dyDescent="0.2"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3"/>
    </row>
    <row r="133" spans="5:15" s="1" customFormat="1" x14ac:dyDescent="0.2"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3"/>
    </row>
    <row r="134" spans="5:15" s="1" customFormat="1" x14ac:dyDescent="0.2"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3"/>
    </row>
    <row r="135" spans="5:15" s="1" customFormat="1" x14ac:dyDescent="0.2"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3"/>
    </row>
    <row r="136" spans="5:15" s="1" customFormat="1" x14ac:dyDescent="0.2"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3"/>
    </row>
    <row r="137" spans="5:15" s="1" customFormat="1" x14ac:dyDescent="0.2"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3"/>
    </row>
    <row r="138" spans="5:15" s="1" customFormat="1" x14ac:dyDescent="0.2"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3"/>
    </row>
    <row r="139" spans="5:15" s="1" customFormat="1" x14ac:dyDescent="0.2"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3"/>
    </row>
    <row r="140" spans="5:15" s="1" customFormat="1" x14ac:dyDescent="0.2"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3"/>
    </row>
    <row r="141" spans="5:15" s="1" customFormat="1" x14ac:dyDescent="0.2"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3"/>
    </row>
    <row r="142" spans="5:15" s="1" customFormat="1" x14ac:dyDescent="0.2"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3"/>
    </row>
    <row r="143" spans="5:15" s="1" customFormat="1" x14ac:dyDescent="0.2"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3"/>
    </row>
    <row r="144" spans="5:15" s="1" customFormat="1" x14ac:dyDescent="0.2"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3"/>
    </row>
    <row r="145" spans="5:15" s="1" customFormat="1" x14ac:dyDescent="0.2"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3"/>
    </row>
    <row r="146" spans="5:15" s="1" customFormat="1" x14ac:dyDescent="0.2"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3"/>
    </row>
    <row r="147" spans="5:15" s="1" customFormat="1" x14ac:dyDescent="0.2"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3"/>
    </row>
    <row r="148" spans="5:15" s="1" customFormat="1" x14ac:dyDescent="0.2"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3"/>
    </row>
    <row r="149" spans="5:15" s="1" customFormat="1" x14ac:dyDescent="0.2"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3"/>
    </row>
    <row r="150" spans="5:15" s="1" customFormat="1" x14ac:dyDescent="0.2"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3"/>
    </row>
    <row r="151" spans="5:15" s="1" customFormat="1" x14ac:dyDescent="0.2"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3"/>
    </row>
    <row r="152" spans="5:15" s="1" customFormat="1" x14ac:dyDescent="0.2"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3"/>
    </row>
    <row r="153" spans="5:15" s="1" customFormat="1" x14ac:dyDescent="0.2"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3"/>
    </row>
    <row r="154" spans="5:15" s="1" customFormat="1" x14ac:dyDescent="0.2"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3"/>
    </row>
    <row r="155" spans="5:15" s="1" customFormat="1" x14ac:dyDescent="0.2"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3"/>
    </row>
    <row r="156" spans="5:15" s="1" customFormat="1" x14ac:dyDescent="0.2"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3"/>
    </row>
    <row r="157" spans="5:15" s="1" customFormat="1" x14ac:dyDescent="0.2"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3"/>
    </row>
    <row r="158" spans="5:15" s="1" customFormat="1" x14ac:dyDescent="0.2"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3"/>
    </row>
    <row r="159" spans="5:15" s="1" customFormat="1" x14ac:dyDescent="0.2"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3"/>
    </row>
    <row r="160" spans="5:15" s="1" customFormat="1" x14ac:dyDescent="0.2"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3"/>
    </row>
    <row r="161" spans="5:15" s="1" customFormat="1" x14ac:dyDescent="0.2"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3"/>
    </row>
    <row r="162" spans="5:15" s="1" customFormat="1" x14ac:dyDescent="0.2"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3"/>
    </row>
    <row r="163" spans="5:15" s="1" customFormat="1" x14ac:dyDescent="0.2"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3"/>
    </row>
    <row r="164" spans="5:15" s="1" customFormat="1" x14ac:dyDescent="0.2"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3"/>
    </row>
    <row r="165" spans="5:15" s="1" customFormat="1" x14ac:dyDescent="0.2"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3"/>
    </row>
    <row r="166" spans="5:15" s="1" customFormat="1" x14ac:dyDescent="0.2"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3"/>
    </row>
    <row r="167" spans="5:15" s="1" customFormat="1" x14ac:dyDescent="0.2"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3"/>
    </row>
    <row r="168" spans="5:15" s="1" customFormat="1" x14ac:dyDescent="0.2"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3"/>
    </row>
    <row r="169" spans="5:15" s="1" customFormat="1" x14ac:dyDescent="0.2"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3"/>
    </row>
    <row r="170" spans="5:15" s="1" customFormat="1" x14ac:dyDescent="0.2"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3"/>
    </row>
    <row r="171" spans="5:15" s="1" customFormat="1" x14ac:dyDescent="0.2"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3"/>
    </row>
    <row r="172" spans="5:15" s="1" customFormat="1" x14ac:dyDescent="0.2"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3"/>
    </row>
    <row r="173" spans="5:15" s="1" customFormat="1" x14ac:dyDescent="0.2"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3"/>
    </row>
    <row r="174" spans="5:15" s="1" customFormat="1" x14ac:dyDescent="0.2"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3"/>
    </row>
    <row r="175" spans="5:15" s="1" customFormat="1" x14ac:dyDescent="0.2"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3"/>
    </row>
    <row r="176" spans="5:15" s="1" customFormat="1" x14ac:dyDescent="0.2"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3"/>
    </row>
    <row r="177" spans="5:15" s="1" customFormat="1" x14ac:dyDescent="0.2"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3"/>
    </row>
    <row r="178" spans="5:15" s="1" customFormat="1" x14ac:dyDescent="0.2"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3"/>
    </row>
    <row r="179" spans="5:15" s="1" customFormat="1" x14ac:dyDescent="0.2"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3"/>
    </row>
    <row r="180" spans="5:15" s="1" customFormat="1" x14ac:dyDescent="0.2"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3"/>
    </row>
    <row r="181" spans="5:15" s="1" customFormat="1" x14ac:dyDescent="0.2"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3"/>
    </row>
    <row r="182" spans="5:15" s="1" customFormat="1" x14ac:dyDescent="0.2"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3"/>
    </row>
    <row r="183" spans="5:15" s="1" customFormat="1" x14ac:dyDescent="0.2"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3"/>
    </row>
  </sheetData>
  <mergeCells count="25">
    <mergeCell ref="A27:O27"/>
    <mergeCell ref="A7:O7"/>
    <mergeCell ref="A8:O8"/>
    <mergeCell ref="O9:O11"/>
    <mergeCell ref="A26:O26"/>
    <mergeCell ref="A9:A11"/>
    <mergeCell ref="B9:B11"/>
    <mergeCell ref="C9:C11"/>
    <mergeCell ref="N9:N11"/>
    <mergeCell ref="D9:D11"/>
    <mergeCell ref="E10:G10"/>
    <mergeCell ref="E9:M9"/>
    <mergeCell ref="K10:M10"/>
    <mergeCell ref="B16:B18"/>
    <mergeCell ref="H10:J10"/>
    <mergeCell ref="A16:A18"/>
    <mergeCell ref="A1:O2"/>
    <mergeCell ref="C3:O3"/>
    <mergeCell ref="C4:O4"/>
    <mergeCell ref="C5:O5"/>
    <mergeCell ref="C6:O6"/>
    <mergeCell ref="A4:B4"/>
    <mergeCell ref="A5:B5"/>
    <mergeCell ref="A6:B6"/>
    <mergeCell ref="A3:B3"/>
  </mergeCells>
  <pageMargins left="0" right="0" top="0" bottom="0" header="0.31496062992125984" footer="0.31496062992125984"/>
  <pageSetup scale="65" fitToWidth="2" fitToHeight="2" orientation="landscape" r:id="rId1"/>
  <rowBreaks count="1" manualBreakCount="1">
    <brk id="1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1"/>
  <sheetViews>
    <sheetView workbookViewId="0">
      <selection activeCell="A6" sqref="A6:XFD12"/>
    </sheetView>
  </sheetViews>
  <sheetFormatPr baseColWidth="10" defaultRowHeight="15" x14ac:dyDescent="0.25"/>
  <cols>
    <col min="2" max="2" width="4.85546875" bestFit="1" customWidth="1"/>
    <col min="3" max="3" width="61" customWidth="1"/>
    <col min="4" max="5" width="7.28515625" bestFit="1" customWidth="1"/>
    <col min="6" max="6" width="9" bestFit="1" customWidth="1"/>
    <col min="7" max="11" width="7.28515625" bestFit="1" customWidth="1"/>
  </cols>
  <sheetData>
    <row r="3" spans="2:11" x14ac:dyDescent="0.25">
      <c r="B3" s="86" t="s">
        <v>0</v>
      </c>
      <c r="C3" s="87" t="s">
        <v>7</v>
      </c>
      <c r="D3" s="85" t="s">
        <v>21</v>
      </c>
      <c r="E3" s="85"/>
      <c r="F3" s="85" t="s">
        <v>22</v>
      </c>
      <c r="G3" s="85"/>
      <c r="H3" s="85" t="s">
        <v>24</v>
      </c>
      <c r="I3" s="85"/>
      <c r="J3" s="85" t="s">
        <v>14</v>
      </c>
      <c r="K3" s="85"/>
    </row>
    <row r="4" spans="2:11" x14ac:dyDescent="0.25">
      <c r="B4" s="86"/>
      <c r="C4" s="87"/>
      <c r="D4" s="85"/>
      <c r="E4" s="85"/>
      <c r="F4" s="85"/>
      <c r="G4" s="85"/>
      <c r="H4" s="85"/>
      <c r="I4" s="85"/>
      <c r="J4" s="85"/>
      <c r="K4" s="85"/>
    </row>
    <row r="5" spans="2:11" ht="25.5" x14ac:dyDescent="0.25">
      <c r="B5" s="86"/>
      <c r="C5" s="87"/>
      <c r="D5" s="20" t="s">
        <v>15</v>
      </c>
      <c r="E5" s="21" t="s">
        <v>16</v>
      </c>
      <c r="F5" s="21" t="s">
        <v>15</v>
      </c>
      <c r="G5" s="21" t="s">
        <v>16</v>
      </c>
      <c r="H5" s="21" t="s">
        <v>15</v>
      </c>
      <c r="I5" s="21" t="s">
        <v>16</v>
      </c>
      <c r="J5" s="21" t="s">
        <v>15</v>
      </c>
      <c r="K5" s="21" t="s">
        <v>16</v>
      </c>
    </row>
    <row r="6" spans="2:11" x14ac:dyDescent="0.25">
      <c r="B6" s="14">
        <v>1</v>
      </c>
      <c r="C6" s="10" t="s">
        <v>25</v>
      </c>
      <c r="D6" s="22" t="s">
        <v>15</v>
      </c>
      <c r="E6" s="22"/>
      <c r="F6" s="22" t="s">
        <v>15</v>
      </c>
      <c r="G6" s="22"/>
      <c r="H6" s="22" t="s">
        <v>15</v>
      </c>
      <c r="I6" s="22"/>
      <c r="J6" s="22" t="s">
        <v>15</v>
      </c>
      <c r="K6" s="22"/>
    </row>
    <row r="7" spans="2:11" ht="19.5" customHeight="1" x14ac:dyDescent="0.25">
      <c r="B7" s="17">
        <v>2</v>
      </c>
      <c r="C7" s="18" t="s">
        <v>17</v>
      </c>
      <c r="D7" s="22" t="s">
        <v>15</v>
      </c>
      <c r="E7" s="22"/>
      <c r="F7" s="22" t="s">
        <v>15</v>
      </c>
      <c r="G7" s="22"/>
      <c r="H7" s="22" t="s">
        <v>15</v>
      </c>
      <c r="I7" s="22"/>
      <c r="J7" s="22" t="s">
        <v>15</v>
      </c>
      <c r="K7" s="22"/>
    </row>
    <row r="8" spans="2:11" ht="25.5" x14ac:dyDescent="0.25">
      <c r="B8" s="17">
        <v>3</v>
      </c>
      <c r="C8" s="18" t="s">
        <v>18</v>
      </c>
      <c r="D8" s="22" t="s">
        <v>15</v>
      </c>
      <c r="E8" s="22"/>
      <c r="F8" s="22" t="s">
        <v>23</v>
      </c>
      <c r="G8" s="22"/>
      <c r="H8" s="22" t="s">
        <v>15</v>
      </c>
      <c r="I8" s="22"/>
      <c r="J8" s="22" t="s">
        <v>15</v>
      </c>
      <c r="K8" s="22"/>
    </row>
    <row r="9" spans="2:11" x14ac:dyDescent="0.25">
      <c r="B9" s="19">
        <v>4</v>
      </c>
      <c r="C9" s="18" t="s">
        <v>19</v>
      </c>
      <c r="D9" s="22" t="s">
        <v>15</v>
      </c>
      <c r="E9" s="22"/>
      <c r="F9" s="22" t="s">
        <v>23</v>
      </c>
      <c r="G9" s="22"/>
      <c r="H9" s="22" t="s">
        <v>15</v>
      </c>
      <c r="I9" s="22"/>
      <c r="J9" s="22" t="s">
        <v>15</v>
      </c>
      <c r="K9" s="22"/>
    </row>
    <row r="10" spans="2:11" x14ac:dyDescent="0.25">
      <c r="B10" s="17">
        <v>5</v>
      </c>
      <c r="C10" s="18" t="s">
        <v>20</v>
      </c>
      <c r="D10" s="22" t="s">
        <v>15</v>
      </c>
      <c r="E10" s="22"/>
      <c r="F10" s="22" t="s">
        <v>15</v>
      </c>
      <c r="G10" s="22"/>
      <c r="H10" s="22" t="s">
        <v>15</v>
      </c>
      <c r="I10" s="22"/>
      <c r="J10" s="22" t="s">
        <v>15</v>
      </c>
      <c r="K10" s="22"/>
    </row>
    <row r="11" spans="2:11" x14ac:dyDescent="0.25">
      <c r="B11" s="17">
        <v>6</v>
      </c>
      <c r="C11" s="18" t="s">
        <v>26</v>
      </c>
      <c r="D11" s="22"/>
      <c r="E11" s="22"/>
      <c r="F11" s="22"/>
      <c r="G11" s="22"/>
      <c r="H11" s="22"/>
      <c r="I11" s="22"/>
      <c r="J11" s="22"/>
      <c r="K11" s="22"/>
    </row>
  </sheetData>
  <mergeCells count="6">
    <mergeCell ref="J3:K4"/>
    <mergeCell ref="B3:B5"/>
    <mergeCell ref="C3:C5"/>
    <mergeCell ref="D3:E4"/>
    <mergeCell ref="F3:G4"/>
    <mergeCell ref="H3:I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13" workbookViewId="0">
      <selection activeCell="A18" sqref="A18:I20"/>
    </sheetView>
  </sheetViews>
  <sheetFormatPr baseColWidth="10" defaultRowHeight="12" x14ac:dyDescent="0.2"/>
  <cols>
    <col min="1" max="1" width="4.85546875" style="90" bestFit="1" customWidth="1"/>
    <col min="2" max="2" width="15.85546875" style="90" customWidth="1"/>
    <col min="3" max="3" width="18.42578125" style="90" customWidth="1"/>
    <col min="4" max="4" width="9.28515625" style="90" bestFit="1" customWidth="1"/>
    <col min="5" max="5" width="11.140625" style="90" customWidth="1"/>
    <col min="6" max="6" width="10.140625" style="90" customWidth="1"/>
    <col min="7" max="7" width="14.28515625" style="90" bestFit="1" customWidth="1"/>
    <col min="8" max="8" width="14.85546875" style="90" customWidth="1"/>
    <col min="9" max="16384" width="11.42578125" style="90"/>
  </cols>
  <sheetData>
    <row r="1" spans="1:12" ht="36" x14ac:dyDescent="0.2">
      <c r="A1" s="88" t="s">
        <v>0</v>
      </c>
      <c r="B1" s="40" t="s">
        <v>27</v>
      </c>
      <c r="C1" s="88" t="s">
        <v>28</v>
      </c>
      <c r="D1" s="40" t="s">
        <v>8</v>
      </c>
      <c r="E1" s="40" t="s">
        <v>57</v>
      </c>
      <c r="F1" s="40" t="s">
        <v>58</v>
      </c>
      <c r="G1" s="40" t="s">
        <v>60</v>
      </c>
      <c r="H1" s="89"/>
      <c r="I1" s="89"/>
      <c r="J1" s="89"/>
      <c r="K1" s="89"/>
      <c r="L1" s="89"/>
    </row>
    <row r="2" spans="1:12" s="94" customFormat="1" ht="24" x14ac:dyDescent="0.2">
      <c r="A2" s="24">
        <v>1</v>
      </c>
      <c r="B2" s="24" t="s">
        <v>29</v>
      </c>
      <c r="C2" s="24" t="s">
        <v>30</v>
      </c>
      <c r="D2" s="24">
        <v>1</v>
      </c>
      <c r="E2" s="91"/>
      <c r="F2" s="92"/>
      <c r="G2" s="92"/>
      <c r="H2" s="93"/>
      <c r="I2" s="93"/>
      <c r="J2" s="93"/>
      <c r="K2" s="93"/>
      <c r="L2" s="93"/>
    </row>
    <row r="3" spans="1:12" s="94" customFormat="1" x14ac:dyDescent="0.2">
      <c r="A3" s="24">
        <v>2</v>
      </c>
      <c r="B3" s="24" t="s">
        <v>31</v>
      </c>
      <c r="C3" s="24" t="s">
        <v>41</v>
      </c>
      <c r="D3" s="24">
        <v>1</v>
      </c>
      <c r="E3" s="91"/>
      <c r="F3" s="92"/>
      <c r="G3" s="92"/>
      <c r="H3" s="93"/>
      <c r="I3" s="93"/>
      <c r="J3" s="93"/>
      <c r="K3" s="93"/>
      <c r="L3" s="93"/>
    </row>
    <row r="4" spans="1:12" s="94" customFormat="1" ht="84" x14ac:dyDescent="0.2">
      <c r="A4" s="24">
        <v>3</v>
      </c>
      <c r="B4" s="24" t="s">
        <v>32</v>
      </c>
      <c r="C4" s="24" t="s">
        <v>42</v>
      </c>
      <c r="D4" s="24">
        <v>1</v>
      </c>
      <c r="E4" s="91"/>
      <c r="F4" s="92"/>
      <c r="G4" s="92"/>
      <c r="H4" s="93"/>
      <c r="I4" s="93"/>
      <c r="J4" s="93"/>
      <c r="K4" s="93"/>
      <c r="L4" s="93"/>
    </row>
    <row r="5" spans="1:12" s="94" customFormat="1" ht="24" x14ac:dyDescent="0.2">
      <c r="A5" s="24">
        <v>4</v>
      </c>
      <c r="B5" s="24" t="s">
        <v>33</v>
      </c>
      <c r="C5" s="24" t="s">
        <v>43</v>
      </c>
      <c r="D5" s="24">
        <v>1</v>
      </c>
      <c r="E5" s="91"/>
      <c r="F5" s="92"/>
      <c r="G5" s="92"/>
      <c r="H5" s="93"/>
      <c r="I5" s="93"/>
      <c r="J5" s="93"/>
      <c r="K5" s="93"/>
      <c r="L5" s="93"/>
    </row>
    <row r="6" spans="1:12" s="94" customFormat="1" ht="36" x14ac:dyDescent="0.2">
      <c r="A6" s="95">
        <v>5</v>
      </c>
      <c r="B6" s="95" t="s">
        <v>34</v>
      </c>
      <c r="C6" s="24" t="s">
        <v>44</v>
      </c>
      <c r="D6" s="24">
        <v>1</v>
      </c>
      <c r="E6" s="91"/>
      <c r="F6" s="92"/>
      <c r="G6" s="92"/>
      <c r="H6" s="93"/>
      <c r="I6" s="93"/>
      <c r="J6" s="93"/>
      <c r="K6" s="93"/>
      <c r="L6" s="93"/>
    </row>
    <row r="7" spans="1:12" s="94" customFormat="1" ht="60" x14ac:dyDescent="0.2">
      <c r="A7" s="95"/>
      <c r="B7" s="95"/>
      <c r="C7" s="24" t="s">
        <v>45</v>
      </c>
      <c r="D7" s="24">
        <v>1</v>
      </c>
      <c r="E7" s="91"/>
      <c r="F7" s="92"/>
      <c r="G7" s="92"/>
      <c r="H7" s="93"/>
      <c r="I7" s="93"/>
      <c r="J7" s="93"/>
      <c r="K7" s="93"/>
      <c r="L7" s="93"/>
    </row>
    <row r="8" spans="1:12" s="94" customFormat="1" ht="48" x14ac:dyDescent="0.2">
      <c r="A8" s="95"/>
      <c r="B8" s="95"/>
      <c r="C8" s="24" t="s">
        <v>46</v>
      </c>
      <c r="D8" s="24">
        <v>1</v>
      </c>
      <c r="E8" s="91"/>
      <c r="F8" s="92"/>
      <c r="G8" s="92"/>
      <c r="H8" s="93"/>
      <c r="I8" s="93"/>
      <c r="J8" s="93"/>
      <c r="K8" s="93"/>
      <c r="L8" s="93"/>
    </row>
    <row r="9" spans="1:12" s="94" customFormat="1" ht="36" x14ac:dyDescent="0.2">
      <c r="A9" s="24">
        <v>6</v>
      </c>
      <c r="B9" s="24" t="s">
        <v>35</v>
      </c>
      <c r="C9" s="24" t="s">
        <v>47</v>
      </c>
      <c r="D9" s="24">
        <v>1</v>
      </c>
      <c r="E9" s="91"/>
      <c r="F9" s="92"/>
      <c r="G9" s="92"/>
      <c r="H9" s="93"/>
      <c r="I9" s="93"/>
      <c r="J9" s="93"/>
      <c r="K9" s="93"/>
      <c r="L9" s="93"/>
    </row>
    <row r="10" spans="1:12" s="94" customFormat="1" ht="24" x14ac:dyDescent="0.2">
      <c r="A10" s="24">
        <v>8</v>
      </c>
      <c r="B10" s="24" t="s">
        <v>37</v>
      </c>
      <c r="C10" s="24" t="s">
        <v>49</v>
      </c>
      <c r="D10" s="24">
        <v>1</v>
      </c>
      <c r="E10" s="91"/>
      <c r="F10" s="92"/>
      <c r="G10" s="92"/>
      <c r="H10" s="93"/>
      <c r="I10" s="93"/>
      <c r="J10" s="93"/>
      <c r="K10" s="93"/>
      <c r="L10" s="93"/>
    </row>
    <row r="11" spans="1:12" ht="48" x14ac:dyDescent="0.2">
      <c r="A11" s="24">
        <v>9</v>
      </c>
      <c r="B11" s="24" t="s">
        <v>38</v>
      </c>
      <c r="C11" s="24" t="s">
        <v>50</v>
      </c>
      <c r="D11" s="24">
        <v>1</v>
      </c>
      <c r="E11" s="91"/>
      <c r="F11" s="92"/>
      <c r="G11" s="92"/>
    </row>
    <row r="12" spans="1:12" ht="168" x14ac:dyDescent="0.2">
      <c r="A12" s="32">
        <v>10</v>
      </c>
      <c r="B12" s="32" t="s">
        <v>39</v>
      </c>
      <c r="C12" s="32" t="s">
        <v>51</v>
      </c>
      <c r="D12" s="32">
        <v>1</v>
      </c>
      <c r="E12" s="92"/>
      <c r="F12" s="92"/>
      <c r="G12" s="92"/>
    </row>
    <row r="13" spans="1:12" ht="72" x14ac:dyDescent="0.2">
      <c r="A13" s="24">
        <v>11</v>
      </c>
      <c r="B13" s="96" t="s">
        <v>40</v>
      </c>
      <c r="C13" s="32" t="s">
        <v>52</v>
      </c>
      <c r="D13" s="24">
        <v>1</v>
      </c>
      <c r="E13" s="91"/>
      <c r="F13" s="92"/>
      <c r="G13" s="92"/>
    </row>
    <row r="14" spans="1:12" x14ac:dyDescent="0.2">
      <c r="A14" s="99" t="s">
        <v>59</v>
      </c>
      <c r="B14" s="99"/>
      <c r="C14" s="99"/>
      <c r="D14" s="99"/>
      <c r="E14" s="16"/>
      <c r="F14" s="16"/>
      <c r="G14" s="100"/>
    </row>
    <row r="18" spans="1:12" ht="48" x14ac:dyDescent="0.2">
      <c r="A18" s="88" t="s">
        <v>0</v>
      </c>
      <c r="B18" s="40" t="s">
        <v>27</v>
      </c>
      <c r="C18" s="88" t="s">
        <v>28</v>
      </c>
      <c r="D18" s="40" t="s">
        <v>8</v>
      </c>
      <c r="E18" s="40" t="s">
        <v>61</v>
      </c>
      <c r="F18" s="40" t="s">
        <v>62</v>
      </c>
      <c r="G18" s="40" t="s">
        <v>63</v>
      </c>
      <c r="H18" s="40" t="s">
        <v>64</v>
      </c>
      <c r="I18" s="40" t="s">
        <v>65</v>
      </c>
      <c r="J18" s="89"/>
      <c r="K18" s="89"/>
      <c r="L18" s="89"/>
    </row>
    <row r="19" spans="1:12" s="98" customFormat="1" ht="72" x14ac:dyDescent="0.2">
      <c r="A19" s="32">
        <v>7</v>
      </c>
      <c r="B19" s="32" t="s">
        <v>36</v>
      </c>
      <c r="C19" s="32" t="s">
        <v>48</v>
      </c>
      <c r="D19" s="32">
        <v>1</v>
      </c>
      <c r="E19" s="92"/>
      <c r="F19" s="92"/>
      <c r="G19" s="97"/>
      <c r="H19" s="97"/>
      <c r="I19" s="97"/>
    </row>
    <row r="20" spans="1:12" x14ac:dyDescent="0.2">
      <c r="A20" s="99" t="s">
        <v>59</v>
      </c>
      <c r="B20" s="99"/>
      <c r="C20" s="99"/>
      <c r="D20" s="99"/>
      <c r="E20" s="16"/>
      <c r="F20" s="16"/>
      <c r="G20" s="100"/>
      <c r="H20" s="100"/>
      <c r="I20" s="100"/>
    </row>
  </sheetData>
  <mergeCells count="4">
    <mergeCell ref="A14:D14"/>
    <mergeCell ref="A20:D20"/>
    <mergeCell ref="A6:A8"/>
    <mergeCell ref="B6:B8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Evaluación Economica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Atehortua Alvarez</dc:creator>
  <cp:lastModifiedBy>Leidy Johana Atehortua Alvarez</cp:lastModifiedBy>
  <cp:lastPrinted>2021-02-22T12:28:30Z</cp:lastPrinted>
  <dcterms:created xsi:type="dcterms:W3CDTF">2018-02-21T13:21:14Z</dcterms:created>
  <dcterms:modified xsi:type="dcterms:W3CDTF">2021-02-25T15:51:58Z</dcterms:modified>
</cp:coreProperties>
</file>